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drawings/drawing4.xml" ContentType="application/vnd.openxmlformats-officedocument.drawingml.chartshapes+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xml"/>
  <Override PartName="/xl/slicers/slicer3.xml" ContentType="application/vnd.ms-excel.slicer+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6.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drawings/drawing8.xml" ContentType="application/vnd.openxmlformats-officedocument.drawing+xml"/>
  <Override PartName="/xl/slicers/slicer5.xml" ContentType="application/vnd.ms-excel.slicer+xml"/>
  <Override PartName="/xl/charts/chart18.xml" ContentType="application/vnd.openxmlformats-officedocument.drawingml.chart+xml"/>
  <Override PartName="/xl/charts/style17.xml" ContentType="application/vnd.ms-office.chartstyle+xml"/>
  <Override PartName="/xl/charts/colors17.xml" ContentType="application/vnd.ms-office.chartcolorstyle+xml"/>
  <Override PartName="/xl/charts/chart19.xml" ContentType="application/vnd.openxmlformats-officedocument.drawingml.chart+xml"/>
  <Override PartName="/xl/drawings/drawing9.xml" ContentType="application/vnd.openxmlformats-officedocument.drawingml.chartshapes+xml"/>
  <Override PartName="/xl/charts/chart20.xml" ContentType="application/vnd.openxmlformats-officedocument.drawingml.chart+xml"/>
  <Override PartName="/xl/charts/style18.xml" ContentType="application/vnd.ms-office.chartstyle+xml"/>
  <Override PartName="/xl/charts/colors18.xml" ContentType="application/vnd.ms-office.chartcolorstyle+xml"/>
  <Override PartName="/xl/charts/chart21.xml" ContentType="application/vnd.openxmlformats-officedocument.drawingml.chart+xml"/>
  <Override PartName="/xl/charts/style19.xml" ContentType="application/vnd.ms-office.chartstyle+xml"/>
  <Override PartName="/xl/charts/colors19.xml" ContentType="application/vnd.ms-office.chartcolorstyle+xml"/>
  <Override PartName="/xl/charts/chart22.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10.xml" ContentType="application/vnd.openxmlformats-officedocument.drawingml.chartshapes+xml"/>
  <Override PartName="/xl/charts/chart23.xml" ContentType="application/vnd.openxmlformats-officedocument.drawingml.chart+xml"/>
  <Override PartName="/xl/charts/style21.xml" ContentType="application/vnd.ms-office.chartstyle+xml"/>
  <Override PartName="/xl/charts/colors21.xml" ContentType="application/vnd.ms-office.chartcolorstyle+xml"/>
  <Override PartName="/xl/charts/chart24.xml" ContentType="application/vnd.openxmlformats-officedocument.drawingml.chart+xml"/>
  <Override PartName="/xl/charts/style22.xml" ContentType="application/vnd.ms-office.chartstyle+xml"/>
  <Override PartName="/xl/charts/colors22.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C:\Users\amaan\Desktop\Revenue\"/>
    </mc:Choice>
  </mc:AlternateContent>
  <xr:revisionPtr revIDLastSave="0" documentId="13_ncr:1_{83F51CA8-9773-4B55-A635-8BF28FDE599A}" xr6:coauthVersionLast="47" xr6:coauthVersionMax="47" xr10:uidLastSave="{00000000-0000-0000-0000-000000000000}"/>
  <workbookProtection lockStructure="1"/>
  <bookViews>
    <workbookView xWindow="-108" yWindow="-108" windowWidth="23256" windowHeight="12456" activeTab="3" xr2:uid="{00000000-000D-0000-FFFF-FFFF00000000}"/>
  </bookViews>
  <sheets>
    <sheet name="Income Sources" sheetId="12" r:id="rId1"/>
    <sheet name="Geographical" sheetId="3" r:id="rId2"/>
    <sheet name="Sales Process" sheetId="4" r:id="rId3"/>
    <sheet name="Project Status" sheetId="5" r:id="rId4"/>
    <sheet name="Sheet4" sheetId="15" r:id="rId5"/>
    <sheet name="PivotTables" sheetId="2" r:id="rId6"/>
    <sheet name="PivotTables2" sheetId="11" r:id="rId7"/>
    <sheet name="Sheet3" sheetId="10" r:id="rId8"/>
    <sheet name="Sheet1" sheetId="13" r:id="rId9"/>
    <sheet name="Dataset" sheetId="6" r:id="rId10"/>
    <sheet name="Sheet5" sheetId="7" r:id="rId11"/>
  </sheets>
  <definedNames>
    <definedName name="Slicer_Year">#N/A</definedName>
    <definedName name="Slicer_Year1">#N/A</definedName>
    <definedName name="Slicer_Year2">#N/A</definedName>
    <definedName name="Slicer_Year3">#N/A</definedName>
  </definedNames>
  <calcPr calcId="191029"/>
  <pivotCaches>
    <pivotCache cacheId="0" r:id="rId12"/>
    <pivotCache cacheId="1" r:id="rId13"/>
    <pivotCache cacheId="2" r:id="rId14"/>
    <pivotCache cacheId="3" r:id="rId15"/>
  </pivotCaches>
  <extLst>
    <ext xmlns:x14="http://schemas.microsoft.com/office/spreadsheetml/2009/9/main" uri="{BBE1A952-AA13-448e-AADC-164F8A28A991}">
      <x14:slicerCaches>
        <x14:slicerCache r:id="rId16"/>
        <x14:slicerCache r:id="rId17"/>
        <x14:slicerCache r:id="rId18"/>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12" i="2" l="1"/>
  <c r="O12" i="2"/>
  <c r="F51" i="11"/>
  <c r="F52" i="11"/>
  <c r="F53" i="11"/>
  <c r="F54" i="11"/>
  <c r="F55" i="11"/>
  <c r="F56" i="11"/>
  <c r="F58" i="11"/>
  <c r="F59" i="11"/>
  <c r="F60" i="11"/>
  <c r="F61" i="11"/>
  <c r="F62" i="11"/>
  <c r="J5" i="11"/>
  <c r="F57" i="11"/>
  <c r="K89" i="11"/>
  <c r="K90" i="11"/>
  <c r="K88" i="11"/>
  <c r="Y76" i="11"/>
  <c r="Y75" i="11"/>
  <c r="Y70" i="11"/>
  <c r="Y63" i="11"/>
  <c r="Y69" i="11"/>
  <c r="Y64" i="11"/>
  <c r="K91" i="11" l="1"/>
  <c r="G90" i="11"/>
  <c r="G89" i="11"/>
  <c r="G88" i="11"/>
  <c r="H89" i="11"/>
  <c r="H90" i="11"/>
  <c r="H88" i="11"/>
  <c r="X76" i="11"/>
  <c r="X75" i="11"/>
  <c r="W76" i="11"/>
  <c r="W75" i="11"/>
  <c r="V76" i="11"/>
  <c r="V75" i="11"/>
  <c r="X70" i="11"/>
  <c r="X69" i="11"/>
  <c r="X64" i="11"/>
  <c r="W70" i="11"/>
  <c r="W71" i="11"/>
  <c r="W69" i="11"/>
  <c r="W63" i="11"/>
  <c r="V70" i="11"/>
  <c r="V69" i="11"/>
  <c r="X63" i="11"/>
  <c r="V63" i="11"/>
  <c r="V64" i="11"/>
  <c r="W64" i="11"/>
  <c r="N30" i="11"/>
  <c r="N31" i="11"/>
  <c r="N32" i="11"/>
  <c r="N33" i="11"/>
  <c r="N34" i="11"/>
  <c r="N29" i="11"/>
  <c r="O31" i="11"/>
  <c r="O32" i="11"/>
  <c r="O33" i="11"/>
  <c r="O34" i="11"/>
  <c r="O30" i="11"/>
  <c r="O29" i="11"/>
  <c r="M30" i="11"/>
  <c r="M31" i="11"/>
  <c r="M32" i="11"/>
  <c r="M33" i="11"/>
  <c r="M34" i="11"/>
  <c r="L30" i="11"/>
  <c r="L31" i="11"/>
  <c r="L32" i="11"/>
  <c r="L33" i="11"/>
  <c r="L34" i="11"/>
  <c r="L35" i="11"/>
  <c r="L36" i="11"/>
  <c r="L42" i="11"/>
  <c r="N42" i="11" s="1"/>
  <c r="F42" i="11"/>
  <c r="I6" i="11"/>
  <c r="H10" i="11"/>
  <c r="I9" i="11"/>
  <c r="K43" i="11"/>
  <c r="I8" i="11"/>
  <c r="I7" i="11"/>
  <c r="H9" i="11"/>
  <c r="C23" i="11"/>
  <c r="J43" i="11"/>
  <c r="I43" i="11"/>
  <c r="I5" i="11"/>
  <c r="H8" i="11"/>
  <c r="C22" i="11"/>
  <c r="I10" i="11"/>
  <c r="C25" i="11"/>
  <c r="H7" i="11"/>
  <c r="C24" i="11"/>
  <c r="H6" i="11"/>
  <c r="C21" i="11"/>
  <c r="H5" i="11"/>
  <c r="C26" i="11"/>
  <c r="H91" i="11" l="1"/>
  <c r="F46" i="11"/>
  <c r="G42" i="11"/>
  <c r="J75" i="2"/>
  <c r="I75" i="2"/>
  <c r="J74" i="2"/>
  <c r="I74" i="2"/>
  <c r="J73" i="2"/>
  <c r="I73" i="2"/>
  <c r="J72" i="2"/>
  <c r="I72" i="2"/>
  <c r="J71" i="2"/>
  <c r="I71" i="2"/>
  <c r="J70" i="2"/>
  <c r="I70" i="2"/>
  <c r="J69" i="2"/>
  <c r="I69" i="2"/>
  <c r="J68" i="2"/>
  <c r="I68" i="2"/>
  <c r="J67" i="2"/>
  <c r="I67" i="2"/>
  <c r="J66" i="2"/>
  <c r="I66" i="2"/>
  <c r="J65" i="2"/>
  <c r="I65" i="2"/>
  <c r="J64" i="2"/>
  <c r="I64" i="2"/>
  <c r="J63" i="2"/>
  <c r="I63" i="2"/>
  <c r="J62" i="2"/>
  <c r="I62" i="2"/>
  <c r="J61" i="2"/>
  <c r="I61" i="2"/>
  <c r="J60" i="2"/>
  <c r="I60" i="2"/>
  <c r="J59" i="2"/>
  <c r="I59" i="2"/>
  <c r="J58" i="2"/>
  <c r="I58" i="2"/>
  <c r="J57" i="2"/>
  <c r="I57" i="2"/>
  <c r="J56" i="2"/>
  <c r="I56" i="2"/>
  <c r="J55" i="2"/>
  <c r="I55" i="2"/>
  <c r="K12" i="2"/>
  <c r="O11" i="2"/>
  <c r="N11" i="2"/>
  <c r="K11" i="2"/>
  <c r="O10" i="2"/>
  <c r="N10" i="2"/>
  <c r="K10" i="2"/>
  <c r="O9" i="2"/>
  <c r="N9" i="2"/>
  <c r="K9" i="2"/>
  <c r="O8" i="2"/>
  <c r="N8" i="2"/>
  <c r="K8" i="2"/>
  <c r="P7" i="2"/>
  <c r="O7" i="2"/>
  <c r="N7" i="2"/>
  <c r="K7" i="2"/>
  <c r="G15" i="11"/>
  <c r="I15" i="11"/>
  <c r="L43" i="11"/>
  <c r="U23" i="2"/>
  <c r="M12" i="2" l="1"/>
  <c r="M11" i="2"/>
  <c r="L8" i="2"/>
  <c r="M8" i="2"/>
  <c r="L9" i="2"/>
  <c r="M10" i="2"/>
  <c r="L7" i="2"/>
  <c r="M7" i="2"/>
  <c r="L10" i="2"/>
  <c r="G46" i="11"/>
  <c r="L29" i="11"/>
  <c r="M29" i="11"/>
  <c r="Q8" i="11"/>
  <c r="V23" i="2"/>
  <c r="M9" i="2"/>
  <c r="L12" i="2"/>
  <c r="L11" i="2"/>
  <c r="L6" i="11"/>
  <c r="H15" i="11"/>
  <c r="K6" i="11" s="1"/>
</calcChain>
</file>

<file path=xl/sharedStrings.xml><?xml version="1.0" encoding="utf-8"?>
<sst xmlns="http://schemas.openxmlformats.org/spreadsheetml/2006/main" count="29080" uniqueCount="131">
  <si>
    <t>r</t>
  </si>
  <si>
    <t>c c  dc</t>
  </si>
  <si>
    <t>Year</t>
  </si>
  <si>
    <t>Month</t>
  </si>
  <si>
    <t>Income Breakdowns</t>
  </si>
  <si>
    <t>Counts</t>
  </si>
  <si>
    <t>Income</t>
  </si>
  <si>
    <t>Target Income</t>
  </si>
  <si>
    <t>Jan</t>
  </si>
  <si>
    <t>Licensing</t>
  </si>
  <si>
    <t>Software Metered License</t>
  </si>
  <si>
    <t>B2B</t>
  </si>
  <si>
    <t>Floating License</t>
  </si>
  <si>
    <t>Renting</t>
  </si>
  <si>
    <t>Equipments</t>
  </si>
  <si>
    <t>Subscription</t>
  </si>
  <si>
    <t>Prime</t>
  </si>
  <si>
    <t>Usage fees</t>
  </si>
  <si>
    <t>Renewal</t>
  </si>
  <si>
    <t>Premium</t>
  </si>
  <si>
    <t>New</t>
  </si>
  <si>
    <t>Offices</t>
  </si>
  <si>
    <t>Advertising</t>
  </si>
  <si>
    <t>Facebook Page</t>
  </si>
  <si>
    <t>Google Ad</t>
  </si>
  <si>
    <t>Company Website</t>
  </si>
  <si>
    <t>Youtube Channel</t>
  </si>
  <si>
    <t>Lands</t>
  </si>
  <si>
    <t>Asset sale</t>
  </si>
  <si>
    <t>Television Ad</t>
  </si>
  <si>
    <t>Feb</t>
  </si>
  <si>
    <t>Mar</t>
  </si>
  <si>
    <t>B2C</t>
  </si>
  <si>
    <t>Apr</t>
  </si>
  <si>
    <t>May</t>
  </si>
  <si>
    <t>Jun</t>
  </si>
  <si>
    <t>Jul</t>
  </si>
  <si>
    <t>Aug</t>
  </si>
  <si>
    <t>Sep</t>
  </si>
  <si>
    <t>Oct</t>
  </si>
  <si>
    <t>Nov</t>
  </si>
  <si>
    <t>Dec</t>
  </si>
  <si>
    <t>Income Sources</t>
  </si>
  <si>
    <t>Operating Profit</t>
  </si>
  <si>
    <t>Stratetegies</t>
  </si>
  <si>
    <t>Row Labels</t>
  </si>
  <si>
    <t>Grand Total</t>
  </si>
  <si>
    <t>Sum of Income</t>
  </si>
  <si>
    <t>Sum of Income2</t>
  </si>
  <si>
    <t>X</t>
  </si>
  <si>
    <t>Y</t>
  </si>
  <si>
    <t>Amount</t>
  </si>
  <si>
    <t>Max</t>
  </si>
  <si>
    <t>WithoutMax</t>
  </si>
  <si>
    <t xml:space="preserve"> </t>
  </si>
  <si>
    <t>Sum of Target Income</t>
  </si>
  <si>
    <t>Target</t>
  </si>
  <si>
    <t>Sum of Counts</t>
  </si>
  <si>
    <t>Sum of Counts2</t>
  </si>
  <si>
    <t>Count</t>
  </si>
  <si>
    <t>Count %</t>
  </si>
  <si>
    <t>:</t>
  </si>
  <si>
    <t>Average Income</t>
  </si>
  <si>
    <t>Sum of Operating Profit</t>
  </si>
  <si>
    <t>Operating Cost</t>
  </si>
  <si>
    <t>v</t>
  </si>
  <si>
    <t>Country</t>
  </si>
  <si>
    <t>Egypt</t>
  </si>
  <si>
    <t>USA</t>
  </si>
  <si>
    <t>Russia</t>
  </si>
  <si>
    <t>United Kingdom</t>
  </si>
  <si>
    <t>Brazil</t>
  </si>
  <si>
    <t>Canada</t>
  </si>
  <si>
    <t>Sum of Amount</t>
  </si>
  <si>
    <t>Sum of Amount2</t>
  </si>
  <si>
    <t xml:space="preserve">Percentage </t>
  </si>
  <si>
    <t>Sum of Target</t>
  </si>
  <si>
    <t>amount %</t>
  </si>
  <si>
    <t>target %</t>
  </si>
  <si>
    <t>remaining%</t>
  </si>
  <si>
    <t>x</t>
  </si>
  <si>
    <t>y</t>
  </si>
  <si>
    <t>highest country</t>
  </si>
  <si>
    <t>Non highest country</t>
  </si>
  <si>
    <t>Payroll Taxes</t>
  </si>
  <si>
    <t>Property Taxes</t>
  </si>
  <si>
    <t>Exise Taxes</t>
  </si>
  <si>
    <t>Total Taxes</t>
  </si>
  <si>
    <t>diiference</t>
  </si>
  <si>
    <t>Order Number</t>
  </si>
  <si>
    <t>POS</t>
  </si>
  <si>
    <t>Payment Method</t>
  </si>
  <si>
    <t>Assembly Stage</t>
  </si>
  <si>
    <t>Registration Status</t>
  </si>
  <si>
    <t>Sale Status</t>
  </si>
  <si>
    <t>Delivery Type</t>
  </si>
  <si>
    <t>AD01-9361</t>
  </si>
  <si>
    <t>Website</t>
  </si>
  <si>
    <t>Credit Card</t>
  </si>
  <si>
    <t>Order assembled</t>
  </si>
  <si>
    <t>Register Customer info</t>
  </si>
  <si>
    <t>Paid</t>
  </si>
  <si>
    <t>Shipment</t>
  </si>
  <si>
    <t>AD01-9362</t>
  </si>
  <si>
    <t>Download</t>
  </si>
  <si>
    <t>AD01-9364</t>
  </si>
  <si>
    <t>AD01-9363</t>
  </si>
  <si>
    <t>AD01-9365</t>
  </si>
  <si>
    <t>Non-Registered Customer info</t>
  </si>
  <si>
    <t>Branches</t>
  </si>
  <si>
    <t>Refunded</t>
  </si>
  <si>
    <t>Cash on Delivery</t>
  </si>
  <si>
    <t>Cancelld</t>
  </si>
  <si>
    <t>Branch</t>
  </si>
  <si>
    <t>actual</t>
  </si>
  <si>
    <t>target</t>
  </si>
  <si>
    <t>l</t>
  </si>
  <si>
    <t>Count of POS</t>
  </si>
  <si>
    <t>Count of Payment Method</t>
  </si>
  <si>
    <t>Count of Registration Status</t>
  </si>
  <si>
    <t>line</t>
  </si>
  <si>
    <t>empty circle</t>
  </si>
  <si>
    <t>blackcirclr</t>
  </si>
  <si>
    <t>count</t>
  </si>
  <si>
    <t>Count of Sale Status</t>
  </si>
  <si>
    <t>Count of Delivery Type</t>
  </si>
  <si>
    <t>Count of Sale Status2</t>
  </si>
  <si>
    <t>nmb</t>
  </si>
  <si>
    <t>L</t>
  </si>
  <si>
    <t>Count of Assembly Stage</t>
  </si>
  <si>
    <t>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</si>
</sst>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4" formatCode="_ &quot;₹&quot;\ * #,##0.00_ ;_ &quot;₹&quot;\ * \-#,##0.00_ ;_ &quot;₹&quot;\ * &quot;-&quot;??_ ;_ @_ "/>
    <numFmt numFmtId="43" formatCode="_ * #,##0.00_ ;_ * \-#,##0.00_ ;_ * &quot;-&quot;??_ ;_ @_ "/>
    <numFmt numFmtId="164" formatCode="_ * #,##0_ ;_ * \-#,##0_ ;_ * &quot;-&quot;??_ ;_ @_ "/>
    <numFmt numFmtId="165" formatCode="_ &quot;₹&quot;\ * #,##0_ ;_ &quot;₹&quot;\ * \-#,##0_ ;_ &quot;₹&quot;\ * &quot;-&quot;??_ ;_ @_ "/>
    <numFmt numFmtId="166" formatCode="&quot;₹&quot;\ #,##0"/>
    <numFmt numFmtId="167" formatCode="_-[$$-409]* #,##0_ ;_-[$$-409]* \-#,##0\ ;_-[$$-409]* &quot;-&quot;??_ ;_-@_ "/>
    <numFmt numFmtId="168" formatCode="0.000%"/>
    <numFmt numFmtId="169" formatCode="_-[$$-409]* #,##0.00_ ;_-[$$-409]* \-#,##0.00\ ;_-[$$-409]* &quot;-&quot;??_ ;_-@_ "/>
  </numFmts>
  <fonts count="20" x14ac:knownFonts="1">
    <font>
      <sz val="11"/>
      <color theme="1"/>
      <name val="Calibri"/>
      <family val="2"/>
      <scheme val="minor"/>
    </font>
    <font>
      <sz val="14"/>
      <color theme="1"/>
      <name val="Calibri"/>
      <family val="2"/>
      <scheme val="minor"/>
    </font>
    <font>
      <sz val="11"/>
      <color theme="0"/>
      <name val="Calibri"/>
      <family val="2"/>
      <scheme val="minor"/>
    </font>
    <font>
      <sz val="14"/>
      <color theme="1"/>
      <name val="Roboto"/>
      <family val="2"/>
    </font>
    <font>
      <sz val="11"/>
      <color theme="1"/>
      <name val="Roboto"/>
      <family val="2"/>
    </font>
    <font>
      <sz val="11"/>
      <color rgb="FFFFFFFF"/>
      <name val="Arial"/>
      <family val="2"/>
    </font>
    <font>
      <sz val="11"/>
      <color theme="1"/>
      <name val="Arial"/>
      <family val="2"/>
    </font>
    <font>
      <b/>
      <sz val="11"/>
      <color theme="1"/>
      <name val="Arial"/>
      <family val="2"/>
    </font>
    <font>
      <sz val="10"/>
      <name val="Arial"/>
      <family val="2"/>
    </font>
    <font>
      <sz val="11"/>
      <color theme="1"/>
      <name val="Calibri"/>
      <family val="2"/>
      <scheme val="minor"/>
    </font>
    <font>
      <sz val="10"/>
      <color rgb="FFFF0000"/>
      <name val="Arial"/>
      <family val="2"/>
    </font>
    <font>
      <sz val="15"/>
      <color rgb="FFC240D8"/>
      <name val="Calibri"/>
      <family val="2"/>
      <scheme val="minor"/>
    </font>
    <font>
      <sz val="15"/>
      <color rgb="FF5A097C"/>
      <name val="Calibri"/>
      <family val="2"/>
      <scheme val="minor"/>
    </font>
    <font>
      <sz val="15"/>
      <color rgb="FF0F11A7"/>
      <name val="Calibri"/>
      <family val="2"/>
      <scheme val="minor"/>
    </font>
    <font>
      <sz val="15"/>
      <color rgb="FF296EFC"/>
      <name val="Calibri"/>
      <family val="2"/>
      <scheme val="minor"/>
    </font>
    <font>
      <sz val="15"/>
      <color theme="1"/>
      <name val="Calibri"/>
      <family val="2"/>
      <scheme val="minor"/>
    </font>
    <font>
      <sz val="16"/>
      <color theme="1"/>
      <name val="Avenir LT Std 55 Roman"/>
      <family val="2"/>
    </font>
    <font>
      <sz val="72"/>
      <color theme="1"/>
      <name val="Calibri"/>
      <family val="2"/>
      <scheme val="minor"/>
    </font>
    <font>
      <sz val="300"/>
      <color theme="1"/>
      <name val="Arial"/>
      <family val="2"/>
    </font>
    <font>
      <sz val="100"/>
      <color theme="0"/>
      <name val="Arial"/>
      <family val="2"/>
    </font>
  </fonts>
  <fills count="8">
    <fill>
      <patternFill patternType="none"/>
    </fill>
    <fill>
      <patternFill patternType="gray125"/>
    </fill>
    <fill>
      <patternFill patternType="solid">
        <fgColor theme="1"/>
        <bgColor indexed="64"/>
      </patternFill>
    </fill>
    <fill>
      <patternFill patternType="solid">
        <fgColor rgb="FFECECEC"/>
        <bgColor indexed="64"/>
      </patternFill>
    </fill>
    <fill>
      <patternFill patternType="solid">
        <fgColor rgb="FFDEEAF6"/>
        <bgColor indexed="64"/>
      </patternFill>
    </fill>
    <fill>
      <patternFill patternType="solid">
        <fgColor rgb="FFD9E2F3"/>
        <bgColor indexed="64"/>
      </patternFill>
    </fill>
    <fill>
      <patternFill patternType="solid">
        <fgColor rgb="FFFFFFFF"/>
        <bgColor indexed="64"/>
      </patternFill>
    </fill>
    <fill>
      <patternFill patternType="solid">
        <fgColor rgb="FF4472C4"/>
        <bgColor indexed="64"/>
      </patternFill>
    </fill>
  </fills>
  <borders count="1">
    <border>
      <left/>
      <right/>
      <top/>
      <bottom/>
      <diagonal/>
    </border>
  </borders>
  <cellStyleXfs count="4">
    <xf numFmtId="0" fontId="0" fillId="0" borderId="0"/>
    <xf numFmtId="9" fontId="9" fillId="0" borderId="0" applyFont="0" applyFill="0" applyBorder="0" applyAlignment="0" applyProtection="0"/>
    <xf numFmtId="43" fontId="9" fillId="0" borderId="0" applyFont="0" applyFill="0" applyBorder="0" applyAlignment="0" applyProtection="0"/>
    <xf numFmtId="44" fontId="9" fillId="0" borderId="0" applyFont="0" applyFill="0" applyBorder="0" applyAlignment="0" applyProtection="0"/>
  </cellStyleXfs>
  <cellXfs count="61">
    <xf numFmtId="0" fontId="0" fillId="0" borderId="0" xfId="0"/>
    <xf numFmtId="0" fontId="0" fillId="2" borderId="0" xfId="0" applyFill="1"/>
    <xf numFmtId="0" fontId="1" fillId="2" borderId="0" xfId="0" applyFont="1" applyFill="1"/>
    <xf numFmtId="0" fontId="3" fillId="2" borderId="0" xfId="0" applyFont="1" applyFill="1"/>
    <xf numFmtId="0" fontId="0" fillId="3" borderId="0" xfId="0" applyFill="1" applyAlignment="1">
      <alignment horizontal="center" vertical="center" wrapText="1"/>
    </xf>
    <xf numFmtId="0" fontId="0" fillId="3" borderId="0" xfId="0" applyFill="1" applyAlignment="1">
      <alignment wrapText="1"/>
    </xf>
    <xf numFmtId="3" fontId="0" fillId="3" borderId="0" xfId="0" applyNumberFormat="1" applyFill="1" applyAlignment="1">
      <alignment horizontal="right" wrapText="1"/>
    </xf>
    <xf numFmtId="0" fontId="0" fillId="4" borderId="0" xfId="0" applyFill="1" applyAlignment="1">
      <alignment horizontal="center" vertical="center" wrapText="1"/>
    </xf>
    <xf numFmtId="0" fontId="0" fillId="4" borderId="0" xfId="0" applyFill="1" applyAlignment="1">
      <alignment wrapText="1"/>
    </xf>
    <xf numFmtId="3" fontId="0" fillId="4" borderId="0" xfId="0" applyNumberFormat="1" applyFill="1" applyAlignment="1">
      <alignment horizontal="right" wrapText="1"/>
    </xf>
    <xf numFmtId="0" fontId="0" fillId="4" borderId="0" xfId="0" applyFill="1" applyAlignment="1">
      <alignment vertical="center" wrapText="1"/>
    </xf>
    <xf numFmtId="0" fontId="0" fillId="3" borderId="0" xfId="0" applyFill="1" applyAlignment="1">
      <alignment vertical="center" wrapText="1"/>
    </xf>
    <xf numFmtId="0" fontId="0" fillId="3" borderId="0" xfId="0" applyFill="1" applyAlignment="1">
      <alignment horizontal="right" wrapText="1"/>
    </xf>
    <xf numFmtId="0" fontId="0" fillId="4" borderId="0" xfId="0" applyFill="1" applyAlignment="1">
      <alignment horizontal="right" wrapText="1"/>
    </xf>
    <xf numFmtId="2" fontId="0" fillId="3" borderId="0" xfId="0" applyNumberFormat="1" applyFill="1" applyAlignment="1">
      <alignment horizontal="right" wrapText="1"/>
    </xf>
    <xf numFmtId="2" fontId="0" fillId="4" borderId="0" xfId="0" applyNumberFormat="1" applyFill="1" applyAlignment="1">
      <alignment horizontal="right" wrapText="1"/>
    </xf>
    <xf numFmtId="2" fontId="0" fillId="0" borderId="0" xfId="0" applyNumberFormat="1" applyAlignment="1">
      <alignment horizontal="right"/>
    </xf>
    <xf numFmtId="2" fontId="0" fillId="4" borderId="0" xfId="0" applyNumberFormat="1" applyFill="1" applyAlignment="1">
      <alignment horizontal="right" vertical="center" wrapText="1"/>
    </xf>
    <xf numFmtId="2" fontId="0" fillId="3" borderId="0" xfId="0" applyNumberFormat="1" applyFill="1" applyAlignment="1">
      <alignment horizontal="right" vertical="center" wrapText="1"/>
    </xf>
    <xf numFmtId="0" fontId="0" fillId="0" borderId="0" xfId="0" applyAlignment="1">
      <alignment horizontal="right"/>
    </xf>
    <xf numFmtId="3" fontId="0" fillId="4" borderId="0" xfId="0" applyNumberFormat="1" applyFill="1" applyAlignment="1">
      <alignment horizontal="right" vertical="center" wrapText="1"/>
    </xf>
    <xf numFmtId="3" fontId="0" fillId="3" borderId="0" xfId="0" applyNumberFormat="1" applyFill="1" applyAlignment="1">
      <alignment horizontal="right" vertical="center" wrapText="1"/>
    </xf>
    <xf numFmtId="0" fontId="0" fillId="3" borderId="0" xfId="0" applyFill="1" applyAlignment="1">
      <alignment horizontal="right" vertical="center" wrapText="1"/>
    </xf>
    <xf numFmtId="0" fontId="0" fillId="4" borderId="0" xfId="0" applyFill="1" applyAlignment="1">
      <alignment horizontal="right" vertical="center" wrapText="1"/>
    </xf>
    <xf numFmtId="0" fontId="0" fillId="0" borderId="0" xfId="0" applyAlignment="1">
      <alignment horizontal="left"/>
    </xf>
    <xf numFmtId="10" fontId="0" fillId="0" borderId="0" xfId="0" applyNumberFormat="1"/>
    <xf numFmtId="0" fontId="2" fillId="2" borderId="0" xfId="0" applyFont="1" applyFill="1"/>
    <xf numFmtId="0" fontId="4" fillId="0" borderId="0" xfId="0" applyFont="1"/>
    <xf numFmtId="9" fontId="0" fillId="0" borderId="0" xfId="1" applyFont="1"/>
    <xf numFmtId="9" fontId="0" fillId="0" borderId="0" xfId="0" applyNumberFormat="1"/>
    <xf numFmtId="164" fontId="0" fillId="0" borderId="0" xfId="0" applyNumberFormat="1"/>
    <xf numFmtId="164" fontId="0" fillId="0" borderId="0" xfId="2" applyNumberFormat="1" applyFont="1"/>
    <xf numFmtId="0" fontId="0" fillId="0" borderId="0" xfId="0" applyAlignment="1">
      <alignment horizontal="left" indent="1"/>
    </xf>
    <xf numFmtId="0" fontId="6" fillId="3" borderId="0" xfId="0" applyFont="1" applyFill="1" applyAlignment="1">
      <alignment horizontal="center" vertical="center" wrapText="1"/>
    </xf>
    <xf numFmtId="0" fontId="6" fillId="5" borderId="0" xfId="0" applyFont="1" applyFill="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6" fillId="6" borderId="0" xfId="0" applyFont="1" applyFill="1" applyAlignment="1">
      <alignment horizontal="center" vertical="center" wrapText="1"/>
    </xf>
    <xf numFmtId="0" fontId="7" fillId="6" borderId="0" xfId="0" applyFont="1" applyFill="1" applyAlignment="1">
      <alignment horizontal="center" vertical="center" wrapText="1"/>
    </xf>
    <xf numFmtId="167" fontId="0" fillId="0" borderId="0" xfId="0" applyNumberFormat="1"/>
    <xf numFmtId="0" fontId="10" fillId="2" borderId="0" xfId="0" applyFont="1" applyFill="1" applyAlignment="1">
      <alignment horizontal="left"/>
    </xf>
    <xf numFmtId="0" fontId="8" fillId="2" borderId="0" xfId="0" applyFont="1" applyFill="1" applyAlignment="1">
      <alignment horizontal="left"/>
    </xf>
    <xf numFmtId="0" fontId="11" fillId="0" borderId="0" xfId="0" applyFont="1" applyAlignment="1">
      <alignment horizontal="center" vertical="center"/>
    </xf>
    <xf numFmtId="0" fontId="12" fillId="0" borderId="0" xfId="0" applyFont="1" applyAlignment="1">
      <alignment horizontal="center" vertical="center"/>
    </xf>
    <xf numFmtId="0" fontId="13" fillId="0" borderId="0" xfId="0" applyFont="1" applyAlignment="1">
      <alignment horizontal="center" vertical="center"/>
    </xf>
    <xf numFmtId="0" fontId="14" fillId="0" borderId="0" xfId="0" applyFont="1" applyAlignment="1">
      <alignment horizontal="center" vertical="center"/>
    </xf>
    <xf numFmtId="0" fontId="15" fillId="0" borderId="0" xfId="0" applyFont="1"/>
    <xf numFmtId="0" fontId="0" fillId="0" borderId="0" xfId="0" pivotButton="1"/>
    <xf numFmtId="0" fontId="16" fillId="0" borderId="0" xfId="0" applyFont="1"/>
    <xf numFmtId="168" fontId="0" fillId="0" borderId="0" xfId="0" applyNumberFormat="1"/>
    <xf numFmtId="167" fontId="0" fillId="0" borderId="0" xfId="3" applyNumberFormat="1" applyFont="1"/>
    <xf numFmtId="0" fontId="17" fillId="0" borderId="0" xfId="0" applyFont="1" applyAlignment="1">
      <alignment horizontal="center" vertical="center"/>
    </xf>
    <xf numFmtId="0" fontId="5" fillId="7" borderId="0" xfId="0" applyFont="1" applyFill="1" applyAlignment="1">
      <alignment horizontal="center" vertical="center" wrapText="1"/>
    </xf>
    <xf numFmtId="0" fontId="0" fillId="0" borderId="0" xfId="0" applyAlignment="1">
      <alignment horizontal="center"/>
    </xf>
    <xf numFmtId="0" fontId="18" fillId="0" borderId="0" xfId="0" applyFont="1" applyAlignment="1">
      <alignment horizontal="center"/>
    </xf>
    <xf numFmtId="0" fontId="18" fillId="0" borderId="0" xfId="0" applyFont="1"/>
    <xf numFmtId="0" fontId="19" fillId="0" borderId="0" xfId="0" applyFont="1"/>
    <xf numFmtId="0" fontId="0" fillId="0" borderId="0" xfId="0" applyAlignment="1">
      <alignment horizontal="left" indent="2"/>
    </xf>
    <xf numFmtId="169" fontId="0" fillId="0" borderId="0" xfId="2" applyNumberFormat="1" applyFont="1"/>
    <xf numFmtId="167" fontId="0" fillId="0" borderId="0" xfId="2" applyNumberFormat="1" applyFont="1"/>
    <xf numFmtId="0" fontId="0" fillId="0" borderId="0" xfId="0" applyNumberFormat="1"/>
  </cellXfs>
  <cellStyles count="4">
    <cellStyle name="Comma" xfId="2" builtinId="3"/>
    <cellStyle name="Currency" xfId="3" builtinId="4"/>
    <cellStyle name="Normal" xfId="0" builtinId="0"/>
    <cellStyle name="Percent" xfId="1" builtinId="5"/>
  </cellStyles>
  <dxfs count="123">
    <dxf>
      <numFmt numFmtId="13" formatCode="0%"/>
    </dxf>
    <dxf>
      <numFmt numFmtId="167" formatCode="_-[$$-409]* #,##0_ ;_-[$$-409]* \-#,##0\ ;_-[$$-409]* &quot;-&quot;??_ ;_-@_ "/>
    </dxf>
    <dxf>
      <numFmt numFmtId="13" formatCode="0%"/>
    </dxf>
    <dxf>
      <numFmt numFmtId="167" formatCode="_-[$$-409]* #,##0_ ;_-[$$-409]* \-#,##0\ ;_-[$$-409]* &quot;-&quot;??_ ;_-@_ "/>
    </dxf>
    <dxf>
      <numFmt numFmtId="13" formatCode="0%"/>
    </dxf>
    <dxf>
      <numFmt numFmtId="167" formatCode="_-[$$-409]* #,##0_ ;_-[$$-409]* \-#,##0\ ;_-[$$-409]* &quot;-&quot;??_ ;_-@_ "/>
    </dxf>
    <dxf>
      <numFmt numFmtId="13" formatCode="0%"/>
    </dxf>
    <dxf>
      <numFmt numFmtId="167" formatCode="_-[$$-409]* #,##0_ ;_-[$$-409]* \-#,##0\ ;_-[$$-409]* &quot;-&quot;??_ ;_-@_ "/>
    </dxf>
    <dxf>
      <numFmt numFmtId="13" formatCode="0%"/>
    </dxf>
    <dxf>
      <numFmt numFmtId="167" formatCode="_-[$$-409]* #,##0_ ;_-[$$-409]* \-#,##0\ ;_-[$$-409]* &quot;-&quot;??_ ;_-@_ "/>
    </dxf>
    <dxf>
      <numFmt numFmtId="13" formatCode="0%"/>
    </dxf>
    <dxf>
      <numFmt numFmtId="167" formatCode="_-[$$-409]* #,##0_ ;_-[$$-409]* \-#,##0\ ;_-[$$-409]* &quot;-&quot;??_ ;_-@_ "/>
    </dxf>
    <dxf>
      <numFmt numFmtId="13" formatCode="0%"/>
    </dxf>
    <dxf>
      <numFmt numFmtId="167" formatCode="_-[$$-409]* #,##0_ ;_-[$$-409]* \-#,##0\ ;_-[$$-409]* &quot;-&quot;??_ ;_-@_ "/>
    </dxf>
    <dxf>
      <numFmt numFmtId="13" formatCode="0%"/>
    </dxf>
    <dxf>
      <numFmt numFmtId="167" formatCode="_-[$$-409]* #,##0_ ;_-[$$-409]* \-#,##0\ ;_-[$$-409]* &quot;-&quot;??_ ;_-@_ "/>
    </dxf>
    <dxf>
      <numFmt numFmtId="164" formatCode="_ * #,##0_ ;_ * \-#,##0_ ;_ * &quot;-&quot;??_ ;_ @_ "/>
    </dxf>
    <dxf>
      <numFmt numFmtId="166" formatCode="&quot;₹&quot;\ #,##0"/>
    </dxf>
    <dxf>
      <numFmt numFmtId="165" formatCode="_ &quot;₹&quot;\ * #,##0_ ;_ &quot;₹&quot;\ * \-#,##0_ ;_ &quot;₹&quot;\ * &quot;-&quot;??_ ;_ @_ "/>
    </dxf>
    <dxf>
      <numFmt numFmtId="167" formatCode="_-[$$-409]* #,##0_ ;_-[$$-409]* \-#,##0\ ;_-[$$-409]* &quot;-&quot;??_ ;_-@_ "/>
    </dxf>
    <dxf>
      <numFmt numFmtId="167" formatCode="_-[$$-409]* #,##0_ ;_-[$$-409]* \-#,##0\ ;_-[$$-409]* &quot;-&quot;??_ ;_-@_ "/>
    </dxf>
    <dxf>
      <numFmt numFmtId="167" formatCode="_-[$$-409]* #,##0_ ;_-[$$-409]* \-#,##0\ ;_-[$$-409]* &quot;-&quot;??_ ;_-@_ "/>
    </dxf>
    <dxf>
      <numFmt numFmtId="13" formatCode="0%"/>
    </dxf>
    <dxf>
      <numFmt numFmtId="164" formatCode="_ * #,##0_ ;_ * \-#,##0_ ;_ * &quot;-&quot;??_ ;_ @_ "/>
    </dxf>
    <dxf>
      <numFmt numFmtId="166" formatCode="&quot;₹&quot;\ #,##0"/>
    </dxf>
    <dxf>
      <numFmt numFmtId="165" formatCode="_ &quot;₹&quot;\ * #,##0_ ;_ &quot;₹&quot;\ * \-#,##0_ ;_ &quot;₹&quot;\ * &quot;-&quot;??_ ;_ @_ "/>
    </dxf>
    <dxf>
      <numFmt numFmtId="167" formatCode="_-[$$-409]* #,##0_ ;_-[$$-409]* \-#,##0\ ;_-[$$-409]* &quot;-&quot;??_ ;_-@_ "/>
    </dxf>
    <dxf>
      <numFmt numFmtId="167" formatCode="_-[$$-409]* #,##0_ ;_-[$$-409]* \-#,##0\ ;_-[$$-409]* &quot;-&quot;??_ ;_-@_ "/>
    </dxf>
    <dxf>
      <numFmt numFmtId="167" formatCode="_-[$$-409]* #,##0_ ;_-[$$-409]* \-#,##0\ ;_-[$$-409]* &quot;-&quot;??_ ;_-@_ "/>
    </dxf>
    <dxf>
      <numFmt numFmtId="13" formatCode="0%"/>
    </dxf>
    <dxf>
      <numFmt numFmtId="164" formatCode="_ * #,##0_ ;_ * \-#,##0_ ;_ * &quot;-&quot;??_ ;_ @_ "/>
    </dxf>
    <dxf>
      <numFmt numFmtId="166" formatCode="&quot;₹&quot;\ #,##0"/>
    </dxf>
    <dxf>
      <numFmt numFmtId="165" formatCode="_ &quot;₹&quot;\ * #,##0_ ;_ &quot;₹&quot;\ * \-#,##0_ ;_ &quot;₹&quot;\ * &quot;-&quot;??_ ;_ @_ "/>
    </dxf>
    <dxf>
      <numFmt numFmtId="167" formatCode="_-[$$-409]* #,##0_ ;_-[$$-409]* \-#,##0\ ;_-[$$-409]* &quot;-&quot;??_ ;_-@_ "/>
    </dxf>
    <dxf>
      <numFmt numFmtId="167" formatCode="_-[$$-409]* #,##0_ ;_-[$$-409]* \-#,##0\ ;_-[$$-409]* &quot;-&quot;??_ ;_-@_ "/>
    </dxf>
    <dxf>
      <numFmt numFmtId="167" formatCode="_-[$$-409]* #,##0_ ;_-[$$-409]* \-#,##0\ ;_-[$$-409]* &quot;-&quot;??_ ;_-@_ "/>
    </dxf>
    <dxf>
      <numFmt numFmtId="13" formatCode="0%"/>
    </dxf>
    <dxf>
      <numFmt numFmtId="13" formatCode="0%"/>
    </dxf>
    <dxf>
      <numFmt numFmtId="167" formatCode="_-[$$-409]* #,##0_ ;_-[$$-409]* \-#,##0\ ;_-[$$-409]* &quot;-&quot;??_ ;_-@_ "/>
    </dxf>
    <dxf>
      <numFmt numFmtId="13" formatCode="0%"/>
    </dxf>
    <dxf>
      <numFmt numFmtId="167" formatCode="_-[$$-409]* #,##0_ ;_-[$$-409]* \-#,##0\ ;_-[$$-409]* &quot;-&quot;??_ ;_-@_ "/>
    </dxf>
    <dxf>
      <numFmt numFmtId="13" formatCode="0%"/>
    </dxf>
    <dxf>
      <numFmt numFmtId="167" formatCode="_-[$$-409]* #,##0_ ;_-[$$-409]* \-#,##0\ ;_-[$$-409]* &quot;-&quot;??_ ;_-@_ "/>
    </dxf>
    <dxf>
      <numFmt numFmtId="13" formatCode="0%"/>
    </dxf>
    <dxf>
      <numFmt numFmtId="167" formatCode="_-[$$-409]* #,##0_ ;_-[$$-409]* \-#,##0\ ;_-[$$-409]* &quot;-&quot;??_ ;_-@_ "/>
    </dxf>
    <dxf>
      <numFmt numFmtId="13" formatCode="0%"/>
    </dxf>
    <dxf>
      <numFmt numFmtId="167" formatCode="_-[$$-409]* #,##0_ ;_-[$$-409]* \-#,##0\ ;_-[$$-409]* &quot;-&quot;??_ ;_-@_ "/>
    </dxf>
    <dxf>
      <numFmt numFmtId="164" formatCode="_ * #,##0_ ;_ * \-#,##0_ ;_ * &quot;-&quot;??_ ;_ @_ "/>
    </dxf>
    <dxf>
      <numFmt numFmtId="166" formatCode="&quot;₹&quot;\ #,##0"/>
    </dxf>
    <dxf>
      <numFmt numFmtId="165" formatCode="_ &quot;₹&quot;\ * #,##0_ ;_ &quot;₹&quot;\ * \-#,##0_ ;_ &quot;₹&quot;\ * &quot;-&quot;??_ ;_ @_ "/>
    </dxf>
    <dxf>
      <numFmt numFmtId="167" formatCode="_-[$$-409]* #,##0_ ;_-[$$-409]* \-#,##0\ ;_-[$$-409]* &quot;-&quot;??_ ;_-@_ "/>
    </dxf>
    <dxf>
      <numFmt numFmtId="167" formatCode="_-[$$-409]* #,##0_ ;_-[$$-409]* \-#,##0\ ;_-[$$-409]* &quot;-&quot;??_ ;_-@_ "/>
    </dxf>
    <dxf>
      <numFmt numFmtId="167" formatCode="_-[$$-409]* #,##0_ ;_-[$$-409]* \-#,##0\ ;_-[$$-409]* &quot;-&quot;??_ ;_-@_ "/>
    </dxf>
    <dxf>
      <numFmt numFmtId="13" formatCode="0%"/>
    </dxf>
    <dxf>
      <numFmt numFmtId="164" formatCode="_ * #,##0_ ;_ * \-#,##0_ ;_ * &quot;-&quot;??_ ;_ @_ "/>
    </dxf>
    <dxf>
      <numFmt numFmtId="166" formatCode="&quot;₹&quot;\ #,##0"/>
    </dxf>
    <dxf>
      <numFmt numFmtId="165" formatCode="_ &quot;₹&quot;\ * #,##0_ ;_ &quot;₹&quot;\ * \-#,##0_ ;_ &quot;₹&quot;\ * &quot;-&quot;??_ ;_ @_ "/>
    </dxf>
    <dxf>
      <numFmt numFmtId="167" formatCode="_-[$$-409]* #,##0_ ;_-[$$-409]* \-#,##0\ ;_-[$$-409]* &quot;-&quot;??_ ;_-@_ "/>
    </dxf>
    <dxf>
      <numFmt numFmtId="167" formatCode="_-[$$-409]* #,##0_ ;_-[$$-409]* \-#,##0\ ;_-[$$-409]* &quot;-&quot;??_ ;_-@_ "/>
    </dxf>
    <dxf>
      <numFmt numFmtId="167" formatCode="_-[$$-409]* #,##0_ ;_-[$$-409]* \-#,##0\ ;_-[$$-409]* &quot;-&quot;??_ ;_-@_ "/>
    </dxf>
    <dxf>
      <numFmt numFmtId="13" formatCode="0%"/>
    </dxf>
    <dxf>
      <numFmt numFmtId="164" formatCode="_ * #,##0_ ;_ * \-#,##0_ ;_ * &quot;-&quot;??_ ;_ @_ "/>
    </dxf>
    <dxf>
      <numFmt numFmtId="166" formatCode="&quot;₹&quot;\ #,##0"/>
    </dxf>
    <dxf>
      <numFmt numFmtId="165" formatCode="_ &quot;₹&quot;\ * #,##0_ ;_ &quot;₹&quot;\ * \-#,##0_ ;_ &quot;₹&quot;\ * &quot;-&quot;??_ ;_ @_ "/>
    </dxf>
    <dxf>
      <numFmt numFmtId="167" formatCode="_-[$$-409]* #,##0_ ;_-[$$-409]* \-#,##0\ ;_-[$$-409]* &quot;-&quot;??_ ;_-@_ "/>
    </dxf>
    <dxf>
      <numFmt numFmtId="167" formatCode="_-[$$-409]* #,##0_ ;_-[$$-409]* \-#,##0\ ;_-[$$-409]* &quot;-&quot;??_ ;_-@_ "/>
    </dxf>
    <dxf>
      <numFmt numFmtId="167" formatCode="_-[$$-409]* #,##0_ ;_-[$$-409]* \-#,##0\ ;_-[$$-409]* &quot;-&quot;??_ ;_-@_ "/>
    </dxf>
    <dxf>
      <numFmt numFmtId="13" formatCode="0%"/>
    </dxf>
    <dxf>
      <numFmt numFmtId="164" formatCode="_ * #,##0_ ;_ * \-#,##0_ ;_ * &quot;-&quot;??_ ;_ @_ "/>
    </dxf>
    <dxf>
      <numFmt numFmtId="166" formatCode="&quot;₹&quot;\ #,##0"/>
    </dxf>
    <dxf>
      <numFmt numFmtId="165" formatCode="_ &quot;₹&quot;\ * #,##0_ ;_ &quot;₹&quot;\ * \-#,##0_ ;_ &quot;₹&quot;\ * &quot;-&quot;??_ ;_ @_ "/>
    </dxf>
    <dxf>
      <numFmt numFmtId="167" formatCode="_-[$$-409]* #,##0_ ;_-[$$-409]* \-#,##0\ ;_-[$$-409]* &quot;-&quot;??_ ;_-@_ "/>
    </dxf>
    <dxf>
      <numFmt numFmtId="167" formatCode="_-[$$-409]* #,##0_ ;_-[$$-409]* \-#,##0\ ;_-[$$-409]* &quot;-&quot;??_ ;_-@_ "/>
    </dxf>
    <dxf>
      <numFmt numFmtId="167" formatCode="_-[$$-409]* #,##0_ ;_-[$$-409]* \-#,##0\ ;_-[$$-409]* &quot;-&quot;??_ ;_-@_ "/>
    </dxf>
    <dxf>
      <numFmt numFmtId="13" formatCode="0%"/>
    </dxf>
    <dxf>
      <numFmt numFmtId="13" formatCode="0%"/>
    </dxf>
    <dxf>
      <numFmt numFmtId="167" formatCode="_-[$$-409]* #,##0_ ;_-[$$-409]* \-#,##0\ ;_-[$$-409]* &quot;-&quot;??_ ;_-@_ "/>
    </dxf>
    <dxf>
      <numFmt numFmtId="13" formatCode="0%"/>
    </dxf>
    <dxf>
      <numFmt numFmtId="167" formatCode="_-[$$-409]* #,##0_ ;_-[$$-409]* \-#,##0\ ;_-[$$-409]* &quot;-&quot;??_ ;_-@_ "/>
    </dxf>
    <dxf>
      <numFmt numFmtId="13" formatCode="0%"/>
    </dxf>
    <dxf>
      <numFmt numFmtId="167" formatCode="_-[$$-409]* #,##0_ ;_-[$$-409]* \-#,##0\ ;_-[$$-409]* &quot;-&quot;??_ ;_-@_ "/>
    </dxf>
    <dxf>
      <numFmt numFmtId="13" formatCode="0%"/>
    </dxf>
    <dxf>
      <numFmt numFmtId="167" formatCode="_-[$$-409]* #,##0_ ;_-[$$-409]* \-#,##0\ ;_-[$$-409]* &quot;-&quot;??_ ;_-@_ "/>
    </dxf>
    <dxf>
      <numFmt numFmtId="13" formatCode="0%"/>
    </dxf>
    <dxf>
      <numFmt numFmtId="167" formatCode="_-[$$-409]* #,##0_ ;_-[$$-409]* \-#,##0\ ;_-[$$-409]* &quot;-&quot;??_ ;_-@_ "/>
    </dxf>
    <dxf>
      <numFmt numFmtId="13" formatCode="0%"/>
    </dxf>
    <dxf>
      <numFmt numFmtId="167" formatCode="_-[$$-409]* #,##0_ ;_-[$$-409]* \-#,##0\ ;_-[$$-409]* &quot;-&quot;??_ ;_-@_ "/>
    </dxf>
    <dxf>
      <numFmt numFmtId="164" formatCode="_ * #,##0_ ;_ * \-#,##0_ ;_ * &quot;-&quot;??_ ;_ @_ "/>
    </dxf>
    <dxf>
      <numFmt numFmtId="166" formatCode="&quot;₹&quot;\ #,##0"/>
    </dxf>
    <dxf>
      <numFmt numFmtId="165" formatCode="_ &quot;₹&quot;\ * #,##0_ ;_ &quot;₹&quot;\ * \-#,##0_ ;_ &quot;₹&quot;\ * &quot;-&quot;??_ ;_ @_ "/>
    </dxf>
    <dxf>
      <numFmt numFmtId="167" formatCode="_-[$$-409]* #,##0_ ;_-[$$-409]* \-#,##0\ ;_-[$$-409]* &quot;-&quot;??_ ;_-@_ "/>
    </dxf>
    <dxf>
      <numFmt numFmtId="167" formatCode="_-[$$-409]* #,##0_ ;_-[$$-409]* \-#,##0\ ;_-[$$-409]* &quot;-&quot;??_ ;_-@_ "/>
    </dxf>
    <dxf>
      <numFmt numFmtId="167" formatCode="_-[$$-409]* #,##0_ ;_-[$$-409]* \-#,##0\ ;_-[$$-409]* &quot;-&quot;??_ ;_-@_ "/>
    </dxf>
    <dxf>
      <numFmt numFmtId="13" formatCode="0%"/>
    </dxf>
    <dxf>
      <numFmt numFmtId="164" formatCode="_ * #,##0_ ;_ * \-#,##0_ ;_ * &quot;-&quot;??_ ;_ @_ "/>
    </dxf>
    <dxf>
      <numFmt numFmtId="166" formatCode="&quot;₹&quot;\ #,##0"/>
    </dxf>
    <dxf>
      <numFmt numFmtId="165" formatCode="_ &quot;₹&quot;\ * #,##0_ ;_ &quot;₹&quot;\ * \-#,##0_ ;_ &quot;₹&quot;\ * &quot;-&quot;??_ ;_ @_ "/>
    </dxf>
    <dxf>
      <numFmt numFmtId="167" formatCode="_-[$$-409]* #,##0_ ;_-[$$-409]* \-#,##0\ ;_-[$$-409]* &quot;-&quot;??_ ;_-@_ "/>
    </dxf>
    <dxf>
      <numFmt numFmtId="167" formatCode="_-[$$-409]* #,##0_ ;_-[$$-409]* \-#,##0\ ;_-[$$-409]* &quot;-&quot;??_ ;_-@_ "/>
    </dxf>
    <dxf>
      <numFmt numFmtId="167" formatCode="_-[$$-409]* #,##0_ ;_-[$$-409]* \-#,##0\ ;_-[$$-409]* &quot;-&quot;??_ ;_-@_ "/>
    </dxf>
    <dxf>
      <numFmt numFmtId="13" formatCode="0%"/>
    </dxf>
    <dxf>
      <numFmt numFmtId="164" formatCode="_ * #,##0_ ;_ * \-#,##0_ ;_ * &quot;-&quot;??_ ;_ @_ "/>
    </dxf>
    <dxf>
      <numFmt numFmtId="166" formatCode="&quot;₹&quot;\ #,##0"/>
    </dxf>
    <dxf>
      <numFmt numFmtId="165" formatCode="_ &quot;₹&quot;\ * #,##0_ ;_ &quot;₹&quot;\ * \-#,##0_ ;_ &quot;₹&quot;\ * &quot;-&quot;??_ ;_ @_ "/>
    </dxf>
    <dxf>
      <numFmt numFmtId="167" formatCode="_-[$$-409]* #,##0_ ;_-[$$-409]* \-#,##0\ ;_-[$$-409]* &quot;-&quot;??_ ;_-@_ "/>
    </dxf>
    <dxf>
      <numFmt numFmtId="167" formatCode="_-[$$-409]* #,##0_ ;_-[$$-409]* \-#,##0\ ;_-[$$-409]* &quot;-&quot;??_ ;_-@_ "/>
    </dxf>
    <dxf>
      <numFmt numFmtId="167" formatCode="_-[$$-409]* #,##0_ ;_-[$$-409]* \-#,##0\ ;_-[$$-409]* &quot;-&quot;??_ ;_-@_ "/>
    </dxf>
    <dxf>
      <numFmt numFmtId="13" formatCode="0%"/>
    </dxf>
    <dxf>
      <numFmt numFmtId="167" formatCode="_-[$$-409]* #,##0_ ;_-[$$-409]* \-#,##0\ ;_-[$$-409]* &quot;-&quot;??_ ;_-@_ "/>
    </dxf>
    <dxf>
      <numFmt numFmtId="167" formatCode="_-[$$-409]* #,##0_ ;_-[$$-409]* \-#,##0\ ;_-[$$-409]* &quot;-&quot;??_ ;_-@_ "/>
    </dxf>
    <dxf>
      <numFmt numFmtId="13" formatCode="0%"/>
    </dxf>
    <dxf>
      <numFmt numFmtId="13" formatCode="0%"/>
    </dxf>
    <dxf>
      <numFmt numFmtId="13" formatCode="0%"/>
    </dxf>
    <dxf>
      <numFmt numFmtId="164" formatCode="_ * #,##0_ ;_ * \-#,##0_ ;_ * &quot;-&quot;??_ ;_ @_ "/>
    </dxf>
    <dxf>
      <numFmt numFmtId="167" formatCode="_-[$$-409]* #,##0_ ;_-[$$-409]* \-#,##0\ ;_-[$$-409]* &quot;-&quot;??_ ;_-@_ "/>
    </dxf>
    <dxf>
      <numFmt numFmtId="167" formatCode="_-[$$-409]* #,##0_ ;_-[$$-409]* \-#,##0\ ;_-[$$-409]* &quot;-&quot;??_ ;_-@_ "/>
    </dxf>
    <dxf>
      <numFmt numFmtId="167" formatCode="_-[$$-409]* #,##0_ ;_-[$$-409]* \-#,##0\ ;_-[$$-409]* &quot;-&quot;??_ ;_-@_ "/>
    </dxf>
    <dxf>
      <numFmt numFmtId="165" formatCode="_ &quot;₹&quot;\ * #,##0_ ;_ &quot;₹&quot;\ * \-#,##0_ ;_ &quot;₹&quot;\ * &quot;-&quot;??_ ;_ @_ "/>
    </dxf>
    <dxf>
      <numFmt numFmtId="166" formatCode="&quot;₹&quot;\ #,##0"/>
    </dxf>
    <dxf>
      <font>
        <sz val="12"/>
        <color theme="0"/>
        <name val="Arial"/>
        <family val="2"/>
      </font>
      <fill>
        <patternFill>
          <bgColor theme="3" tint="-0.24988555558946501"/>
        </patternFill>
      </fill>
      <border>
        <left/>
        <right/>
        <top/>
        <bottom/>
      </border>
    </dxf>
    <dxf>
      <font>
        <color theme="1"/>
      </font>
      <fill>
        <patternFill>
          <bgColor theme="1"/>
        </patternFill>
      </fill>
      <border>
        <left/>
        <right/>
        <top/>
        <bottom/>
      </border>
    </dxf>
    <dxf>
      <font>
        <sz val="12"/>
        <color theme="1" tint="0.49995422223578601"/>
        <name val="Arial"/>
        <family val="2"/>
      </font>
      <fill>
        <patternFill>
          <bgColor theme="0"/>
        </patternFill>
      </fill>
      <border>
        <left/>
        <right/>
        <top/>
        <bottom/>
      </border>
    </dxf>
    <dxf>
      <font>
        <color theme="1"/>
      </font>
      <border>
        <left/>
        <right/>
        <top/>
        <bottom/>
      </border>
    </dxf>
  </dxfs>
  <tableStyles count="2" defaultTableStyle="TableStyleMedium2" defaultPivotStyle="PivotStyleLight16">
    <tableStyle name="modern style" pivot="0" table="0" count="10" xr9:uid="{00000000-0011-0000-FFFF-FFFF00000000}">
      <tableStyleElement type="wholeTable" dxfId="122"/>
      <tableStyleElement type="headerRow" dxfId="121"/>
    </tableStyle>
    <tableStyle name="modern style 2" pivot="0" table="0" count="10" xr9:uid="{00000000-0011-0000-FFFF-FFFF01000000}">
      <tableStyleElement type="wholeTable" dxfId="120"/>
      <tableStyleElement type="headerRow" dxfId="119"/>
    </tableStyle>
  </tableStyles>
  <colors>
    <mruColors>
      <color rgb="FFFF6C8F"/>
      <color rgb="FF296EFC"/>
      <color rgb="FF0F49FB"/>
      <color rgb="FFF387DE"/>
      <color rgb="FFB23DD1"/>
      <color rgb="FF80B5FC"/>
      <color rgb="FF559DFB"/>
      <color rgb="FFC240D8"/>
      <color rgb="FF5063F3"/>
      <color rgb="FF194AFE"/>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border>
        </dxf>
        <dxf>
          <font>
            <b/>
            <i val="0"/>
            <sz val="16"/>
            <color theme="1" tint="0.1498764000366222"/>
            <name val="Calibri"/>
            <family val="2"/>
          </font>
          <fill>
            <patternFill patternType="solid">
              <bgColor theme="0" tint="-4.992828150273141E-2"/>
            </patternFill>
          </fill>
          <border>
            <left/>
            <right/>
            <top/>
            <bottom/>
          </border>
        </dxf>
        <dxf>
          <font>
            <b/>
            <i val="0"/>
            <sz val="15"/>
            <color theme="1"/>
            <name val="Calibri"/>
            <family val="2"/>
          </font>
          <fill>
            <patternFill patternType="solid">
              <bgColor theme="0" tint="-0.14996795556505021"/>
            </patternFill>
          </fill>
          <border>
            <left/>
            <right/>
            <top/>
            <bottom/>
          </border>
        </dxf>
        <dxf>
          <font>
            <color rgb="FF828282"/>
          </font>
          <fill>
            <patternFill patternType="solid">
              <fgColor theme="4" tint="0.79995117038483843"/>
              <bgColor theme="4" tint="0.79995117038483843"/>
            </patternFill>
          </fill>
          <border>
            <left style="thin">
              <color rgb="FFCCCCCC"/>
            </left>
            <right style="thin">
              <color rgb="FFCCCCCC"/>
            </right>
            <top style="thin">
              <color rgb="FFCCCCCC"/>
            </top>
            <bottom style="thin">
              <color rgb="FFCCCCCC"/>
            </bottom>
          </border>
        </dxf>
        <dxf>
          <font>
            <b/>
            <i val="0"/>
            <sz val="16"/>
            <color theme="1" tint="0.14990691854609822"/>
            <name val="Calibri"/>
            <family val="2"/>
          </font>
          <fill>
            <patternFill patternType="solid">
              <fgColor theme="4" tint="0.59996337778862885"/>
              <bgColor theme="0"/>
            </patternFill>
          </fill>
          <border>
            <left/>
            <right/>
            <top/>
            <bottom/>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border>
        </dxf>
        <dxf>
          <font>
            <b/>
            <i val="0"/>
            <sz val="14"/>
            <color theme="0"/>
            <name val="Calibri"/>
            <family val="2"/>
          </font>
          <fill>
            <patternFill patternType="solid">
              <fgColor rgb="FFFFFFFF"/>
              <bgColor theme="1" tint="4.9989318521683403E-2"/>
            </patternFill>
          </fill>
          <border>
            <left/>
            <right/>
            <top/>
            <bottom/>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border>
        </dxf>
        <dxf>
          <font>
            <color rgb="FF828282"/>
          </font>
          <fill>
            <patternFill patternType="solid">
              <fgColor theme="4" tint="0.79995117038483843"/>
              <bgColor theme="4" tint="0.79995117038483843"/>
            </patternFill>
          </fill>
          <border>
            <left style="thin">
              <color rgb="FFCCCCCC"/>
            </left>
            <right style="thin">
              <color rgb="FFCCCCCC"/>
            </right>
            <top style="thin">
              <color rgb="FFCCCCCC"/>
            </top>
            <bottom style="thin">
              <color rgb="FFCCCCCC"/>
            </bottom>
          </border>
        </dxf>
        <dxf>
          <font>
            <color rgb="FF000000"/>
          </font>
          <fill>
            <patternFill patternType="solid">
              <fgColor theme="4" tint="0.59996337778862885"/>
              <bgColor theme="4" tint="0.59996337778862885"/>
            </patternFill>
          </fill>
          <border>
            <left style="thin">
              <color rgb="FF999999"/>
            </left>
            <right style="thin">
              <color rgb="FF999999"/>
            </right>
            <top style="thin">
              <color rgb="FF999999"/>
            </top>
            <bottom style="thin">
              <color rgb="FF999999"/>
            </bottom>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border>
        </dxf>
      </x14:dxfs>
    </ext>
    <ext xmlns:x14="http://schemas.microsoft.com/office/spreadsheetml/2009/9/main" uri="{EB79DEF2-80B8-43e5-95BD-54CBDDF9020C}">
      <x14:slicerStyles defaultSlicerStyle="SlicerStyleLight1">
        <x14:slicerStyle name="modern style">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modern style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8.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9.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20.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21.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20.xml"/><Relationship Id="rId1" Type="http://schemas.microsoft.com/office/2011/relationships/chartStyle" Target="style20.xml"/></Relationships>
</file>

<file path=xl/charts/_rels/chart23.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4.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0"/>
          <c:w val="1"/>
          <c:h val="0.95499999999999996"/>
        </c:manualLayout>
      </c:layout>
      <c:bubbleChart>
        <c:varyColors val="0"/>
        <c:ser>
          <c:idx val="0"/>
          <c:order val="0"/>
          <c:tx>
            <c:v>Income</c:v>
          </c:tx>
          <c:spPr>
            <a:gradFill rotWithShape="1">
              <a:gsLst>
                <a:gs pos="40000">
                  <a:srgbClr val="100D83"/>
                </a:gs>
                <a:gs pos="100000">
                  <a:schemeClr val="accent5">
                    <a:lumMod val="45000"/>
                    <a:lumOff val="55000"/>
                  </a:schemeClr>
                </a:gs>
                <a:gs pos="81000">
                  <a:srgbClr val="7417BD"/>
                </a:gs>
                <a:gs pos="100000">
                  <a:schemeClr val="accent5">
                    <a:lumMod val="30000"/>
                    <a:lumOff val="70000"/>
                  </a:schemeClr>
                </a:gs>
              </a:gsLst>
              <a:path path="circle">
                <a:fillToRect l="100000" t="100000"/>
              </a:path>
              <a:tileRect r="-100000" b="-100000"/>
            </a:gradFill>
            <a:ln w="6350">
              <a:noFill/>
            </a:ln>
            <a:effectLst>
              <a:outerShdw blurRad="114300" dist="50800" dir="5400000" sx="110000" sy="110000" algn="ctr" rotWithShape="0">
                <a:srgbClr val="7417BD">
                  <a:alpha val="80000"/>
                </a:srgbClr>
              </a:outerShdw>
            </a:effectLst>
          </c:spPr>
          <c:invertIfNegative val="0"/>
          <c:dLbls>
            <c:dLbl>
              <c:idx val="0"/>
              <c:layout>
                <c:manualLayout>
                  <c:x val="-5.6250000000000001E-2"/>
                  <c:y val="-1.25E-3"/>
                </c:manualLayout>
              </c:layout>
              <c:tx>
                <c:rich>
                  <a:bodyPr/>
                  <a:lstStyle/>
                  <a:p>
                    <a:fld id="{5AEA4E5F-032D-4D29-9E48-F44A9521693E}"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032D-4D78-8191-9B86988786E8}"/>
                </c:ext>
              </c:extLst>
            </c:dLbl>
            <c:dLbl>
              <c:idx val="1"/>
              <c:layout>
                <c:manualLayout>
                  <c:x val="-4.5749999999999999E-2"/>
                  <c:y val="-6.2500000000000003E-3"/>
                </c:manualLayout>
              </c:layout>
              <c:tx>
                <c:rich>
                  <a:bodyPr/>
                  <a:lstStyle/>
                  <a:p>
                    <a:fld id="{D198D286-1631-4827-AA44-4C04FA0F245F}"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032D-4D78-8191-9B86988786E8}"/>
                </c:ext>
              </c:extLst>
            </c:dLbl>
            <c:dLbl>
              <c:idx val="2"/>
              <c:layout>
                <c:manualLayout>
                  <c:x val="-5.9927667494033006E-2"/>
                  <c:y val="-5.5457175972200706E-3"/>
                </c:manualLayout>
              </c:layout>
              <c:tx>
                <c:rich>
                  <a:bodyPr/>
                  <a:lstStyle/>
                  <a:p>
                    <a:fld id="{FAB1DCDF-A716-47D8-81F3-69721FBE4381}"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032D-4D78-8191-9B86988786E8}"/>
                </c:ext>
              </c:extLst>
            </c:dLbl>
            <c:dLbl>
              <c:idx val="3"/>
              <c:layout>
                <c:manualLayout>
                  <c:x val="-4.3802089676293725E-2"/>
                  <c:y val="-8.1098157616595196E-3"/>
                </c:manualLayout>
              </c:layout>
              <c:tx>
                <c:rich>
                  <a:bodyPr/>
                  <a:lstStyle/>
                  <a:p>
                    <a:fld id="{60E1D046-904E-487F-BB4C-9B539EA5853C}"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032D-4D78-8191-9B86988786E8}"/>
                </c:ext>
              </c:extLst>
            </c:dLbl>
            <c:dLbl>
              <c:idx val="4"/>
              <c:layout>
                <c:manualLayout>
                  <c:x val="-5.2528173913277909E-2"/>
                  <c:y val="-6.7032537345011241E-3"/>
                </c:manualLayout>
              </c:layout>
              <c:tx>
                <c:rich>
                  <a:bodyPr/>
                  <a:lstStyle/>
                  <a:p>
                    <a:fld id="{D23C116C-1B72-42E2-B471-8B82C60D890A}"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032D-4D78-8191-9B86988786E8}"/>
                </c:ext>
              </c:extLst>
            </c:dLbl>
            <c:dLbl>
              <c:idx val="5"/>
              <c:layout>
                <c:manualLayout>
                  <c:x val="-6.466636237034358E-2"/>
                  <c:y val="-5.0466632164685903E-3"/>
                </c:manualLayout>
              </c:layout>
              <c:tx>
                <c:rich>
                  <a:bodyPr/>
                  <a:lstStyle/>
                  <a:p>
                    <a:fld id="{6340D217-A937-421D-B917-0D89FB1BC326}"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032D-4D78-8191-9B86988786E8}"/>
                </c:ext>
              </c:extLst>
            </c:dLbl>
            <c:spPr>
              <a:noFill/>
              <a:ln w="6350">
                <a:noFill/>
              </a:ln>
              <a:effectLst/>
            </c:spPr>
            <c:txPr>
              <a:bodyPr rot="0" spcFirstLastPara="1" vertOverflow="ellipsis" vert="horz" wrap="square" lIns="38100" tIns="19050" rIns="38100" bIns="19050" anchor="ctr" anchorCtr="1">
                <a:spAutoFit/>
              </a:bodyPr>
              <a:lstStyle/>
              <a:p>
                <a:pPr algn="ctr">
                  <a:defRPr lang="en-US" sz="8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PivotTables!$I$7:$I$12</c:f>
              <c:numCache>
                <c:formatCode>General</c:formatCode>
                <c:ptCount val="6"/>
                <c:pt idx="0">
                  <c:v>1</c:v>
                </c:pt>
                <c:pt idx="1">
                  <c:v>7</c:v>
                </c:pt>
                <c:pt idx="2">
                  <c:v>4</c:v>
                </c:pt>
                <c:pt idx="3">
                  <c:v>2</c:v>
                </c:pt>
                <c:pt idx="4">
                  <c:v>6</c:v>
                </c:pt>
                <c:pt idx="5">
                  <c:v>5</c:v>
                </c:pt>
              </c:numCache>
            </c:numRef>
          </c:xVal>
          <c:yVal>
            <c:numRef>
              <c:f>PivotTables!$J$7:$J$12</c:f>
              <c:numCache>
                <c:formatCode>General</c:formatCode>
                <c:ptCount val="6"/>
                <c:pt idx="0">
                  <c:v>3</c:v>
                </c:pt>
                <c:pt idx="1">
                  <c:v>2</c:v>
                </c:pt>
                <c:pt idx="2">
                  <c:v>1</c:v>
                </c:pt>
                <c:pt idx="3">
                  <c:v>8</c:v>
                </c:pt>
                <c:pt idx="4">
                  <c:v>6</c:v>
                </c:pt>
                <c:pt idx="5">
                  <c:v>9</c:v>
                </c:pt>
              </c:numCache>
            </c:numRef>
          </c:yVal>
          <c:bubbleSize>
            <c:numRef>
              <c:f>PivotTables!$K$7:$K$12</c:f>
              <c:numCache>
                <c:formatCode>General</c:formatCode>
                <c:ptCount val="6"/>
                <c:pt idx="0">
                  <c:v>227162</c:v>
                </c:pt>
                <c:pt idx="1">
                  <c:v>82830</c:v>
                </c:pt>
                <c:pt idx="2">
                  <c:v>155727</c:v>
                </c:pt>
                <c:pt idx="3">
                  <c:v>60476</c:v>
                </c:pt>
                <c:pt idx="4">
                  <c:v>128458</c:v>
                </c:pt>
                <c:pt idx="5">
                  <c:v>174300</c:v>
                </c:pt>
              </c:numCache>
            </c:numRef>
          </c:bubbleSize>
          <c:bubble3D val="0"/>
          <c:extLst>
            <c:ext xmlns:c15="http://schemas.microsoft.com/office/drawing/2012/chart" uri="{02D57815-91ED-43cb-92C2-25804820EDAC}">
              <c15:datalabelsRange>
                <c15:f>PivotTables!$M$7:$M$12</c15:f>
                <c15:dlblRangeCache>
                  <c:ptCount val="6"/>
                  <c:pt idx="1">
                    <c:v>82830</c:v>
                  </c:pt>
                  <c:pt idx="2">
                    <c:v>155727</c:v>
                  </c:pt>
                  <c:pt idx="3">
                    <c:v>60476</c:v>
                  </c:pt>
                  <c:pt idx="4">
                    <c:v>128458</c:v>
                  </c:pt>
                  <c:pt idx="5">
                    <c:v>174300</c:v>
                  </c:pt>
                </c15:dlblRangeCache>
              </c15:datalabelsRange>
            </c:ext>
            <c:ext xmlns:c16="http://schemas.microsoft.com/office/drawing/2014/chart" uri="{C3380CC4-5D6E-409C-BE32-E72D297353CC}">
              <c16:uniqueId val="{00000006-1082-4663-96F4-2219544641B6}"/>
            </c:ext>
          </c:extLst>
        </c:ser>
        <c:ser>
          <c:idx val="1"/>
          <c:order val="1"/>
          <c:tx>
            <c:v>max</c:v>
          </c:tx>
          <c:spPr>
            <a:gradFill rotWithShape="1">
              <a:gsLst>
                <a:gs pos="40000">
                  <a:srgbClr val="DD115E"/>
                </a:gs>
                <a:gs pos="100000">
                  <a:schemeClr val="accent5">
                    <a:lumMod val="45000"/>
                    <a:lumOff val="55000"/>
                  </a:schemeClr>
                </a:gs>
                <a:gs pos="81000">
                  <a:srgbClr val="7417BD"/>
                </a:gs>
                <a:gs pos="100000">
                  <a:schemeClr val="accent5">
                    <a:lumMod val="30000"/>
                    <a:lumOff val="70000"/>
                  </a:schemeClr>
                </a:gs>
              </a:gsLst>
              <a:path path="circle">
                <a:fillToRect l="100000" t="100000"/>
              </a:path>
            </a:gradFill>
            <a:ln w="25400">
              <a:noFill/>
            </a:ln>
            <a:effectLst>
              <a:outerShdw blurRad="127000" dist="50800" sx="105000" sy="105000" algn="ctr" rotWithShape="0">
                <a:srgbClr val="DD115E"/>
              </a:outerShdw>
            </a:effectLst>
          </c:spPr>
          <c:invertIfNegative val="0"/>
          <c:dLbls>
            <c:dLbl>
              <c:idx val="0"/>
              <c:tx>
                <c:rich>
                  <a:bodyPr/>
                  <a:lstStyle/>
                  <a:p>
                    <a:fld id="{48EDF950-99A4-40FC-A0A1-3740D76F6385}"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032D-4D78-8191-9B86988786E8}"/>
                </c:ext>
              </c:extLst>
            </c:dLbl>
            <c:dLbl>
              <c:idx val="1"/>
              <c:tx>
                <c:rich>
                  <a:bodyPr/>
                  <a:lstStyle/>
                  <a:p>
                    <a:fld id="{0C800264-8540-405C-99F9-878E22F14ADC}"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032D-4D78-8191-9B86988786E8}"/>
                </c:ext>
              </c:extLst>
            </c:dLbl>
            <c:dLbl>
              <c:idx val="2"/>
              <c:tx>
                <c:rich>
                  <a:bodyPr/>
                  <a:lstStyle/>
                  <a:p>
                    <a:fld id="{92215396-3B8F-44E5-BAD1-AFE7F7BB9CD2}"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032D-4D78-8191-9B86988786E8}"/>
                </c:ext>
              </c:extLst>
            </c:dLbl>
            <c:dLbl>
              <c:idx val="3"/>
              <c:tx>
                <c:rich>
                  <a:bodyPr/>
                  <a:lstStyle/>
                  <a:p>
                    <a:fld id="{4002205E-9E0D-46FC-91A9-F03B2C7F1CDA}"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032D-4D78-8191-9B86988786E8}"/>
                </c:ext>
              </c:extLst>
            </c:dLbl>
            <c:dLbl>
              <c:idx val="4"/>
              <c:layout>
                <c:manualLayout>
                  <c:x val="-6.9500000000000006E-2"/>
                  <c:y val="-3.0000000000000001E-3"/>
                </c:manualLayout>
              </c:layout>
              <c:tx>
                <c:rich>
                  <a:bodyPr/>
                  <a:lstStyle/>
                  <a:p>
                    <a:fld id="{83B404A1-22F2-45E0-8C28-06721F99B133}"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A-032D-4D78-8191-9B86988786E8}"/>
                </c:ext>
              </c:extLst>
            </c:dLbl>
            <c:dLbl>
              <c:idx val="5"/>
              <c:layout>
                <c:manualLayout>
                  <c:x val="-6.4750000000000002E-2"/>
                  <c:y val="-7.4999999999999997E-3"/>
                </c:manualLayout>
              </c:layout>
              <c:tx>
                <c:rich>
                  <a:bodyPr/>
                  <a:lstStyle/>
                  <a:p>
                    <a:fld id="{15541DED-6C94-4548-B305-D1EC47FFCB7F}"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032D-4D78-8191-9B86988786E8}"/>
                </c:ext>
              </c:extLst>
            </c:dLbl>
            <c:spPr>
              <a:noFill/>
              <a:ln w="6350">
                <a:noFill/>
              </a:ln>
              <a:effectLst/>
            </c:spPr>
            <c:txPr>
              <a:bodyPr rot="0" spcFirstLastPara="1" vertOverflow="ellipsis" vert="horz" wrap="square" lIns="38100" tIns="19050" rIns="38100" bIns="19050" anchor="ctr" anchorCtr="1">
                <a:spAutoFit/>
              </a:bodyPr>
              <a:lstStyle/>
              <a:p>
                <a:pPr algn="ctr">
                  <a:defRPr lang="en-US"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PivotTables!$I$7:$I$12</c:f>
              <c:numCache>
                <c:formatCode>General</c:formatCode>
                <c:ptCount val="6"/>
                <c:pt idx="0">
                  <c:v>1</c:v>
                </c:pt>
                <c:pt idx="1">
                  <c:v>7</c:v>
                </c:pt>
                <c:pt idx="2">
                  <c:v>4</c:v>
                </c:pt>
                <c:pt idx="3">
                  <c:v>2</c:v>
                </c:pt>
                <c:pt idx="4">
                  <c:v>6</c:v>
                </c:pt>
                <c:pt idx="5">
                  <c:v>5</c:v>
                </c:pt>
              </c:numCache>
            </c:numRef>
          </c:xVal>
          <c:yVal>
            <c:numRef>
              <c:f>PivotTables!$J$7:$J$12</c:f>
              <c:numCache>
                <c:formatCode>General</c:formatCode>
                <c:ptCount val="6"/>
                <c:pt idx="0">
                  <c:v>3</c:v>
                </c:pt>
                <c:pt idx="1">
                  <c:v>2</c:v>
                </c:pt>
                <c:pt idx="2">
                  <c:v>1</c:v>
                </c:pt>
                <c:pt idx="3">
                  <c:v>8</c:v>
                </c:pt>
                <c:pt idx="4">
                  <c:v>6</c:v>
                </c:pt>
                <c:pt idx="5">
                  <c:v>9</c:v>
                </c:pt>
              </c:numCache>
            </c:numRef>
          </c:yVal>
          <c:bubbleSize>
            <c:numRef>
              <c:f>PivotTables!$L$7:$L$12</c:f>
              <c:numCache>
                <c:formatCode>General</c:formatCode>
                <c:ptCount val="6"/>
                <c:pt idx="0">
                  <c:v>227162</c:v>
                </c:pt>
                <c:pt idx="1">
                  <c:v>0</c:v>
                </c:pt>
                <c:pt idx="2">
                  <c:v>0</c:v>
                </c:pt>
                <c:pt idx="3">
                  <c:v>0</c:v>
                </c:pt>
                <c:pt idx="4">
                  <c:v>0</c:v>
                </c:pt>
                <c:pt idx="5">
                  <c:v>0</c:v>
                </c:pt>
              </c:numCache>
            </c:numRef>
          </c:bubbleSize>
          <c:bubble3D val="0"/>
          <c:extLst>
            <c:ext xmlns:c15="http://schemas.microsoft.com/office/drawing/2012/chart" uri="{02D57815-91ED-43cb-92C2-25804820EDAC}">
              <c15:datalabelsRange>
                <c15:f>PivotTables!$L$7:$L$12</c15:f>
                <c15:dlblRangeCache>
                  <c:ptCount val="6"/>
                  <c:pt idx="0">
                    <c:v>227162</c:v>
                  </c:pt>
                </c15:dlblRangeCache>
              </c15:datalabelsRange>
            </c:ext>
            <c:ext xmlns:c16="http://schemas.microsoft.com/office/drawing/2014/chart" uri="{C3380CC4-5D6E-409C-BE32-E72D297353CC}">
              <c16:uniqueId val="{0000000D-1082-4663-96F4-2219544641B6}"/>
            </c:ext>
          </c:extLst>
        </c:ser>
        <c:dLbls>
          <c:showLegendKey val="0"/>
          <c:showVal val="0"/>
          <c:showCatName val="0"/>
          <c:showSerName val="0"/>
          <c:showPercent val="0"/>
          <c:showBubbleSize val="0"/>
        </c:dLbls>
        <c:bubbleScale val="70"/>
        <c:showNegBubbles val="0"/>
        <c:axId val="62127939"/>
        <c:axId val="5467232"/>
      </c:bubbleChart>
      <c:valAx>
        <c:axId val="62127939"/>
        <c:scaling>
          <c:orientation val="minMax"/>
          <c:max val="10"/>
          <c:min val="0"/>
        </c:scaling>
        <c:delete val="1"/>
        <c:axPos val="b"/>
        <c:numFmt formatCode="General" sourceLinked="1"/>
        <c:majorTickMark val="out"/>
        <c:minorTickMark val="none"/>
        <c:tickLblPos val="nextTo"/>
        <c:crossAx val="5467232"/>
        <c:crosses val="autoZero"/>
        <c:crossBetween val="midCat"/>
      </c:valAx>
      <c:valAx>
        <c:axId val="5467232"/>
        <c:scaling>
          <c:orientation val="minMax"/>
        </c:scaling>
        <c:delete val="1"/>
        <c:axPos val="l"/>
        <c:numFmt formatCode="General" sourceLinked="1"/>
        <c:majorTickMark val="out"/>
        <c:minorTickMark val="none"/>
        <c:tickLblPos val="nextTo"/>
        <c:crossAx val="62127939"/>
        <c:crosses val="autoZero"/>
        <c:crossBetween val="midCat"/>
      </c:valAx>
      <c:spPr>
        <a:noFill/>
        <a:ln w="6350">
          <a:noFill/>
        </a:ln>
        <a:effectLst>
          <a:glow rad="139700">
            <a:schemeClr val="accent4">
              <a:satMod val="175000"/>
              <a:alpha val="40000"/>
            </a:schemeClr>
          </a:glow>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rgbClr val="000000"/>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[RevenueDashboard_Excel.xlsx]PivotTables!PivotTable5</c:name>
    <c:fmtId val="0"/>
  </c:pivotSource>
  <c:chart>
    <c:autoTitleDeleted val="1"/>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a:gsLst>
              <a:gs pos="22000">
                <a:srgbClr val="194AFE"/>
              </a:gs>
              <a:gs pos="100000">
                <a:schemeClr val="tx1"/>
              </a:gs>
              <a:gs pos="100000">
                <a:srgbClr val="ECF0F9"/>
              </a:gs>
              <a:gs pos="100000">
                <a:schemeClr val="accent1">
                  <a:lumMod val="45000"/>
                  <a:lumOff val="55000"/>
                </a:schemeClr>
              </a:gs>
              <a:gs pos="100000">
                <a:schemeClr val="accent1">
                  <a:lumMod val="30000"/>
                  <a:lumOff val="70000"/>
                </a:schemeClr>
              </a:gs>
            </a:gsLst>
            <a:lin ang="5400000" scaled="1"/>
          </a:gradFill>
          <a:ln w="28575">
            <a:solidFill>
              <a:schemeClr val="accent1"/>
            </a:solidFill>
          </a:ln>
          <a:effectLst/>
        </c:spPr>
        <c:marker>
          <c:symbol val="circle"/>
          <c:size val="5"/>
          <c:spPr>
            <a:gradFill>
              <a:gsLst>
                <a:gs pos="22000">
                  <a:srgbClr val="194AFE"/>
                </a:gs>
                <a:gs pos="100000">
                  <a:schemeClr val="tx1"/>
                </a:gs>
                <a:gs pos="100000">
                  <a:srgbClr val="ECF0F9"/>
                </a:gs>
                <a:gs pos="100000">
                  <a:schemeClr val="accent1">
                    <a:lumMod val="45000"/>
                    <a:lumOff val="55000"/>
                  </a:schemeClr>
                </a:gs>
                <a:gs pos="100000">
                  <a:schemeClr val="accent1">
                    <a:lumMod val="30000"/>
                    <a:lumOff val="70000"/>
                  </a:schemeClr>
                </a:gs>
              </a:gsLst>
              <a:lin ang="5400000" scaled="1"/>
            </a:gra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a:gsLst>
              <a:gs pos="22000">
                <a:srgbClr val="194AFE"/>
              </a:gs>
              <a:gs pos="100000">
                <a:schemeClr val="tx1"/>
              </a:gs>
              <a:gs pos="100000">
                <a:srgbClr val="ECF0F9"/>
              </a:gs>
              <a:gs pos="100000">
                <a:schemeClr val="accent1">
                  <a:lumMod val="45000"/>
                  <a:lumOff val="55000"/>
                </a:schemeClr>
              </a:gs>
              <a:gs pos="100000">
                <a:schemeClr val="accent1">
                  <a:lumMod val="30000"/>
                  <a:lumOff val="70000"/>
                </a:schemeClr>
              </a:gs>
            </a:gsLst>
            <a:lin ang="5400000" scaled="1"/>
          </a:gradFill>
          <a:ln w="28575">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a:gsLst>
              <a:gs pos="4000">
                <a:srgbClr val="194AFE">
                  <a:alpha val="76000"/>
                </a:srgbClr>
              </a:gs>
              <a:gs pos="100000">
                <a:schemeClr val="tx1"/>
              </a:gs>
              <a:gs pos="100000">
                <a:srgbClr val="ECF0F9"/>
              </a:gs>
              <a:gs pos="100000">
                <a:schemeClr val="accent1">
                  <a:lumMod val="45000"/>
                  <a:lumOff val="55000"/>
                </a:schemeClr>
              </a:gs>
            </a:gsLst>
            <a:lin ang="5400000" scaled="1"/>
          </a:gradFill>
          <a:ln w="9525">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a:gsLst>
              <a:gs pos="4000">
                <a:srgbClr val="194AFE">
                  <a:alpha val="76000"/>
                </a:srgbClr>
              </a:gs>
              <a:gs pos="100000">
                <a:schemeClr val="tx1"/>
              </a:gs>
              <a:gs pos="100000">
                <a:srgbClr val="ECF0F9"/>
              </a:gs>
              <a:gs pos="100000">
                <a:schemeClr val="accent1">
                  <a:lumMod val="45000"/>
                  <a:lumOff val="55000"/>
                </a:schemeClr>
              </a:gs>
            </a:gsLst>
            <a:lin ang="5400000" scaled="1"/>
          </a:gradFill>
          <a:ln w="9525">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a:gsLst>
              <a:gs pos="4000">
                <a:srgbClr val="194AFE">
                  <a:alpha val="76000"/>
                </a:srgbClr>
              </a:gs>
              <a:gs pos="100000">
                <a:schemeClr val="tx1"/>
              </a:gs>
              <a:gs pos="100000">
                <a:srgbClr val="ECF0F9"/>
              </a:gs>
              <a:gs pos="100000">
                <a:schemeClr val="accent1">
                  <a:lumMod val="45000"/>
                  <a:lumOff val="55000"/>
                </a:schemeClr>
              </a:gs>
            </a:gsLst>
            <a:lin ang="5400000" scaled="1"/>
          </a:gradFill>
          <a:ln w="9525">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63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4000">
                <a:srgbClr val="194AFE">
                  <a:alpha val="76000"/>
                </a:srgbClr>
              </a:gs>
              <a:gs pos="100000">
                <a:schemeClr val="tx1"/>
              </a:gs>
              <a:gs pos="100000">
                <a:srgbClr val="ECF0F9"/>
              </a:gs>
              <a:gs pos="100000">
                <a:schemeClr val="accent1">
                  <a:lumMod val="45000"/>
                  <a:lumOff val="55000"/>
                </a:schemeClr>
              </a:gs>
            </a:gsLst>
            <a:lin ang="5400000" scaled="1"/>
          </a:gradFill>
          <a:ln w="9525">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3999999999999997E-2"/>
          <c:y val="9.4999999999999998E-3"/>
          <c:w val="0.77825"/>
          <c:h val="0.68774999999999997"/>
        </c:manualLayout>
      </c:layout>
      <c:areaChart>
        <c:grouping val="standard"/>
        <c:varyColors val="0"/>
        <c:ser>
          <c:idx val="0"/>
          <c:order val="0"/>
          <c:tx>
            <c:strRef>
              <c:f>PivotTables!$S$30</c:f>
              <c:strCache>
                <c:ptCount val="1"/>
                <c:pt idx="0">
                  <c:v>Sum of Income</c:v>
                </c:pt>
              </c:strCache>
            </c:strRef>
          </c:tx>
          <c:spPr>
            <a:solidFill>
              <a:schemeClr val="accent1"/>
            </a:solidFill>
            <a:ln w="6350">
              <a:noFill/>
            </a:ln>
            <a:effectLst/>
          </c:spPr>
          <c:cat>
            <c:strRef>
              <c:f>PivotTables!$R$31:$R$43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PivotTables!$S$31:$S$43</c:f>
              <c:numCache>
                <c:formatCode>_ * #,##0_ ;_ * \-#,##0_ ;_ * "-"??_ ;_ @_ </c:formatCode>
                <c:ptCount val="12"/>
                <c:pt idx="0">
                  <c:v>71042</c:v>
                </c:pt>
                <c:pt idx="1">
                  <c:v>66885</c:v>
                </c:pt>
                <c:pt idx="2">
                  <c:v>66885</c:v>
                </c:pt>
                <c:pt idx="3">
                  <c:v>68205</c:v>
                </c:pt>
                <c:pt idx="4">
                  <c:v>75200</c:v>
                </c:pt>
                <c:pt idx="5">
                  <c:v>66885</c:v>
                </c:pt>
                <c:pt idx="6">
                  <c:v>66885</c:v>
                </c:pt>
                <c:pt idx="7">
                  <c:v>71391</c:v>
                </c:pt>
                <c:pt idx="8">
                  <c:v>71729</c:v>
                </c:pt>
                <c:pt idx="9">
                  <c:v>66885</c:v>
                </c:pt>
                <c:pt idx="10">
                  <c:v>70076</c:v>
                </c:pt>
                <c:pt idx="11">
                  <c:v>66885</c:v>
                </c:pt>
              </c:numCache>
            </c:numRef>
          </c:val>
          <c:extLst>
            <c:ext xmlns:c16="http://schemas.microsoft.com/office/drawing/2014/chart" uri="{C3380CC4-5D6E-409C-BE32-E72D297353CC}">
              <c16:uniqueId val="{00000000-F7F3-4C27-B3D9-88F69A5A221A}"/>
            </c:ext>
          </c:extLst>
        </c:ser>
        <c:ser>
          <c:idx val="1"/>
          <c:order val="1"/>
          <c:tx>
            <c:strRef>
              <c:f>PivotTables!$T$30</c:f>
              <c:strCache>
                <c:ptCount val="1"/>
                <c:pt idx="0">
                  <c:v>Sum of Income2</c:v>
                </c:pt>
              </c:strCache>
            </c:strRef>
          </c:tx>
          <c:spPr>
            <a:gradFill rotWithShape="1">
              <a:gsLst>
                <a:gs pos="4000">
                  <a:srgbClr val="194AFE">
                    <a:alpha val="76000"/>
                  </a:srgbClr>
                </a:gs>
                <a:gs pos="100000">
                  <a:schemeClr val="tx1"/>
                </a:gs>
                <a:gs pos="100000">
                  <a:srgbClr val="ECF0F9"/>
                </a:gs>
                <a:gs pos="100000">
                  <a:schemeClr val="accent1">
                    <a:lumMod val="45000"/>
                    <a:lumOff val="55000"/>
                  </a:schemeClr>
                </a:gs>
              </a:gsLst>
              <a:lin ang="5400000" scaled="1"/>
            </a:gradFill>
            <a:ln w="9525">
              <a:noFill/>
            </a:ln>
            <a:effectLst/>
          </c:spPr>
          <c:cat>
            <c:strRef>
              <c:f>PivotTables!$R$31:$R$43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PivotTables!$T$31:$T$43</c:f>
              <c:numCache>
                <c:formatCode>_ * #,##0_ ;_ * \-#,##0_ ;_ * "-"??_ ;_ @_ </c:formatCode>
                <c:ptCount val="12"/>
                <c:pt idx="0">
                  <c:v>71042</c:v>
                </c:pt>
                <c:pt idx="1">
                  <c:v>66885</c:v>
                </c:pt>
                <c:pt idx="2">
                  <c:v>66885</c:v>
                </c:pt>
                <c:pt idx="3">
                  <c:v>68205</c:v>
                </c:pt>
                <c:pt idx="4">
                  <c:v>75200</c:v>
                </c:pt>
                <c:pt idx="5">
                  <c:v>66885</c:v>
                </c:pt>
                <c:pt idx="6">
                  <c:v>66885</c:v>
                </c:pt>
                <c:pt idx="7">
                  <c:v>71391</c:v>
                </c:pt>
                <c:pt idx="8">
                  <c:v>71729</c:v>
                </c:pt>
                <c:pt idx="9">
                  <c:v>66885</c:v>
                </c:pt>
                <c:pt idx="10">
                  <c:v>70076</c:v>
                </c:pt>
                <c:pt idx="11">
                  <c:v>66885</c:v>
                </c:pt>
              </c:numCache>
            </c:numRef>
          </c:val>
          <c:extLst>
            <c:ext xmlns:c16="http://schemas.microsoft.com/office/drawing/2014/chart" uri="{C3380CC4-5D6E-409C-BE32-E72D297353CC}">
              <c16:uniqueId val="{00000001-F7F3-4C27-B3D9-88F69A5A221A}"/>
            </c:ext>
          </c:extLst>
        </c:ser>
        <c:dLbls>
          <c:showLegendKey val="0"/>
          <c:showVal val="0"/>
          <c:showCatName val="0"/>
          <c:showSerName val="0"/>
          <c:showPercent val="0"/>
          <c:showBubbleSize val="0"/>
        </c:dLbls>
        <c:axId val="36819140"/>
        <c:axId val="18672216"/>
      </c:areaChart>
      <c:catAx>
        <c:axId val="3681914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bg1"/>
                </a:solidFill>
                <a:latin typeface="+mn-lt"/>
                <a:ea typeface="+mn-ea"/>
                <a:cs typeface="+mn-cs"/>
              </a:defRPr>
            </a:pPr>
            <a:endParaRPr lang="en-US"/>
          </a:p>
        </c:txPr>
        <c:crossAx val="18672216"/>
        <c:crosses val="autoZero"/>
        <c:auto val="1"/>
        <c:lblAlgn val="ctr"/>
        <c:lblOffset val="100"/>
        <c:noMultiLvlLbl val="0"/>
      </c:catAx>
      <c:valAx>
        <c:axId val="18672216"/>
        <c:scaling>
          <c:orientation val="minMax"/>
        </c:scaling>
        <c:delete val="1"/>
        <c:axPos val="l"/>
        <c:numFmt formatCode="_ * #,##0_ ;_ * \-#,##0_ ;_ * &quot;-&quot;??_ ;_ @_ " sourceLinked="1"/>
        <c:majorTickMark val="out"/>
        <c:minorTickMark val="none"/>
        <c:tickLblPos val="nextTo"/>
        <c:crossAx val="36819140"/>
        <c:crosses val="autoZero"/>
        <c:crossBetween val="midCat"/>
      </c:valAx>
      <c:spPr>
        <a:solidFill>
          <a:schemeClr val="tx1"/>
        </a:solid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71000">
                <a:srgbClr val="C240D8">
                  <a:alpha val="75686"/>
                </a:srgbClr>
              </a:gs>
              <a:gs pos="100000">
                <a:srgbClr val="1F1A3A"/>
              </a:gs>
              <a:gs pos="0">
                <a:srgbClr val="ECF0F9"/>
              </a:gs>
              <a:gs pos="7000">
                <a:srgbClr val="9EF2EE"/>
              </a:gs>
            </a:gsLst>
            <a:lin ang="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flip="none" rotWithShape="1">
            <a:gsLst>
              <a:gs pos="71000">
                <a:srgbClr val="C240D8">
                  <a:alpha val="75686"/>
                </a:srgbClr>
              </a:gs>
              <a:gs pos="100000">
                <a:srgbClr val="1F1A3A"/>
              </a:gs>
              <a:gs pos="0">
                <a:srgbClr val="ECF0F9"/>
              </a:gs>
              <a:gs pos="7000">
                <a:srgbClr val="9EF2EE"/>
              </a:gs>
            </a:gsLst>
            <a:lin ang="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71000">
                <a:srgbClr val="C240D8">
                  <a:alpha val="75686"/>
                </a:srgbClr>
              </a:gs>
              <a:gs pos="100000">
                <a:srgbClr val="1F1A3A"/>
              </a:gs>
              <a:gs pos="0">
                <a:srgbClr val="ECF0F9"/>
              </a:gs>
              <a:gs pos="7000">
                <a:srgbClr val="9EF2EE"/>
              </a:gs>
            </a:gsLst>
            <a:lin ang="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4075"/>
          <c:y val="0.08"/>
          <c:w val="0.39474999999999999"/>
          <c:h val="0.79725000000000001"/>
        </c:manualLayout>
      </c:layout>
      <c:barChart>
        <c:barDir val="bar"/>
        <c:grouping val="clustered"/>
        <c:varyColors val="0"/>
        <c:ser>
          <c:idx val="0"/>
          <c:order val="0"/>
          <c:tx>
            <c:v>Total</c:v>
          </c:tx>
          <c:spPr>
            <a:gradFill rotWithShape="1">
              <a:gsLst>
                <a:gs pos="71000">
                  <a:srgbClr val="C240D8">
                    <a:alpha val="75686"/>
                  </a:srgbClr>
                </a:gs>
                <a:gs pos="100000">
                  <a:srgbClr val="1F1A3A"/>
                </a:gs>
                <a:gs pos="0">
                  <a:srgbClr val="ECF0F9"/>
                </a:gs>
                <a:gs pos="7000">
                  <a:srgbClr val="9EF2EE"/>
                </a:gs>
              </a:gsLst>
              <a:lin ang="0" scaled="1"/>
              <a:tileRect/>
            </a:gradFill>
            <a:ln w="6350">
              <a:noFill/>
            </a:ln>
            <a:effectLst/>
          </c:spPr>
          <c:invertIfNegative val="0"/>
          <c:cat>
            <c:strLit>
              <c:ptCount val="12"/>
              <c:pt idx="0">
                <c:v>Jan</c:v>
              </c:pt>
              <c:pt idx="1">
                <c:v>Feb</c:v>
              </c:pt>
              <c:pt idx="2">
                <c:v>Mar</c:v>
              </c:pt>
              <c:pt idx="3">
                <c:v>Apr</c:v>
              </c:pt>
              <c:pt idx="4">
                <c:v>May</c:v>
              </c:pt>
              <c:pt idx="5">
                <c:v>Jun</c:v>
              </c:pt>
              <c:pt idx="6">
                <c:v>Jul</c:v>
              </c:pt>
              <c:pt idx="7">
                <c:v>Aug</c:v>
              </c:pt>
              <c:pt idx="8">
                <c:v>Sep</c:v>
              </c:pt>
              <c:pt idx="9">
                <c:v>Oct</c:v>
              </c:pt>
              <c:pt idx="10">
                <c:v>Nov</c:v>
              </c:pt>
              <c:pt idx="11">
                <c:v>Dec</c:v>
              </c:pt>
            </c:strLit>
          </c:cat>
          <c:val>
            <c:numLit>
              <c:formatCode>General</c:formatCode>
              <c:ptCount val="12"/>
              <c:pt idx="0">
                <c:v>14207</c:v>
              </c:pt>
              <c:pt idx="1">
                <c:v>13375</c:v>
              </c:pt>
              <c:pt idx="2">
                <c:v>13375</c:v>
              </c:pt>
              <c:pt idx="3">
                <c:v>13639</c:v>
              </c:pt>
              <c:pt idx="4">
                <c:v>15039</c:v>
              </c:pt>
              <c:pt idx="5">
                <c:v>13375</c:v>
              </c:pt>
              <c:pt idx="6">
                <c:v>13375</c:v>
              </c:pt>
              <c:pt idx="7">
                <c:v>14278</c:v>
              </c:pt>
              <c:pt idx="8">
                <c:v>14345</c:v>
              </c:pt>
              <c:pt idx="9">
                <c:v>13375</c:v>
              </c:pt>
              <c:pt idx="10">
                <c:v>14014</c:v>
              </c:pt>
              <c:pt idx="11">
                <c:v>13375</c:v>
              </c:pt>
            </c:numLit>
          </c:val>
          <c:extLst>
            <c:ext xmlns:c16="http://schemas.microsoft.com/office/drawing/2014/chart" uri="{C3380CC4-5D6E-409C-BE32-E72D297353CC}">
              <c16:uniqueId val="{00000000-4135-400F-B35B-8310656D4645}"/>
            </c:ext>
          </c:extLst>
        </c:ser>
        <c:dLbls>
          <c:showLegendKey val="0"/>
          <c:showVal val="0"/>
          <c:showCatName val="0"/>
          <c:showSerName val="0"/>
          <c:showPercent val="0"/>
          <c:showBubbleSize val="0"/>
        </c:dLbls>
        <c:gapWidth val="182"/>
        <c:axId val="25171983"/>
        <c:axId val="26403962"/>
      </c:barChart>
      <c:catAx>
        <c:axId val="2517198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bg1"/>
                </a:solidFill>
                <a:latin typeface="Avenir LT Std 55 Roman" panose="020B0503020203020204" pitchFamily="34" charset="0"/>
                <a:ea typeface="+mn-ea"/>
                <a:cs typeface="+mn-cs"/>
              </a:defRPr>
            </a:pPr>
            <a:endParaRPr lang="en-US"/>
          </a:p>
        </c:txPr>
        <c:crossAx val="26403962"/>
        <c:crosses val="autoZero"/>
        <c:auto val="1"/>
        <c:lblAlgn val="ctr"/>
        <c:lblOffset val="100"/>
        <c:noMultiLvlLbl val="0"/>
      </c:catAx>
      <c:valAx>
        <c:axId val="26403962"/>
        <c:scaling>
          <c:orientation val="minMax"/>
        </c:scaling>
        <c:delete val="1"/>
        <c:axPos val="b"/>
        <c:numFmt formatCode="General" sourceLinked="1"/>
        <c:majorTickMark val="out"/>
        <c:minorTickMark val="none"/>
        <c:tickLblPos val="nextTo"/>
        <c:crossAx val="25171983"/>
        <c:crosses val="autoZero"/>
        <c:crossBetween val="between"/>
      </c:valAx>
      <c:spPr>
        <a:noFill/>
        <a:ln w="635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[RevenueDashboard_Excel.xlsx]PivotTables!PivotTable11</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9EF2EE"/>
          </a:solidFill>
          <a:ln w="19050">
            <a:solidFill>
              <a:schemeClr val="lt1"/>
            </a:solidFill>
          </a:ln>
          <a:effectLst/>
        </c:spPr>
      </c:pivotFmt>
      <c:pivotFmt>
        <c:idx val="3"/>
        <c:spPr>
          <a:solidFill>
            <a:srgbClr val="9EF2EE"/>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rgbClr val="9EF2EE"/>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rgbClr val="9EF2EE"/>
          </a:solidFill>
          <a:ln w="19050">
            <a:solidFill>
              <a:schemeClr val="lt1"/>
            </a:solidFill>
          </a:ln>
          <a:effectLst/>
        </c:spPr>
      </c:pivotFmt>
      <c:pivotFmt>
        <c:idx val="1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noFill/>
          </a:ln>
          <a:effectLst/>
        </c:spPr>
      </c:pivotFmt>
      <c:pivotFmt>
        <c:idx val="12"/>
        <c:spPr>
          <a:solidFill>
            <a:srgbClr val="9EF2EE"/>
          </a:solidFill>
          <a:ln w="19050">
            <a:noFill/>
          </a:ln>
          <a:effectLst/>
        </c:spPr>
      </c:pivotFmt>
      <c:pivotFmt>
        <c:idx val="13"/>
        <c:spPr>
          <a:solidFill>
            <a:schemeClr val="accent1"/>
          </a:solidFill>
          <a:ln w="19050">
            <a:solidFill>
              <a:srgbClr val="070E25"/>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rgbClr val="070E25"/>
            </a:solidFill>
          </a:ln>
          <a:effectLst/>
        </c:spPr>
      </c:pivotFmt>
      <c:pivotFmt>
        <c:idx val="15"/>
        <c:spPr>
          <a:solidFill>
            <a:srgbClr val="9EF2EE"/>
          </a:solidFill>
          <a:ln w="19050">
            <a:solidFill>
              <a:srgbClr val="070E25"/>
            </a:solidFill>
          </a:ln>
          <a:effectLst/>
        </c:spPr>
      </c:pivotFmt>
      <c:pivotFmt>
        <c:idx val="16"/>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noFill/>
          </a:ln>
          <a:effectLst/>
        </c:spPr>
      </c:pivotFmt>
      <c:pivotFmt>
        <c:idx val="18"/>
        <c:spPr>
          <a:solidFill>
            <a:srgbClr val="9EF2EE"/>
          </a:solidFill>
          <a:ln w="19050">
            <a:noFill/>
          </a:ln>
          <a:effectLst/>
        </c:spPr>
      </c:pivotFmt>
      <c:pivotFmt>
        <c:idx val="19"/>
        <c:spPr>
          <a:solidFill>
            <a:schemeClr val="accent1"/>
          </a:solidFill>
          <a:ln w="19050">
            <a:solidFill>
              <a:srgbClr val="070E25"/>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rgbClr val="070E25"/>
            </a:solidFill>
          </a:ln>
          <a:effectLst/>
        </c:spPr>
      </c:pivotFmt>
      <c:pivotFmt>
        <c:idx val="21"/>
        <c:spPr>
          <a:solidFill>
            <a:srgbClr val="9EF2EE"/>
          </a:solidFill>
          <a:ln w="19050">
            <a:solidFill>
              <a:srgbClr val="070E25"/>
            </a:solidFill>
          </a:ln>
          <a:effectLst/>
        </c:spPr>
      </c:pivotFmt>
      <c:pivotFmt>
        <c:idx val="22"/>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19050">
            <a:noFill/>
          </a:ln>
          <a:effectLst/>
        </c:spPr>
      </c:pivotFmt>
      <c:pivotFmt>
        <c:idx val="24"/>
        <c:spPr>
          <a:solidFill>
            <a:srgbClr val="9EF2EE"/>
          </a:solidFill>
          <a:ln w="19050">
            <a:noFill/>
          </a:ln>
          <a:effectLst/>
        </c:spPr>
      </c:pivotFmt>
      <c:pivotFmt>
        <c:idx val="25"/>
        <c:spPr>
          <a:solidFill>
            <a:schemeClr val="accent1"/>
          </a:solidFill>
          <a:ln w="19050">
            <a:solidFill>
              <a:srgbClr val="070E25"/>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19050">
            <a:solidFill>
              <a:srgbClr val="070E25"/>
            </a:solidFill>
          </a:ln>
          <a:effectLst/>
        </c:spPr>
      </c:pivotFmt>
      <c:pivotFmt>
        <c:idx val="27"/>
        <c:spPr>
          <a:solidFill>
            <a:srgbClr val="9EF2EE"/>
          </a:solidFill>
          <a:ln w="19050">
            <a:solidFill>
              <a:srgbClr val="070E25"/>
            </a:solidFill>
          </a:ln>
          <a:effectLst/>
        </c:spPr>
      </c:pivotFmt>
      <c:pivotFmt>
        <c:idx val="28"/>
        <c:spPr>
          <a:solidFill>
            <a:schemeClr val="accent1"/>
          </a:solidFill>
          <a:ln w="63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19050">
            <a:noFill/>
          </a:ln>
          <a:effectLst/>
        </c:spPr>
      </c:pivotFmt>
      <c:pivotFmt>
        <c:idx val="30"/>
        <c:spPr>
          <a:solidFill>
            <a:srgbClr val="9EF2EE"/>
          </a:solidFill>
          <a:ln w="19050">
            <a:noFill/>
          </a:ln>
          <a:effectLst/>
        </c:spPr>
      </c:pivotFmt>
      <c:pivotFmt>
        <c:idx val="31"/>
        <c:spPr>
          <a:solidFill>
            <a:schemeClr val="accent1"/>
          </a:solidFill>
          <a:ln w="6350" cap="flat" cmpd="sng">
            <a:solidFill>
              <a:srgbClr val="070E25"/>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19050" cap="flat" cmpd="sng">
            <a:solidFill>
              <a:srgbClr val="070E25"/>
            </a:solidFill>
          </a:ln>
          <a:effectLst/>
        </c:spPr>
      </c:pivotFmt>
      <c:pivotFmt>
        <c:idx val="33"/>
        <c:spPr>
          <a:solidFill>
            <a:srgbClr val="9EF2EE"/>
          </a:solidFill>
          <a:ln w="19050" cap="flat" cmpd="sng">
            <a:solidFill>
              <a:srgbClr val="070E25"/>
            </a:solidFill>
          </a:ln>
          <a:effectLst/>
        </c:spPr>
      </c:pivotFmt>
    </c:pivotFmts>
    <c:plotArea>
      <c:layout/>
      <c:doughnutChart>
        <c:varyColors val="1"/>
        <c:ser>
          <c:idx val="0"/>
          <c:order val="0"/>
          <c:tx>
            <c:strRef>
              <c:f>PivotTables!$D$43</c:f>
              <c:strCache>
                <c:ptCount val="1"/>
                <c:pt idx="0">
                  <c:v>Sum of Income</c:v>
                </c:pt>
              </c:strCache>
            </c:strRef>
          </c:tx>
          <c:spPr>
            <a:ln w="6350">
              <a:noFill/>
            </a:ln>
            <a:effectLst/>
          </c:spPr>
          <c:dPt>
            <c:idx val="0"/>
            <c:bubble3D val="0"/>
            <c:spPr>
              <a:solidFill>
                <a:schemeClr val="accent1"/>
              </a:solidFill>
              <a:ln w="19050">
                <a:noFill/>
              </a:ln>
              <a:effectLst/>
            </c:spPr>
            <c:extLst>
              <c:ext xmlns:c16="http://schemas.microsoft.com/office/drawing/2014/chart" uri="{C3380CC4-5D6E-409C-BE32-E72D297353CC}">
                <c16:uniqueId val="{00000001-9230-47B5-97F0-BDDB045F6F8F}"/>
              </c:ext>
            </c:extLst>
          </c:dPt>
          <c:dPt>
            <c:idx val="1"/>
            <c:bubble3D val="0"/>
            <c:spPr>
              <a:solidFill>
                <a:srgbClr val="9EF2EE"/>
              </a:solidFill>
              <a:ln w="19050">
                <a:noFill/>
              </a:ln>
              <a:effectLst/>
            </c:spPr>
            <c:extLst>
              <c:ext xmlns:c16="http://schemas.microsoft.com/office/drawing/2014/chart" uri="{C3380CC4-5D6E-409C-BE32-E72D297353CC}">
                <c16:uniqueId val="{00000003-9230-47B5-97F0-BDDB045F6F8F}"/>
              </c:ext>
            </c:extLst>
          </c:dPt>
          <c:cat>
            <c:strRef>
              <c:f>PivotTables!$C$44:$C$46</c:f>
              <c:strCache>
                <c:ptCount val="2"/>
                <c:pt idx="0">
                  <c:v>B2B</c:v>
                </c:pt>
                <c:pt idx="1">
                  <c:v>B2C</c:v>
                </c:pt>
              </c:strCache>
            </c:strRef>
          </c:cat>
          <c:val>
            <c:numRef>
              <c:f>PivotTables!$D$44:$D$46</c:f>
              <c:numCache>
                <c:formatCode>_-[$$-409]* #,##0_ ;_-[$$-409]* \-#,##0\ ;_-[$$-409]* "-"??_ ;_-@_ </c:formatCode>
                <c:ptCount val="2"/>
                <c:pt idx="0">
                  <c:v>714242</c:v>
                </c:pt>
                <c:pt idx="1">
                  <c:v>114711</c:v>
                </c:pt>
              </c:numCache>
            </c:numRef>
          </c:val>
          <c:extLst>
            <c:ext xmlns:c16="http://schemas.microsoft.com/office/drawing/2014/chart" uri="{C3380CC4-5D6E-409C-BE32-E72D297353CC}">
              <c16:uniqueId val="{00000004-A2A6-463E-9D93-EF99157656FA}"/>
            </c:ext>
          </c:extLst>
        </c:ser>
        <c:ser>
          <c:idx val="1"/>
          <c:order val="1"/>
          <c:tx>
            <c:strRef>
              <c:f>PivotTables!$E$43</c:f>
              <c:strCache>
                <c:ptCount val="1"/>
                <c:pt idx="0">
                  <c:v>Sum of Income2</c:v>
                </c:pt>
              </c:strCache>
            </c:strRef>
          </c:tx>
          <c:spPr>
            <a:ln w="6350" cap="flat" cmpd="sng">
              <a:solidFill>
                <a:srgbClr val="070E25"/>
              </a:solidFill>
            </a:ln>
            <a:effectLst/>
          </c:spPr>
          <c:dPt>
            <c:idx val="0"/>
            <c:bubble3D val="0"/>
            <c:spPr>
              <a:solidFill>
                <a:schemeClr val="accent1"/>
              </a:solidFill>
              <a:ln w="19050" cap="flat" cmpd="sng">
                <a:solidFill>
                  <a:srgbClr val="070E25"/>
                </a:solidFill>
              </a:ln>
              <a:effectLst/>
            </c:spPr>
            <c:extLst>
              <c:ext xmlns:c16="http://schemas.microsoft.com/office/drawing/2014/chart" uri="{C3380CC4-5D6E-409C-BE32-E72D297353CC}">
                <c16:uniqueId val="{00000005-9230-47B5-97F0-BDDB045F6F8F}"/>
              </c:ext>
            </c:extLst>
          </c:dPt>
          <c:dPt>
            <c:idx val="1"/>
            <c:bubble3D val="0"/>
            <c:spPr>
              <a:solidFill>
                <a:srgbClr val="9EF2EE"/>
              </a:solidFill>
              <a:ln w="19050" cap="flat" cmpd="sng">
                <a:solidFill>
                  <a:srgbClr val="070E25"/>
                </a:solidFill>
              </a:ln>
              <a:effectLst/>
            </c:spPr>
            <c:extLst>
              <c:ext xmlns:c16="http://schemas.microsoft.com/office/drawing/2014/chart" uri="{C3380CC4-5D6E-409C-BE32-E72D297353CC}">
                <c16:uniqueId val="{00000007-9230-47B5-97F0-BDDB045F6F8F}"/>
              </c:ext>
            </c:extLst>
          </c:dPt>
          <c:cat>
            <c:strRef>
              <c:f>PivotTables!$C$44:$C$46</c:f>
              <c:strCache>
                <c:ptCount val="2"/>
                <c:pt idx="0">
                  <c:v>B2B</c:v>
                </c:pt>
                <c:pt idx="1">
                  <c:v>B2C</c:v>
                </c:pt>
              </c:strCache>
            </c:strRef>
          </c:cat>
          <c:val>
            <c:numRef>
              <c:f>PivotTables!$E$44:$E$46</c:f>
              <c:numCache>
                <c:formatCode>0.00%</c:formatCode>
                <c:ptCount val="2"/>
                <c:pt idx="0">
                  <c:v>0.86161941629983851</c:v>
                </c:pt>
                <c:pt idx="1">
                  <c:v>0.13838058370016154</c:v>
                </c:pt>
              </c:numCache>
            </c:numRef>
          </c:val>
          <c:extLst>
            <c:ext xmlns:c16="http://schemas.microsoft.com/office/drawing/2014/chart" uri="{C3380CC4-5D6E-409C-BE32-E72D297353CC}">
              <c16:uniqueId val="{00000009-A2A6-463E-9D93-EF99157656FA}"/>
            </c:ext>
          </c:extLst>
        </c:ser>
        <c:dLbls>
          <c:showLegendKey val="0"/>
          <c:showVal val="0"/>
          <c:showCatName val="0"/>
          <c:showSerName val="0"/>
          <c:showPercent val="0"/>
          <c:showBubbleSize val="0"/>
          <c:showLeaderLines val="1"/>
        </c:dLbls>
        <c:firstSliceAng val="0"/>
        <c:holeSize val="75"/>
      </c:doughnutChart>
      <c:spPr>
        <a:noFill/>
        <a:ln w="635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325E-2"/>
          <c:y val="4.0000000000000001E-3"/>
          <c:w val="0.98350000000000004"/>
          <c:h val="0.97850000000000004"/>
        </c:manualLayout>
      </c:layout>
      <c:doughnutChart>
        <c:varyColors val="1"/>
        <c:ser>
          <c:idx val="0"/>
          <c:order val="0"/>
          <c:tx>
            <c:v>doughnut</c:v>
          </c:tx>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dPt>
            <c:idx val="0"/>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01-4C8B-4338-A2C0-33C318E202AF}"/>
              </c:ext>
            </c:extLst>
          </c:dPt>
          <c:dPt>
            <c:idx val="1"/>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03-4C8B-4338-A2C0-33C318E202AF}"/>
              </c:ext>
            </c:extLst>
          </c:dPt>
          <c:dPt>
            <c:idx val="2"/>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05-4C8B-4338-A2C0-33C318E202AF}"/>
              </c:ext>
            </c:extLst>
          </c:dPt>
          <c:dPt>
            <c:idx val="3"/>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07-4C8B-4338-A2C0-33C318E202AF}"/>
              </c:ext>
            </c:extLst>
          </c:dPt>
          <c:dPt>
            <c:idx val="4"/>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09-4C8B-4338-A2C0-33C318E202AF}"/>
              </c:ext>
            </c:extLst>
          </c:dPt>
          <c:dPt>
            <c:idx val="5"/>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0B-4C8B-4338-A2C0-33C318E202AF}"/>
              </c:ext>
            </c:extLst>
          </c:dPt>
          <c:dPt>
            <c:idx val="6"/>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0D-4C8B-4338-A2C0-33C318E202AF}"/>
              </c:ext>
            </c:extLst>
          </c:dPt>
          <c:dPt>
            <c:idx val="7"/>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0F-4C8B-4338-A2C0-33C318E202AF}"/>
              </c:ext>
            </c:extLst>
          </c:dPt>
          <c:dPt>
            <c:idx val="8"/>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11-4C8B-4338-A2C0-33C318E202AF}"/>
              </c:ext>
            </c:extLst>
          </c:dPt>
          <c:dPt>
            <c:idx val="9"/>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13-4C8B-4338-A2C0-33C318E202AF}"/>
              </c:ext>
            </c:extLst>
          </c:dPt>
          <c:dPt>
            <c:idx val="10"/>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15-4C8B-4338-A2C0-33C318E202AF}"/>
              </c:ext>
            </c:extLst>
          </c:dPt>
          <c:dPt>
            <c:idx val="11"/>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17-4C8B-4338-A2C0-33C318E202AF}"/>
              </c:ext>
            </c:extLst>
          </c:dPt>
          <c:dPt>
            <c:idx val="12"/>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19-4C8B-4338-A2C0-33C318E202AF}"/>
              </c:ext>
            </c:extLst>
          </c:dPt>
          <c:dPt>
            <c:idx val="13"/>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1B-4C8B-4338-A2C0-33C318E202AF}"/>
              </c:ext>
            </c:extLst>
          </c:dPt>
          <c:dPt>
            <c:idx val="14"/>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1D-4C8B-4338-A2C0-33C318E202AF}"/>
              </c:ext>
            </c:extLst>
          </c:dPt>
          <c:dPt>
            <c:idx val="15"/>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1F-4C8B-4338-A2C0-33C318E202AF}"/>
              </c:ext>
            </c:extLst>
          </c:dPt>
          <c:dPt>
            <c:idx val="16"/>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21-4C8B-4338-A2C0-33C318E202AF}"/>
              </c:ext>
            </c:extLst>
          </c:dPt>
          <c:dPt>
            <c:idx val="17"/>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23-4C8B-4338-A2C0-33C318E202AF}"/>
              </c:ext>
            </c:extLst>
          </c:dPt>
          <c:dPt>
            <c:idx val="18"/>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25-4C8B-4338-A2C0-33C318E202AF}"/>
              </c:ext>
            </c:extLst>
          </c:dPt>
          <c:dPt>
            <c:idx val="19"/>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27-4C8B-4338-A2C0-33C318E202AF}"/>
              </c:ext>
            </c:extLst>
          </c:dPt>
          <c:dPt>
            <c:idx val="20"/>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29-4C8B-4338-A2C0-33C318E202AF}"/>
              </c:ext>
            </c:extLst>
          </c:dPt>
          <c:dPt>
            <c:idx val="21"/>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2B-4C8B-4338-A2C0-33C318E202AF}"/>
              </c:ext>
            </c:extLst>
          </c:dPt>
          <c:dPt>
            <c:idx val="22"/>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2D-4C8B-4338-A2C0-33C318E202AF}"/>
              </c:ext>
            </c:extLst>
          </c:dPt>
          <c:dPt>
            <c:idx val="23"/>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2F-4C8B-4338-A2C0-33C318E202AF}"/>
              </c:ext>
            </c:extLst>
          </c:dPt>
          <c:dPt>
            <c:idx val="24"/>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31-4C8B-4338-A2C0-33C318E202AF}"/>
              </c:ext>
            </c:extLst>
          </c:dPt>
          <c:dPt>
            <c:idx val="25"/>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33-4C8B-4338-A2C0-33C318E202AF}"/>
              </c:ext>
            </c:extLst>
          </c:dPt>
          <c:dPt>
            <c:idx val="26"/>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35-4C8B-4338-A2C0-33C318E202AF}"/>
              </c:ext>
            </c:extLst>
          </c:dPt>
          <c:dPt>
            <c:idx val="27"/>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37-4C8B-4338-A2C0-33C318E202AF}"/>
              </c:ext>
            </c:extLst>
          </c:dPt>
          <c:dPt>
            <c:idx val="28"/>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39-4C8B-4338-A2C0-33C318E202AF}"/>
              </c:ext>
            </c:extLst>
          </c:dPt>
          <c:dPt>
            <c:idx val="29"/>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3B-4C8B-4338-A2C0-33C318E202AF}"/>
              </c:ext>
            </c:extLst>
          </c:dPt>
          <c:dPt>
            <c:idx val="30"/>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3D-4C8B-4338-A2C0-33C318E202AF}"/>
              </c:ext>
            </c:extLst>
          </c:dPt>
          <c:dPt>
            <c:idx val="31"/>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3F-4C8B-4338-A2C0-33C318E202AF}"/>
              </c:ext>
            </c:extLst>
          </c:dPt>
          <c:dPt>
            <c:idx val="32"/>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41-4C8B-4338-A2C0-33C318E202AF}"/>
              </c:ext>
            </c:extLst>
          </c:dPt>
          <c:dPt>
            <c:idx val="33"/>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43-4C8B-4338-A2C0-33C318E202AF}"/>
              </c:ext>
            </c:extLst>
          </c:dPt>
          <c:dPt>
            <c:idx val="34"/>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45-4C8B-4338-A2C0-33C318E202AF}"/>
              </c:ext>
            </c:extLst>
          </c:dPt>
          <c:dPt>
            <c:idx val="35"/>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47-4C8B-4338-A2C0-33C318E202AF}"/>
              </c:ext>
            </c:extLst>
          </c:dPt>
          <c:dPt>
            <c:idx val="36"/>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49-4C8B-4338-A2C0-33C318E202AF}"/>
              </c:ext>
            </c:extLst>
          </c:dPt>
          <c:dPt>
            <c:idx val="37"/>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4B-4C8B-4338-A2C0-33C318E202AF}"/>
              </c:ext>
            </c:extLst>
          </c:dPt>
          <c:dPt>
            <c:idx val="38"/>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4D-4C8B-4338-A2C0-33C318E202AF}"/>
              </c:ext>
            </c:extLst>
          </c:dPt>
          <c:dPt>
            <c:idx val="39"/>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4F-4C8B-4338-A2C0-33C318E202AF}"/>
              </c:ext>
            </c:extLst>
          </c:dPt>
          <c:dPt>
            <c:idx val="40"/>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51-4C8B-4338-A2C0-33C318E202AF}"/>
              </c:ext>
            </c:extLst>
          </c:dPt>
          <c:dPt>
            <c:idx val="41"/>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53-4C8B-4338-A2C0-33C318E202AF}"/>
              </c:ext>
            </c:extLst>
          </c:dPt>
          <c:dPt>
            <c:idx val="42"/>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55-4C8B-4338-A2C0-33C318E202AF}"/>
              </c:ext>
            </c:extLst>
          </c:dPt>
          <c:dPt>
            <c:idx val="43"/>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57-4C8B-4338-A2C0-33C318E202AF}"/>
              </c:ext>
            </c:extLst>
          </c:dPt>
          <c:dPt>
            <c:idx val="44"/>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59-4C8B-4338-A2C0-33C318E202AF}"/>
              </c:ext>
            </c:extLst>
          </c:dPt>
          <c:dPt>
            <c:idx val="45"/>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5B-4C8B-4338-A2C0-33C318E202AF}"/>
              </c:ext>
            </c:extLst>
          </c:dPt>
          <c:dPt>
            <c:idx val="46"/>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5D-4C8B-4338-A2C0-33C318E202AF}"/>
              </c:ext>
            </c:extLst>
          </c:dPt>
          <c:dPt>
            <c:idx val="47"/>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5F-4C8B-4338-A2C0-33C318E202AF}"/>
              </c:ext>
            </c:extLst>
          </c:dPt>
          <c:dPt>
            <c:idx val="48"/>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61-4C8B-4338-A2C0-33C318E202AF}"/>
              </c:ext>
            </c:extLst>
          </c:dPt>
          <c:dPt>
            <c:idx val="49"/>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63-4C8B-4338-A2C0-33C318E202AF}"/>
              </c:ext>
            </c:extLst>
          </c:dPt>
          <c:dPt>
            <c:idx val="50"/>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65-4C8B-4338-A2C0-33C318E202AF}"/>
              </c:ext>
            </c:extLst>
          </c:dPt>
          <c:dPt>
            <c:idx val="51"/>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67-4C8B-4338-A2C0-33C318E202AF}"/>
              </c:ext>
            </c:extLst>
          </c:dPt>
          <c:dPt>
            <c:idx val="52"/>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69-4C8B-4338-A2C0-33C318E202AF}"/>
              </c:ext>
            </c:extLst>
          </c:dPt>
          <c:dPt>
            <c:idx val="53"/>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6B-4C8B-4338-A2C0-33C318E202AF}"/>
              </c:ext>
            </c:extLst>
          </c:dPt>
          <c:dPt>
            <c:idx val="54"/>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6D-4C8B-4338-A2C0-33C318E202AF}"/>
              </c:ext>
            </c:extLst>
          </c:dPt>
          <c:dPt>
            <c:idx val="55"/>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6F-4C8B-4338-A2C0-33C318E202AF}"/>
              </c:ext>
            </c:extLst>
          </c:dPt>
          <c:dPt>
            <c:idx val="56"/>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71-4C8B-4338-A2C0-33C318E202AF}"/>
              </c:ext>
            </c:extLst>
          </c:dPt>
          <c:dPt>
            <c:idx val="57"/>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73-4C8B-4338-A2C0-33C318E202AF}"/>
              </c:ext>
            </c:extLst>
          </c:dPt>
          <c:dPt>
            <c:idx val="58"/>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75-4C8B-4338-A2C0-33C318E202AF}"/>
              </c:ext>
            </c:extLst>
          </c:dPt>
          <c:val>
            <c:numLit>
              <c:formatCode>General</c:formatCode>
              <c:ptCount val="5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numLit>
          </c:val>
          <c:extLst>
            <c:ext xmlns:c16="http://schemas.microsoft.com/office/drawing/2014/chart" uri="{C3380CC4-5D6E-409C-BE32-E72D297353CC}">
              <c16:uniqueId val="{00000076-1030-4463-8C69-2AF5A41A4A68}"/>
            </c:ext>
          </c:extLst>
        </c:ser>
        <c:dLbls>
          <c:showLegendKey val="0"/>
          <c:showVal val="0"/>
          <c:showCatName val="0"/>
          <c:showSerName val="0"/>
          <c:showPercent val="0"/>
          <c:showBubbleSize val="0"/>
          <c:showLeaderLines val="1"/>
        </c:dLbls>
        <c:firstSliceAng val="0"/>
        <c:holeSize val="41"/>
      </c:doughnutChart>
      <c:doughnutChart>
        <c:varyColors val="1"/>
        <c:ser>
          <c:idx val="1"/>
          <c:order val="1"/>
          <c:tx>
            <c:v>per</c:v>
          </c:tx>
          <c:spPr>
            <a:noFill/>
            <a:ln w="6350" cap="flat" cmpd="sng">
              <a:solidFill>
                <a:schemeClr val="tx1">
                  <a:alpha val="80000"/>
                </a:schemeClr>
              </a:solidFill>
            </a:ln>
            <a:effectLst>
              <a:softEdge rad="38100"/>
            </a:effectLst>
          </c:spPr>
          <c:explosion val="9"/>
          <c:dPt>
            <c:idx val="0"/>
            <c:bubble3D val="0"/>
            <c:spPr>
              <a:noFill/>
              <a:ln w="19050" cap="flat" cmpd="sng">
                <a:solidFill>
                  <a:schemeClr val="tx1">
                    <a:alpha val="80000"/>
                  </a:schemeClr>
                </a:solidFill>
              </a:ln>
              <a:effectLst>
                <a:softEdge rad="38100"/>
              </a:effectLst>
            </c:spPr>
            <c:extLst>
              <c:ext xmlns:c16="http://schemas.microsoft.com/office/drawing/2014/chart" uri="{C3380CC4-5D6E-409C-BE32-E72D297353CC}">
                <c16:uniqueId val="{00000077-4C8B-4338-A2C0-33C318E202AF}"/>
              </c:ext>
            </c:extLst>
          </c:dPt>
          <c:dPt>
            <c:idx val="1"/>
            <c:bubble3D val="0"/>
            <c:spPr>
              <a:solidFill>
                <a:schemeClr val="tx1">
                  <a:alpha val="70000"/>
                </a:schemeClr>
              </a:solidFill>
              <a:ln w="19050" cap="flat" cmpd="sng">
                <a:solidFill>
                  <a:schemeClr val="tx1">
                    <a:alpha val="80000"/>
                  </a:schemeClr>
                </a:solidFill>
              </a:ln>
              <a:effectLst>
                <a:softEdge rad="38100"/>
              </a:effectLst>
            </c:spPr>
            <c:extLst>
              <c:ext xmlns:c16="http://schemas.microsoft.com/office/drawing/2014/chart" uri="{C3380CC4-5D6E-409C-BE32-E72D297353CC}">
                <c16:uniqueId val="{00000079-4C8B-4338-A2C0-33C318E202AF}"/>
              </c:ext>
            </c:extLst>
          </c:dPt>
          <c:val>
            <c:numRef>
              <c:f>PivotTables!$U$23:$V$23</c:f>
              <c:numCache>
                <c:formatCode>0%</c:formatCode>
                <c:ptCount val="2"/>
                <c:pt idx="0">
                  <c:v>0.90090856726766866</c:v>
                </c:pt>
                <c:pt idx="1">
                  <c:v>9.9091432732331342E-2</c:v>
                </c:pt>
              </c:numCache>
            </c:numRef>
          </c:val>
          <c:extLst>
            <c:ext xmlns:c16="http://schemas.microsoft.com/office/drawing/2014/chart" uri="{C3380CC4-5D6E-409C-BE32-E72D297353CC}">
              <c16:uniqueId val="{0000007B-1030-4463-8C69-2AF5A41A4A68}"/>
            </c:ext>
          </c:extLst>
        </c:ser>
        <c:dLbls>
          <c:showLegendKey val="0"/>
          <c:showVal val="0"/>
          <c:showCatName val="0"/>
          <c:showSerName val="0"/>
          <c:showPercent val="0"/>
          <c:showBubbleSize val="0"/>
          <c:showLeaderLines val="1"/>
        </c:dLbls>
        <c:firstSliceAng val="0"/>
        <c:holeSize val="62"/>
      </c:doughnutChart>
      <c:spPr>
        <a:noFill/>
        <a:ln w="635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tx>
            <c:strRef>
              <c:f>PivotTables2!$H$5</c:f>
              <c:strCache>
                <c:ptCount val="1"/>
                <c:pt idx="0">
                  <c:v>Brazil</c:v>
                </c:pt>
              </c:strCache>
            </c:strRef>
          </c:tx>
          <c:spPr>
            <a:gradFill rotWithShape="1">
              <a:gsLst>
                <a:gs pos="24000">
                  <a:srgbClr val="DBF0FD"/>
                </a:gs>
                <a:gs pos="100000">
                  <a:srgbClr val="A5D9F9"/>
                </a:gs>
              </a:gsLst>
              <a:lin ang="13500000" scaled="1"/>
            </a:gradFill>
            <a:ln w="6350">
              <a:noFill/>
            </a:ln>
            <a:effectLst/>
          </c:spPr>
          <c:invertIfNegative val="0"/>
          <c:val>
            <c:numRef>
              <c:f>PivotTables2!$I$5</c:f>
              <c:numCache>
                <c:formatCode>0%</c:formatCode>
                <c:ptCount val="1"/>
                <c:pt idx="0">
                  <c:v>9.6588369667775731E-2</c:v>
                </c:pt>
              </c:numCache>
            </c:numRef>
          </c:val>
          <c:extLst>
            <c:ext xmlns:c16="http://schemas.microsoft.com/office/drawing/2014/chart" uri="{C3380CC4-5D6E-409C-BE32-E72D297353CC}">
              <c16:uniqueId val="{00000000-20E1-4026-9EAC-FDF6703CD372}"/>
            </c:ext>
          </c:extLst>
        </c:ser>
        <c:ser>
          <c:idx val="1"/>
          <c:order val="1"/>
          <c:tx>
            <c:strRef>
              <c:f>PivotTables2!$H$6</c:f>
              <c:strCache>
                <c:ptCount val="1"/>
                <c:pt idx="0">
                  <c:v>Canada</c:v>
                </c:pt>
              </c:strCache>
            </c:strRef>
          </c:tx>
          <c:spPr>
            <a:gradFill rotWithShape="1">
              <a:gsLst>
                <a:gs pos="24000">
                  <a:srgbClr val="7628E8"/>
                </a:gs>
                <a:gs pos="100000">
                  <a:srgbClr val="0E031F"/>
                </a:gs>
              </a:gsLst>
              <a:lin ang="13500000" scaled="1"/>
            </a:gradFill>
            <a:ln w="6350">
              <a:noFill/>
            </a:ln>
            <a:effectLst/>
          </c:spPr>
          <c:invertIfNegative val="0"/>
          <c:val>
            <c:numRef>
              <c:f>PivotTables2!$I$6</c:f>
              <c:numCache>
                <c:formatCode>0%</c:formatCode>
                <c:ptCount val="1"/>
                <c:pt idx="0">
                  <c:v>9.6613199582857426E-2</c:v>
                </c:pt>
              </c:numCache>
            </c:numRef>
          </c:val>
          <c:extLst>
            <c:ext xmlns:c16="http://schemas.microsoft.com/office/drawing/2014/chart" uri="{C3380CC4-5D6E-409C-BE32-E72D297353CC}">
              <c16:uniqueId val="{00000001-20E1-4026-9EAC-FDF6703CD372}"/>
            </c:ext>
          </c:extLst>
        </c:ser>
        <c:ser>
          <c:idx val="2"/>
          <c:order val="2"/>
          <c:tx>
            <c:strRef>
              <c:f>PivotTables2!$H$7</c:f>
              <c:strCache>
                <c:ptCount val="1"/>
                <c:pt idx="0">
                  <c:v>Egypt</c:v>
                </c:pt>
              </c:strCache>
            </c:strRef>
          </c:tx>
          <c:spPr>
            <a:gradFill rotWithShape="1">
              <a:gsLst>
                <a:gs pos="100000">
                  <a:srgbClr val="B30054"/>
                </a:gs>
                <a:gs pos="15000">
                  <a:srgbClr val="FF57A7"/>
                </a:gs>
              </a:gsLst>
              <a:lin ang="13500000" scaled="1"/>
            </a:gradFill>
            <a:ln w="6350">
              <a:noFill/>
            </a:ln>
            <a:effectLst/>
          </c:spPr>
          <c:invertIfNegative val="0"/>
          <c:val>
            <c:numRef>
              <c:f>PivotTables2!$I$7</c:f>
              <c:numCache>
                <c:formatCode>0%</c:formatCode>
                <c:ptCount val="1"/>
                <c:pt idx="0">
                  <c:v>0.29544495207826388</c:v>
                </c:pt>
              </c:numCache>
            </c:numRef>
          </c:val>
          <c:extLst>
            <c:ext xmlns:c16="http://schemas.microsoft.com/office/drawing/2014/chart" uri="{C3380CC4-5D6E-409C-BE32-E72D297353CC}">
              <c16:uniqueId val="{00000002-20E1-4026-9EAC-FDF6703CD372}"/>
            </c:ext>
          </c:extLst>
        </c:ser>
        <c:ser>
          <c:idx val="3"/>
          <c:order val="3"/>
          <c:tx>
            <c:strRef>
              <c:f>PivotTables2!$H$8</c:f>
              <c:strCache>
                <c:ptCount val="1"/>
                <c:pt idx="0">
                  <c:v>Russia</c:v>
                </c:pt>
              </c:strCache>
            </c:strRef>
          </c:tx>
          <c:spPr>
            <a:gradFill rotWithShape="1">
              <a:gsLst>
                <a:gs pos="100000">
                  <a:srgbClr val="EE9300"/>
                </a:gs>
                <a:gs pos="36000">
                  <a:srgbClr val="FFCA75"/>
                </a:gs>
              </a:gsLst>
              <a:lin ang="13500000" scaled="1"/>
            </a:gradFill>
            <a:ln w="6350">
              <a:noFill/>
            </a:ln>
            <a:effectLst/>
          </c:spPr>
          <c:invertIfNegative val="0"/>
          <c:val>
            <c:numRef>
              <c:f>PivotTables2!$I$8</c:f>
              <c:numCache>
                <c:formatCode>0%</c:formatCode>
                <c:ptCount val="1"/>
                <c:pt idx="0">
                  <c:v>0.17477156478124845</c:v>
                </c:pt>
              </c:numCache>
            </c:numRef>
          </c:val>
          <c:extLst>
            <c:ext xmlns:c16="http://schemas.microsoft.com/office/drawing/2014/chart" uri="{C3380CC4-5D6E-409C-BE32-E72D297353CC}">
              <c16:uniqueId val="{00000003-20E1-4026-9EAC-FDF6703CD372}"/>
            </c:ext>
          </c:extLst>
        </c:ser>
        <c:ser>
          <c:idx val="4"/>
          <c:order val="4"/>
          <c:tx>
            <c:strRef>
              <c:f>PivotTables2!$H$9</c:f>
              <c:strCache>
                <c:ptCount val="1"/>
                <c:pt idx="0">
                  <c:v>United Kingdom</c:v>
                </c:pt>
              </c:strCache>
            </c:strRef>
          </c:tx>
          <c:spPr>
            <a:gradFill rotWithShape="1">
              <a:gsLst>
                <a:gs pos="100000">
                  <a:srgbClr val="1192E5"/>
                </a:gs>
                <a:gs pos="0">
                  <a:srgbClr val="A5D9F9"/>
                </a:gs>
              </a:gsLst>
              <a:lin ang="13500000" scaled="1"/>
            </a:gradFill>
            <a:ln w="6350">
              <a:noFill/>
            </a:ln>
            <a:effectLst/>
          </c:spPr>
          <c:invertIfNegative val="0"/>
          <c:val>
            <c:numRef>
              <c:f>PivotTables2!$I$9</c:f>
              <c:numCache>
                <c:formatCode>0%</c:formatCode>
                <c:ptCount val="1"/>
                <c:pt idx="0">
                  <c:v>0.1659693598847892</c:v>
                </c:pt>
              </c:numCache>
            </c:numRef>
          </c:val>
          <c:extLst>
            <c:ext xmlns:c16="http://schemas.microsoft.com/office/drawing/2014/chart" uri="{C3380CC4-5D6E-409C-BE32-E72D297353CC}">
              <c16:uniqueId val="{00000004-20E1-4026-9EAC-FDF6703CD372}"/>
            </c:ext>
          </c:extLst>
        </c:ser>
        <c:ser>
          <c:idx val="5"/>
          <c:order val="5"/>
          <c:tx>
            <c:strRef>
              <c:f>PivotTables2!$H$10</c:f>
              <c:strCache>
                <c:ptCount val="1"/>
                <c:pt idx="0">
                  <c:v>USA</c:v>
                </c:pt>
              </c:strCache>
            </c:strRef>
          </c:tx>
          <c:spPr>
            <a:gradFill rotWithShape="1">
              <a:gsLst>
                <a:gs pos="100000">
                  <a:srgbClr val="213C9F"/>
                </a:gs>
                <a:gs pos="21000">
                  <a:srgbClr val="516FDB"/>
                </a:gs>
              </a:gsLst>
              <a:lin ang="13500000" scaled="1"/>
            </a:gradFill>
            <a:ln w="6350">
              <a:noFill/>
            </a:ln>
            <a:effectLst/>
          </c:spPr>
          <c:invertIfNegative val="0"/>
          <c:val>
            <c:numRef>
              <c:f>PivotTables2!$I$10</c:f>
              <c:numCache>
                <c:formatCode>0%</c:formatCode>
                <c:ptCount val="1"/>
                <c:pt idx="0">
                  <c:v>0.17061255400506531</c:v>
                </c:pt>
              </c:numCache>
            </c:numRef>
          </c:val>
          <c:extLst>
            <c:ext xmlns:c16="http://schemas.microsoft.com/office/drawing/2014/chart" uri="{C3380CC4-5D6E-409C-BE32-E72D297353CC}">
              <c16:uniqueId val="{00000005-20E1-4026-9EAC-FDF6703CD372}"/>
            </c:ext>
          </c:extLst>
        </c:ser>
        <c:dLbls>
          <c:showLegendKey val="0"/>
          <c:showVal val="0"/>
          <c:showCatName val="0"/>
          <c:showSerName val="0"/>
          <c:showPercent val="0"/>
          <c:showBubbleSize val="0"/>
        </c:dLbls>
        <c:gapWidth val="150"/>
        <c:overlap val="100"/>
        <c:axId val="61477411"/>
        <c:axId val="8928826"/>
      </c:barChart>
      <c:catAx>
        <c:axId val="61477411"/>
        <c:scaling>
          <c:orientation val="minMax"/>
        </c:scaling>
        <c:delete val="1"/>
        <c:axPos val="l"/>
        <c:majorTickMark val="out"/>
        <c:minorTickMark val="none"/>
        <c:tickLblPos val="nextTo"/>
        <c:crossAx val="8928826"/>
        <c:crosses val="autoZero"/>
        <c:auto val="1"/>
        <c:lblAlgn val="ctr"/>
        <c:lblOffset val="100"/>
        <c:noMultiLvlLbl val="0"/>
      </c:catAx>
      <c:valAx>
        <c:axId val="8928826"/>
        <c:scaling>
          <c:orientation val="minMax"/>
        </c:scaling>
        <c:delete val="1"/>
        <c:axPos val="b"/>
        <c:numFmt formatCode="0%" sourceLinked="1"/>
        <c:majorTickMark val="out"/>
        <c:minorTickMark val="none"/>
        <c:tickLblPos val="nextTo"/>
        <c:crossAx val="61477411"/>
        <c:crosses val="autoZero"/>
        <c:crossBetween val="between"/>
      </c:valAx>
      <c:spPr>
        <a:noFill/>
        <a:ln w="635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6750000000000002"/>
          <c:y val="0.1135"/>
          <c:w val="0.46500000000000002"/>
          <c:h val="0.77324999999999999"/>
        </c:manualLayout>
      </c:layout>
      <c:doughnutChart>
        <c:varyColors val="1"/>
        <c:ser>
          <c:idx val="0"/>
          <c:order val="0"/>
          <c:spPr>
            <a:gradFill rotWithShape="1">
              <a:gsLst>
                <a:gs pos="0">
                  <a:srgbClr val="9FEAF7"/>
                </a:gs>
                <a:gs pos="100000">
                  <a:srgbClr val="1C39F5"/>
                </a:gs>
              </a:gsLst>
              <a:lin ang="14400000"/>
              <a:tileRect/>
            </a:gradFill>
            <a:ln w="25400">
              <a:noFill/>
            </a:ln>
            <a:effectLst/>
          </c:spPr>
          <c:dPt>
            <c:idx val="0"/>
            <c:bubble3D val="0"/>
            <c:spPr>
              <a:gradFill rotWithShape="1">
                <a:gsLst>
                  <a:gs pos="0">
                    <a:schemeClr val="tx1"/>
                  </a:gs>
                  <a:gs pos="100000">
                    <a:schemeClr val="tx1"/>
                  </a:gs>
                </a:gsLst>
                <a:lin ang="14400000"/>
              </a:gradFill>
              <a:ln w="25400">
                <a:noFill/>
              </a:ln>
              <a:effectLst/>
            </c:spPr>
            <c:extLst>
              <c:ext xmlns:c16="http://schemas.microsoft.com/office/drawing/2014/chart" uri="{C3380CC4-5D6E-409C-BE32-E72D297353CC}">
                <c16:uniqueId val="{00000001-81DD-46A2-B4EB-553B193011CA}"/>
              </c:ext>
            </c:extLst>
          </c:dPt>
          <c:dPt>
            <c:idx val="1"/>
            <c:bubble3D val="0"/>
            <c:spPr>
              <a:gradFill rotWithShape="1">
                <a:gsLst>
                  <a:gs pos="30000">
                    <a:srgbClr val="9FEAF7"/>
                  </a:gs>
                  <a:gs pos="76000">
                    <a:srgbClr val="1C39F5"/>
                  </a:gs>
                </a:gsLst>
                <a:lin ang="14400000"/>
                <a:tileRect/>
              </a:gradFill>
              <a:ln w="25400">
                <a:noFill/>
              </a:ln>
              <a:effectLst/>
            </c:spPr>
            <c:extLst>
              <c:ext xmlns:c16="http://schemas.microsoft.com/office/drawing/2014/chart" uri="{C3380CC4-5D6E-409C-BE32-E72D297353CC}">
                <c16:uniqueId val="{00000003-81DD-46A2-B4EB-553B193011CA}"/>
              </c:ext>
            </c:extLst>
          </c:dPt>
          <c:cat>
            <c:strRef>
              <c:f>PivotTables2!$H$14:$I$14</c:f>
              <c:strCache>
                <c:ptCount val="2"/>
                <c:pt idx="0">
                  <c:v>remaining%</c:v>
                </c:pt>
                <c:pt idx="1">
                  <c:v>amount %</c:v>
                </c:pt>
              </c:strCache>
            </c:strRef>
          </c:cat>
          <c:val>
            <c:numRef>
              <c:f>PivotTables2!$H$15:$I$15</c:f>
              <c:numCache>
                <c:formatCode>0%</c:formatCode>
                <c:ptCount val="2"/>
                <c:pt idx="0">
                  <c:v>0.26795259068740773</c:v>
                </c:pt>
                <c:pt idx="1">
                  <c:v>0.73204740931259227</c:v>
                </c:pt>
              </c:numCache>
            </c:numRef>
          </c:val>
          <c:extLst>
            <c:ext xmlns:c16="http://schemas.microsoft.com/office/drawing/2014/chart" uri="{C3380CC4-5D6E-409C-BE32-E72D297353CC}">
              <c16:uniqueId val="{00000004-5D78-4ACC-B348-1A9102FD9316}"/>
            </c:ext>
          </c:extLst>
        </c:ser>
        <c:dLbls>
          <c:showLegendKey val="0"/>
          <c:showVal val="0"/>
          <c:showCatName val="0"/>
          <c:showSerName val="0"/>
          <c:showPercent val="0"/>
          <c:showBubbleSize val="0"/>
          <c:showLeaderLines val="1"/>
        </c:dLbls>
        <c:firstSliceAng val="0"/>
        <c:holeSize val="74"/>
      </c:doughnutChart>
      <c:scatterChart>
        <c:scatterStyle val="lineMarker"/>
        <c:varyColors val="0"/>
        <c:ser>
          <c:idx val="1"/>
          <c:order val="1"/>
          <c:tx>
            <c:v> </c:v>
          </c:tx>
          <c:spPr>
            <a:ln w="25400">
              <a:noFill/>
              <a:round/>
            </a:ln>
            <a:effectLst/>
          </c:spPr>
          <c:marker>
            <c:symbol val="circle"/>
            <c:size val="21"/>
            <c:spPr>
              <a:solidFill>
                <a:srgbClr val="9FEAF7"/>
              </a:solidFill>
              <a:ln w="9525">
                <a:noFill/>
              </a:ln>
              <a:effectLst/>
            </c:spPr>
          </c:marker>
          <c:dPt>
            <c:idx val="0"/>
            <c:marker>
              <c:spPr>
                <a:solidFill>
                  <a:srgbClr val="1C39F5"/>
                </a:solidFill>
                <a:ln w="9525">
                  <a:noFill/>
                </a:ln>
                <a:effectLst/>
              </c:spPr>
            </c:marker>
            <c:bubble3D val="0"/>
            <c:extLst>
              <c:ext xmlns:c16="http://schemas.microsoft.com/office/drawing/2014/chart" uri="{C3380CC4-5D6E-409C-BE32-E72D297353CC}">
                <c16:uniqueId val="{00000005-81DD-46A2-B4EB-553B193011CA}"/>
              </c:ext>
            </c:extLst>
          </c:dPt>
          <c:xVal>
            <c:numRef>
              <c:f>PivotTables2!$K$5:$K$6</c:f>
              <c:numCache>
                <c:formatCode>General</c:formatCode>
                <c:ptCount val="2"/>
                <c:pt idx="0">
                  <c:v>0</c:v>
                </c:pt>
                <c:pt idx="1">
                  <c:v>0.99364488426505715</c:v>
                </c:pt>
              </c:numCache>
            </c:numRef>
          </c:xVal>
          <c:yVal>
            <c:numRef>
              <c:f>PivotTables2!$L$5:$L$6</c:f>
              <c:numCache>
                <c:formatCode>General</c:formatCode>
                <c:ptCount val="2"/>
                <c:pt idx="0">
                  <c:v>1</c:v>
                </c:pt>
                <c:pt idx="1">
                  <c:v>-0.11256040144687304</c:v>
                </c:pt>
              </c:numCache>
            </c:numRef>
          </c:yVal>
          <c:smooth val="0"/>
          <c:extLst>
            <c:ext xmlns:c16="http://schemas.microsoft.com/office/drawing/2014/chart" uri="{C3380CC4-5D6E-409C-BE32-E72D297353CC}">
              <c16:uniqueId val="{00000006-5D78-4ACC-B348-1A9102FD9316}"/>
            </c:ext>
          </c:extLst>
        </c:ser>
        <c:dLbls>
          <c:showLegendKey val="0"/>
          <c:showVal val="0"/>
          <c:showCatName val="0"/>
          <c:showSerName val="0"/>
          <c:showPercent val="0"/>
          <c:showBubbleSize val="0"/>
        </c:dLbls>
        <c:axId val="5899979"/>
        <c:axId val="45045100"/>
      </c:scatterChart>
      <c:valAx>
        <c:axId val="5899979"/>
        <c:scaling>
          <c:orientation val="minMax"/>
          <c:max val="1.1499999999999999"/>
          <c:min val="-1.1499999999999999"/>
        </c:scaling>
        <c:delete val="1"/>
        <c:axPos val="b"/>
        <c:numFmt formatCode="General" sourceLinked="1"/>
        <c:majorTickMark val="out"/>
        <c:minorTickMark val="none"/>
        <c:tickLblPos val="nextTo"/>
        <c:crossAx val="45045100"/>
        <c:crosses val="autoZero"/>
        <c:crossBetween val="midCat"/>
      </c:valAx>
      <c:valAx>
        <c:axId val="45045100"/>
        <c:scaling>
          <c:orientation val="minMax"/>
          <c:max val="1.1499999999999999"/>
          <c:min val="-1.1499999999999999"/>
        </c:scaling>
        <c:delete val="1"/>
        <c:axPos val="l"/>
        <c:numFmt formatCode="General" sourceLinked="1"/>
        <c:majorTickMark val="out"/>
        <c:minorTickMark val="none"/>
        <c:tickLblPos val="nextTo"/>
        <c:crossAx val="5899979"/>
        <c:crosses val="autoZero"/>
        <c:crossBetween val="midCat"/>
      </c:valAx>
      <c:spPr>
        <a:noFill/>
        <a:ln w="635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a:noFill/>
      <a:round/>
    </a:ln>
    <a:effectLst/>
  </c:spPr>
  <c:printSettings>
    <c:headerFooter/>
    <c:pageMargins b="0.75" l="0.7" r="0.7" t="0.75" header="0.3" footer="0.3"/>
    <c:pageSetup/>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spPr>
            <a:gradFill>
              <a:gsLst>
                <a:gs pos="0">
                  <a:srgbClr val="9947F7"/>
                </a:gs>
                <a:gs pos="100000">
                  <a:srgbClr val="00F1DF"/>
                </a:gs>
              </a:gsLst>
              <a:lin ang="5400000" scaled="1"/>
            </a:gradFill>
            <a:ln>
              <a:noFill/>
            </a:ln>
            <a:effectLst/>
          </c:spPr>
          <c:invertIfNegative val="0"/>
          <c:val>
            <c:numRef>
              <c:f>PivotTables2!$L$42</c:f>
              <c:numCache>
                <c:formatCode>0.00%</c:formatCode>
                <c:ptCount val="1"/>
                <c:pt idx="0">
                  <c:v>0.22799999999999998</c:v>
                </c:pt>
              </c:numCache>
            </c:numRef>
          </c:val>
          <c:extLst>
            <c:ext xmlns:c16="http://schemas.microsoft.com/office/drawing/2014/chart" uri="{C3380CC4-5D6E-409C-BE32-E72D297353CC}">
              <c16:uniqueId val="{00000000-D43B-4D1E-8D36-B0201DD4B6A6}"/>
            </c:ext>
          </c:extLst>
        </c:ser>
        <c:ser>
          <c:idx val="1"/>
          <c:order val="1"/>
          <c:spPr>
            <a:solidFill>
              <a:schemeClr val="accent2"/>
            </a:solidFill>
            <a:ln>
              <a:noFill/>
            </a:ln>
            <a:effectLst/>
          </c:spPr>
          <c:invertIfNegative val="0"/>
          <c:val>
            <c:numRef>
              <c:f>PivotTables2!$M$42</c:f>
              <c:numCache>
                <c:formatCode>General</c:formatCode>
                <c:ptCount val="1"/>
              </c:numCache>
            </c:numRef>
          </c:val>
          <c:extLst>
            <c:ext xmlns:c16="http://schemas.microsoft.com/office/drawing/2014/chart" uri="{C3380CC4-5D6E-409C-BE32-E72D297353CC}">
              <c16:uniqueId val="{00000001-D43B-4D1E-8D36-B0201DD4B6A6}"/>
            </c:ext>
          </c:extLst>
        </c:ser>
        <c:ser>
          <c:idx val="2"/>
          <c:order val="2"/>
          <c:spPr>
            <a:solidFill>
              <a:schemeClr val="tx1">
                <a:lumMod val="85000"/>
                <a:lumOff val="15000"/>
              </a:schemeClr>
            </a:solidFill>
            <a:ln>
              <a:noFill/>
            </a:ln>
            <a:effectLst/>
          </c:spPr>
          <c:invertIfNegative val="0"/>
          <c:val>
            <c:numRef>
              <c:f>PivotTables2!$N$42</c:f>
              <c:numCache>
                <c:formatCode>0.000%</c:formatCode>
                <c:ptCount val="1"/>
                <c:pt idx="0">
                  <c:v>0.77200000000000002</c:v>
                </c:pt>
              </c:numCache>
            </c:numRef>
          </c:val>
          <c:extLst>
            <c:ext xmlns:c16="http://schemas.microsoft.com/office/drawing/2014/chart" uri="{C3380CC4-5D6E-409C-BE32-E72D297353CC}">
              <c16:uniqueId val="{00000002-D43B-4D1E-8D36-B0201DD4B6A6}"/>
            </c:ext>
          </c:extLst>
        </c:ser>
        <c:dLbls>
          <c:showLegendKey val="0"/>
          <c:showVal val="0"/>
          <c:showCatName val="0"/>
          <c:showSerName val="0"/>
          <c:showPercent val="0"/>
          <c:showBubbleSize val="0"/>
        </c:dLbls>
        <c:gapWidth val="150"/>
        <c:overlap val="100"/>
        <c:axId val="874653664"/>
        <c:axId val="874645024"/>
      </c:barChart>
      <c:catAx>
        <c:axId val="874653664"/>
        <c:scaling>
          <c:orientation val="minMax"/>
        </c:scaling>
        <c:delete val="1"/>
        <c:axPos val="b"/>
        <c:majorTickMark val="out"/>
        <c:minorTickMark val="none"/>
        <c:tickLblPos val="nextTo"/>
        <c:crossAx val="874645024"/>
        <c:crosses val="autoZero"/>
        <c:auto val="1"/>
        <c:lblAlgn val="ctr"/>
        <c:lblOffset val="100"/>
        <c:noMultiLvlLbl val="0"/>
      </c:catAx>
      <c:valAx>
        <c:axId val="874645024"/>
        <c:scaling>
          <c:orientation val="minMax"/>
          <c:max val="1"/>
        </c:scaling>
        <c:delete val="1"/>
        <c:axPos val="l"/>
        <c:numFmt formatCode="0.00%" sourceLinked="1"/>
        <c:majorTickMark val="out"/>
        <c:minorTickMark val="none"/>
        <c:tickLblPos val="nextTo"/>
        <c:crossAx val="8746536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6815053551574173E-2"/>
          <c:y val="8.6294148682109509E-2"/>
          <c:w val="0.89007346040099777"/>
          <c:h val="0.93573813173682996"/>
        </c:manualLayout>
      </c:layout>
      <c:doughnutChart>
        <c:varyColors val="1"/>
        <c:ser>
          <c:idx val="0"/>
          <c:order val="0"/>
          <c:tx>
            <c:v>1</c:v>
          </c:tx>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c:spPr>
          <c:dPt>
            <c:idx val="0"/>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01-5740-4EE4-8D62-0EB50D544B27}"/>
              </c:ext>
            </c:extLst>
          </c:dPt>
          <c:dPt>
            <c:idx val="1"/>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03-5740-4EE4-8D62-0EB50D544B27}"/>
              </c:ext>
            </c:extLst>
          </c:dPt>
          <c:dPt>
            <c:idx val="2"/>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05-5740-4EE4-8D62-0EB50D544B27}"/>
              </c:ext>
            </c:extLst>
          </c:dPt>
          <c:dPt>
            <c:idx val="3"/>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07-5740-4EE4-8D62-0EB50D544B27}"/>
              </c:ext>
            </c:extLst>
          </c:dPt>
          <c:dPt>
            <c:idx val="4"/>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09-5740-4EE4-8D62-0EB50D544B27}"/>
              </c:ext>
            </c:extLst>
          </c:dPt>
          <c:dPt>
            <c:idx val="5"/>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0B-5740-4EE4-8D62-0EB50D544B27}"/>
              </c:ext>
            </c:extLst>
          </c:dPt>
          <c:dPt>
            <c:idx val="6"/>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0D-5740-4EE4-8D62-0EB50D544B27}"/>
              </c:ext>
            </c:extLst>
          </c:dPt>
          <c:dPt>
            <c:idx val="7"/>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0F-5740-4EE4-8D62-0EB50D544B27}"/>
              </c:ext>
            </c:extLst>
          </c:dPt>
          <c:dPt>
            <c:idx val="8"/>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11-5740-4EE4-8D62-0EB50D544B27}"/>
              </c:ext>
            </c:extLst>
          </c:dPt>
          <c:dPt>
            <c:idx val="9"/>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13-5740-4EE4-8D62-0EB50D544B27}"/>
              </c:ext>
            </c:extLst>
          </c:dPt>
          <c:dPt>
            <c:idx val="10"/>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15-5740-4EE4-8D62-0EB50D544B27}"/>
              </c:ext>
            </c:extLst>
          </c:dPt>
          <c:dPt>
            <c:idx val="11"/>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17-5740-4EE4-8D62-0EB50D544B27}"/>
              </c:ext>
            </c:extLst>
          </c:dPt>
          <c:dPt>
            <c:idx val="12"/>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19-5740-4EE4-8D62-0EB50D544B27}"/>
              </c:ext>
            </c:extLst>
          </c:dPt>
          <c:dPt>
            <c:idx val="13"/>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1B-5740-4EE4-8D62-0EB50D544B27}"/>
              </c:ext>
            </c:extLst>
          </c:dPt>
          <c:dPt>
            <c:idx val="14"/>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1D-5740-4EE4-8D62-0EB50D544B27}"/>
              </c:ext>
            </c:extLst>
          </c:dPt>
          <c:dPt>
            <c:idx val="15"/>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1F-5740-4EE4-8D62-0EB50D544B27}"/>
              </c:ext>
            </c:extLst>
          </c:dPt>
          <c:dPt>
            <c:idx val="16"/>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21-5740-4EE4-8D62-0EB50D544B27}"/>
              </c:ext>
            </c:extLst>
          </c:dPt>
          <c:dPt>
            <c:idx val="17"/>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23-5740-4EE4-8D62-0EB50D544B27}"/>
              </c:ext>
            </c:extLst>
          </c:dPt>
          <c:dPt>
            <c:idx val="18"/>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25-5740-4EE4-8D62-0EB50D544B27}"/>
              </c:ext>
            </c:extLst>
          </c:dPt>
          <c:dPt>
            <c:idx val="19"/>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27-5740-4EE4-8D62-0EB50D544B27}"/>
              </c:ext>
            </c:extLst>
          </c:dPt>
          <c:dPt>
            <c:idx val="20"/>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29-5740-4EE4-8D62-0EB50D544B27}"/>
              </c:ext>
            </c:extLst>
          </c:dPt>
          <c:dPt>
            <c:idx val="21"/>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2B-5740-4EE4-8D62-0EB50D544B27}"/>
              </c:ext>
            </c:extLst>
          </c:dPt>
          <c:dPt>
            <c:idx val="22"/>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2D-5740-4EE4-8D62-0EB50D544B27}"/>
              </c:ext>
            </c:extLst>
          </c:dPt>
          <c:dPt>
            <c:idx val="23"/>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2F-5740-4EE4-8D62-0EB50D544B27}"/>
              </c:ext>
            </c:extLst>
          </c:dPt>
          <c:dPt>
            <c:idx val="24"/>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31-5740-4EE4-8D62-0EB50D544B27}"/>
              </c:ext>
            </c:extLst>
          </c:dPt>
          <c:dPt>
            <c:idx val="25"/>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33-5740-4EE4-8D62-0EB50D544B27}"/>
              </c:ext>
            </c:extLst>
          </c:dPt>
          <c:dPt>
            <c:idx val="26"/>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35-5740-4EE4-8D62-0EB50D544B27}"/>
              </c:ext>
            </c:extLst>
          </c:dPt>
          <c:dPt>
            <c:idx val="27"/>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37-5740-4EE4-8D62-0EB50D544B27}"/>
              </c:ext>
            </c:extLst>
          </c:dPt>
          <c:dPt>
            <c:idx val="28"/>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39-5740-4EE4-8D62-0EB50D544B27}"/>
              </c:ext>
            </c:extLst>
          </c:dPt>
          <c:dPt>
            <c:idx val="29"/>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3B-5740-4EE4-8D62-0EB50D544B27}"/>
              </c:ext>
            </c:extLst>
          </c:dPt>
          <c:dPt>
            <c:idx val="30"/>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3D-5740-4EE4-8D62-0EB50D544B27}"/>
              </c:ext>
            </c:extLst>
          </c:dPt>
          <c:dPt>
            <c:idx val="31"/>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3F-5740-4EE4-8D62-0EB50D544B27}"/>
              </c:ext>
            </c:extLst>
          </c:dPt>
          <c:dPt>
            <c:idx val="32"/>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41-5740-4EE4-8D62-0EB50D544B27}"/>
              </c:ext>
            </c:extLst>
          </c:dPt>
          <c:dPt>
            <c:idx val="33"/>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43-5740-4EE4-8D62-0EB50D544B27}"/>
              </c:ext>
            </c:extLst>
          </c:dPt>
          <c:dPt>
            <c:idx val="34"/>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45-5740-4EE4-8D62-0EB50D544B27}"/>
              </c:ext>
            </c:extLst>
          </c:dPt>
          <c:dPt>
            <c:idx val="35"/>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47-5740-4EE4-8D62-0EB50D544B27}"/>
              </c:ext>
            </c:extLst>
          </c:dPt>
          <c:dPt>
            <c:idx val="36"/>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49-5740-4EE4-8D62-0EB50D544B27}"/>
              </c:ext>
            </c:extLst>
          </c:dPt>
          <c:dPt>
            <c:idx val="37"/>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4B-5740-4EE4-8D62-0EB50D544B27}"/>
              </c:ext>
            </c:extLst>
          </c:dPt>
          <c:dPt>
            <c:idx val="38"/>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4D-5740-4EE4-8D62-0EB50D544B27}"/>
              </c:ext>
            </c:extLst>
          </c:dPt>
          <c:dPt>
            <c:idx val="39"/>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4F-5740-4EE4-8D62-0EB50D544B27}"/>
              </c:ext>
            </c:extLst>
          </c:dPt>
          <c:dPt>
            <c:idx val="40"/>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51-5740-4EE4-8D62-0EB50D544B27}"/>
              </c:ext>
            </c:extLst>
          </c:dPt>
          <c:dPt>
            <c:idx val="41"/>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53-5740-4EE4-8D62-0EB50D544B27}"/>
              </c:ext>
            </c:extLst>
          </c:dPt>
          <c:dPt>
            <c:idx val="42"/>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55-5740-4EE4-8D62-0EB50D544B27}"/>
              </c:ext>
            </c:extLst>
          </c:dPt>
          <c:dPt>
            <c:idx val="43"/>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57-5740-4EE4-8D62-0EB50D544B27}"/>
              </c:ext>
            </c:extLst>
          </c:dPt>
          <c:dPt>
            <c:idx val="44"/>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59-5740-4EE4-8D62-0EB50D544B27}"/>
              </c:ext>
            </c:extLst>
          </c:dPt>
          <c:dPt>
            <c:idx val="45"/>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5B-5740-4EE4-8D62-0EB50D544B27}"/>
              </c:ext>
            </c:extLst>
          </c:dPt>
          <c:dPt>
            <c:idx val="46"/>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5D-5740-4EE4-8D62-0EB50D544B27}"/>
              </c:ext>
            </c:extLst>
          </c:dPt>
          <c:dPt>
            <c:idx val="47"/>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5F-5740-4EE4-8D62-0EB50D544B27}"/>
              </c:ext>
            </c:extLst>
          </c:dPt>
          <c:dPt>
            <c:idx val="48"/>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61-5740-4EE4-8D62-0EB50D544B27}"/>
              </c:ext>
            </c:extLst>
          </c:dPt>
          <c:dPt>
            <c:idx val="49"/>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63-5740-4EE4-8D62-0EB50D544B27}"/>
              </c:ext>
            </c:extLst>
          </c:dPt>
          <c:dPt>
            <c:idx val="50"/>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65-5740-4EE4-8D62-0EB50D544B27}"/>
              </c:ext>
            </c:extLst>
          </c:dPt>
          <c:dPt>
            <c:idx val="51"/>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67-5740-4EE4-8D62-0EB50D544B27}"/>
              </c:ext>
            </c:extLst>
          </c:dPt>
          <c:dPt>
            <c:idx val="52"/>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69-5740-4EE4-8D62-0EB50D544B27}"/>
              </c:ext>
            </c:extLst>
          </c:dPt>
          <c:dPt>
            <c:idx val="53"/>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6B-5740-4EE4-8D62-0EB50D544B27}"/>
              </c:ext>
            </c:extLst>
          </c:dPt>
          <c:dPt>
            <c:idx val="54"/>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6D-5740-4EE4-8D62-0EB50D544B27}"/>
              </c:ext>
            </c:extLst>
          </c:dPt>
          <c:dPt>
            <c:idx val="55"/>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6F-5740-4EE4-8D62-0EB50D544B27}"/>
              </c:ext>
            </c:extLst>
          </c:dPt>
          <c:dPt>
            <c:idx val="56"/>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71-5740-4EE4-8D62-0EB50D544B27}"/>
              </c:ext>
            </c:extLst>
          </c:dPt>
          <c:dPt>
            <c:idx val="57"/>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73-5740-4EE4-8D62-0EB50D544B27}"/>
              </c:ext>
            </c:extLst>
          </c:dPt>
          <c:val>
            <c:numLit>
              <c:formatCode>General</c:formatCode>
              <c:ptCount val="5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numLit>
          </c:val>
          <c:extLst>
            <c:ext xmlns:c16="http://schemas.microsoft.com/office/drawing/2014/chart" uri="{C3380CC4-5D6E-409C-BE32-E72D297353CC}">
              <c16:uniqueId val="{00000074-5740-4EE4-8D62-0EB50D544B27}"/>
            </c:ext>
          </c:extLst>
        </c:ser>
        <c:dLbls>
          <c:showLegendKey val="0"/>
          <c:showVal val="0"/>
          <c:showCatName val="0"/>
          <c:showSerName val="0"/>
          <c:showPercent val="0"/>
          <c:showBubbleSize val="0"/>
          <c:showLeaderLines val="1"/>
        </c:dLbls>
        <c:firstSliceAng val="0"/>
        <c:holeSize val="75"/>
      </c:doughnutChart>
      <c:pieChart>
        <c:varyColors val="1"/>
        <c:ser>
          <c:idx val="1"/>
          <c:order val="1"/>
          <c:tx>
            <c:v>2</c:v>
          </c:tx>
          <c:spPr>
            <a:noFill/>
            <a:ln>
              <a:noFill/>
            </a:ln>
          </c:spPr>
          <c:explosion val="1"/>
          <c:dPt>
            <c:idx val="0"/>
            <c:bubble3D val="0"/>
            <c:explosion val="0"/>
            <c:spPr>
              <a:noFill/>
              <a:ln w="19050">
                <a:noFill/>
              </a:ln>
              <a:effectLst/>
            </c:spPr>
            <c:extLst>
              <c:ext xmlns:c16="http://schemas.microsoft.com/office/drawing/2014/chart" uri="{C3380CC4-5D6E-409C-BE32-E72D297353CC}">
                <c16:uniqueId val="{00000076-5740-4EE4-8D62-0EB50D544B27}"/>
              </c:ext>
            </c:extLst>
          </c:dPt>
          <c:dPt>
            <c:idx val="1"/>
            <c:bubble3D val="0"/>
            <c:spPr>
              <a:solidFill>
                <a:schemeClr val="tx1">
                  <a:alpha val="72000"/>
                </a:schemeClr>
              </a:solidFill>
              <a:ln w="19050">
                <a:noFill/>
              </a:ln>
              <a:effectLst/>
            </c:spPr>
            <c:extLst>
              <c:ext xmlns:c16="http://schemas.microsoft.com/office/drawing/2014/chart" uri="{C3380CC4-5D6E-409C-BE32-E72D297353CC}">
                <c16:uniqueId val="{00000078-5740-4EE4-8D62-0EB50D544B27}"/>
              </c:ext>
            </c:extLst>
          </c:dPt>
          <c:val>
            <c:numRef>
              <c:f>PivotTables2!$F$42:$G$42</c:f>
              <c:numCache>
                <c:formatCode>0%</c:formatCode>
                <c:ptCount val="2"/>
                <c:pt idx="0">
                  <c:v>0.73204734278165939</c:v>
                </c:pt>
                <c:pt idx="1">
                  <c:v>0.26795265721834061</c:v>
                </c:pt>
              </c:numCache>
            </c:numRef>
          </c:val>
          <c:extLst>
            <c:ext xmlns:c16="http://schemas.microsoft.com/office/drawing/2014/chart" uri="{C3380CC4-5D6E-409C-BE32-E72D297353CC}">
              <c16:uniqueId val="{00000079-5740-4EE4-8D62-0EB50D544B27}"/>
            </c:ext>
          </c:extLst>
        </c:ser>
        <c:dLbls>
          <c:showLegendKey val="0"/>
          <c:showVal val="0"/>
          <c:showCatName val="0"/>
          <c:showSerName val="0"/>
          <c:showPercent val="0"/>
          <c:showBubbleSize val="0"/>
          <c:showLeaderLines val="1"/>
        </c:dLbls>
        <c:firstSliceAng val="0"/>
      </c:pieChart>
      <c:scatterChart>
        <c:scatterStyle val="lineMarker"/>
        <c:varyColors val="0"/>
        <c:ser>
          <c:idx val="2"/>
          <c:order val="2"/>
          <c:tx>
            <c:v>3</c:v>
          </c:tx>
          <c:spPr>
            <a:ln w="25400" cap="rnd">
              <a:noFill/>
              <a:round/>
            </a:ln>
            <a:effectLst/>
          </c:spPr>
          <c:marker>
            <c:symbol val="circle"/>
            <c:size val="55"/>
            <c:spPr>
              <a:solidFill>
                <a:schemeClr val="tx1"/>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dPt>
            <c:idx val="0"/>
            <c:marker>
              <c:symbol val="circle"/>
              <c:size val="55"/>
              <c:spPr>
                <a:solidFill>
                  <a:schemeClr val="tx1"/>
                </a:solidFill>
                <a:ln w="19050">
                  <a:gradFill>
                    <a:gsLst>
                      <a:gs pos="22000">
                        <a:srgbClr val="384584"/>
                      </a:gs>
                      <a:gs pos="87000">
                        <a:schemeClr val="accent6"/>
                      </a:gs>
                    </a:gsLst>
                    <a:lin ang="5400000" scaled="1"/>
                  </a:gradFill>
                </a:ln>
                <a:effectLst/>
              </c:spPr>
            </c:marker>
            <c:bubble3D val="0"/>
            <c:extLst>
              <c:ext xmlns:c16="http://schemas.microsoft.com/office/drawing/2014/chart" uri="{C3380CC4-5D6E-409C-BE32-E72D297353CC}">
                <c16:uniqueId val="{0000007A-5740-4EE4-8D62-0EB50D544B27}"/>
              </c:ext>
            </c:extLst>
          </c:dPt>
          <c:dPt>
            <c:idx val="1"/>
            <c:marker>
              <c:symbol val="circle"/>
              <c:size val="55"/>
              <c:spPr>
                <a:solidFill>
                  <a:schemeClr val="tx1"/>
                </a:solidFill>
                <a:ln w="19050">
                  <a:gradFill>
                    <a:gsLst>
                      <a:gs pos="0">
                        <a:schemeClr val="accent4"/>
                      </a:gs>
                      <a:gs pos="60000">
                        <a:srgbClr val="F69F19"/>
                      </a:gs>
                      <a:gs pos="100000">
                        <a:schemeClr val="accent2"/>
                      </a:gs>
                    </a:gsLst>
                    <a:lin ang="5400000" scaled="1"/>
                  </a:gradFill>
                </a:ln>
                <a:effectLst/>
              </c:spPr>
            </c:marker>
            <c:bubble3D val="0"/>
            <c:extLst>
              <c:ext xmlns:c16="http://schemas.microsoft.com/office/drawing/2014/chart" uri="{C3380CC4-5D6E-409C-BE32-E72D297353CC}">
                <c16:uniqueId val="{0000007B-5740-4EE4-8D62-0EB50D544B27}"/>
              </c:ext>
            </c:extLst>
          </c:dPt>
          <c:dLbls>
            <c:dLbl>
              <c:idx val="0"/>
              <c:tx>
                <c:strRef>
                  <c:f>PivotTables2!$F$42</c:f>
                  <c:strCache>
                    <c:ptCount val="1"/>
                    <c:pt idx="0">
                      <c:v>73%</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{1AB0B682-88FC-4F8E-931C-66ECB9AA708D}</c15:txfldGUID>
                      <c15:f>PivotTables2!$F$42</c15:f>
                      <c15:dlblFieldTableCache>
                        <c:ptCount val="1"/>
                        <c:pt idx="0">
                          <c:v>73%</c:v>
                        </c:pt>
                      </c15:dlblFieldTableCache>
                    </c15:dlblFTEntry>
                  </c15:dlblFieldTable>
                  <c15:showDataLabelsRange val="1"/>
                </c:ext>
                <c:ext xmlns:c16="http://schemas.microsoft.com/office/drawing/2014/chart" uri="{C3380CC4-5D6E-409C-BE32-E72D297353CC}">
                  <c16:uniqueId val="{0000007A-5740-4EE4-8D62-0EB50D544B27}"/>
                </c:ext>
              </c:extLst>
            </c:dLbl>
            <c:dLbl>
              <c:idx val="1"/>
              <c:tx>
                <c:strRef>
                  <c:f>PivotTables2!$G$42</c:f>
                  <c:strCache>
                    <c:ptCount val="1"/>
                    <c:pt idx="0">
                      <c:v>27%</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{EA48E538-A87D-4FE2-968E-E782EC2F68FC}</c15:txfldGUID>
                      <c15:f>PivotTables2!$G$42</c15:f>
                      <c15:dlblFieldTableCache>
                        <c:ptCount val="1"/>
                        <c:pt idx="0">
                          <c:v>27%</c:v>
                        </c:pt>
                      </c15:dlblFieldTableCache>
                    </c15:dlblFTEntry>
                  </c15:dlblFieldTable>
                  <c15:showDataLabelsRange val="1"/>
                </c:ext>
                <c:ext xmlns:c16="http://schemas.microsoft.com/office/drawing/2014/chart" uri="{C3380CC4-5D6E-409C-BE32-E72D297353CC}">
                  <c16:uniqueId val="{0000007B-5740-4EE4-8D62-0EB50D544B27}"/>
                </c:ext>
              </c:extLst>
            </c:dLbl>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bg1"/>
                    </a:solidFill>
                    <a:latin typeface="Avenir LT Std 55 Roman" panose="020B0503020203020204" pitchFamily="34" charset="0"/>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PivotTables2!$F$45:$F$46</c:f>
              <c:numCache>
                <c:formatCode>General</c:formatCode>
                <c:ptCount val="2"/>
                <c:pt idx="0">
                  <c:v>0</c:v>
                </c:pt>
                <c:pt idx="1">
                  <c:v>-0.99364483721177566</c:v>
                </c:pt>
              </c:numCache>
            </c:numRef>
          </c:xVal>
          <c:yVal>
            <c:numRef>
              <c:f>PivotTables2!$G$45:$G$46</c:f>
              <c:numCache>
                <c:formatCode>General</c:formatCode>
                <c:ptCount val="2"/>
                <c:pt idx="0">
                  <c:v>1</c:v>
                </c:pt>
                <c:pt idx="1">
                  <c:v>-0.11256081681643809</c:v>
                </c:pt>
              </c:numCache>
            </c:numRef>
          </c:yVal>
          <c:smooth val="0"/>
          <c:extLst>
            <c:ext xmlns:c15="http://schemas.microsoft.com/office/drawing/2012/chart" uri="{02D57815-91ED-43cb-92C2-25804820EDAC}">
              <c15:datalabelsRange>
                <c15:f>PivotTables2!$F$52:$F$53</c15:f>
                <c15:dlblRangeCache>
                  <c:ptCount val="2"/>
                  <c:pt idx="0">
                    <c:v>14177%</c:v>
                  </c:pt>
                  <c:pt idx="1">
                    <c:v>2%</c:v>
                  </c:pt>
                </c15:dlblRangeCache>
              </c15:datalabelsRange>
            </c:ext>
            <c:ext xmlns:c16="http://schemas.microsoft.com/office/drawing/2014/chart" uri="{C3380CC4-5D6E-409C-BE32-E72D297353CC}">
              <c16:uniqueId val="{0000007C-5740-4EE4-8D62-0EB50D544B27}"/>
            </c:ext>
          </c:extLst>
        </c:ser>
        <c:dLbls>
          <c:showLegendKey val="0"/>
          <c:showVal val="0"/>
          <c:showCatName val="0"/>
          <c:showSerName val="0"/>
          <c:showPercent val="0"/>
          <c:showBubbleSize val="0"/>
        </c:dLbls>
        <c:axId val="636189920"/>
        <c:axId val="636178400"/>
      </c:scatterChart>
      <c:valAx>
        <c:axId val="636178400"/>
        <c:scaling>
          <c:orientation val="minMax"/>
          <c:max val="1.1500000000000001"/>
          <c:min val="-1.1500000000000001"/>
        </c:scaling>
        <c:delete val="1"/>
        <c:axPos val="l"/>
        <c:numFmt formatCode="General" sourceLinked="1"/>
        <c:majorTickMark val="out"/>
        <c:minorTickMark val="none"/>
        <c:tickLblPos val="nextTo"/>
        <c:crossAx val="636189920"/>
        <c:crosses val="autoZero"/>
        <c:crossBetween val="midCat"/>
      </c:valAx>
      <c:valAx>
        <c:axId val="636189920"/>
        <c:scaling>
          <c:orientation val="minMax"/>
          <c:max val="1.1500000000000001"/>
          <c:min val="-1.1500000000000001"/>
        </c:scaling>
        <c:delete val="1"/>
        <c:axPos val="b"/>
        <c:numFmt formatCode="General" sourceLinked="1"/>
        <c:majorTickMark val="out"/>
        <c:minorTickMark val="none"/>
        <c:tickLblPos val="nextTo"/>
        <c:crossAx val="63617840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[RevenueDashboard_Excel.xlsx]PivotTables2!PivotTable10</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rgbClr val="9947F7">
                  <a:alpha val="60000"/>
                </a:srgbClr>
              </a:gs>
              <a:gs pos="100000">
                <a:srgbClr val="00F1DF"/>
              </a:gs>
            </a:gsLst>
            <a:lin ang="108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66084891661969"/>
          <c:y val="0.10111087440427036"/>
          <c:w val="0.82339148393939487"/>
          <c:h val="0.82715239914092986"/>
        </c:manualLayout>
      </c:layout>
      <c:barChart>
        <c:barDir val="bar"/>
        <c:grouping val="clustered"/>
        <c:varyColors val="0"/>
        <c:ser>
          <c:idx val="0"/>
          <c:order val="0"/>
          <c:tx>
            <c:strRef>
              <c:f>PivotTables2!$F$95</c:f>
              <c:strCache>
                <c:ptCount val="1"/>
                <c:pt idx="0">
                  <c:v>Total</c:v>
                </c:pt>
              </c:strCache>
            </c:strRef>
          </c:tx>
          <c:spPr>
            <a:gradFill flip="none" rotWithShape="1">
              <a:gsLst>
                <a:gs pos="0">
                  <a:srgbClr val="9947F7">
                    <a:alpha val="60000"/>
                  </a:srgbClr>
                </a:gs>
                <a:gs pos="100000">
                  <a:srgbClr val="00F1DF"/>
                </a:gs>
              </a:gsLst>
              <a:lin ang="108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PivotTables2!$E$96:$E$99</c:f>
              <c:strCache>
                <c:ptCount val="3"/>
                <c:pt idx="0">
                  <c:v>Branch</c:v>
                </c:pt>
                <c:pt idx="1">
                  <c:v>Download</c:v>
                </c:pt>
                <c:pt idx="2">
                  <c:v>Shipment</c:v>
                </c:pt>
              </c:strCache>
            </c:strRef>
          </c:cat>
          <c:val>
            <c:numRef>
              <c:f>PivotTables2!$F$96:$F$99</c:f>
              <c:numCache>
                <c:formatCode>General</c:formatCode>
                <c:ptCount val="3"/>
                <c:pt idx="0">
                  <c:v>128</c:v>
                </c:pt>
                <c:pt idx="1">
                  <c:v>128</c:v>
                </c:pt>
                <c:pt idx="2">
                  <c:v>128</c:v>
                </c:pt>
              </c:numCache>
            </c:numRef>
          </c:val>
          <c:extLst>
            <c:ext xmlns:c16="http://schemas.microsoft.com/office/drawing/2014/chart" uri="{C3380CC4-5D6E-409C-BE32-E72D297353CC}">
              <c16:uniqueId val="{00000000-DE99-4AFB-8FB1-8AE905B259BE}"/>
            </c:ext>
          </c:extLst>
        </c:ser>
        <c:dLbls>
          <c:dLblPos val="outEnd"/>
          <c:showLegendKey val="0"/>
          <c:showVal val="1"/>
          <c:showCatName val="0"/>
          <c:showSerName val="0"/>
          <c:showPercent val="0"/>
          <c:showBubbleSize val="0"/>
        </c:dLbls>
        <c:gapWidth val="182"/>
        <c:overlap val="-30"/>
        <c:axId val="1059795456"/>
        <c:axId val="1059795936"/>
      </c:barChart>
      <c:catAx>
        <c:axId val="105979545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bg1"/>
                </a:solidFill>
                <a:latin typeface="Avenir LT Std 45 Book" panose="020B0502020203020204" pitchFamily="34" charset="0"/>
                <a:ea typeface="+mn-ea"/>
                <a:cs typeface="+mn-cs"/>
              </a:defRPr>
            </a:pPr>
            <a:endParaRPr lang="en-US"/>
          </a:p>
        </c:txPr>
        <c:crossAx val="1059795936"/>
        <c:crosses val="autoZero"/>
        <c:auto val="1"/>
        <c:lblAlgn val="ctr"/>
        <c:lblOffset val="100"/>
        <c:noMultiLvlLbl val="0"/>
      </c:catAx>
      <c:valAx>
        <c:axId val="1059795936"/>
        <c:scaling>
          <c:orientation val="minMax"/>
        </c:scaling>
        <c:delete val="1"/>
        <c:axPos val="b"/>
        <c:numFmt formatCode="General" sourceLinked="1"/>
        <c:majorTickMark val="out"/>
        <c:minorTickMark val="none"/>
        <c:tickLblPos val="nextTo"/>
        <c:crossAx val="1059795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[RevenueDashboard_Excel.xlsx]PivotTables2!PivotTable9</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no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solidFill>
          <a:ln w="19050">
            <a:noFill/>
          </a:ln>
          <a:effectLst/>
        </c:spPr>
      </c:pivotFmt>
      <c:pivotFmt>
        <c:idx val="10"/>
        <c:spPr>
          <a:noFill/>
          <a:ln w="19050">
            <a:noFill/>
          </a:ln>
          <a:effectLst/>
        </c:spPr>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s>
    <c:plotArea>
      <c:layout>
        <c:manualLayout>
          <c:layoutTarget val="inner"/>
          <c:xMode val="edge"/>
          <c:yMode val="edge"/>
          <c:x val="9.3628593628593632E-2"/>
          <c:y val="0.14005602240896359"/>
          <c:w val="0.6184926184926185"/>
          <c:h val="0.74323062558356678"/>
        </c:manualLayout>
      </c:layout>
      <c:pieChart>
        <c:varyColors val="1"/>
        <c:ser>
          <c:idx val="0"/>
          <c:order val="0"/>
          <c:tx>
            <c:strRef>
              <c:f>PivotTables2!$R$87</c:f>
              <c:strCache>
                <c:ptCount val="1"/>
                <c:pt idx="0">
                  <c:v>Count of Sale Status</c:v>
                </c:pt>
              </c:strCache>
            </c:strRef>
          </c:tx>
          <c:spPr>
            <a:noFill/>
            <a:ln>
              <a:noFill/>
            </a:ln>
          </c:spPr>
          <c:dPt>
            <c:idx val="0"/>
            <c:bubble3D val="0"/>
            <c:spPr>
              <a:solidFill>
                <a:schemeClr val="bg1"/>
              </a:solidFill>
              <a:ln w="19050">
                <a:noFill/>
              </a:ln>
              <a:effectLst/>
            </c:spPr>
            <c:extLst>
              <c:ext xmlns:c16="http://schemas.microsoft.com/office/drawing/2014/chart" uri="{C3380CC4-5D6E-409C-BE32-E72D297353CC}">
                <c16:uniqueId val="{00000001-966F-420D-9800-1C691881743F}"/>
              </c:ext>
            </c:extLst>
          </c:dPt>
          <c:dPt>
            <c:idx val="1"/>
            <c:bubble3D val="0"/>
            <c:spPr>
              <a:noFill/>
              <a:ln w="19050">
                <a:noFill/>
              </a:ln>
              <a:effectLst/>
            </c:spPr>
            <c:extLst>
              <c:ext xmlns:c16="http://schemas.microsoft.com/office/drawing/2014/chart" uri="{C3380CC4-5D6E-409C-BE32-E72D297353CC}">
                <c16:uniqueId val="{00000003-966F-420D-9800-1C691881743F}"/>
              </c:ext>
            </c:extLst>
          </c:dPt>
          <c:cat>
            <c:strRef>
              <c:f>PivotTables2!$Q$88:$Q$90</c:f>
              <c:strCache>
                <c:ptCount val="2"/>
                <c:pt idx="0">
                  <c:v>Paid</c:v>
                </c:pt>
                <c:pt idx="1">
                  <c:v>Refunded</c:v>
                </c:pt>
              </c:strCache>
            </c:strRef>
          </c:cat>
          <c:val>
            <c:numRef>
              <c:f>PivotTables2!$R$88:$R$90</c:f>
              <c:numCache>
                <c:formatCode>General</c:formatCode>
                <c:ptCount val="2"/>
                <c:pt idx="0">
                  <c:v>256</c:v>
                </c:pt>
                <c:pt idx="1">
                  <c:v>128</c:v>
                </c:pt>
              </c:numCache>
            </c:numRef>
          </c:val>
          <c:extLst>
            <c:ext xmlns:c16="http://schemas.microsoft.com/office/drawing/2014/chart" uri="{C3380CC4-5D6E-409C-BE32-E72D297353CC}">
              <c16:uniqueId val="{00000004-966F-420D-9800-1C691881743F}"/>
            </c:ext>
          </c:extLst>
        </c:ser>
        <c:ser>
          <c:idx val="1"/>
          <c:order val="1"/>
          <c:tx>
            <c:strRef>
              <c:f>PivotTables2!$S$87</c:f>
              <c:strCache>
                <c:ptCount val="1"/>
                <c:pt idx="0">
                  <c:v>Count of Sale Status2</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6-966F-420D-9800-1C691881743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8-966F-420D-9800-1C691881743F}"/>
              </c:ext>
            </c:extLst>
          </c:dPt>
          <c:cat>
            <c:strRef>
              <c:f>PivotTables2!$Q$88:$Q$90</c:f>
              <c:strCache>
                <c:ptCount val="2"/>
                <c:pt idx="0">
                  <c:v>Paid</c:v>
                </c:pt>
                <c:pt idx="1">
                  <c:v>Refunded</c:v>
                </c:pt>
              </c:strCache>
            </c:strRef>
          </c:cat>
          <c:val>
            <c:numRef>
              <c:f>PivotTables2!$S$88:$S$90</c:f>
              <c:numCache>
                <c:formatCode>0%</c:formatCode>
                <c:ptCount val="2"/>
                <c:pt idx="0">
                  <c:v>0.66666666666666663</c:v>
                </c:pt>
                <c:pt idx="1">
                  <c:v>0.33333333333333331</c:v>
                </c:pt>
              </c:numCache>
            </c:numRef>
          </c:val>
          <c:extLst>
            <c:ext xmlns:c16="http://schemas.microsoft.com/office/drawing/2014/chart" uri="{C3380CC4-5D6E-409C-BE32-E72D297353CC}">
              <c16:uniqueId val="{00000009-966F-420D-9800-1C691881743F}"/>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ubbleChart>
        <c:varyColors val="0"/>
        <c:ser>
          <c:idx val="0"/>
          <c:order val="0"/>
          <c:tx>
            <c:v>Income</c:v>
          </c:tx>
          <c:spPr>
            <a:gradFill rotWithShape="1">
              <a:gsLst>
                <a:gs pos="40000">
                  <a:srgbClr val="100D83"/>
                </a:gs>
                <a:gs pos="100000">
                  <a:schemeClr val="accent5">
                    <a:lumMod val="45000"/>
                    <a:lumOff val="55000"/>
                  </a:schemeClr>
                </a:gs>
                <a:gs pos="81000">
                  <a:srgbClr val="7417BD"/>
                </a:gs>
                <a:gs pos="100000">
                  <a:schemeClr val="accent5">
                    <a:lumMod val="30000"/>
                    <a:lumOff val="70000"/>
                  </a:schemeClr>
                </a:gs>
              </a:gsLst>
              <a:path path="circle">
                <a:fillToRect l="100000" t="100000"/>
              </a:path>
              <a:tileRect r="-100000" b="-100000"/>
            </a:gradFill>
            <a:ln w="6350">
              <a:noFill/>
            </a:ln>
            <a:effectLst>
              <a:outerShdw blurRad="114300" dist="50800" dir="5400000" sx="110000" sy="110000" algn="ctr" rotWithShape="0">
                <a:srgbClr val="7417BD">
                  <a:alpha val="80000"/>
                </a:srgbClr>
              </a:outerShdw>
            </a:effectLst>
          </c:spPr>
          <c:invertIfNegative val="0"/>
          <c:dLbls>
            <c:dLbl>
              <c:idx val="0"/>
              <c:tx>
                <c:rich>
                  <a:bodyPr/>
                  <a:lstStyle/>
                  <a:p>
                    <a:fld id="{8952BEB6-E2E7-4BFD-B7F7-285E480909D4}"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BFA2-4823-8E20-55E029509CD5}"/>
                </c:ext>
              </c:extLst>
            </c:dLbl>
            <c:dLbl>
              <c:idx val="1"/>
              <c:tx>
                <c:rich>
                  <a:bodyPr/>
                  <a:lstStyle/>
                  <a:p>
                    <a:fld id="{B9526CA3-3091-4441-BCA9-90636450A3BA}"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BFA2-4823-8E20-55E029509CD5}"/>
                </c:ext>
              </c:extLst>
            </c:dLbl>
            <c:dLbl>
              <c:idx val="2"/>
              <c:tx>
                <c:rich>
                  <a:bodyPr/>
                  <a:lstStyle/>
                  <a:p>
                    <a:fld id="{9FAF4583-6771-49A4-87B1-92280D5884E1}"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BFA2-4823-8E20-55E029509CD5}"/>
                </c:ext>
              </c:extLst>
            </c:dLbl>
            <c:dLbl>
              <c:idx val="3"/>
              <c:tx>
                <c:rich>
                  <a:bodyPr/>
                  <a:lstStyle/>
                  <a:p>
                    <a:fld id="{E66858CE-D25C-4A28-AEE9-FF5348CB7501}"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BFA2-4823-8E20-55E029509CD5}"/>
                </c:ext>
              </c:extLst>
            </c:dLbl>
            <c:dLbl>
              <c:idx val="4"/>
              <c:tx>
                <c:rich>
                  <a:bodyPr/>
                  <a:lstStyle/>
                  <a:p>
                    <a:fld id="{14A183F2-B8C1-419C-A5C7-7100E03D6619}"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BFA2-4823-8E20-55E029509CD5}"/>
                </c:ext>
              </c:extLst>
            </c:dLbl>
            <c:dLbl>
              <c:idx val="5"/>
              <c:tx>
                <c:rich>
                  <a:bodyPr/>
                  <a:lstStyle/>
                  <a:p>
                    <a:fld id="{CC43877F-6E59-465B-A1FD-7D5D75E075AD}"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BFA2-4823-8E20-55E029509CD5}"/>
                </c:ext>
              </c:extLst>
            </c:dLbl>
            <c:spPr>
              <a:noFill/>
              <a:ln w="6350">
                <a:noFill/>
              </a:ln>
              <a:effectLst/>
            </c:spPr>
            <c:txPr>
              <a:bodyPr rot="0" spcFirstLastPara="1" vertOverflow="ellipsis" vert="horz" wrap="square" lIns="38100" tIns="19050" rIns="38100" bIns="19050" anchor="ctr" anchorCtr="1">
                <a:spAutoFit/>
              </a:bodyPr>
              <a:lstStyle/>
              <a:p>
                <a:pPr algn="ctr">
                  <a:defRPr lang="en-US" sz="8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PivotTables!$I$7:$I$12</c:f>
              <c:numCache>
                <c:formatCode>General</c:formatCode>
                <c:ptCount val="6"/>
                <c:pt idx="0">
                  <c:v>1</c:v>
                </c:pt>
                <c:pt idx="1">
                  <c:v>7</c:v>
                </c:pt>
                <c:pt idx="2">
                  <c:v>4</c:v>
                </c:pt>
                <c:pt idx="3">
                  <c:v>2</c:v>
                </c:pt>
                <c:pt idx="4">
                  <c:v>6</c:v>
                </c:pt>
                <c:pt idx="5">
                  <c:v>5</c:v>
                </c:pt>
              </c:numCache>
            </c:numRef>
          </c:xVal>
          <c:yVal>
            <c:numRef>
              <c:f>PivotTables!$J$7:$J$12</c:f>
              <c:numCache>
                <c:formatCode>General</c:formatCode>
                <c:ptCount val="6"/>
                <c:pt idx="0">
                  <c:v>3</c:v>
                </c:pt>
                <c:pt idx="1">
                  <c:v>2</c:v>
                </c:pt>
                <c:pt idx="2">
                  <c:v>1</c:v>
                </c:pt>
                <c:pt idx="3">
                  <c:v>8</c:v>
                </c:pt>
                <c:pt idx="4">
                  <c:v>6</c:v>
                </c:pt>
                <c:pt idx="5">
                  <c:v>9</c:v>
                </c:pt>
              </c:numCache>
            </c:numRef>
          </c:yVal>
          <c:bubbleSize>
            <c:numRef>
              <c:f>PivotTables!$K$7:$K$12</c:f>
              <c:numCache>
                <c:formatCode>General</c:formatCode>
                <c:ptCount val="6"/>
                <c:pt idx="0">
                  <c:v>227162</c:v>
                </c:pt>
                <c:pt idx="1">
                  <c:v>82830</c:v>
                </c:pt>
                <c:pt idx="2">
                  <c:v>155727</c:v>
                </c:pt>
                <c:pt idx="3">
                  <c:v>60476</c:v>
                </c:pt>
                <c:pt idx="4">
                  <c:v>128458</c:v>
                </c:pt>
                <c:pt idx="5">
                  <c:v>174300</c:v>
                </c:pt>
              </c:numCache>
            </c:numRef>
          </c:bubbleSize>
          <c:bubble3D val="0"/>
          <c:extLst>
            <c:ext xmlns:c15="http://schemas.microsoft.com/office/drawing/2012/chart" uri="{02D57815-91ED-43cb-92C2-25804820EDAC}">
              <c15:datalabelsRange>
                <c15:f>PivotTables!$M$7:$M$12</c15:f>
                <c15:dlblRangeCache>
                  <c:ptCount val="6"/>
                  <c:pt idx="1">
                    <c:v>82830</c:v>
                  </c:pt>
                  <c:pt idx="2">
                    <c:v>155727</c:v>
                  </c:pt>
                  <c:pt idx="3">
                    <c:v>60476</c:v>
                  </c:pt>
                  <c:pt idx="4">
                    <c:v>128458</c:v>
                  </c:pt>
                  <c:pt idx="5">
                    <c:v>174300</c:v>
                  </c:pt>
                </c15:dlblRangeCache>
              </c15:datalabelsRange>
            </c:ext>
            <c:ext xmlns:c16="http://schemas.microsoft.com/office/drawing/2014/chart" uri="{C3380CC4-5D6E-409C-BE32-E72D297353CC}">
              <c16:uniqueId val="{00000000-E690-43DB-967B-D7E7152E9E84}"/>
            </c:ext>
          </c:extLst>
        </c:ser>
        <c:ser>
          <c:idx val="1"/>
          <c:order val="1"/>
          <c:tx>
            <c:v>max</c:v>
          </c:tx>
          <c:spPr>
            <a:gradFill rotWithShape="1">
              <a:gsLst>
                <a:gs pos="40000">
                  <a:srgbClr val="DD115E"/>
                </a:gs>
                <a:gs pos="100000">
                  <a:schemeClr val="accent5">
                    <a:lumMod val="45000"/>
                    <a:lumOff val="55000"/>
                  </a:schemeClr>
                </a:gs>
                <a:gs pos="81000">
                  <a:srgbClr val="7417BD"/>
                </a:gs>
                <a:gs pos="100000">
                  <a:schemeClr val="accent5">
                    <a:lumMod val="30000"/>
                    <a:lumOff val="70000"/>
                  </a:schemeClr>
                </a:gs>
              </a:gsLst>
              <a:path path="circle">
                <a:fillToRect l="100000" t="100000"/>
              </a:path>
            </a:gradFill>
            <a:ln w="25400">
              <a:noFill/>
            </a:ln>
            <a:effectLst>
              <a:outerShdw blurRad="127000" dist="50800" sx="105000" sy="105000" algn="ctr" rotWithShape="0">
                <a:srgbClr val="DD115E"/>
              </a:outerShdw>
            </a:effectLst>
          </c:spPr>
          <c:invertIfNegative val="0"/>
          <c:dLbls>
            <c:dLbl>
              <c:idx val="0"/>
              <c:tx>
                <c:rich>
                  <a:bodyPr/>
                  <a:lstStyle/>
                  <a:p>
                    <a:fld id="{C7600333-BB9F-4F8F-BED5-FDF05FDDAA53}"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BFA2-4823-8E20-55E029509CD5}"/>
                </c:ext>
              </c:extLst>
            </c:dLbl>
            <c:dLbl>
              <c:idx val="1"/>
              <c:tx>
                <c:rich>
                  <a:bodyPr/>
                  <a:lstStyle/>
                  <a:p>
                    <a:fld id="{0275E362-536E-445B-B4E1-8ED44ABBE546}"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BFA2-4823-8E20-55E029509CD5}"/>
                </c:ext>
              </c:extLst>
            </c:dLbl>
            <c:dLbl>
              <c:idx val="2"/>
              <c:tx>
                <c:rich>
                  <a:bodyPr/>
                  <a:lstStyle/>
                  <a:p>
                    <a:fld id="{2AC9FC26-404D-4818-8E47-7F2DAC182B99}"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BFA2-4823-8E20-55E029509CD5}"/>
                </c:ext>
              </c:extLst>
            </c:dLbl>
            <c:dLbl>
              <c:idx val="3"/>
              <c:tx>
                <c:rich>
                  <a:bodyPr/>
                  <a:lstStyle/>
                  <a:p>
                    <a:fld id="{3325D87B-8F9E-4A2C-8A25-C9777DACA3EF}"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BFA2-4823-8E20-55E029509CD5}"/>
                </c:ext>
              </c:extLst>
            </c:dLbl>
            <c:dLbl>
              <c:idx val="4"/>
              <c:tx>
                <c:rich>
                  <a:bodyPr/>
                  <a:lstStyle/>
                  <a:p>
                    <a:fld id="{AEBE4AAA-9B55-46EF-A1C0-050D3FEA5DB2}"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BFA2-4823-8E20-55E029509CD5}"/>
                </c:ext>
              </c:extLst>
            </c:dLbl>
            <c:dLbl>
              <c:idx val="5"/>
              <c:tx>
                <c:rich>
                  <a:bodyPr/>
                  <a:lstStyle/>
                  <a:p>
                    <a:fld id="{16EEE9A7-0705-48B2-8FB9-98161AB1F8C3}"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BFA2-4823-8E20-55E029509CD5}"/>
                </c:ext>
              </c:extLst>
            </c:dLbl>
            <c:spPr>
              <a:noFill/>
              <a:ln w="6350">
                <a:noFill/>
              </a:ln>
              <a:effectLst/>
            </c:spPr>
            <c:txPr>
              <a:bodyPr rot="0" spcFirstLastPara="1" vertOverflow="ellipsis" vert="horz" wrap="square" lIns="38100" tIns="19050" rIns="38100" bIns="19050" anchor="ctr" anchorCtr="1">
                <a:spAutoFit/>
              </a:bodyPr>
              <a:lstStyle/>
              <a:p>
                <a:pPr algn="ctr">
                  <a:defRPr lang="en-US"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PivotTables!$I$7:$I$12</c:f>
              <c:numCache>
                <c:formatCode>General</c:formatCode>
                <c:ptCount val="6"/>
                <c:pt idx="0">
                  <c:v>1</c:v>
                </c:pt>
                <c:pt idx="1">
                  <c:v>7</c:v>
                </c:pt>
                <c:pt idx="2">
                  <c:v>4</c:v>
                </c:pt>
                <c:pt idx="3">
                  <c:v>2</c:v>
                </c:pt>
                <c:pt idx="4">
                  <c:v>6</c:v>
                </c:pt>
                <c:pt idx="5">
                  <c:v>5</c:v>
                </c:pt>
              </c:numCache>
            </c:numRef>
          </c:xVal>
          <c:yVal>
            <c:numRef>
              <c:f>PivotTables!$J$7:$J$12</c:f>
              <c:numCache>
                <c:formatCode>General</c:formatCode>
                <c:ptCount val="6"/>
                <c:pt idx="0">
                  <c:v>3</c:v>
                </c:pt>
                <c:pt idx="1">
                  <c:v>2</c:v>
                </c:pt>
                <c:pt idx="2">
                  <c:v>1</c:v>
                </c:pt>
                <c:pt idx="3">
                  <c:v>8</c:v>
                </c:pt>
                <c:pt idx="4">
                  <c:v>6</c:v>
                </c:pt>
                <c:pt idx="5">
                  <c:v>9</c:v>
                </c:pt>
              </c:numCache>
            </c:numRef>
          </c:yVal>
          <c:bubbleSize>
            <c:numRef>
              <c:f>PivotTables!$L$7:$L$12</c:f>
              <c:numCache>
                <c:formatCode>General</c:formatCode>
                <c:ptCount val="6"/>
                <c:pt idx="0">
                  <c:v>227162</c:v>
                </c:pt>
                <c:pt idx="1">
                  <c:v>0</c:v>
                </c:pt>
                <c:pt idx="2">
                  <c:v>0</c:v>
                </c:pt>
                <c:pt idx="3">
                  <c:v>0</c:v>
                </c:pt>
                <c:pt idx="4">
                  <c:v>0</c:v>
                </c:pt>
                <c:pt idx="5">
                  <c:v>0</c:v>
                </c:pt>
              </c:numCache>
            </c:numRef>
          </c:bubbleSize>
          <c:bubble3D val="0"/>
          <c:extLst>
            <c:ext xmlns:c15="http://schemas.microsoft.com/office/drawing/2012/chart" uri="{02D57815-91ED-43cb-92C2-25804820EDAC}">
              <c15:datalabelsRange>
                <c15:f>PivotTables!$L$7:$L$12</c15:f>
                <c15:dlblRangeCache>
                  <c:ptCount val="6"/>
                  <c:pt idx="0">
                    <c:v>227162</c:v>
                  </c:pt>
                </c15:dlblRangeCache>
              </c15:datalabelsRange>
            </c:ext>
            <c:ext xmlns:c16="http://schemas.microsoft.com/office/drawing/2014/chart" uri="{C3380CC4-5D6E-409C-BE32-E72D297353CC}">
              <c16:uniqueId val="{00000001-E690-43DB-967B-D7E7152E9E84}"/>
            </c:ext>
          </c:extLst>
        </c:ser>
        <c:dLbls>
          <c:showLegendKey val="0"/>
          <c:showVal val="0"/>
          <c:showCatName val="0"/>
          <c:showSerName val="0"/>
          <c:showPercent val="0"/>
          <c:showBubbleSize val="0"/>
        </c:dLbls>
        <c:bubbleScale val="70"/>
        <c:showNegBubbles val="0"/>
        <c:axId val="37022825"/>
        <c:axId val="59612920"/>
      </c:bubbleChart>
      <c:valAx>
        <c:axId val="37022825"/>
        <c:scaling>
          <c:orientation val="minMax"/>
          <c:max val="10"/>
          <c:min val="0"/>
        </c:scaling>
        <c:delete val="1"/>
        <c:axPos val="b"/>
        <c:numFmt formatCode="General" sourceLinked="1"/>
        <c:majorTickMark val="out"/>
        <c:minorTickMark val="none"/>
        <c:tickLblPos val="nextTo"/>
        <c:crossAx val="59612920"/>
        <c:crosses val="autoZero"/>
        <c:crossBetween val="midCat"/>
      </c:valAx>
      <c:valAx>
        <c:axId val="59612920"/>
        <c:scaling>
          <c:orientation val="minMax"/>
        </c:scaling>
        <c:delete val="1"/>
        <c:axPos val="l"/>
        <c:numFmt formatCode="General" sourceLinked="1"/>
        <c:majorTickMark val="out"/>
        <c:minorTickMark val="none"/>
        <c:tickLblPos val="nextTo"/>
        <c:crossAx val="37022825"/>
        <c:crosses val="autoZero"/>
        <c:crossBetween val="midCat"/>
      </c:valAx>
      <c:spPr>
        <a:noFill/>
        <a:ln w="635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[RevenueDashboard_Excel.xlsx]PivotTables!PivotTable5</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a:gsLst>
              <a:gs pos="22000">
                <a:srgbClr val="194AFE"/>
              </a:gs>
              <a:gs pos="100000">
                <a:schemeClr val="tx1"/>
              </a:gs>
              <a:gs pos="100000">
                <a:srgbClr val="ECF0F9"/>
              </a:gs>
              <a:gs pos="100000">
                <a:schemeClr val="accent1">
                  <a:lumMod val="45000"/>
                  <a:lumOff val="55000"/>
                </a:schemeClr>
              </a:gs>
              <a:gs pos="100000">
                <a:schemeClr val="accent1">
                  <a:lumMod val="30000"/>
                  <a:lumOff val="70000"/>
                </a:schemeClr>
              </a:gs>
            </a:gsLst>
            <a:lin ang="5400000" scaled="1"/>
          </a:gradFill>
          <a:ln w="28575">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63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22000">
                <a:srgbClr val="194AFE"/>
              </a:gs>
              <a:gs pos="100000">
                <a:schemeClr val="tx1"/>
              </a:gs>
              <a:gs pos="100000">
                <a:srgbClr val="ECF0F9"/>
              </a:gs>
              <a:gs pos="100000">
                <a:schemeClr val="accent1">
                  <a:lumMod val="45000"/>
                  <a:lumOff val="55000"/>
                </a:schemeClr>
              </a:gs>
              <a:gs pos="100000">
                <a:schemeClr val="accent1">
                  <a:lumMod val="30000"/>
                  <a:lumOff val="70000"/>
                </a:schemeClr>
              </a:gs>
            </a:gsLst>
            <a:lin ang="5400000" scaled="1"/>
          </a:gradFill>
          <a:ln w="28575" cap="flat" cmpd="sng">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8750000000000001E-2"/>
          <c:y val="8.8499999999999995E-2"/>
          <c:w val="0.91649999999999998"/>
          <c:h val="0.81100000000000005"/>
        </c:manualLayout>
      </c:layout>
      <c:areaChart>
        <c:grouping val="standard"/>
        <c:varyColors val="0"/>
        <c:ser>
          <c:idx val="0"/>
          <c:order val="0"/>
          <c:tx>
            <c:strRef>
              <c:f>PivotTables!$S$30</c:f>
              <c:strCache>
                <c:ptCount val="1"/>
                <c:pt idx="0">
                  <c:v>Sum of Income</c:v>
                </c:pt>
              </c:strCache>
            </c:strRef>
          </c:tx>
          <c:spPr>
            <a:solidFill>
              <a:schemeClr val="accent1"/>
            </a:solidFill>
            <a:ln w="6350">
              <a:noFill/>
            </a:ln>
            <a:effectLst/>
          </c:spPr>
          <c:cat>
            <c:strRef>
              <c:f>PivotTables!$R$31:$R$43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PivotTables!$S$31:$S$43</c:f>
              <c:numCache>
                <c:formatCode>_ * #,##0_ ;_ * \-#,##0_ ;_ * "-"??_ ;_ @_ </c:formatCode>
                <c:ptCount val="12"/>
                <c:pt idx="0">
                  <c:v>71042</c:v>
                </c:pt>
                <c:pt idx="1">
                  <c:v>66885</c:v>
                </c:pt>
                <c:pt idx="2">
                  <c:v>66885</c:v>
                </c:pt>
                <c:pt idx="3">
                  <c:v>68205</c:v>
                </c:pt>
                <c:pt idx="4">
                  <c:v>75200</c:v>
                </c:pt>
                <c:pt idx="5">
                  <c:v>66885</c:v>
                </c:pt>
                <c:pt idx="6">
                  <c:v>66885</c:v>
                </c:pt>
                <c:pt idx="7">
                  <c:v>71391</c:v>
                </c:pt>
                <c:pt idx="8">
                  <c:v>71729</c:v>
                </c:pt>
                <c:pt idx="9">
                  <c:v>66885</c:v>
                </c:pt>
                <c:pt idx="10">
                  <c:v>70076</c:v>
                </c:pt>
                <c:pt idx="11">
                  <c:v>66885</c:v>
                </c:pt>
              </c:numCache>
            </c:numRef>
          </c:val>
          <c:extLst>
            <c:ext xmlns:c16="http://schemas.microsoft.com/office/drawing/2014/chart" uri="{C3380CC4-5D6E-409C-BE32-E72D297353CC}">
              <c16:uniqueId val="{00000000-FB5F-43F4-9700-10BE70D73EE6}"/>
            </c:ext>
          </c:extLst>
        </c:ser>
        <c:ser>
          <c:idx val="1"/>
          <c:order val="1"/>
          <c:tx>
            <c:strRef>
              <c:f>PivotTables!$T$30</c:f>
              <c:strCache>
                <c:ptCount val="1"/>
                <c:pt idx="0">
                  <c:v>Sum of Income2</c:v>
                </c:pt>
              </c:strCache>
            </c:strRef>
          </c:tx>
          <c:spPr>
            <a:gradFill rotWithShape="1">
              <a:gsLst>
                <a:gs pos="22000">
                  <a:srgbClr val="194AFE"/>
                </a:gs>
                <a:gs pos="100000">
                  <a:schemeClr val="tx1"/>
                </a:gs>
                <a:gs pos="100000">
                  <a:srgbClr val="ECF0F9"/>
                </a:gs>
                <a:gs pos="100000">
                  <a:schemeClr val="accent1">
                    <a:lumMod val="45000"/>
                    <a:lumOff val="55000"/>
                  </a:schemeClr>
                </a:gs>
                <a:gs pos="100000">
                  <a:schemeClr val="accent1">
                    <a:lumMod val="30000"/>
                    <a:lumOff val="70000"/>
                  </a:schemeClr>
                </a:gs>
              </a:gsLst>
              <a:lin ang="5400000" scaled="1"/>
            </a:gradFill>
            <a:ln w="28575" cap="flat" cmpd="sng">
              <a:solidFill>
                <a:schemeClr val="accent1"/>
              </a:solidFill>
            </a:ln>
            <a:effectLst/>
          </c:spPr>
          <c:cat>
            <c:strRef>
              <c:f>PivotTables!$R$31:$R$43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PivotTables!$T$31:$T$43</c:f>
              <c:numCache>
                <c:formatCode>_ * #,##0_ ;_ * \-#,##0_ ;_ * "-"??_ ;_ @_ </c:formatCode>
                <c:ptCount val="12"/>
                <c:pt idx="0">
                  <c:v>71042</c:v>
                </c:pt>
                <c:pt idx="1">
                  <c:v>66885</c:v>
                </c:pt>
                <c:pt idx="2">
                  <c:v>66885</c:v>
                </c:pt>
                <c:pt idx="3">
                  <c:v>68205</c:v>
                </c:pt>
                <c:pt idx="4">
                  <c:v>75200</c:v>
                </c:pt>
                <c:pt idx="5">
                  <c:v>66885</c:v>
                </c:pt>
                <c:pt idx="6">
                  <c:v>66885</c:v>
                </c:pt>
                <c:pt idx="7">
                  <c:v>71391</c:v>
                </c:pt>
                <c:pt idx="8">
                  <c:v>71729</c:v>
                </c:pt>
                <c:pt idx="9">
                  <c:v>66885</c:v>
                </c:pt>
                <c:pt idx="10">
                  <c:v>70076</c:v>
                </c:pt>
                <c:pt idx="11">
                  <c:v>66885</c:v>
                </c:pt>
              </c:numCache>
            </c:numRef>
          </c:val>
          <c:extLst>
            <c:ext xmlns:c16="http://schemas.microsoft.com/office/drawing/2014/chart" uri="{C3380CC4-5D6E-409C-BE32-E72D297353CC}">
              <c16:uniqueId val="{00000001-FB5F-43F4-9700-10BE70D73EE6}"/>
            </c:ext>
          </c:extLst>
        </c:ser>
        <c:dLbls>
          <c:showLegendKey val="0"/>
          <c:showVal val="0"/>
          <c:showCatName val="0"/>
          <c:showSerName val="0"/>
          <c:showPercent val="0"/>
          <c:showBubbleSize val="0"/>
        </c:dLbls>
        <c:axId val="1602187"/>
        <c:axId val="53604184"/>
      </c:areaChart>
      <c:catAx>
        <c:axId val="160218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53604184"/>
        <c:crosses val="autoZero"/>
        <c:auto val="1"/>
        <c:lblAlgn val="ctr"/>
        <c:lblOffset val="100"/>
        <c:noMultiLvlLbl val="0"/>
      </c:catAx>
      <c:valAx>
        <c:axId val="53604184"/>
        <c:scaling>
          <c:orientation val="minMax"/>
        </c:scaling>
        <c:delete val="1"/>
        <c:axPos val="l"/>
        <c:numFmt formatCode="_ * #,##0_ ;_ * \-#,##0_ ;_ * &quot;-&quot;??_ ;_ @_ " sourceLinked="1"/>
        <c:majorTickMark val="out"/>
        <c:minorTickMark val="none"/>
        <c:tickLblPos val="nextTo"/>
        <c:crossAx val="1602187"/>
        <c:crosses val="autoZero"/>
        <c:crossBetween val="midCat"/>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alpha val="98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Series1</c:v>
          </c:tx>
          <c:spPr>
            <a:solidFill>
              <a:schemeClr val="accent1"/>
            </a:solidFill>
            <a:ln w="6350">
              <a:noFill/>
            </a:ln>
            <a:effectLst/>
          </c:spPr>
          <c:invertIfNegative val="0"/>
          <c:cat>
            <c:strLit>
              <c:ptCount val="12"/>
              <c:pt idx="0">
                <c:v>Jan</c:v>
              </c:pt>
              <c:pt idx="1">
                <c:v>Feb</c:v>
              </c:pt>
              <c:pt idx="2">
                <c:v>Mar</c:v>
              </c:pt>
              <c:pt idx="3">
                <c:v>Apr</c:v>
              </c:pt>
              <c:pt idx="4">
                <c:v>May</c:v>
              </c:pt>
              <c:pt idx="5">
                <c:v>Jun</c:v>
              </c:pt>
              <c:pt idx="6">
                <c:v>Jul</c:v>
              </c:pt>
              <c:pt idx="7">
                <c:v>Aug</c:v>
              </c:pt>
              <c:pt idx="8">
                <c:v>Sep</c:v>
              </c:pt>
              <c:pt idx="9">
                <c:v>Oct</c:v>
              </c:pt>
              <c:pt idx="10">
                <c:v>Nov</c:v>
              </c:pt>
              <c:pt idx="11">
                <c:v>Dec</c:v>
              </c:pt>
            </c:strLit>
          </c:cat>
          <c:val>
            <c:numLit>
              <c:formatCode>General</c:formatCode>
              <c:ptCount val="12"/>
              <c:pt idx="0">
                <c:v>14207</c:v>
              </c:pt>
              <c:pt idx="1">
                <c:v>13375</c:v>
              </c:pt>
              <c:pt idx="2">
                <c:v>13375</c:v>
              </c:pt>
              <c:pt idx="3">
                <c:v>13639</c:v>
              </c:pt>
              <c:pt idx="4">
                <c:v>15039</c:v>
              </c:pt>
              <c:pt idx="5">
                <c:v>13375</c:v>
              </c:pt>
              <c:pt idx="6">
                <c:v>13375</c:v>
              </c:pt>
              <c:pt idx="7">
                <c:v>14278</c:v>
              </c:pt>
              <c:pt idx="8">
                <c:v>14345</c:v>
              </c:pt>
              <c:pt idx="9">
                <c:v>13375</c:v>
              </c:pt>
              <c:pt idx="10">
                <c:v>14014</c:v>
              </c:pt>
              <c:pt idx="11">
                <c:v>13375</c:v>
              </c:pt>
            </c:numLit>
          </c:val>
          <c:extLst>
            <c:ext xmlns:c16="http://schemas.microsoft.com/office/drawing/2014/chart" uri="{C3380CC4-5D6E-409C-BE32-E72D297353CC}">
              <c16:uniqueId val="{00000000-4DDE-4838-A63B-9074ED36E095}"/>
            </c:ext>
          </c:extLst>
        </c:ser>
        <c:dLbls>
          <c:showLegendKey val="0"/>
          <c:showVal val="0"/>
          <c:showCatName val="0"/>
          <c:showSerName val="0"/>
          <c:showPercent val="0"/>
          <c:showBubbleSize val="0"/>
        </c:dLbls>
        <c:gapWidth val="182"/>
        <c:axId val="49863681"/>
        <c:axId val="23379217"/>
      </c:barChart>
      <c:catAx>
        <c:axId val="4986368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23379217"/>
        <c:crosses val="autoZero"/>
        <c:auto val="1"/>
        <c:lblAlgn val="ctr"/>
        <c:lblOffset val="100"/>
        <c:noMultiLvlLbl val="0"/>
      </c:catAx>
      <c:valAx>
        <c:axId val="23379217"/>
        <c:scaling>
          <c:orientation val="minMax"/>
        </c:scaling>
        <c:delete val="1"/>
        <c:axPos val="b"/>
        <c:numFmt formatCode="General" sourceLinked="1"/>
        <c:majorTickMark val="out"/>
        <c:minorTickMark val="none"/>
        <c:tickLblPos val="nextTo"/>
        <c:crossAx val="49863681"/>
        <c:crosses val="autoZero"/>
        <c:crossBetween val="between"/>
      </c:valAx>
      <c:spPr>
        <a:noFill/>
        <a:ln w="635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[RevenueDashboard_Excel.xlsx]PivotTables!PivotTable11</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9EF2EE"/>
          </a:solidFill>
          <a:ln w="19050">
            <a:solidFill>
              <a:schemeClr val="lt1"/>
            </a:solidFill>
          </a:ln>
          <a:effectLst/>
        </c:spPr>
      </c:pivotFmt>
      <c:pivotFmt>
        <c:idx val="3"/>
        <c:spPr>
          <a:solidFill>
            <a:srgbClr val="9EF2EE"/>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cap="flat" cmpd="sng">
            <a:solidFill>
              <a:schemeClr val="bg1"/>
            </a:solidFill>
          </a:ln>
          <a:effectLst/>
        </c:spPr>
      </c:pivotFmt>
      <c:pivotFmt>
        <c:idx val="8"/>
        <c:spPr>
          <a:solidFill>
            <a:srgbClr val="9EF2EE"/>
          </a:solidFill>
          <a:ln w="19050" cap="flat" cmpd="sng">
            <a:solidFill>
              <a:schemeClr val="bg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cap="flat" cmpd="sng">
            <a:solidFill>
              <a:schemeClr val="bg1"/>
            </a:solidFill>
          </a:ln>
          <a:effectLst/>
        </c:spPr>
      </c:pivotFmt>
      <c:pivotFmt>
        <c:idx val="11"/>
        <c:spPr>
          <a:solidFill>
            <a:srgbClr val="9EF2EE"/>
          </a:solidFill>
          <a:ln w="19050" cap="flat" cmpd="sng">
            <a:solidFill>
              <a:schemeClr val="bg1"/>
            </a:solidFill>
          </a:ln>
          <a:effectLst/>
        </c:spPr>
      </c:pivotFmt>
    </c:pivotFmts>
    <c:plotArea>
      <c:layout/>
      <c:doughnutChart>
        <c:varyColors val="1"/>
        <c:ser>
          <c:idx val="0"/>
          <c:order val="0"/>
          <c:tx>
            <c:strRef>
              <c:f>PivotTables!$D$43</c:f>
              <c:strCache>
                <c:ptCount val="1"/>
                <c:pt idx="0">
                  <c:v>Sum of Income</c:v>
                </c:pt>
              </c:strCache>
            </c:strRef>
          </c:tx>
          <c:dPt>
            <c:idx val="0"/>
            <c:bubble3D val="0"/>
            <c:spPr>
              <a:solidFill>
                <a:schemeClr val="accent1"/>
              </a:solidFill>
              <a:ln w="19050" cap="flat" cmpd="sng">
                <a:solidFill>
                  <a:schemeClr val="bg1"/>
                </a:solidFill>
              </a:ln>
              <a:effectLst/>
            </c:spPr>
            <c:extLst>
              <c:ext xmlns:c16="http://schemas.microsoft.com/office/drawing/2014/chart" uri="{C3380CC4-5D6E-409C-BE32-E72D297353CC}">
                <c16:uniqueId val="{00000001-1D35-4C0F-8B49-C8BEDC177C17}"/>
              </c:ext>
            </c:extLst>
          </c:dPt>
          <c:dPt>
            <c:idx val="1"/>
            <c:bubble3D val="0"/>
            <c:spPr>
              <a:solidFill>
                <a:srgbClr val="9EF2EE"/>
              </a:solidFill>
              <a:ln w="19050" cap="flat" cmpd="sng">
                <a:solidFill>
                  <a:schemeClr val="bg1"/>
                </a:solidFill>
              </a:ln>
              <a:effectLst/>
            </c:spPr>
            <c:extLst>
              <c:ext xmlns:c16="http://schemas.microsoft.com/office/drawing/2014/chart" uri="{C3380CC4-5D6E-409C-BE32-E72D297353CC}">
                <c16:uniqueId val="{00000003-1D35-4C0F-8B49-C8BEDC177C17}"/>
              </c:ext>
            </c:extLst>
          </c:dPt>
          <c:cat>
            <c:strRef>
              <c:f>PivotTables!$C$44:$C$46</c:f>
              <c:strCache>
                <c:ptCount val="2"/>
                <c:pt idx="0">
                  <c:v>B2B</c:v>
                </c:pt>
                <c:pt idx="1">
                  <c:v>B2C</c:v>
                </c:pt>
              </c:strCache>
            </c:strRef>
          </c:cat>
          <c:val>
            <c:numRef>
              <c:f>PivotTables!$D$44:$D$46</c:f>
              <c:numCache>
                <c:formatCode>_-[$$-409]* #,##0_ ;_-[$$-409]* \-#,##0\ ;_-[$$-409]* "-"??_ ;_-@_ </c:formatCode>
                <c:ptCount val="2"/>
                <c:pt idx="0">
                  <c:v>714242</c:v>
                </c:pt>
                <c:pt idx="1">
                  <c:v>114711</c:v>
                </c:pt>
              </c:numCache>
            </c:numRef>
          </c:val>
          <c:extLst>
            <c:ext xmlns:c16="http://schemas.microsoft.com/office/drawing/2014/chart" uri="{C3380CC4-5D6E-409C-BE32-E72D297353CC}">
              <c16:uniqueId val="{00000000-A7F8-494C-9C62-B987843036A2}"/>
            </c:ext>
          </c:extLst>
        </c:ser>
        <c:ser>
          <c:idx val="1"/>
          <c:order val="1"/>
          <c:tx>
            <c:strRef>
              <c:f>PivotTables!$E$43</c:f>
              <c:strCache>
                <c:ptCount val="1"/>
                <c:pt idx="0">
                  <c:v>Sum of Income2</c:v>
                </c:pt>
              </c:strCache>
            </c:strRef>
          </c:tx>
          <c:dPt>
            <c:idx val="0"/>
            <c:bubble3D val="0"/>
            <c:spPr>
              <a:solidFill>
                <a:schemeClr val="accent1"/>
              </a:solidFill>
              <a:ln w="19050" cap="flat" cmpd="sng">
                <a:solidFill>
                  <a:schemeClr val="bg1"/>
                </a:solidFill>
              </a:ln>
              <a:effectLst/>
            </c:spPr>
            <c:extLst>
              <c:ext xmlns:c16="http://schemas.microsoft.com/office/drawing/2014/chart" uri="{C3380CC4-5D6E-409C-BE32-E72D297353CC}">
                <c16:uniqueId val="{00000005-1D35-4C0F-8B49-C8BEDC177C17}"/>
              </c:ext>
            </c:extLst>
          </c:dPt>
          <c:dPt>
            <c:idx val="1"/>
            <c:bubble3D val="0"/>
            <c:spPr>
              <a:solidFill>
                <a:srgbClr val="9EF2EE"/>
              </a:solidFill>
              <a:ln w="19050" cap="flat" cmpd="sng">
                <a:solidFill>
                  <a:schemeClr val="bg1"/>
                </a:solidFill>
              </a:ln>
              <a:effectLst/>
            </c:spPr>
            <c:extLst>
              <c:ext xmlns:c16="http://schemas.microsoft.com/office/drawing/2014/chart" uri="{C3380CC4-5D6E-409C-BE32-E72D297353CC}">
                <c16:uniqueId val="{00000007-1D35-4C0F-8B49-C8BEDC177C17}"/>
              </c:ext>
            </c:extLst>
          </c:dPt>
          <c:cat>
            <c:strRef>
              <c:f>PivotTables!$C$44:$C$46</c:f>
              <c:strCache>
                <c:ptCount val="2"/>
                <c:pt idx="0">
                  <c:v>B2B</c:v>
                </c:pt>
                <c:pt idx="1">
                  <c:v>B2C</c:v>
                </c:pt>
              </c:strCache>
            </c:strRef>
          </c:cat>
          <c:val>
            <c:numRef>
              <c:f>PivotTables!$E$44:$E$46</c:f>
              <c:numCache>
                <c:formatCode>0.00%</c:formatCode>
                <c:ptCount val="2"/>
                <c:pt idx="0">
                  <c:v>0.86161941629983851</c:v>
                </c:pt>
                <c:pt idx="1">
                  <c:v>0.13838058370016154</c:v>
                </c:pt>
              </c:numCache>
            </c:numRef>
          </c:val>
          <c:extLst>
            <c:ext xmlns:c16="http://schemas.microsoft.com/office/drawing/2014/chart" uri="{C3380CC4-5D6E-409C-BE32-E72D297353CC}">
              <c16:uniqueId val="{00000001-A7F8-494C-9C62-B987843036A2}"/>
            </c:ext>
          </c:extLst>
        </c:ser>
        <c:dLbls>
          <c:showLegendKey val="0"/>
          <c:showVal val="0"/>
          <c:showCatName val="0"/>
          <c:showSerName val="0"/>
          <c:showPercent val="0"/>
          <c:showBubbleSize val="0"/>
          <c:showLeaderLines val="1"/>
        </c:dLbls>
        <c:firstSliceAng val="0"/>
        <c:holeSize val="75"/>
      </c:doughnutChart>
      <c:spPr>
        <a:noFill/>
        <a:ln w="635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9499999999999998E-2"/>
          <c:y val="0.10100000000000001"/>
          <c:w val="0.81899999999999995"/>
          <c:h val="0.875"/>
        </c:manualLayout>
      </c:layout>
      <c:doughnutChart>
        <c:varyColors val="1"/>
        <c:ser>
          <c:idx val="0"/>
          <c:order val="0"/>
          <c:tx>
            <c:v>doughnut</c:v>
          </c:tx>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dPt>
            <c:idx val="0"/>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01-6FAA-4D89-A403-85414DC33E20}"/>
              </c:ext>
            </c:extLst>
          </c:dPt>
          <c:dPt>
            <c:idx val="1"/>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03-6FAA-4D89-A403-85414DC33E20}"/>
              </c:ext>
            </c:extLst>
          </c:dPt>
          <c:dPt>
            <c:idx val="2"/>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05-6FAA-4D89-A403-85414DC33E20}"/>
              </c:ext>
            </c:extLst>
          </c:dPt>
          <c:dPt>
            <c:idx val="3"/>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07-6FAA-4D89-A403-85414DC33E20}"/>
              </c:ext>
            </c:extLst>
          </c:dPt>
          <c:dPt>
            <c:idx val="4"/>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09-6FAA-4D89-A403-85414DC33E20}"/>
              </c:ext>
            </c:extLst>
          </c:dPt>
          <c:dPt>
            <c:idx val="5"/>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0B-6FAA-4D89-A403-85414DC33E20}"/>
              </c:ext>
            </c:extLst>
          </c:dPt>
          <c:dPt>
            <c:idx val="6"/>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0D-6FAA-4D89-A403-85414DC33E20}"/>
              </c:ext>
            </c:extLst>
          </c:dPt>
          <c:dPt>
            <c:idx val="7"/>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0F-6FAA-4D89-A403-85414DC33E20}"/>
              </c:ext>
            </c:extLst>
          </c:dPt>
          <c:dPt>
            <c:idx val="8"/>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11-6FAA-4D89-A403-85414DC33E20}"/>
              </c:ext>
            </c:extLst>
          </c:dPt>
          <c:dPt>
            <c:idx val="9"/>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13-6FAA-4D89-A403-85414DC33E20}"/>
              </c:ext>
            </c:extLst>
          </c:dPt>
          <c:dPt>
            <c:idx val="10"/>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15-6FAA-4D89-A403-85414DC33E20}"/>
              </c:ext>
            </c:extLst>
          </c:dPt>
          <c:dPt>
            <c:idx val="11"/>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17-6FAA-4D89-A403-85414DC33E20}"/>
              </c:ext>
            </c:extLst>
          </c:dPt>
          <c:dPt>
            <c:idx val="12"/>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19-6FAA-4D89-A403-85414DC33E20}"/>
              </c:ext>
            </c:extLst>
          </c:dPt>
          <c:dPt>
            <c:idx val="13"/>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1B-6FAA-4D89-A403-85414DC33E20}"/>
              </c:ext>
            </c:extLst>
          </c:dPt>
          <c:dPt>
            <c:idx val="14"/>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1D-6FAA-4D89-A403-85414DC33E20}"/>
              </c:ext>
            </c:extLst>
          </c:dPt>
          <c:dPt>
            <c:idx val="15"/>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1F-6FAA-4D89-A403-85414DC33E20}"/>
              </c:ext>
            </c:extLst>
          </c:dPt>
          <c:dPt>
            <c:idx val="16"/>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21-6FAA-4D89-A403-85414DC33E20}"/>
              </c:ext>
            </c:extLst>
          </c:dPt>
          <c:dPt>
            <c:idx val="17"/>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23-6FAA-4D89-A403-85414DC33E20}"/>
              </c:ext>
            </c:extLst>
          </c:dPt>
          <c:dPt>
            <c:idx val="18"/>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25-6FAA-4D89-A403-85414DC33E20}"/>
              </c:ext>
            </c:extLst>
          </c:dPt>
          <c:dPt>
            <c:idx val="19"/>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27-6FAA-4D89-A403-85414DC33E20}"/>
              </c:ext>
            </c:extLst>
          </c:dPt>
          <c:dPt>
            <c:idx val="20"/>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29-6FAA-4D89-A403-85414DC33E20}"/>
              </c:ext>
            </c:extLst>
          </c:dPt>
          <c:dPt>
            <c:idx val="21"/>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2B-6FAA-4D89-A403-85414DC33E20}"/>
              </c:ext>
            </c:extLst>
          </c:dPt>
          <c:dPt>
            <c:idx val="22"/>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2D-6FAA-4D89-A403-85414DC33E20}"/>
              </c:ext>
            </c:extLst>
          </c:dPt>
          <c:dPt>
            <c:idx val="23"/>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2F-6FAA-4D89-A403-85414DC33E20}"/>
              </c:ext>
            </c:extLst>
          </c:dPt>
          <c:dPt>
            <c:idx val="24"/>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31-6FAA-4D89-A403-85414DC33E20}"/>
              </c:ext>
            </c:extLst>
          </c:dPt>
          <c:dPt>
            <c:idx val="25"/>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33-6FAA-4D89-A403-85414DC33E20}"/>
              </c:ext>
            </c:extLst>
          </c:dPt>
          <c:dPt>
            <c:idx val="26"/>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35-6FAA-4D89-A403-85414DC33E20}"/>
              </c:ext>
            </c:extLst>
          </c:dPt>
          <c:dPt>
            <c:idx val="27"/>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37-6FAA-4D89-A403-85414DC33E20}"/>
              </c:ext>
            </c:extLst>
          </c:dPt>
          <c:dPt>
            <c:idx val="28"/>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39-6FAA-4D89-A403-85414DC33E20}"/>
              </c:ext>
            </c:extLst>
          </c:dPt>
          <c:dPt>
            <c:idx val="29"/>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3B-6FAA-4D89-A403-85414DC33E20}"/>
              </c:ext>
            </c:extLst>
          </c:dPt>
          <c:dPt>
            <c:idx val="30"/>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3D-6FAA-4D89-A403-85414DC33E20}"/>
              </c:ext>
            </c:extLst>
          </c:dPt>
          <c:dPt>
            <c:idx val="31"/>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3F-6FAA-4D89-A403-85414DC33E20}"/>
              </c:ext>
            </c:extLst>
          </c:dPt>
          <c:dPt>
            <c:idx val="32"/>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41-6FAA-4D89-A403-85414DC33E20}"/>
              </c:ext>
            </c:extLst>
          </c:dPt>
          <c:dPt>
            <c:idx val="33"/>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43-6FAA-4D89-A403-85414DC33E20}"/>
              </c:ext>
            </c:extLst>
          </c:dPt>
          <c:dPt>
            <c:idx val="34"/>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45-6FAA-4D89-A403-85414DC33E20}"/>
              </c:ext>
            </c:extLst>
          </c:dPt>
          <c:dPt>
            <c:idx val="35"/>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47-6FAA-4D89-A403-85414DC33E20}"/>
              </c:ext>
            </c:extLst>
          </c:dPt>
          <c:dPt>
            <c:idx val="36"/>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49-6FAA-4D89-A403-85414DC33E20}"/>
              </c:ext>
            </c:extLst>
          </c:dPt>
          <c:dPt>
            <c:idx val="37"/>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4B-6FAA-4D89-A403-85414DC33E20}"/>
              </c:ext>
            </c:extLst>
          </c:dPt>
          <c:dPt>
            <c:idx val="38"/>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4D-6FAA-4D89-A403-85414DC33E20}"/>
              </c:ext>
            </c:extLst>
          </c:dPt>
          <c:dPt>
            <c:idx val="39"/>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4F-6FAA-4D89-A403-85414DC33E20}"/>
              </c:ext>
            </c:extLst>
          </c:dPt>
          <c:dPt>
            <c:idx val="40"/>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51-6FAA-4D89-A403-85414DC33E20}"/>
              </c:ext>
            </c:extLst>
          </c:dPt>
          <c:dPt>
            <c:idx val="41"/>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53-6FAA-4D89-A403-85414DC33E20}"/>
              </c:ext>
            </c:extLst>
          </c:dPt>
          <c:dPt>
            <c:idx val="42"/>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55-6FAA-4D89-A403-85414DC33E20}"/>
              </c:ext>
            </c:extLst>
          </c:dPt>
          <c:dPt>
            <c:idx val="43"/>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57-6FAA-4D89-A403-85414DC33E20}"/>
              </c:ext>
            </c:extLst>
          </c:dPt>
          <c:dPt>
            <c:idx val="44"/>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59-6FAA-4D89-A403-85414DC33E20}"/>
              </c:ext>
            </c:extLst>
          </c:dPt>
          <c:dPt>
            <c:idx val="45"/>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5B-6FAA-4D89-A403-85414DC33E20}"/>
              </c:ext>
            </c:extLst>
          </c:dPt>
          <c:dPt>
            <c:idx val="46"/>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5D-6FAA-4D89-A403-85414DC33E20}"/>
              </c:ext>
            </c:extLst>
          </c:dPt>
          <c:dPt>
            <c:idx val="47"/>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5F-6FAA-4D89-A403-85414DC33E20}"/>
              </c:ext>
            </c:extLst>
          </c:dPt>
          <c:dPt>
            <c:idx val="48"/>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61-6FAA-4D89-A403-85414DC33E20}"/>
              </c:ext>
            </c:extLst>
          </c:dPt>
          <c:dPt>
            <c:idx val="49"/>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63-6FAA-4D89-A403-85414DC33E20}"/>
              </c:ext>
            </c:extLst>
          </c:dPt>
          <c:dPt>
            <c:idx val="50"/>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65-6FAA-4D89-A403-85414DC33E20}"/>
              </c:ext>
            </c:extLst>
          </c:dPt>
          <c:dPt>
            <c:idx val="51"/>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67-6FAA-4D89-A403-85414DC33E20}"/>
              </c:ext>
            </c:extLst>
          </c:dPt>
          <c:dPt>
            <c:idx val="52"/>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69-6FAA-4D89-A403-85414DC33E20}"/>
              </c:ext>
            </c:extLst>
          </c:dPt>
          <c:dPt>
            <c:idx val="53"/>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6B-6FAA-4D89-A403-85414DC33E20}"/>
              </c:ext>
            </c:extLst>
          </c:dPt>
          <c:dPt>
            <c:idx val="54"/>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6D-6FAA-4D89-A403-85414DC33E20}"/>
              </c:ext>
            </c:extLst>
          </c:dPt>
          <c:dPt>
            <c:idx val="55"/>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6F-6FAA-4D89-A403-85414DC33E20}"/>
              </c:ext>
            </c:extLst>
          </c:dPt>
          <c:dPt>
            <c:idx val="56"/>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71-6FAA-4D89-A403-85414DC33E20}"/>
              </c:ext>
            </c:extLst>
          </c:dPt>
          <c:dPt>
            <c:idx val="57"/>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73-6FAA-4D89-A403-85414DC33E20}"/>
              </c:ext>
            </c:extLst>
          </c:dPt>
          <c:dPt>
            <c:idx val="58"/>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75-6FAA-4D89-A403-85414DC33E20}"/>
              </c:ext>
            </c:extLst>
          </c:dPt>
          <c:val>
            <c:numLit>
              <c:formatCode>General</c:formatCode>
              <c:ptCount val="59"/>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numLit>
          </c:val>
          <c:extLst>
            <c:ext xmlns:c16="http://schemas.microsoft.com/office/drawing/2014/chart" uri="{C3380CC4-5D6E-409C-BE32-E72D297353CC}">
              <c16:uniqueId val="{00000000-5A24-4978-8113-CF0419133CF5}"/>
            </c:ext>
          </c:extLst>
        </c:ser>
        <c:dLbls>
          <c:showLegendKey val="0"/>
          <c:showVal val="0"/>
          <c:showCatName val="0"/>
          <c:showSerName val="0"/>
          <c:showPercent val="0"/>
          <c:showBubbleSize val="0"/>
          <c:showLeaderLines val="1"/>
        </c:dLbls>
        <c:firstSliceAng val="0"/>
        <c:holeSize val="41"/>
      </c:doughnutChart>
      <c:doughnutChart>
        <c:varyColors val="1"/>
        <c:ser>
          <c:idx val="1"/>
          <c:order val="1"/>
          <c:tx>
            <c:v>per</c:v>
          </c:tx>
          <c:spPr>
            <a:noFill/>
            <a:ln w="6350" cap="flat" cmpd="sng">
              <a:solidFill>
                <a:schemeClr val="tx1">
                  <a:alpha val="72000"/>
                </a:schemeClr>
              </a:solidFill>
            </a:ln>
            <a:effectLst>
              <a:softEdge rad="38100"/>
            </a:effectLst>
          </c:spPr>
          <c:dPt>
            <c:idx val="0"/>
            <c:bubble3D val="0"/>
            <c:explosion val="5"/>
            <c:spPr>
              <a:noFill/>
              <a:ln w="19050" cap="flat" cmpd="sng">
                <a:solidFill>
                  <a:schemeClr val="tx1">
                    <a:alpha val="72000"/>
                  </a:schemeClr>
                </a:solidFill>
              </a:ln>
              <a:effectLst>
                <a:softEdge rad="38100"/>
              </a:effectLst>
            </c:spPr>
            <c:extLst>
              <c:ext xmlns:c16="http://schemas.microsoft.com/office/drawing/2014/chart" uri="{C3380CC4-5D6E-409C-BE32-E72D297353CC}">
                <c16:uniqueId val="{00000077-6FAA-4D89-A403-85414DC33E20}"/>
              </c:ext>
            </c:extLst>
          </c:dPt>
          <c:dPt>
            <c:idx val="1"/>
            <c:bubble3D val="0"/>
            <c:spPr>
              <a:solidFill>
                <a:schemeClr val="tx1">
                  <a:alpha val="70000"/>
                </a:schemeClr>
              </a:solidFill>
              <a:ln w="19050" cap="flat" cmpd="sng">
                <a:solidFill>
                  <a:schemeClr val="tx1">
                    <a:alpha val="72000"/>
                  </a:schemeClr>
                </a:solidFill>
              </a:ln>
              <a:effectLst>
                <a:softEdge rad="38100"/>
              </a:effectLst>
            </c:spPr>
            <c:extLst>
              <c:ext xmlns:c16="http://schemas.microsoft.com/office/drawing/2014/chart" uri="{C3380CC4-5D6E-409C-BE32-E72D297353CC}">
                <c16:uniqueId val="{00000079-6FAA-4D89-A403-85414DC33E20}"/>
              </c:ext>
            </c:extLst>
          </c:dPt>
          <c:val>
            <c:numRef>
              <c:f>PivotTables!$U$23:$V$23</c:f>
              <c:numCache>
                <c:formatCode>0%</c:formatCode>
                <c:ptCount val="2"/>
                <c:pt idx="0">
                  <c:v>0.90090856726766866</c:v>
                </c:pt>
                <c:pt idx="1">
                  <c:v>9.9091432732331342E-2</c:v>
                </c:pt>
              </c:numCache>
            </c:numRef>
          </c:val>
          <c:extLst>
            <c:ext xmlns:c16="http://schemas.microsoft.com/office/drawing/2014/chart" uri="{C3380CC4-5D6E-409C-BE32-E72D297353CC}">
              <c16:uniqueId val="{00000002-5A24-4978-8113-CF0419133CF5}"/>
            </c:ext>
          </c:extLst>
        </c:ser>
        <c:dLbls>
          <c:showLegendKey val="0"/>
          <c:showVal val="0"/>
          <c:showCatName val="0"/>
          <c:showSerName val="0"/>
          <c:showPercent val="0"/>
          <c:showBubbleSize val="0"/>
          <c:showLeaderLines val="1"/>
        </c:dLbls>
        <c:firstSliceAng val="0"/>
        <c:holeSize val="62"/>
      </c:doughnutChart>
      <c:spPr>
        <a:noFill/>
        <a:ln w="635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550000000000001"/>
          <c:y val="4.1750000000000002E-2"/>
          <c:w val="0.81899999999999995"/>
          <c:h val="0.875"/>
        </c:manualLayout>
      </c:layout>
      <c:doughnutChart>
        <c:varyColors val="1"/>
        <c:ser>
          <c:idx val="0"/>
          <c:order val="0"/>
          <c:tx>
            <c:v>doughnut</c:v>
          </c:tx>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dPt>
            <c:idx val="0"/>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01-6AFD-4821-B423-73F6F1A51EE0}"/>
              </c:ext>
            </c:extLst>
          </c:dPt>
          <c:dPt>
            <c:idx val="1"/>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03-6AFD-4821-B423-73F6F1A51EE0}"/>
              </c:ext>
            </c:extLst>
          </c:dPt>
          <c:dPt>
            <c:idx val="2"/>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05-6AFD-4821-B423-73F6F1A51EE0}"/>
              </c:ext>
            </c:extLst>
          </c:dPt>
          <c:dPt>
            <c:idx val="3"/>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07-6AFD-4821-B423-73F6F1A51EE0}"/>
              </c:ext>
            </c:extLst>
          </c:dPt>
          <c:dPt>
            <c:idx val="4"/>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09-6AFD-4821-B423-73F6F1A51EE0}"/>
              </c:ext>
            </c:extLst>
          </c:dPt>
          <c:dPt>
            <c:idx val="5"/>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0B-6AFD-4821-B423-73F6F1A51EE0}"/>
              </c:ext>
            </c:extLst>
          </c:dPt>
          <c:dPt>
            <c:idx val="6"/>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0D-6AFD-4821-B423-73F6F1A51EE0}"/>
              </c:ext>
            </c:extLst>
          </c:dPt>
          <c:dPt>
            <c:idx val="7"/>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0F-6AFD-4821-B423-73F6F1A51EE0}"/>
              </c:ext>
            </c:extLst>
          </c:dPt>
          <c:dPt>
            <c:idx val="8"/>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11-6AFD-4821-B423-73F6F1A51EE0}"/>
              </c:ext>
            </c:extLst>
          </c:dPt>
          <c:dPt>
            <c:idx val="9"/>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13-6AFD-4821-B423-73F6F1A51EE0}"/>
              </c:ext>
            </c:extLst>
          </c:dPt>
          <c:dPt>
            <c:idx val="10"/>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15-6AFD-4821-B423-73F6F1A51EE0}"/>
              </c:ext>
            </c:extLst>
          </c:dPt>
          <c:dPt>
            <c:idx val="11"/>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17-6AFD-4821-B423-73F6F1A51EE0}"/>
              </c:ext>
            </c:extLst>
          </c:dPt>
          <c:dPt>
            <c:idx val="12"/>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19-6AFD-4821-B423-73F6F1A51EE0}"/>
              </c:ext>
            </c:extLst>
          </c:dPt>
          <c:dPt>
            <c:idx val="13"/>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1B-6AFD-4821-B423-73F6F1A51EE0}"/>
              </c:ext>
            </c:extLst>
          </c:dPt>
          <c:dPt>
            <c:idx val="14"/>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1D-6AFD-4821-B423-73F6F1A51EE0}"/>
              </c:ext>
            </c:extLst>
          </c:dPt>
          <c:dPt>
            <c:idx val="15"/>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1F-6AFD-4821-B423-73F6F1A51EE0}"/>
              </c:ext>
            </c:extLst>
          </c:dPt>
          <c:dPt>
            <c:idx val="16"/>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21-6AFD-4821-B423-73F6F1A51EE0}"/>
              </c:ext>
            </c:extLst>
          </c:dPt>
          <c:dPt>
            <c:idx val="17"/>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23-6AFD-4821-B423-73F6F1A51EE0}"/>
              </c:ext>
            </c:extLst>
          </c:dPt>
          <c:dPt>
            <c:idx val="18"/>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25-6AFD-4821-B423-73F6F1A51EE0}"/>
              </c:ext>
            </c:extLst>
          </c:dPt>
          <c:dPt>
            <c:idx val="19"/>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27-6AFD-4821-B423-73F6F1A51EE0}"/>
              </c:ext>
            </c:extLst>
          </c:dPt>
          <c:dPt>
            <c:idx val="20"/>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29-6AFD-4821-B423-73F6F1A51EE0}"/>
              </c:ext>
            </c:extLst>
          </c:dPt>
          <c:dPt>
            <c:idx val="21"/>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2B-6AFD-4821-B423-73F6F1A51EE0}"/>
              </c:ext>
            </c:extLst>
          </c:dPt>
          <c:dPt>
            <c:idx val="22"/>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2D-6AFD-4821-B423-73F6F1A51EE0}"/>
              </c:ext>
            </c:extLst>
          </c:dPt>
          <c:dPt>
            <c:idx val="23"/>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2F-6AFD-4821-B423-73F6F1A51EE0}"/>
              </c:ext>
            </c:extLst>
          </c:dPt>
          <c:dPt>
            <c:idx val="24"/>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31-6AFD-4821-B423-73F6F1A51EE0}"/>
              </c:ext>
            </c:extLst>
          </c:dPt>
          <c:dPt>
            <c:idx val="25"/>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33-6AFD-4821-B423-73F6F1A51EE0}"/>
              </c:ext>
            </c:extLst>
          </c:dPt>
          <c:dPt>
            <c:idx val="26"/>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35-6AFD-4821-B423-73F6F1A51EE0}"/>
              </c:ext>
            </c:extLst>
          </c:dPt>
          <c:dPt>
            <c:idx val="27"/>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37-6AFD-4821-B423-73F6F1A51EE0}"/>
              </c:ext>
            </c:extLst>
          </c:dPt>
          <c:dPt>
            <c:idx val="28"/>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39-6AFD-4821-B423-73F6F1A51EE0}"/>
              </c:ext>
            </c:extLst>
          </c:dPt>
          <c:dPt>
            <c:idx val="29"/>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3B-6AFD-4821-B423-73F6F1A51EE0}"/>
              </c:ext>
            </c:extLst>
          </c:dPt>
          <c:dPt>
            <c:idx val="30"/>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3D-6AFD-4821-B423-73F6F1A51EE0}"/>
              </c:ext>
            </c:extLst>
          </c:dPt>
          <c:dPt>
            <c:idx val="31"/>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3F-6AFD-4821-B423-73F6F1A51EE0}"/>
              </c:ext>
            </c:extLst>
          </c:dPt>
          <c:dPt>
            <c:idx val="32"/>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41-6AFD-4821-B423-73F6F1A51EE0}"/>
              </c:ext>
            </c:extLst>
          </c:dPt>
          <c:dPt>
            <c:idx val="33"/>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43-6AFD-4821-B423-73F6F1A51EE0}"/>
              </c:ext>
            </c:extLst>
          </c:dPt>
          <c:dPt>
            <c:idx val="34"/>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45-6AFD-4821-B423-73F6F1A51EE0}"/>
              </c:ext>
            </c:extLst>
          </c:dPt>
          <c:dPt>
            <c:idx val="35"/>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47-6AFD-4821-B423-73F6F1A51EE0}"/>
              </c:ext>
            </c:extLst>
          </c:dPt>
          <c:dPt>
            <c:idx val="36"/>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49-6AFD-4821-B423-73F6F1A51EE0}"/>
              </c:ext>
            </c:extLst>
          </c:dPt>
          <c:dPt>
            <c:idx val="37"/>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4B-6AFD-4821-B423-73F6F1A51EE0}"/>
              </c:ext>
            </c:extLst>
          </c:dPt>
          <c:dPt>
            <c:idx val="38"/>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4D-6AFD-4821-B423-73F6F1A51EE0}"/>
              </c:ext>
            </c:extLst>
          </c:dPt>
          <c:dPt>
            <c:idx val="39"/>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4F-6AFD-4821-B423-73F6F1A51EE0}"/>
              </c:ext>
            </c:extLst>
          </c:dPt>
          <c:dPt>
            <c:idx val="40"/>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51-6AFD-4821-B423-73F6F1A51EE0}"/>
              </c:ext>
            </c:extLst>
          </c:dPt>
          <c:dPt>
            <c:idx val="41"/>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53-6AFD-4821-B423-73F6F1A51EE0}"/>
              </c:ext>
            </c:extLst>
          </c:dPt>
          <c:dPt>
            <c:idx val="42"/>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55-6AFD-4821-B423-73F6F1A51EE0}"/>
              </c:ext>
            </c:extLst>
          </c:dPt>
          <c:dPt>
            <c:idx val="43"/>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57-6AFD-4821-B423-73F6F1A51EE0}"/>
              </c:ext>
            </c:extLst>
          </c:dPt>
          <c:dPt>
            <c:idx val="44"/>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59-6AFD-4821-B423-73F6F1A51EE0}"/>
              </c:ext>
            </c:extLst>
          </c:dPt>
          <c:dPt>
            <c:idx val="45"/>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5B-6AFD-4821-B423-73F6F1A51EE0}"/>
              </c:ext>
            </c:extLst>
          </c:dPt>
          <c:dPt>
            <c:idx val="46"/>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5D-6AFD-4821-B423-73F6F1A51EE0}"/>
              </c:ext>
            </c:extLst>
          </c:dPt>
          <c:dPt>
            <c:idx val="47"/>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5F-6AFD-4821-B423-73F6F1A51EE0}"/>
              </c:ext>
            </c:extLst>
          </c:dPt>
          <c:dPt>
            <c:idx val="48"/>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61-6AFD-4821-B423-73F6F1A51EE0}"/>
              </c:ext>
            </c:extLst>
          </c:dPt>
          <c:dPt>
            <c:idx val="49"/>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63-6AFD-4821-B423-73F6F1A51EE0}"/>
              </c:ext>
            </c:extLst>
          </c:dPt>
          <c:dPt>
            <c:idx val="50"/>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65-6AFD-4821-B423-73F6F1A51EE0}"/>
              </c:ext>
            </c:extLst>
          </c:dPt>
          <c:dPt>
            <c:idx val="51"/>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67-6AFD-4821-B423-73F6F1A51EE0}"/>
              </c:ext>
            </c:extLst>
          </c:dPt>
          <c:dPt>
            <c:idx val="52"/>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69-6AFD-4821-B423-73F6F1A51EE0}"/>
              </c:ext>
            </c:extLst>
          </c:dPt>
          <c:dPt>
            <c:idx val="53"/>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6B-6AFD-4821-B423-73F6F1A51EE0}"/>
              </c:ext>
            </c:extLst>
          </c:dPt>
          <c:dPt>
            <c:idx val="54"/>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6D-6AFD-4821-B423-73F6F1A51EE0}"/>
              </c:ext>
            </c:extLst>
          </c:dPt>
          <c:dPt>
            <c:idx val="55"/>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6F-6AFD-4821-B423-73F6F1A51EE0}"/>
              </c:ext>
            </c:extLst>
          </c:dPt>
          <c:dPt>
            <c:idx val="56"/>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71-6AFD-4821-B423-73F6F1A51EE0}"/>
              </c:ext>
            </c:extLst>
          </c:dPt>
          <c:dPt>
            <c:idx val="57"/>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73-6AFD-4821-B423-73F6F1A51EE0}"/>
              </c:ext>
            </c:extLst>
          </c:dPt>
          <c:dPt>
            <c:idx val="58"/>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75-6AFD-4821-B423-73F6F1A51EE0}"/>
              </c:ext>
            </c:extLst>
          </c:dPt>
          <c:val>
            <c:numLit>
              <c:formatCode>General</c:formatCode>
              <c:ptCount val="5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numLit>
          </c:val>
          <c:extLst>
            <c:ext xmlns:c16="http://schemas.microsoft.com/office/drawing/2014/chart" uri="{C3380CC4-5D6E-409C-BE32-E72D297353CC}">
              <c16:uniqueId val="{00000076-76D7-4D96-8295-6AA08D918051}"/>
            </c:ext>
          </c:extLst>
        </c:ser>
        <c:dLbls>
          <c:showLegendKey val="0"/>
          <c:showVal val="0"/>
          <c:showCatName val="0"/>
          <c:showSerName val="0"/>
          <c:showPercent val="0"/>
          <c:showBubbleSize val="0"/>
          <c:showLeaderLines val="1"/>
        </c:dLbls>
        <c:firstSliceAng val="0"/>
        <c:holeSize val="41"/>
      </c:doughnutChart>
      <c:doughnutChart>
        <c:varyColors val="1"/>
        <c:ser>
          <c:idx val="1"/>
          <c:order val="1"/>
          <c:tx>
            <c:v>per</c:v>
          </c:tx>
          <c:spPr>
            <a:noFill/>
            <a:ln w="6350" cap="flat" cmpd="sng">
              <a:solidFill>
                <a:schemeClr val="tx1">
                  <a:alpha val="72000"/>
                </a:schemeClr>
              </a:solidFill>
            </a:ln>
            <a:effectLst>
              <a:softEdge rad="38100"/>
            </a:effectLst>
          </c:spPr>
          <c:dPt>
            <c:idx val="0"/>
            <c:bubble3D val="0"/>
            <c:explosion val="5"/>
            <c:spPr>
              <a:noFill/>
              <a:ln w="19050" cap="flat" cmpd="sng">
                <a:solidFill>
                  <a:schemeClr val="tx1">
                    <a:alpha val="72000"/>
                  </a:schemeClr>
                </a:solidFill>
              </a:ln>
              <a:effectLst>
                <a:softEdge rad="38100"/>
              </a:effectLst>
            </c:spPr>
            <c:extLst>
              <c:ext xmlns:c16="http://schemas.microsoft.com/office/drawing/2014/chart" uri="{C3380CC4-5D6E-409C-BE32-E72D297353CC}">
                <c16:uniqueId val="{00000077-6AFD-4821-B423-73F6F1A51EE0}"/>
              </c:ext>
            </c:extLst>
          </c:dPt>
          <c:dPt>
            <c:idx val="1"/>
            <c:bubble3D val="0"/>
            <c:spPr>
              <a:solidFill>
                <a:schemeClr val="tx1">
                  <a:alpha val="70000"/>
                </a:schemeClr>
              </a:solidFill>
              <a:ln w="19050" cap="flat" cmpd="sng">
                <a:solidFill>
                  <a:schemeClr val="tx1">
                    <a:alpha val="72000"/>
                  </a:schemeClr>
                </a:solidFill>
              </a:ln>
              <a:effectLst>
                <a:softEdge rad="38100"/>
              </a:effectLst>
            </c:spPr>
            <c:extLst>
              <c:ext xmlns:c16="http://schemas.microsoft.com/office/drawing/2014/chart" uri="{C3380CC4-5D6E-409C-BE32-E72D297353CC}">
                <c16:uniqueId val="{00000079-6AFD-4821-B423-73F6F1A51EE0}"/>
              </c:ext>
            </c:extLst>
          </c:dPt>
          <c:val>
            <c:numRef>
              <c:f>PivotTables!$U$23:$V$23</c:f>
              <c:numCache>
                <c:formatCode>0%</c:formatCode>
                <c:ptCount val="2"/>
                <c:pt idx="0">
                  <c:v>0.90090856726766866</c:v>
                </c:pt>
                <c:pt idx="1">
                  <c:v>9.9091432732331342E-2</c:v>
                </c:pt>
              </c:numCache>
            </c:numRef>
          </c:val>
          <c:extLst>
            <c:ext xmlns:c16="http://schemas.microsoft.com/office/drawing/2014/chart" uri="{C3380CC4-5D6E-409C-BE32-E72D297353CC}">
              <c16:uniqueId val="{0000007B-76D7-4D96-8295-6AA08D918051}"/>
            </c:ext>
          </c:extLst>
        </c:ser>
        <c:dLbls>
          <c:showLegendKey val="0"/>
          <c:showVal val="0"/>
          <c:showCatName val="0"/>
          <c:showSerName val="0"/>
          <c:showPercent val="0"/>
          <c:showBubbleSize val="0"/>
          <c:showLeaderLines val="1"/>
        </c:dLbls>
        <c:firstSliceAng val="0"/>
        <c:holeSize val="62"/>
      </c:doughnutChart>
      <c:spPr>
        <a:noFill/>
        <a:ln w="635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4023377453350034E-2"/>
          <c:y val="9.9279071907682551E-2"/>
          <c:w val="0.95597662254664995"/>
          <c:h val="0.90072092809231741"/>
        </c:manualLayout>
      </c:layout>
      <c:barChart>
        <c:barDir val="bar"/>
        <c:grouping val="percentStacked"/>
        <c:varyColors val="0"/>
        <c:ser>
          <c:idx val="0"/>
          <c:order val="0"/>
          <c:tx>
            <c:strRef>
              <c:f>PivotTables2!$H$5</c:f>
              <c:strCache>
                <c:ptCount val="1"/>
                <c:pt idx="0">
                  <c:v>Brazil</c:v>
                </c:pt>
              </c:strCache>
            </c:strRef>
          </c:tx>
          <c:spPr>
            <a:gradFill rotWithShape="1">
              <a:gsLst>
                <a:gs pos="100000">
                  <a:srgbClr val="201680"/>
                </a:gs>
                <a:gs pos="21000">
                  <a:srgbClr val="7165E5"/>
                </a:gs>
              </a:gsLst>
              <a:lin ang="13500000" scaled="1"/>
            </a:gradFill>
            <a:ln w="6350">
              <a:noFill/>
            </a:ln>
            <a:effectLst/>
          </c:spPr>
          <c:invertIfNegative val="0"/>
          <c:val>
            <c:numRef>
              <c:f>PivotTables2!$I$5</c:f>
              <c:numCache>
                <c:formatCode>0%</c:formatCode>
                <c:ptCount val="1"/>
                <c:pt idx="0">
                  <c:v>9.6588369667775731E-2</c:v>
                </c:pt>
              </c:numCache>
            </c:numRef>
          </c:val>
          <c:extLst>
            <c:ext xmlns:c16="http://schemas.microsoft.com/office/drawing/2014/chart" uri="{C3380CC4-5D6E-409C-BE32-E72D297353CC}">
              <c16:uniqueId val="{00000000-5C0B-44A6-B6FA-364A0F6AC905}"/>
            </c:ext>
          </c:extLst>
        </c:ser>
        <c:ser>
          <c:idx val="1"/>
          <c:order val="1"/>
          <c:tx>
            <c:strRef>
              <c:f>PivotTables2!$H$6</c:f>
              <c:strCache>
                <c:ptCount val="1"/>
                <c:pt idx="0">
                  <c:v>Canada</c:v>
                </c:pt>
              </c:strCache>
            </c:strRef>
          </c:tx>
          <c:spPr>
            <a:gradFill rotWithShape="1">
              <a:gsLst>
                <a:gs pos="100000">
                  <a:srgbClr val="1192E5"/>
                </a:gs>
                <a:gs pos="0">
                  <a:srgbClr val="A5D9F9"/>
                </a:gs>
              </a:gsLst>
              <a:lin ang="13500000" scaled="1"/>
            </a:gradFill>
            <a:ln w="6350">
              <a:noFill/>
            </a:ln>
            <a:effectLst/>
          </c:spPr>
          <c:invertIfNegative val="0"/>
          <c:val>
            <c:numRef>
              <c:f>PivotTables2!$I$6</c:f>
              <c:numCache>
                <c:formatCode>0%</c:formatCode>
                <c:ptCount val="1"/>
                <c:pt idx="0">
                  <c:v>9.6613199582857426E-2</c:v>
                </c:pt>
              </c:numCache>
            </c:numRef>
          </c:val>
          <c:extLst>
            <c:ext xmlns:c16="http://schemas.microsoft.com/office/drawing/2014/chart" uri="{C3380CC4-5D6E-409C-BE32-E72D297353CC}">
              <c16:uniqueId val="{00000001-5C0B-44A6-B6FA-364A0F6AC905}"/>
            </c:ext>
          </c:extLst>
        </c:ser>
        <c:ser>
          <c:idx val="2"/>
          <c:order val="2"/>
          <c:tx>
            <c:strRef>
              <c:f>PivotTables2!$H$7</c:f>
              <c:strCache>
                <c:ptCount val="1"/>
                <c:pt idx="0">
                  <c:v>Egypt</c:v>
                </c:pt>
              </c:strCache>
            </c:strRef>
          </c:tx>
          <c:spPr>
            <a:gradFill rotWithShape="1">
              <a:gsLst>
                <a:gs pos="100000">
                  <a:srgbClr val="B30054"/>
                </a:gs>
                <a:gs pos="15000">
                  <a:srgbClr val="FF57A7"/>
                </a:gs>
              </a:gsLst>
              <a:lin ang="13500000" scaled="1"/>
            </a:gradFill>
            <a:ln w="6350">
              <a:noFill/>
            </a:ln>
            <a:effectLst/>
          </c:spPr>
          <c:invertIfNegative val="0"/>
          <c:val>
            <c:numRef>
              <c:f>PivotTables2!$I$7</c:f>
              <c:numCache>
                <c:formatCode>0%</c:formatCode>
                <c:ptCount val="1"/>
                <c:pt idx="0">
                  <c:v>0.29544495207826388</c:v>
                </c:pt>
              </c:numCache>
            </c:numRef>
          </c:val>
          <c:extLst>
            <c:ext xmlns:c16="http://schemas.microsoft.com/office/drawing/2014/chart" uri="{C3380CC4-5D6E-409C-BE32-E72D297353CC}">
              <c16:uniqueId val="{0000000A-5C0B-44A6-B6FA-364A0F6AC905}"/>
            </c:ext>
          </c:extLst>
        </c:ser>
        <c:ser>
          <c:idx val="3"/>
          <c:order val="3"/>
          <c:tx>
            <c:strRef>
              <c:f>PivotTables2!$H$8</c:f>
              <c:strCache>
                <c:ptCount val="1"/>
                <c:pt idx="0">
                  <c:v>Russia</c:v>
                </c:pt>
              </c:strCache>
            </c:strRef>
          </c:tx>
          <c:spPr>
            <a:gradFill rotWithShape="1">
              <a:gsLst>
                <a:gs pos="24000">
                  <a:srgbClr val="7628E8"/>
                </a:gs>
                <a:gs pos="100000">
                  <a:srgbClr val="0E031F"/>
                </a:gs>
              </a:gsLst>
              <a:lin ang="13500000" scaled="1"/>
            </a:gradFill>
            <a:ln w="6350">
              <a:noFill/>
            </a:ln>
            <a:effectLst/>
          </c:spPr>
          <c:invertIfNegative val="0"/>
          <c:val>
            <c:numRef>
              <c:f>PivotTables2!$I$8</c:f>
              <c:numCache>
                <c:formatCode>0%</c:formatCode>
                <c:ptCount val="1"/>
                <c:pt idx="0">
                  <c:v>0.17477156478124845</c:v>
                </c:pt>
              </c:numCache>
            </c:numRef>
          </c:val>
          <c:extLst>
            <c:ext xmlns:c16="http://schemas.microsoft.com/office/drawing/2014/chart" uri="{C3380CC4-5D6E-409C-BE32-E72D297353CC}">
              <c16:uniqueId val="{0000000B-5C0B-44A6-B6FA-364A0F6AC905}"/>
            </c:ext>
          </c:extLst>
        </c:ser>
        <c:ser>
          <c:idx val="4"/>
          <c:order val="4"/>
          <c:tx>
            <c:strRef>
              <c:f>PivotTables2!$H$9</c:f>
              <c:strCache>
                <c:ptCount val="1"/>
                <c:pt idx="0">
                  <c:v>United Kingdom</c:v>
                </c:pt>
              </c:strCache>
            </c:strRef>
          </c:tx>
          <c:spPr>
            <a:gradFill rotWithShape="1">
              <a:gsLst>
                <a:gs pos="100000">
                  <a:srgbClr val="EE9300"/>
                </a:gs>
                <a:gs pos="36000">
                  <a:srgbClr val="FFCA75"/>
                </a:gs>
              </a:gsLst>
              <a:lin ang="13500000" scaled="1"/>
            </a:gradFill>
            <a:ln w="6350">
              <a:noFill/>
            </a:ln>
            <a:effectLst/>
          </c:spPr>
          <c:invertIfNegative val="0"/>
          <c:val>
            <c:numRef>
              <c:f>PivotTables2!$I$9</c:f>
              <c:numCache>
                <c:formatCode>0%</c:formatCode>
                <c:ptCount val="1"/>
                <c:pt idx="0">
                  <c:v>0.1659693598847892</c:v>
                </c:pt>
              </c:numCache>
            </c:numRef>
          </c:val>
          <c:extLst>
            <c:ext xmlns:c16="http://schemas.microsoft.com/office/drawing/2014/chart" uri="{C3380CC4-5D6E-409C-BE32-E72D297353CC}">
              <c16:uniqueId val="{0000000C-5C0B-44A6-B6FA-364A0F6AC905}"/>
            </c:ext>
          </c:extLst>
        </c:ser>
        <c:ser>
          <c:idx val="5"/>
          <c:order val="5"/>
          <c:tx>
            <c:strRef>
              <c:f>PivotTables2!$H$10</c:f>
              <c:strCache>
                <c:ptCount val="1"/>
                <c:pt idx="0">
                  <c:v>USA</c:v>
                </c:pt>
              </c:strCache>
            </c:strRef>
          </c:tx>
          <c:spPr>
            <a:gradFill rotWithShape="1">
              <a:gsLst>
                <a:gs pos="24000">
                  <a:srgbClr val="DBF0FD"/>
                </a:gs>
                <a:gs pos="100000">
                  <a:srgbClr val="A5D9F9"/>
                </a:gs>
              </a:gsLst>
              <a:lin ang="13500000" scaled="1"/>
            </a:gradFill>
            <a:ln w="6350">
              <a:noFill/>
            </a:ln>
            <a:effectLst/>
          </c:spPr>
          <c:invertIfNegative val="0"/>
          <c:val>
            <c:numRef>
              <c:f>PivotTables2!$I$10</c:f>
              <c:numCache>
                <c:formatCode>0%</c:formatCode>
                <c:ptCount val="1"/>
                <c:pt idx="0">
                  <c:v>0.17061255400506531</c:v>
                </c:pt>
              </c:numCache>
            </c:numRef>
          </c:val>
          <c:extLst>
            <c:ext xmlns:c16="http://schemas.microsoft.com/office/drawing/2014/chart" uri="{C3380CC4-5D6E-409C-BE32-E72D297353CC}">
              <c16:uniqueId val="{0000000D-5C0B-44A6-B6FA-364A0F6AC905}"/>
            </c:ext>
          </c:extLst>
        </c:ser>
        <c:dLbls>
          <c:showLegendKey val="0"/>
          <c:showVal val="0"/>
          <c:showCatName val="0"/>
          <c:showSerName val="0"/>
          <c:showPercent val="0"/>
          <c:showBubbleSize val="0"/>
        </c:dLbls>
        <c:gapWidth val="150"/>
        <c:overlap val="100"/>
        <c:axId val="49753478"/>
        <c:axId val="1228489"/>
      </c:barChart>
      <c:catAx>
        <c:axId val="49753478"/>
        <c:scaling>
          <c:orientation val="minMax"/>
        </c:scaling>
        <c:delete val="1"/>
        <c:axPos val="l"/>
        <c:majorTickMark val="out"/>
        <c:minorTickMark val="none"/>
        <c:tickLblPos val="nextTo"/>
        <c:crossAx val="1228489"/>
        <c:crosses val="autoZero"/>
        <c:auto val="1"/>
        <c:lblAlgn val="ctr"/>
        <c:lblOffset val="100"/>
        <c:noMultiLvlLbl val="0"/>
      </c:catAx>
      <c:valAx>
        <c:axId val="1228489"/>
        <c:scaling>
          <c:orientation val="minMax"/>
        </c:scaling>
        <c:delete val="1"/>
        <c:axPos val="b"/>
        <c:numFmt formatCode="0%" sourceLinked="1"/>
        <c:majorTickMark val="out"/>
        <c:minorTickMark val="none"/>
        <c:tickLblPos val="nextTo"/>
        <c:crossAx val="49753478"/>
        <c:crosses val="autoZero"/>
        <c:crossBetween val="between"/>
      </c:valAx>
      <c:spPr>
        <a:noFill/>
        <a:ln w="635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6750000000000002"/>
          <c:y val="0.1135"/>
          <c:w val="0.46500000000000002"/>
          <c:h val="0.77324999999999999"/>
        </c:manualLayout>
      </c:layout>
      <c:doughnutChart>
        <c:varyColors val="1"/>
        <c:ser>
          <c:idx val="0"/>
          <c:order val="0"/>
          <c:spPr>
            <a:gradFill rotWithShape="1">
              <a:gsLst>
                <a:gs pos="0">
                  <a:srgbClr val="9FEAF7"/>
                </a:gs>
                <a:gs pos="100000">
                  <a:srgbClr val="1C39F5"/>
                </a:gs>
              </a:gsLst>
              <a:lin ang="13200000"/>
              <a:tileRect/>
            </a:gradFill>
            <a:ln w="25400">
              <a:noFill/>
            </a:ln>
            <a:effectLst/>
          </c:spPr>
          <c:dPt>
            <c:idx val="0"/>
            <c:bubble3D val="0"/>
            <c:spPr>
              <a:solidFill>
                <a:schemeClr val="tx1"/>
              </a:solidFill>
              <a:ln w="25400">
                <a:noFill/>
              </a:ln>
              <a:effectLst/>
            </c:spPr>
            <c:extLst>
              <c:ext xmlns:c16="http://schemas.microsoft.com/office/drawing/2014/chart" uri="{C3380CC4-5D6E-409C-BE32-E72D297353CC}">
                <c16:uniqueId val="{00000001-EDE6-4060-A6E4-8CD0813B2CD3}"/>
              </c:ext>
            </c:extLst>
          </c:dPt>
          <c:dPt>
            <c:idx val="1"/>
            <c:bubble3D val="0"/>
            <c:spPr>
              <a:gradFill rotWithShape="1">
                <a:gsLst>
                  <a:gs pos="30000">
                    <a:srgbClr val="9FEAF7"/>
                  </a:gs>
                  <a:gs pos="76000">
                    <a:srgbClr val="1C39F5"/>
                  </a:gs>
                </a:gsLst>
                <a:lin ang="13200000"/>
                <a:tileRect/>
              </a:gradFill>
              <a:ln w="25400">
                <a:noFill/>
              </a:ln>
              <a:effectLst/>
            </c:spPr>
            <c:extLst>
              <c:ext xmlns:c16="http://schemas.microsoft.com/office/drawing/2014/chart" uri="{C3380CC4-5D6E-409C-BE32-E72D297353CC}">
                <c16:uniqueId val="{00000003-EDE6-4060-A6E4-8CD0813B2CD3}"/>
              </c:ext>
            </c:extLst>
          </c:dPt>
          <c:cat>
            <c:strRef>
              <c:f>PivotTables2!$H$14:$I$14</c:f>
              <c:strCache>
                <c:ptCount val="2"/>
                <c:pt idx="0">
                  <c:v>remaining%</c:v>
                </c:pt>
                <c:pt idx="1">
                  <c:v>amount %</c:v>
                </c:pt>
              </c:strCache>
            </c:strRef>
          </c:cat>
          <c:val>
            <c:numRef>
              <c:f>PivotTables2!$H$15:$I$15</c:f>
              <c:numCache>
                <c:formatCode>0%</c:formatCode>
                <c:ptCount val="2"/>
                <c:pt idx="0">
                  <c:v>0.26795259068740773</c:v>
                </c:pt>
                <c:pt idx="1">
                  <c:v>0.73204740931259227</c:v>
                </c:pt>
              </c:numCache>
            </c:numRef>
          </c:val>
          <c:extLst>
            <c:ext xmlns:c16="http://schemas.microsoft.com/office/drawing/2014/chart" uri="{C3380CC4-5D6E-409C-BE32-E72D297353CC}">
              <c16:uniqueId val="{00000000-B3FA-4404-9305-66C9705D1BDC}"/>
            </c:ext>
          </c:extLst>
        </c:ser>
        <c:dLbls>
          <c:showLegendKey val="0"/>
          <c:showVal val="0"/>
          <c:showCatName val="0"/>
          <c:showSerName val="0"/>
          <c:showPercent val="0"/>
          <c:showBubbleSize val="0"/>
          <c:showLeaderLines val="1"/>
        </c:dLbls>
        <c:firstSliceAng val="0"/>
        <c:holeSize val="74"/>
      </c:doughnutChart>
      <c:scatterChart>
        <c:scatterStyle val="lineMarker"/>
        <c:varyColors val="0"/>
        <c:ser>
          <c:idx val="1"/>
          <c:order val="1"/>
          <c:tx>
            <c:v> </c:v>
          </c:tx>
          <c:spPr>
            <a:ln w="25400">
              <a:noFill/>
              <a:round/>
            </a:ln>
            <a:effectLst/>
          </c:spPr>
          <c:marker>
            <c:symbol val="circle"/>
            <c:size val="21"/>
            <c:spPr>
              <a:solidFill>
                <a:srgbClr val="9FEAF7"/>
              </a:solidFill>
              <a:ln w="9525">
                <a:noFill/>
              </a:ln>
              <a:effectLst/>
            </c:spPr>
          </c:marker>
          <c:dPt>
            <c:idx val="0"/>
            <c:marker>
              <c:spPr>
                <a:solidFill>
                  <a:srgbClr val="1C39F5"/>
                </a:solidFill>
                <a:ln w="9525">
                  <a:noFill/>
                </a:ln>
                <a:effectLst/>
              </c:spPr>
            </c:marker>
            <c:bubble3D val="0"/>
            <c:extLst>
              <c:ext xmlns:c16="http://schemas.microsoft.com/office/drawing/2014/chart" uri="{C3380CC4-5D6E-409C-BE32-E72D297353CC}">
                <c16:uniqueId val="{00000005-EDE6-4060-A6E4-8CD0813B2CD3}"/>
              </c:ext>
            </c:extLst>
          </c:dPt>
          <c:xVal>
            <c:numRef>
              <c:f>PivotTables2!$K$5:$K$6</c:f>
              <c:numCache>
                <c:formatCode>General</c:formatCode>
                <c:ptCount val="2"/>
                <c:pt idx="0">
                  <c:v>0</c:v>
                </c:pt>
                <c:pt idx="1">
                  <c:v>0.99364488426505715</c:v>
                </c:pt>
              </c:numCache>
            </c:numRef>
          </c:xVal>
          <c:yVal>
            <c:numRef>
              <c:f>PivotTables2!$L$5:$L$6</c:f>
              <c:numCache>
                <c:formatCode>General</c:formatCode>
                <c:ptCount val="2"/>
                <c:pt idx="0">
                  <c:v>1</c:v>
                </c:pt>
                <c:pt idx="1">
                  <c:v>-0.11256040144687304</c:v>
                </c:pt>
              </c:numCache>
            </c:numRef>
          </c:yVal>
          <c:smooth val="0"/>
          <c:extLst>
            <c:ext xmlns:c16="http://schemas.microsoft.com/office/drawing/2014/chart" uri="{C3380CC4-5D6E-409C-BE32-E72D297353CC}">
              <c16:uniqueId val="{00000001-B3FA-4404-9305-66C9705D1BDC}"/>
            </c:ext>
          </c:extLst>
        </c:ser>
        <c:dLbls>
          <c:showLegendKey val="0"/>
          <c:showVal val="0"/>
          <c:showCatName val="0"/>
          <c:showSerName val="0"/>
          <c:showPercent val="0"/>
          <c:showBubbleSize val="0"/>
        </c:dLbls>
        <c:axId val="42517963"/>
        <c:axId val="23284900"/>
      </c:scatterChart>
      <c:valAx>
        <c:axId val="42517963"/>
        <c:scaling>
          <c:orientation val="minMax"/>
          <c:max val="1.1499999999999999"/>
          <c:min val="-1.1499999999999999"/>
        </c:scaling>
        <c:delete val="1"/>
        <c:axPos val="b"/>
        <c:numFmt formatCode="General" sourceLinked="1"/>
        <c:majorTickMark val="out"/>
        <c:minorTickMark val="none"/>
        <c:tickLblPos val="nextTo"/>
        <c:crossAx val="23284900"/>
        <c:crosses val="autoZero"/>
        <c:crossBetween val="midCat"/>
      </c:valAx>
      <c:valAx>
        <c:axId val="23284900"/>
        <c:scaling>
          <c:orientation val="minMax"/>
          <c:max val="1.1499999999999999"/>
          <c:min val="-1.1499999999999999"/>
        </c:scaling>
        <c:delete val="1"/>
        <c:axPos val="l"/>
        <c:numFmt formatCode="General" sourceLinked="1"/>
        <c:majorTickMark val="out"/>
        <c:minorTickMark val="none"/>
        <c:tickLblPos val="nextTo"/>
        <c:crossAx val="42517963"/>
        <c:crosses val="autoZero"/>
        <c:crossBetween val="midCat"/>
      </c:valAx>
      <c:spPr>
        <a:noFill/>
        <a:ln w="635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a:effectLst/>
  </c:spPr>
  <c:printSettings>
    <c:headerFooter/>
    <c:pageMargins b="0.75" l="0.7" r="0.7" t="0.75" header="0.3" footer="0.3"/>
    <c:pageSetup/>
  </c:printSettings>
  <c:userShapes r:id="rId1"/>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337521525337648"/>
          <c:y val="4.0878215104264252E-2"/>
          <c:w val="0.86662484969040643"/>
          <c:h val="0.94661101269201831"/>
        </c:manualLayout>
      </c:layout>
      <c:barChart>
        <c:barDir val="col"/>
        <c:grouping val="stacked"/>
        <c:varyColors val="0"/>
        <c:ser>
          <c:idx val="0"/>
          <c:order val="0"/>
          <c:spPr>
            <a:gradFill>
              <a:gsLst>
                <a:gs pos="0">
                  <a:srgbClr val="9947F7"/>
                </a:gs>
                <a:gs pos="100000">
                  <a:srgbClr val="00F1DF"/>
                </a:gs>
              </a:gsLst>
              <a:lin ang="5400000" scaled="1"/>
            </a:gradFill>
            <a:ln>
              <a:noFill/>
            </a:ln>
            <a:effectLst/>
          </c:spPr>
          <c:invertIfNegative val="0"/>
          <c:val>
            <c:numRef>
              <c:f>PivotTables2!$L$42</c:f>
              <c:numCache>
                <c:formatCode>0.00%</c:formatCode>
                <c:ptCount val="1"/>
                <c:pt idx="0">
                  <c:v>0.22799999999999998</c:v>
                </c:pt>
              </c:numCache>
            </c:numRef>
          </c:val>
          <c:extLst>
            <c:ext xmlns:c16="http://schemas.microsoft.com/office/drawing/2014/chart" uri="{C3380CC4-5D6E-409C-BE32-E72D297353CC}">
              <c16:uniqueId val="{00000000-5C25-41F8-834C-3AB45005F20C}"/>
            </c:ext>
          </c:extLst>
        </c:ser>
        <c:ser>
          <c:idx val="1"/>
          <c:order val="1"/>
          <c:spPr>
            <a:solidFill>
              <a:schemeClr val="accent2"/>
            </a:solidFill>
            <a:ln>
              <a:noFill/>
            </a:ln>
            <a:effectLst/>
          </c:spPr>
          <c:invertIfNegative val="0"/>
          <c:val>
            <c:numRef>
              <c:f>PivotTables2!$M$42</c:f>
              <c:numCache>
                <c:formatCode>General</c:formatCode>
                <c:ptCount val="1"/>
              </c:numCache>
            </c:numRef>
          </c:val>
          <c:extLst>
            <c:ext xmlns:c16="http://schemas.microsoft.com/office/drawing/2014/chart" uri="{C3380CC4-5D6E-409C-BE32-E72D297353CC}">
              <c16:uniqueId val="{00000001-5C25-41F8-834C-3AB45005F20C}"/>
            </c:ext>
          </c:extLst>
        </c:ser>
        <c:ser>
          <c:idx val="2"/>
          <c:order val="2"/>
          <c:spPr>
            <a:solidFill>
              <a:schemeClr val="tx1"/>
            </a:solidFill>
            <a:ln>
              <a:noFill/>
            </a:ln>
            <a:effectLst/>
          </c:spPr>
          <c:invertIfNegative val="0"/>
          <c:val>
            <c:numRef>
              <c:f>PivotTables2!$N$42</c:f>
              <c:numCache>
                <c:formatCode>0.000%</c:formatCode>
                <c:ptCount val="1"/>
                <c:pt idx="0">
                  <c:v>0.77200000000000002</c:v>
                </c:pt>
              </c:numCache>
            </c:numRef>
          </c:val>
          <c:extLst>
            <c:ext xmlns:c16="http://schemas.microsoft.com/office/drawing/2014/chart" uri="{C3380CC4-5D6E-409C-BE32-E72D297353CC}">
              <c16:uniqueId val="{00000002-5C25-41F8-834C-3AB45005F20C}"/>
            </c:ext>
          </c:extLst>
        </c:ser>
        <c:dLbls>
          <c:showLegendKey val="0"/>
          <c:showVal val="0"/>
          <c:showCatName val="0"/>
          <c:showSerName val="0"/>
          <c:showPercent val="0"/>
          <c:showBubbleSize val="0"/>
        </c:dLbls>
        <c:gapWidth val="150"/>
        <c:overlap val="100"/>
        <c:axId val="874653664"/>
        <c:axId val="874645024"/>
      </c:barChart>
      <c:catAx>
        <c:axId val="874653664"/>
        <c:scaling>
          <c:orientation val="minMax"/>
        </c:scaling>
        <c:delete val="1"/>
        <c:axPos val="b"/>
        <c:majorTickMark val="out"/>
        <c:minorTickMark val="none"/>
        <c:tickLblPos val="nextTo"/>
        <c:crossAx val="874645024"/>
        <c:crosses val="autoZero"/>
        <c:auto val="1"/>
        <c:lblAlgn val="ctr"/>
        <c:lblOffset val="100"/>
        <c:noMultiLvlLbl val="0"/>
      </c:catAx>
      <c:valAx>
        <c:axId val="874645024"/>
        <c:scaling>
          <c:orientation val="minMax"/>
          <c:max val="1"/>
        </c:scaling>
        <c:delete val="1"/>
        <c:axPos val="l"/>
        <c:numFmt formatCode="0.00%" sourceLinked="1"/>
        <c:majorTickMark val="out"/>
        <c:minorTickMark val="none"/>
        <c:tickLblPos val="nextTo"/>
        <c:crossAx val="8746536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698578444567466"/>
          <c:y val="3.3650527429636708E-2"/>
          <c:w val="0.67320860360912882"/>
          <c:h val="0.91337293304077771"/>
        </c:manualLayout>
      </c:layout>
      <c:doughnutChart>
        <c:varyColors val="1"/>
        <c:ser>
          <c:idx val="0"/>
          <c:order val="0"/>
          <c:tx>
            <c:v>1st</c:v>
          </c:tx>
          <c:spPr>
            <a:gradFill>
              <a:gsLst>
                <a:gs pos="20000">
                  <a:srgbClr val="C46FDF"/>
                </a:gs>
                <a:gs pos="70000">
                  <a:srgbClr val="9947F7"/>
                </a:gs>
              </a:gsLst>
              <a:lin ang="5400000" scaled="1"/>
            </a:gradFill>
            <a:ln w="120650">
              <a:solidFill>
                <a:schemeClr val="tx1"/>
              </a:solidFill>
            </a:ln>
          </c:spPr>
          <c:dPt>
            <c:idx val="0"/>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01-FBB3-470E-AA5A-C60707FED877}"/>
              </c:ext>
            </c:extLst>
          </c:dPt>
          <c:dPt>
            <c:idx val="1"/>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03-FBB3-470E-AA5A-C60707FED877}"/>
              </c:ext>
            </c:extLst>
          </c:dPt>
          <c:dPt>
            <c:idx val="2"/>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05-FBB3-470E-AA5A-C60707FED877}"/>
              </c:ext>
            </c:extLst>
          </c:dPt>
          <c:dPt>
            <c:idx val="3"/>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07-FBB3-470E-AA5A-C60707FED877}"/>
              </c:ext>
            </c:extLst>
          </c:dPt>
          <c:dPt>
            <c:idx val="4"/>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09-FBB3-470E-AA5A-C60707FED877}"/>
              </c:ext>
            </c:extLst>
          </c:dPt>
          <c:dPt>
            <c:idx val="5"/>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0B-FBB3-470E-AA5A-C60707FED877}"/>
              </c:ext>
            </c:extLst>
          </c:dPt>
          <c:dPt>
            <c:idx val="6"/>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0D-FBB3-470E-AA5A-C60707FED877}"/>
              </c:ext>
            </c:extLst>
          </c:dPt>
          <c:dPt>
            <c:idx val="7"/>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0F-FBB3-470E-AA5A-C60707FED877}"/>
              </c:ext>
            </c:extLst>
          </c:dPt>
          <c:dPt>
            <c:idx val="8"/>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11-FBB3-470E-AA5A-C60707FED877}"/>
              </c:ext>
            </c:extLst>
          </c:dPt>
          <c:dPt>
            <c:idx val="9"/>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13-FBB3-470E-AA5A-C60707FED877}"/>
              </c:ext>
            </c:extLst>
          </c:dPt>
          <c:dPt>
            <c:idx val="10"/>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15-FBB3-470E-AA5A-C60707FED877}"/>
              </c:ext>
            </c:extLst>
          </c:dPt>
          <c:dPt>
            <c:idx val="11"/>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17-FBB3-470E-AA5A-C60707FED877}"/>
              </c:ext>
            </c:extLst>
          </c:dPt>
          <c:dPt>
            <c:idx val="12"/>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19-FBB3-470E-AA5A-C60707FED877}"/>
              </c:ext>
            </c:extLst>
          </c:dPt>
          <c:dPt>
            <c:idx val="13"/>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1B-FBB3-470E-AA5A-C60707FED877}"/>
              </c:ext>
            </c:extLst>
          </c:dPt>
          <c:dPt>
            <c:idx val="14"/>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1D-FBB3-470E-AA5A-C60707FED877}"/>
              </c:ext>
            </c:extLst>
          </c:dPt>
          <c:dPt>
            <c:idx val="15"/>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1F-FBB3-470E-AA5A-C60707FED877}"/>
              </c:ext>
            </c:extLst>
          </c:dPt>
          <c:dPt>
            <c:idx val="16"/>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21-FBB3-470E-AA5A-C60707FED877}"/>
              </c:ext>
            </c:extLst>
          </c:dPt>
          <c:dPt>
            <c:idx val="17"/>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23-FBB3-470E-AA5A-C60707FED877}"/>
              </c:ext>
            </c:extLst>
          </c:dPt>
          <c:dPt>
            <c:idx val="18"/>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25-FBB3-470E-AA5A-C60707FED877}"/>
              </c:ext>
            </c:extLst>
          </c:dPt>
          <c:dPt>
            <c:idx val="19"/>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27-FBB3-470E-AA5A-C60707FED877}"/>
              </c:ext>
            </c:extLst>
          </c:dPt>
          <c:dPt>
            <c:idx val="20"/>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29-FBB3-470E-AA5A-C60707FED877}"/>
              </c:ext>
            </c:extLst>
          </c:dPt>
          <c:dPt>
            <c:idx val="21"/>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2B-FBB3-470E-AA5A-C60707FED877}"/>
              </c:ext>
            </c:extLst>
          </c:dPt>
          <c:dPt>
            <c:idx val="22"/>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2D-FBB3-470E-AA5A-C60707FED877}"/>
              </c:ext>
            </c:extLst>
          </c:dPt>
          <c:dPt>
            <c:idx val="23"/>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2F-FBB3-470E-AA5A-C60707FED877}"/>
              </c:ext>
            </c:extLst>
          </c:dPt>
          <c:dPt>
            <c:idx val="24"/>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31-FBB3-470E-AA5A-C60707FED877}"/>
              </c:ext>
            </c:extLst>
          </c:dPt>
          <c:dPt>
            <c:idx val="25"/>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33-FBB3-470E-AA5A-C60707FED877}"/>
              </c:ext>
            </c:extLst>
          </c:dPt>
          <c:dPt>
            <c:idx val="26"/>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35-FBB3-470E-AA5A-C60707FED877}"/>
              </c:ext>
            </c:extLst>
          </c:dPt>
          <c:dPt>
            <c:idx val="27"/>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37-FBB3-470E-AA5A-C60707FED877}"/>
              </c:ext>
            </c:extLst>
          </c:dPt>
          <c:dPt>
            <c:idx val="28"/>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39-FBB3-470E-AA5A-C60707FED877}"/>
              </c:ext>
            </c:extLst>
          </c:dPt>
          <c:dPt>
            <c:idx val="29"/>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3B-FBB3-470E-AA5A-C60707FED877}"/>
              </c:ext>
            </c:extLst>
          </c:dPt>
          <c:dPt>
            <c:idx val="30"/>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3D-FBB3-470E-AA5A-C60707FED877}"/>
              </c:ext>
            </c:extLst>
          </c:dPt>
          <c:dPt>
            <c:idx val="31"/>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3F-FBB3-470E-AA5A-C60707FED877}"/>
              </c:ext>
            </c:extLst>
          </c:dPt>
          <c:dPt>
            <c:idx val="32"/>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41-FBB3-470E-AA5A-C60707FED877}"/>
              </c:ext>
            </c:extLst>
          </c:dPt>
          <c:dPt>
            <c:idx val="33"/>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43-FBB3-470E-AA5A-C60707FED877}"/>
              </c:ext>
            </c:extLst>
          </c:dPt>
          <c:dPt>
            <c:idx val="34"/>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45-FBB3-470E-AA5A-C60707FED877}"/>
              </c:ext>
            </c:extLst>
          </c:dPt>
          <c:dPt>
            <c:idx val="35"/>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47-FBB3-470E-AA5A-C60707FED877}"/>
              </c:ext>
            </c:extLst>
          </c:dPt>
          <c:dPt>
            <c:idx val="36"/>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49-FBB3-470E-AA5A-C60707FED877}"/>
              </c:ext>
            </c:extLst>
          </c:dPt>
          <c:dPt>
            <c:idx val="37"/>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4B-FBB3-470E-AA5A-C60707FED877}"/>
              </c:ext>
            </c:extLst>
          </c:dPt>
          <c:dPt>
            <c:idx val="38"/>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4D-FBB3-470E-AA5A-C60707FED877}"/>
              </c:ext>
            </c:extLst>
          </c:dPt>
          <c:dPt>
            <c:idx val="39"/>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4F-FBB3-470E-AA5A-C60707FED877}"/>
              </c:ext>
            </c:extLst>
          </c:dPt>
          <c:dPt>
            <c:idx val="40"/>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51-FBB3-470E-AA5A-C60707FED877}"/>
              </c:ext>
            </c:extLst>
          </c:dPt>
          <c:dPt>
            <c:idx val="41"/>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53-FBB3-470E-AA5A-C60707FED877}"/>
              </c:ext>
            </c:extLst>
          </c:dPt>
          <c:dPt>
            <c:idx val="42"/>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55-FBB3-470E-AA5A-C60707FED877}"/>
              </c:ext>
            </c:extLst>
          </c:dPt>
          <c:dPt>
            <c:idx val="43"/>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57-FBB3-470E-AA5A-C60707FED877}"/>
              </c:ext>
            </c:extLst>
          </c:dPt>
          <c:dPt>
            <c:idx val="44"/>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59-FBB3-470E-AA5A-C60707FED877}"/>
              </c:ext>
            </c:extLst>
          </c:dPt>
          <c:dPt>
            <c:idx val="45"/>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5B-FBB3-470E-AA5A-C60707FED877}"/>
              </c:ext>
            </c:extLst>
          </c:dPt>
          <c:dPt>
            <c:idx val="46"/>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5D-FBB3-470E-AA5A-C60707FED877}"/>
              </c:ext>
            </c:extLst>
          </c:dPt>
          <c:dPt>
            <c:idx val="47"/>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5F-FBB3-470E-AA5A-C60707FED877}"/>
              </c:ext>
            </c:extLst>
          </c:dPt>
          <c:dPt>
            <c:idx val="48"/>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61-FBB3-470E-AA5A-C60707FED877}"/>
              </c:ext>
            </c:extLst>
          </c:dPt>
          <c:dPt>
            <c:idx val="49"/>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63-FBB3-470E-AA5A-C60707FED877}"/>
              </c:ext>
            </c:extLst>
          </c:dPt>
          <c:dPt>
            <c:idx val="50"/>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65-FBB3-470E-AA5A-C60707FED877}"/>
              </c:ext>
            </c:extLst>
          </c:dPt>
          <c:dPt>
            <c:idx val="51"/>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67-FBB3-470E-AA5A-C60707FED877}"/>
              </c:ext>
            </c:extLst>
          </c:dPt>
          <c:dPt>
            <c:idx val="52"/>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69-FBB3-470E-AA5A-C60707FED877}"/>
              </c:ext>
            </c:extLst>
          </c:dPt>
          <c:dPt>
            <c:idx val="53"/>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6B-FBB3-470E-AA5A-C60707FED877}"/>
              </c:ext>
            </c:extLst>
          </c:dPt>
          <c:dPt>
            <c:idx val="54"/>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6D-FBB3-470E-AA5A-C60707FED877}"/>
              </c:ext>
            </c:extLst>
          </c:dPt>
          <c:dPt>
            <c:idx val="55"/>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6F-FBB3-470E-AA5A-C60707FED877}"/>
              </c:ext>
            </c:extLst>
          </c:dPt>
          <c:dPt>
            <c:idx val="56"/>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71-FBB3-470E-AA5A-C60707FED877}"/>
              </c:ext>
            </c:extLst>
          </c:dPt>
          <c:dPt>
            <c:idx val="57"/>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73-FBB3-470E-AA5A-C60707FED877}"/>
              </c:ext>
            </c:extLst>
          </c:dPt>
          <c:dPt>
            <c:idx val="58"/>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75-FBB3-470E-AA5A-C60707FED877}"/>
              </c:ext>
            </c:extLst>
          </c:dPt>
          <c:val>
            <c:numLit>
              <c:formatCode>General</c:formatCode>
              <c:ptCount val="59"/>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numLit>
          </c:val>
          <c:extLst>
            <c:ext xmlns:c16="http://schemas.microsoft.com/office/drawing/2014/chart" uri="{C3380CC4-5D6E-409C-BE32-E72D297353CC}">
              <c16:uniqueId val="{00000001-CC12-4D3C-B4C5-40FCFDC00257}"/>
            </c:ext>
          </c:extLst>
        </c:ser>
        <c:dLbls>
          <c:showLegendKey val="0"/>
          <c:showVal val="0"/>
          <c:showCatName val="0"/>
          <c:showSerName val="0"/>
          <c:showPercent val="0"/>
          <c:showBubbleSize val="0"/>
          <c:showLeaderLines val="1"/>
        </c:dLbls>
        <c:firstSliceAng val="0"/>
        <c:holeSize val="50"/>
      </c:doughnutChart>
      <c:scatterChart>
        <c:scatterStyle val="lineMarker"/>
        <c:varyColors val="0"/>
        <c:ser>
          <c:idx val="2"/>
          <c:order val="1"/>
          <c:tx>
            <c:v>3rd</c:v>
          </c:tx>
          <c:spPr>
            <a:ln w="25400" cap="rnd">
              <a:noFill/>
              <a:round/>
            </a:ln>
            <a:effectLst/>
          </c:spPr>
          <c:marker>
            <c:symbol val="circle"/>
            <c:size val="5"/>
            <c:spPr>
              <a:solidFill>
                <a:schemeClr val="accent3"/>
              </a:solidFill>
              <a:ln w="9525">
                <a:solidFill>
                  <a:schemeClr val="accent3"/>
                </a:solidFill>
              </a:ln>
              <a:effectLst/>
            </c:spPr>
          </c:marker>
          <c:xVal>
            <c:numRef>
              <c:f>PivotTables2!$F$45:$F$46</c:f>
              <c:numCache>
                <c:formatCode>General</c:formatCode>
                <c:ptCount val="2"/>
                <c:pt idx="0">
                  <c:v>0</c:v>
                </c:pt>
                <c:pt idx="1">
                  <c:v>-0.99364483721177566</c:v>
                </c:pt>
              </c:numCache>
            </c:numRef>
          </c:xVal>
          <c:yVal>
            <c:numRef>
              <c:f>PivotTables2!$G$45:$G$46</c:f>
              <c:numCache>
                <c:formatCode>General</c:formatCode>
                <c:ptCount val="2"/>
                <c:pt idx="0">
                  <c:v>1</c:v>
                </c:pt>
                <c:pt idx="1">
                  <c:v>-0.11256081681643809</c:v>
                </c:pt>
              </c:numCache>
            </c:numRef>
          </c:yVal>
          <c:smooth val="0"/>
          <c:extLst>
            <c:ext xmlns:c16="http://schemas.microsoft.com/office/drawing/2014/chart" uri="{C3380CC4-5D6E-409C-BE32-E72D297353CC}">
              <c16:uniqueId val="{0000000D-CC12-4D3C-B4C5-40FCFDC00257}"/>
            </c:ext>
          </c:extLst>
        </c:ser>
        <c:dLbls>
          <c:showLegendKey val="0"/>
          <c:showVal val="0"/>
          <c:showCatName val="0"/>
          <c:showSerName val="0"/>
          <c:showPercent val="0"/>
          <c:showBubbleSize val="0"/>
        </c:dLbls>
        <c:axId val="838263424"/>
        <c:axId val="838271584"/>
      </c:scatterChart>
      <c:valAx>
        <c:axId val="838271584"/>
        <c:scaling>
          <c:orientation val="minMax"/>
          <c:max val="1.1500000000000001"/>
          <c:min val="-1.1500000000000001"/>
        </c:scaling>
        <c:delete val="1"/>
        <c:axPos val="l"/>
        <c:numFmt formatCode="General" sourceLinked="1"/>
        <c:majorTickMark val="out"/>
        <c:minorTickMark val="none"/>
        <c:tickLblPos val="nextTo"/>
        <c:crossAx val="838263424"/>
        <c:crosses val="autoZero"/>
        <c:crossBetween val="midCat"/>
      </c:valAx>
      <c:valAx>
        <c:axId val="838263424"/>
        <c:scaling>
          <c:orientation val="minMax"/>
          <c:max val="1.1500000000000001"/>
          <c:min val="-1.1500000000000001"/>
        </c:scaling>
        <c:delete val="1"/>
        <c:axPos val="b"/>
        <c:numFmt formatCode="General" sourceLinked="1"/>
        <c:majorTickMark val="out"/>
        <c:minorTickMark val="none"/>
        <c:tickLblPos val="nextTo"/>
        <c:crossAx val="838271584"/>
        <c:crosses val="autoZero"/>
        <c:crossBetween val="midCat"/>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996711706585725E-2"/>
          <c:y val="4.4290473942239061E-2"/>
          <c:w val="0.89007346040099777"/>
          <c:h val="0.93573813173682996"/>
        </c:manualLayout>
      </c:layout>
      <c:doughnutChart>
        <c:varyColors val="1"/>
        <c:ser>
          <c:idx val="0"/>
          <c:order val="0"/>
          <c:tx>
            <c:v>1</c:v>
          </c:tx>
          <c:spPr>
            <a:gradFill>
              <a:gsLst>
                <a:gs pos="0">
                  <a:srgbClr val="C46FDF"/>
                </a:gs>
                <a:gs pos="70000">
                  <a:srgbClr val="9947F7"/>
                </a:gs>
              </a:gsLst>
              <a:lin ang="5400000" scaled="1"/>
            </a:gradFill>
            <a:ln w="120650">
              <a:solidFill>
                <a:schemeClr val="tx1"/>
              </a:solidFill>
            </a:ln>
          </c:spPr>
          <c:dPt>
            <c:idx val="0"/>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01-E876-4B4F-BC57-018B403D5BFC}"/>
              </c:ext>
            </c:extLst>
          </c:dPt>
          <c:dPt>
            <c:idx val="1"/>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03-E876-4B4F-BC57-018B403D5BFC}"/>
              </c:ext>
            </c:extLst>
          </c:dPt>
          <c:dPt>
            <c:idx val="2"/>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05-E876-4B4F-BC57-018B403D5BFC}"/>
              </c:ext>
            </c:extLst>
          </c:dPt>
          <c:dPt>
            <c:idx val="3"/>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07-E876-4B4F-BC57-018B403D5BFC}"/>
              </c:ext>
            </c:extLst>
          </c:dPt>
          <c:dPt>
            <c:idx val="4"/>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09-E876-4B4F-BC57-018B403D5BFC}"/>
              </c:ext>
            </c:extLst>
          </c:dPt>
          <c:dPt>
            <c:idx val="5"/>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0B-E876-4B4F-BC57-018B403D5BFC}"/>
              </c:ext>
            </c:extLst>
          </c:dPt>
          <c:dPt>
            <c:idx val="6"/>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0D-E876-4B4F-BC57-018B403D5BFC}"/>
              </c:ext>
            </c:extLst>
          </c:dPt>
          <c:dPt>
            <c:idx val="7"/>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0F-E876-4B4F-BC57-018B403D5BFC}"/>
              </c:ext>
            </c:extLst>
          </c:dPt>
          <c:dPt>
            <c:idx val="8"/>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11-E876-4B4F-BC57-018B403D5BFC}"/>
              </c:ext>
            </c:extLst>
          </c:dPt>
          <c:dPt>
            <c:idx val="9"/>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13-E876-4B4F-BC57-018B403D5BFC}"/>
              </c:ext>
            </c:extLst>
          </c:dPt>
          <c:dPt>
            <c:idx val="10"/>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15-E876-4B4F-BC57-018B403D5BFC}"/>
              </c:ext>
            </c:extLst>
          </c:dPt>
          <c:dPt>
            <c:idx val="11"/>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17-E876-4B4F-BC57-018B403D5BFC}"/>
              </c:ext>
            </c:extLst>
          </c:dPt>
          <c:dPt>
            <c:idx val="12"/>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19-E876-4B4F-BC57-018B403D5BFC}"/>
              </c:ext>
            </c:extLst>
          </c:dPt>
          <c:dPt>
            <c:idx val="13"/>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1B-E876-4B4F-BC57-018B403D5BFC}"/>
              </c:ext>
            </c:extLst>
          </c:dPt>
          <c:dPt>
            <c:idx val="14"/>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1D-E876-4B4F-BC57-018B403D5BFC}"/>
              </c:ext>
            </c:extLst>
          </c:dPt>
          <c:dPt>
            <c:idx val="15"/>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1F-E876-4B4F-BC57-018B403D5BFC}"/>
              </c:ext>
            </c:extLst>
          </c:dPt>
          <c:dPt>
            <c:idx val="16"/>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21-E876-4B4F-BC57-018B403D5BFC}"/>
              </c:ext>
            </c:extLst>
          </c:dPt>
          <c:dPt>
            <c:idx val="17"/>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23-E876-4B4F-BC57-018B403D5BFC}"/>
              </c:ext>
            </c:extLst>
          </c:dPt>
          <c:dPt>
            <c:idx val="18"/>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25-E876-4B4F-BC57-018B403D5BFC}"/>
              </c:ext>
            </c:extLst>
          </c:dPt>
          <c:dPt>
            <c:idx val="19"/>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27-E876-4B4F-BC57-018B403D5BFC}"/>
              </c:ext>
            </c:extLst>
          </c:dPt>
          <c:dPt>
            <c:idx val="20"/>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29-E876-4B4F-BC57-018B403D5BFC}"/>
              </c:ext>
            </c:extLst>
          </c:dPt>
          <c:dPt>
            <c:idx val="21"/>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2B-E876-4B4F-BC57-018B403D5BFC}"/>
              </c:ext>
            </c:extLst>
          </c:dPt>
          <c:dPt>
            <c:idx val="22"/>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2D-E876-4B4F-BC57-018B403D5BFC}"/>
              </c:ext>
            </c:extLst>
          </c:dPt>
          <c:dPt>
            <c:idx val="23"/>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2F-E876-4B4F-BC57-018B403D5BFC}"/>
              </c:ext>
            </c:extLst>
          </c:dPt>
          <c:dPt>
            <c:idx val="24"/>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31-E876-4B4F-BC57-018B403D5BFC}"/>
              </c:ext>
            </c:extLst>
          </c:dPt>
          <c:dPt>
            <c:idx val="25"/>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33-E876-4B4F-BC57-018B403D5BFC}"/>
              </c:ext>
            </c:extLst>
          </c:dPt>
          <c:dPt>
            <c:idx val="26"/>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35-E876-4B4F-BC57-018B403D5BFC}"/>
              </c:ext>
            </c:extLst>
          </c:dPt>
          <c:dPt>
            <c:idx val="27"/>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37-E876-4B4F-BC57-018B403D5BFC}"/>
              </c:ext>
            </c:extLst>
          </c:dPt>
          <c:dPt>
            <c:idx val="28"/>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39-E876-4B4F-BC57-018B403D5BFC}"/>
              </c:ext>
            </c:extLst>
          </c:dPt>
          <c:dPt>
            <c:idx val="29"/>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3B-E876-4B4F-BC57-018B403D5BFC}"/>
              </c:ext>
            </c:extLst>
          </c:dPt>
          <c:dPt>
            <c:idx val="30"/>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3D-E876-4B4F-BC57-018B403D5BFC}"/>
              </c:ext>
            </c:extLst>
          </c:dPt>
          <c:dPt>
            <c:idx val="31"/>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3F-E876-4B4F-BC57-018B403D5BFC}"/>
              </c:ext>
            </c:extLst>
          </c:dPt>
          <c:dPt>
            <c:idx val="32"/>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41-E876-4B4F-BC57-018B403D5BFC}"/>
              </c:ext>
            </c:extLst>
          </c:dPt>
          <c:dPt>
            <c:idx val="33"/>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43-E876-4B4F-BC57-018B403D5BFC}"/>
              </c:ext>
            </c:extLst>
          </c:dPt>
          <c:dPt>
            <c:idx val="34"/>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45-E876-4B4F-BC57-018B403D5BFC}"/>
              </c:ext>
            </c:extLst>
          </c:dPt>
          <c:dPt>
            <c:idx val="35"/>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47-E876-4B4F-BC57-018B403D5BFC}"/>
              </c:ext>
            </c:extLst>
          </c:dPt>
          <c:dPt>
            <c:idx val="36"/>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49-E876-4B4F-BC57-018B403D5BFC}"/>
              </c:ext>
            </c:extLst>
          </c:dPt>
          <c:dPt>
            <c:idx val="37"/>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4B-E876-4B4F-BC57-018B403D5BFC}"/>
              </c:ext>
            </c:extLst>
          </c:dPt>
          <c:dPt>
            <c:idx val="38"/>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4D-E876-4B4F-BC57-018B403D5BFC}"/>
              </c:ext>
            </c:extLst>
          </c:dPt>
          <c:dPt>
            <c:idx val="39"/>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4F-E876-4B4F-BC57-018B403D5BFC}"/>
              </c:ext>
            </c:extLst>
          </c:dPt>
          <c:dPt>
            <c:idx val="40"/>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51-E876-4B4F-BC57-018B403D5BFC}"/>
              </c:ext>
            </c:extLst>
          </c:dPt>
          <c:dPt>
            <c:idx val="41"/>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53-E876-4B4F-BC57-018B403D5BFC}"/>
              </c:ext>
            </c:extLst>
          </c:dPt>
          <c:dPt>
            <c:idx val="42"/>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55-E876-4B4F-BC57-018B403D5BFC}"/>
              </c:ext>
            </c:extLst>
          </c:dPt>
          <c:dPt>
            <c:idx val="43"/>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57-E876-4B4F-BC57-018B403D5BFC}"/>
              </c:ext>
            </c:extLst>
          </c:dPt>
          <c:dPt>
            <c:idx val="44"/>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59-E876-4B4F-BC57-018B403D5BFC}"/>
              </c:ext>
            </c:extLst>
          </c:dPt>
          <c:dPt>
            <c:idx val="45"/>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5B-E876-4B4F-BC57-018B403D5BFC}"/>
              </c:ext>
            </c:extLst>
          </c:dPt>
          <c:dPt>
            <c:idx val="46"/>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5D-E876-4B4F-BC57-018B403D5BFC}"/>
              </c:ext>
            </c:extLst>
          </c:dPt>
          <c:dPt>
            <c:idx val="47"/>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5F-E876-4B4F-BC57-018B403D5BFC}"/>
              </c:ext>
            </c:extLst>
          </c:dPt>
          <c:dPt>
            <c:idx val="48"/>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61-E876-4B4F-BC57-018B403D5BFC}"/>
              </c:ext>
            </c:extLst>
          </c:dPt>
          <c:dPt>
            <c:idx val="49"/>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63-E876-4B4F-BC57-018B403D5BFC}"/>
              </c:ext>
            </c:extLst>
          </c:dPt>
          <c:dPt>
            <c:idx val="50"/>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65-E876-4B4F-BC57-018B403D5BFC}"/>
              </c:ext>
            </c:extLst>
          </c:dPt>
          <c:dPt>
            <c:idx val="51"/>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67-E876-4B4F-BC57-018B403D5BFC}"/>
              </c:ext>
            </c:extLst>
          </c:dPt>
          <c:dPt>
            <c:idx val="52"/>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69-E876-4B4F-BC57-018B403D5BFC}"/>
              </c:ext>
            </c:extLst>
          </c:dPt>
          <c:dPt>
            <c:idx val="53"/>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6B-E876-4B4F-BC57-018B403D5BFC}"/>
              </c:ext>
            </c:extLst>
          </c:dPt>
          <c:dPt>
            <c:idx val="54"/>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6D-E876-4B4F-BC57-018B403D5BFC}"/>
              </c:ext>
            </c:extLst>
          </c:dPt>
          <c:dPt>
            <c:idx val="55"/>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6F-E876-4B4F-BC57-018B403D5BFC}"/>
              </c:ext>
            </c:extLst>
          </c:dPt>
          <c:dPt>
            <c:idx val="56"/>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71-E876-4B4F-BC57-018B403D5BFC}"/>
              </c:ext>
            </c:extLst>
          </c:dPt>
          <c:dPt>
            <c:idx val="57"/>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73-E876-4B4F-BC57-018B403D5BFC}"/>
              </c:ext>
            </c:extLst>
          </c:dPt>
          <c:val>
            <c:numLit>
              <c:formatCode>General</c:formatCode>
              <c:ptCount val="5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numLit>
          </c:val>
          <c:extLst>
            <c:ext xmlns:c16="http://schemas.microsoft.com/office/drawing/2014/chart" uri="{C3380CC4-5D6E-409C-BE32-E72D297353CC}">
              <c16:uniqueId val="{00000000-FE7B-4ED3-8BAC-DD6689BAAD4D}"/>
            </c:ext>
          </c:extLst>
        </c:ser>
        <c:dLbls>
          <c:showLegendKey val="0"/>
          <c:showVal val="0"/>
          <c:showCatName val="0"/>
          <c:showSerName val="0"/>
          <c:showPercent val="0"/>
          <c:showBubbleSize val="0"/>
          <c:showLeaderLines val="1"/>
        </c:dLbls>
        <c:firstSliceAng val="0"/>
        <c:holeSize val="75"/>
      </c:doughnutChart>
      <c:pieChart>
        <c:varyColors val="1"/>
        <c:ser>
          <c:idx val="1"/>
          <c:order val="1"/>
          <c:tx>
            <c:v>2</c:v>
          </c:tx>
          <c:spPr>
            <a:noFill/>
            <a:ln>
              <a:noFill/>
            </a:ln>
          </c:spPr>
          <c:dPt>
            <c:idx val="0"/>
            <c:bubble3D val="0"/>
            <c:spPr>
              <a:noFill/>
              <a:ln w="19050">
                <a:noFill/>
              </a:ln>
              <a:effectLst/>
            </c:spPr>
            <c:extLst>
              <c:ext xmlns:c16="http://schemas.microsoft.com/office/drawing/2014/chart" uri="{C3380CC4-5D6E-409C-BE32-E72D297353CC}">
                <c16:uniqueId val="{00000075-E876-4B4F-BC57-018B403D5BFC}"/>
              </c:ext>
            </c:extLst>
          </c:dPt>
          <c:dPt>
            <c:idx val="1"/>
            <c:bubble3D val="0"/>
            <c:spPr>
              <a:solidFill>
                <a:schemeClr val="tx1">
                  <a:alpha val="72000"/>
                </a:schemeClr>
              </a:solidFill>
              <a:ln w="19050">
                <a:noFill/>
              </a:ln>
              <a:effectLst/>
            </c:spPr>
            <c:extLst>
              <c:ext xmlns:c16="http://schemas.microsoft.com/office/drawing/2014/chart" uri="{C3380CC4-5D6E-409C-BE32-E72D297353CC}">
                <c16:uniqueId val="{0000000B-FE7B-4ED3-8BAC-DD6689BAAD4D}"/>
              </c:ext>
            </c:extLst>
          </c:dPt>
          <c:val>
            <c:numRef>
              <c:f>PivotTables2!$F$42:$G$42</c:f>
              <c:numCache>
                <c:formatCode>0%</c:formatCode>
                <c:ptCount val="2"/>
                <c:pt idx="0">
                  <c:v>0.73204734278165939</c:v>
                </c:pt>
                <c:pt idx="1">
                  <c:v>0.26795265721834061</c:v>
                </c:pt>
              </c:numCache>
            </c:numRef>
          </c:val>
          <c:extLst>
            <c:ext xmlns:c16="http://schemas.microsoft.com/office/drawing/2014/chart" uri="{C3380CC4-5D6E-409C-BE32-E72D297353CC}">
              <c16:uniqueId val="{00000001-FE7B-4ED3-8BAC-DD6689BAAD4D}"/>
            </c:ext>
          </c:extLst>
        </c:ser>
        <c:dLbls>
          <c:showLegendKey val="0"/>
          <c:showVal val="0"/>
          <c:showCatName val="0"/>
          <c:showSerName val="0"/>
          <c:showPercent val="0"/>
          <c:showBubbleSize val="0"/>
          <c:showLeaderLines val="1"/>
        </c:dLbls>
        <c:firstSliceAng val="0"/>
      </c:pieChart>
      <c:scatterChart>
        <c:scatterStyle val="lineMarker"/>
        <c:varyColors val="0"/>
        <c:ser>
          <c:idx val="2"/>
          <c:order val="2"/>
          <c:tx>
            <c:v>3</c:v>
          </c:tx>
          <c:spPr>
            <a:ln w="25400" cap="rnd">
              <a:noFill/>
              <a:round/>
            </a:ln>
            <a:effectLst/>
          </c:spPr>
          <c:marker>
            <c:symbol val="circle"/>
            <c:size val="62"/>
            <c:spPr>
              <a:solidFill>
                <a:schemeClr val="accent3"/>
              </a:solidFill>
              <a:ln w="9525">
                <a:solidFill>
                  <a:schemeClr val="accent3"/>
                </a:solidFill>
              </a:ln>
              <a:effectLst/>
            </c:spPr>
          </c:marker>
          <c:dLbls>
            <c:dLbl>
              <c:idx val="0"/>
              <c:tx>
                <c:strRef>
                  <c:f>PivotTables2!$F$52</c:f>
                  <c:strCache>
                    <c:ptCount val="1"/>
                    <c:pt idx="0">
                      <c:v>14177%</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{9B55FAFB-5C34-4DC1-B990-2A6B60A583E5}</c15:txfldGUID>
                      <c15:f>PivotTables2!$F$52</c15:f>
                      <c15:dlblFieldTableCache>
                        <c:ptCount val="1"/>
                        <c:pt idx="0">
                          <c:v>14177%</c:v>
                        </c:pt>
                      </c15:dlblFieldTableCache>
                    </c15:dlblFTEntry>
                  </c15:dlblFieldTable>
                  <c15:showDataLabelsRange val="1"/>
                </c:ext>
                <c:ext xmlns:c16="http://schemas.microsoft.com/office/drawing/2014/chart" uri="{C3380CC4-5D6E-409C-BE32-E72D297353CC}">
                  <c16:uniqueId val="{0000000D-FE7B-4ED3-8BAC-DD6689BAAD4D}"/>
                </c:ext>
              </c:extLst>
            </c:dLbl>
            <c:dLbl>
              <c:idx val="1"/>
              <c:tx>
                <c:strRef>
                  <c:f>PivotTables2!$F$53</c:f>
                  <c:strCache>
                    <c:ptCount val="1"/>
                    <c:pt idx="0">
                      <c:v>2%</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{4E6AB75D-8FB1-464F-9083-9304CC88B79C}</c15:txfldGUID>
                      <c15:f>PivotTables2!$F$53</c15:f>
                      <c15:dlblFieldTableCache>
                        <c:ptCount val="1"/>
                        <c:pt idx="0">
                          <c:v>2%</c:v>
                        </c:pt>
                      </c15:dlblFieldTableCache>
                    </c15:dlblFTEntry>
                  </c15:dlblFieldTable>
                  <c15:showDataLabelsRange val="1"/>
                </c:ext>
                <c:ext xmlns:c16="http://schemas.microsoft.com/office/drawing/2014/chart" uri="{C3380CC4-5D6E-409C-BE32-E72D297353CC}">
                  <c16:uniqueId val="{0000000E-FE7B-4ED3-8BAC-DD6689BAAD4D}"/>
                </c:ext>
              </c:extLst>
            </c:dLbl>
            <c:spPr>
              <a:noFill/>
              <a:ln>
                <a:noFill/>
              </a:ln>
              <a:effectLst/>
            </c:spPr>
            <c:txPr>
              <a:bodyPr rot="0" spcFirstLastPara="1" vertOverflow="ellipsis" vert="horz" wrap="square" lIns="38100" tIns="19050" rIns="38100" bIns="19050" anchor="ctr" anchorCtr="1">
                <a:spAutoFit/>
              </a:bodyPr>
              <a:lstStyle/>
              <a:p>
                <a:pPr>
                  <a:defRPr sz="2300" b="1" i="0" u="none" strike="noStrike" kern="1200" baseline="0">
                    <a:solidFill>
                      <a:schemeClr val="tx1"/>
                    </a:solidFill>
                    <a:latin typeface="Avenir LT Std 55 Roman" panose="020B0503020203020204" pitchFamily="34" charset="0"/>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PivotTables2!$F$45:$F$46</c:f>
              <c:numCache>
                <c:formatCode>General</c:formatCode>
                <c:ptCount val="2"/>
                <c:pt idx="0">
                  <c:v>0</c:v>
                </c:pt>
                <c:pt idx="1">
                  <c:v>-0.99364483721177566</c:v>
                </c:pt>
              </c:numCache>
            </c:numRef>
          </c:xVal>
          <c:yVal>
            <c:numRef>
              <c:f>PivotTables2!$G$45:$G$46</c:f>
              <c:numCache>
                <c:formatCode>General</c:formatCode>
                <c:ptCount val="2"/>
                <c:pt idx="0">
                  <c:v>1</c:v>
                </c:pt>
                <c:pt idx="1">
                  <c:v>-0.11256081681643809</c:v>
                </c:pt>
              </c:numCache>
            </c:numRef>
          </c:yVal>
          <c:smooth val="0"/>
          <c:extLst>
            <c:ext xmlns:c15="http://schemas.microsoft.com/office/drawing/2012/chart" uri="{02D57815-91ED-43cb-92C2-25804820EDAC}">
              <c15:datalabelsRange>
                <c15:f>PivotTables2!$F$52:$F$53</c15:f>
                <c15:dlblRangeCache>
                  <c:ptCount val="2"/>
                  <c:pt idx="0">
                    <c:v>14177%</c:v>
                  </c:pt>
                  <c:pt idx="1">
                    <c:v>2%</c:v>
                  </c:pt>
                </c15:dlblRangeCache>
              </c15:datalabelsRange>
            </c:ext>
            <c:ext xmlns:c16="http://schemas.microsoft.com/office/drawing/2014/chart" uri="{C3380CC4-5D6E-409C-BE32-E72D297353CC}">
              <c16:uniqueId val="{0000000C-FE7B-4ED3-8BAC-DD6689BAAD4D}"/>
            </c:ext>
          </c:extLst>
        </c:ser>
        <c:dLbls>
          <c:showLegendKey val="0"/>
          <c:showVal val="0"/>
          <c:showCatName val="0"/>
          <c:showSerName val="0"/>
          <c:showPercent val="0"/>
          <c:showBubbleSize val="0"/>
        </c:dLbls>
        <c:axId val="636189920"/>
        <c:axId val="636178400"/>
      </c:scatterChart>
      <c:valAx>
        <c:axId val="636178400"/>
        <c:scaling>
          <c:orientation val="minMax"/>
          <c:max val="1.1500000000000001"/>
          <c:min val="-1.1500000000000001"/>
        </c:scaling>
        <c:delete val="1"/>
        <c:axPos val="l"/>
        <c:numFmt formatCode="General" sourceLinked="1"/>
        <c:majorTickMark val="out"/>
        <c:minorTickMark val="none"/>
        <c:tickLblPos val="nextTo"/>
        <c:crossAx val="636189920"/>
        <c:crosses val="autoZero"/>
        <c:crossBetween val="midCat"/>
      </c:valAx>
      <c:valAx>
        <c:axId val="636189920"/>
        <c:scaling>
          <c:orientation val="minMax"/>
          <c:max val="1.1500000000000001"/>
          <c:min val="-1.1500000000000001"/>
        </c:scaling>
        <c:delete val="1"/>
        <c:axPos val="b"/>
        <c:numFmt formatCode="General" sourceLinked="1"/>
        <c:majorTickMark val="out"/>
        <c:minorTickMark val="none"/>
        <c:tickLblPos val="nextTo"/>
        <c:crossAx val="63617840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[RevenueDashboard_Excel.xlsx]PivotTables2!PivotTable10</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293049381603229"/>
          <c:y val="0"/>
          <c:w val="0.82706950618396768"/>
          <c:h val="0.89814814814814814"/>
        </c:manualLayout>
      </c:layout>
      <c:barChart>
        <c:barDir val="bar"/>
        <c:grouping val="clustered"/>
        <c:varyColors val="0"/>
        <c:ser>
          <c:idx val="0"/>
          <c:order val="0"/>
          <c:tx>
            <c:strRef>
              <c:f>PivotTables2!$F$95</c:f>
              <c:strCache>
                <c:ptCount val="1"/>
                <c:pt idx="0">
                  <c:v>Total</c:v>
                </c:pt>
              </c:strCache>
            </c:strRef>
          </c:tx>
          <c:spPr>
            <a:solidFill>
              <a:schemeClr val="accent1"/>
            </a:solidFill>
            <a:ln>
              <a:noFill/>
            </a:ln>
            <a:effectLst/>
          </c:spPr>
          <c:invertIfNegative val="0"/>
          <c:cat>
            <c:strRef>
              <c:f>PivotTables2!$E$96:$E$99</c:f>
              <c:strCache>
                <c:ptCount val="3"/>
                <c:pt idx="0">
                  <c:v>Branch</c:v>
                </c:pt>
                <c:pt idx="1">
                  <c:v>Download</c:v>
                </c:pt>
                <c:pt idx="2">
                  <c:v>Shipment</c:v>
                </c:pt>
              </c:strCache>
            </c:strRef>
          </c:cat>
          <c:val>
            <c:numRef>
              <c:f>PivotTables2!$F$96:$F$99</c:f>
              <c:numCache>
                <c:formatCode>General</c:formatCode>
                <c:ptCount val="3"/>
                <c:pt idx="0">
                  <c:v>128</c:v>
                </c:pt>
                <c:pt idx="1">
                  <c:v>128</c:v>
                </c:pt>
                <c:pt idx="2">
                  <c:v>128</c:v>
                </c:pt>
              </c:numCache>
            </c:numRef>
          </c:val>
          <c:extLst>
            <c:ext xmlns:c16="http://schemas.microsoft.com/office/drawing/2014/chart" uri="{C3380CC4-5D6E-409C-BE32-E72D297353CC}">
              <c16:uniqueId val="{00000000-2675-4557-B4F7-2C42D4DF5872}"/>
            </c:ext>
          </c:extLst>
        </c:ser>
        <c:dLbls>
          <c:showLegendKey val="0"/>
          <c:showVal val="0"/>
          <c:showCatName val="0"/>
          <c:showSerName val="0"/>
          <c:showPercent val="0"/>
          <c:showBubbleSize val="0"/>
        </c:dLbls>
        <c:gapWidth val="182"/>
        <c:axId val="1059795456"/>
        <c:axId val="1059795936"/>
      </c:barChart>
      <c:catAx>
        <c:axId val="105979545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9795936"/>
        <c:crosses val="autoZero"/>
        <c:auto val="1"/>
        <c:lblAlgn val="ctr"/>
        <c:lblOffset val="100"/>
        <c:noMultiLvlLbl val="0"/>
      </c:catAx>
      <c:valAx>
        <c:axId val="1059795936"/>
        <c:scaling>
          <c:orientation val="minMax"/>
        </c:scaling>
        <c:delete val="1"/>
        <c:axPos val="b"/>
        <c:numFmt formatCode="General" sourceLinked="1"/>
        <c:majorTickMark val="out"/>
        <c:minorTickMark val="none"/>
        <c:tickLblPos val="nextTo"/>
        <c:crossAx val="1059795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[RevenueDashboard_Excel.xlsx]PivotTables2!PivotTable9</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PivotTables2!$R$87</c:f>
              <c:strCache>
                <c:ptCount val="1"/>
                <c:pt idx="0">
                  <c:v>Count of Sale Status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921-4F8D-A77A-26DA82D740D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921-4F8D-A77A-26DA82D740DE}"/>
              </c:ext>
            </c:extLst>
          </c:dPt>
          <c:cat>
            <c:strRef>
              <c:f>PivotTables2!$Q$88:$Q$90</c:f>
              <c:strCache>
                <c:ptCount val="2"/>
                <c:pt idx="0">
                  <c:v>Paid</c:v>
                </c:pt>
                <c:pt idx="1">
                  <c:v>Refunded</c:v>
                </c:pt>
              </c:strCache>
            </c:strRef>
          </c:cat>
          <c:val>
            <c:numRef>
              <c:f>PivotTables2!$R$88:$R$90</c:f>
              <c:numCache>
                <c:formatCode>General</c:formatCode>
                <c:ptCount val="2"/>
                <c:pt idx="0">
                  <c:v>256</c:v>
                </c:pt>
                <c:pt idx="1">
                  <c:v>128</c:v>
                </c:pt>
              </c:numCache>
            </c:numRef>
          </c:val>
          <c:extLst>
            <c:ext xmlns:c16="http://schemas.microsoft.com/office/drawing/2014/chart" uri="{C3380CC4-5D6E-409C-BE32-E72D297353CC}">
              <c16:uniqueId val="{00000000-A7C0-4D51-B2A0-8E817E7FE136}"/>
            </c:ext>
          </c:extLst>
        </c:ser>
        <c:ser>
          <c:idx val="1"/>
          <c:order val="1"/>
          <c:tx>
            <c:strRef>
              <c:f>PivotTables2!$S$87</c:f>
              <c:strCache>
                <c:ptCount val="1"/>
                <c:pt idx="0">
                  <c:v>Count of Sale Status2</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5-9921-4F8D-A77A-26DA82D740D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7-9921-4F8D-A77A-26DA82D740DE}"/>
              </c:ext>
            </c:extLst>
          </c:dPt>
          <c:cat>
            <c:strRef>
              <c:f>PivotTables2!$Q$88:$Q$90</c:f>
              <c:strCache>
                <c:ptCount val="2"/>
                <c:pt idx="0">
                  <c:v>Paid</c:v>
                </c:pt>
                <c:pt idx="1">
                  <c:v>Refunded</c:v>
                </c:pt>
              </c:strCache>
            </c:strRef>
          </c:cat>
          <c:val>
            <c:numRef>
              <c:f>PivotTables2!$S$88:$S$90</c:f>
              <c:numCache>
                <c:formatCode>0%</c:formatCode>
                <c:ptCount val="2"/>
                <c:pt idx="0">
                  <c:v>0.66666666666666663</c:v>
                </c:pt>
                <c:pt idx="1">
                  <c:v>0.33333333333333331</c:v>
                </c:pt>
              </c:numCache>
            </c:numRef>
          </c:val>
          <c:extLst>
            <c:ext xmlns:c16="http://schemas.microsoft.com/office/drawing/2014/chart" uri="{C3380CC4-5D6E-409C-BE32-E72D297353CC}">
              <c16:uniqueId val="{00000001-A7C0-4D51-B2A0-8E817E7FE136}"/>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chart" Target="../charts/chart4.xml"/><Relationship Id="rId3" Type="http://schemas.openxmlformats.org/officeDocument/2006/relationships/hyperlink" Target="#'Sales Project'!A1"/><Relationship Id="rId7" Type="http://schemas.openxmlformats.org/officeDocument/2006/relationships/image" Target="../media/image2.svg"/><Relationship Id="rId12" Type="http://schemas.openxmlformats.org/officeDocument/2006/relationships/chart" Target="../charts/chart3.xml"/><Relationship Id="rId2" Type="http://schemas.openxmlformats.org/officeDocument/2006/relationships/hyperlink" Target="#Geographical!A1"/><Relationship Id="rId1" Type="http://schemas.openxmlformats.org/officeDocument/2006/relationships/hyperlink" Target="mailto:amaankasu08@gmail.com?subject=Hiring%20Me" TargetMode="External"/><Relationship Id="rId6" Type="http://schemas.openxmlformats.org/officeDocument/2006/relationships/image" Target="../media/image1.png"/><Relationship Id="rId11" Type="http://schemas.openxmlformats.org/officeDocument/2006/relationships/chart" Target="../charts/chart2.xml"/><Relationship Id="rId5" Type="http://schemas.openxmlformats.org/officeDocument/2006/relationships/hyperlink" Target="#'Income Sources'!A1"/><Relationship Id="rId10" Type="http://schemas.openxmlformats.org/officeDocument/2006/relationships/hyperlink" Target="#'Sales Process'!A1"/><Relationship Id="rId4" Type="http://schemas.openxmlformats.org/officeDocument/2006/relationships/chart" Target="../charts/chart1.xml"/><Relationship Id="rId9" Type="http://schemas.openxmlformats.org/officeDocument/2006/relationships/image" Target="../media/image4.svg"/><Relationship Id="rId1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8" Type="http://schemas.openxmlformats.org/officeDocument/2006/relationships/image" Target="../media/image2.svg"/><Relationship Id="rId13" Type="http://schemas.openxmlformats.org/officeDocument/2006/relationships/chart" Target="../charts/chart8.xml"/><Relationship Id="rId3" Type="http://schemas.openxmlformats.org/officeDocument/2006/relationships/hyperlink" Target="#Geographical!A1"/><Relationship Id="rId7" Type="http://schemas.openxmlformats.org/officeDocument/2006/relationships/image" Target="../media/image1.png"/><Relationship Id="rId12" Type="http://schemas.openxmlformats.org/officeDocument/2006/relationships/image" Target="../media/image7.svg"/><Relationship Id="rId2" Type="http://schemas.openxmlformats.org/officeDocument/2006/relationships/hyperlink" Target="mailto:amaankasu08@gmail.com?subject=Hiring%20Me" TargetMode="External"/><Relationship Id="rId1" Type="http://schemas.openxmlformats.org/officeDocument/2006/relationships/image" Target="../media/image5.png"/><Relationship Id="rId6" Type="http://schemas.openxmlformats.org/officeDocument/2006/relationships/hyperlink" Target="#'Income Sources'!A1"/><Relationship Id="rId11" Type="http://schemas.openxmlformats.org/officeDocument/2006/relationships/image" Target="../media/image6.png"/><Relationship Id="rId5" Type="http://schemas.openxmlformats.org/officeDocument/2006/relationships/hyperlink" Target="#'Project Status'!A1"/><Relationship Id="rId10" Type="http://schemas.openxmlformats.org/officeDocument/2006/relationships/chart" Target="../charts/chart7.xml"/><Relationship Id="rId4" Type="http://schemas.openxmlformats.org/officeDocument/2006/relationships/hyperlink" Target="#'Sales Process'!A1"/><Relationship Id="rId9"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3" Type="http://schemas.openxmlformats.org/officeDocument/2006/relationships/image" Target="../media/image12.png"/><Relationship Id="rId18" Type="http://schemas.openxmlformats.org/officeDocument/2006/relationships/image" Target="../media/image17.svg"/><Relationship Id="rId26" Type="http://schemas.openxmlformats.org/officeDocument/2006/relationships/image" Target="../media/image25.svg"/><Relationship Id="rId3" Type="http://schemas.openxmlformats.org/officeDocument/2006/relationships/hyperlink" Target="#Geographical!A1"/><Relationship Id="rId21" Type="http://schemas.openxmlformats.org/officeDocument/2006/relationships/image" Target="../media/image20.png"/><Relationship Id="rId34" Type="http://schemas.openxmlformats.org/officeDocument/2006/relationships/chart" Target="../charts/chart11.xml"/><Relationship Id="rId7" Type="http://schemas.openxmlformats.org/officeDocument/2006/relationships/image" Target="../media/image1.png"/><Relationship Id="rId12" Type="http://schemas.openxmlformats.org/officeDocument/2006/relationships/image" Target="../media/image11.svg"/><Relationship Id="rId17" Type="http://schemas.openxmlformats.org/officeDocument/2006/relationships/image" Target="../media/image16.png"/><Relationship Id="rId25" Type="http://schemas.openxmlformats.org/officeDocument/2006/relationships/image" Target="../media/image24.png"/><Relationship Id="rId33" Type="http://schemas.openxmlformats.org/officeDocument/2006/relationships/chart" Target="../charts/chart10.xml"/><Relationship Id="rId2" Type="http://schemas.openxmlformats.org/officeDocument/2006/relationships/hyperlink" Target="mailto:amaankasu08@gmail.com?subject=Hiring%20Me" TargetMode="External"/><Relationship Id="rId16" Type="http://schemas.openxmlformats.org/officeDocument/2006/relationships/image" Target="../media/image15.svg"/><Relationship Id="rId20" Type="http://schemas.openxmlformats.org/officeDocument/2006/relationships/image" Target="../media/image19.svg"/><Relationship Id="rId29" Type="http://schemas.openxmlformats.org/officeDocument/2006/relationships/image" Target="../media/image28.png"/><Relationship Id="rId1" Type="http://schemas.openxmlformats.org/officeDocument/2006/relationships/chart" Target="../charts/chart9.xml"/><Relationship Id="rId6" Type="http://schemas.openxmlformats.org/officeDocument/2006/relationships/hyperlink" Target="#'Income Sources'!A1"/><Relationship Id="rId11" Type="http://schemas.openxmlformats.org/officeDocument/2006/relationships/image" Target="../media/image10.png"/><Relationship Id="rId24" Type="http://schemas.openxmlformats.org/officeDocument/2006/relationships/image" Target="../media/image23.svg"/><Relationship Id="rId32" Type="http://schemas.openxmlformats.org/officeDocument/2006/relationships/image" Target="../media/image31.svg"/><Relationship Id="rId5" Type="http://schemas.openxmlformats.org/officeDocument/2006/relationships/hyperlink" Target="#'Project Status'!A1"/><Relationship Id="rId15" Type="http://schemas.openxmlformats.org/officeDocument/2006/relationships/image" Target="../media/image14.png"/><Relationship Id="rId23" Type="http://schemas.openxmlformats.org/officeDocument/2006/relationships/image" Target="../media/image22.png"/><Relationship Id="rId28" Type="http://schemas.openxmlformats.org/officeDocument/2006/relationships/image" Target="../media/image27.svg"/><Relationship Id="rId10" Type="http://schemas.openxmlformats.org/officeDocument/2006/relationships/image" Target="../media/image9.svg"/><Relationship Id="rId19" Type="http://schemas.openxmlformats.org/officeDocument/2006/relationships/image" Target="../media/image18.png"/><Relationship Id="rId31" Type="http://schemas.openxmlformats.org/officeDocument/2006/relationships/image" Target="../media/image30.png"/><Relationship Id="rId4" Type="http://schemas.openxmlformats.org/officeDocument/2006/relationships/hyperlink" Target="#'Sales Process'!A1"/><Relationship Id="rId9" Type="http://schemas.openxmlformats.org/officeDocument/2006/relationships/image" Target="../media/image8.png"/><Relationship Id="rId14" Type="http://schemas.openxmlformats.org/officeDocument/2006/relationships/image" Target="../media/image13.svg"/><Relationship Id="rId22" Type="http://schemas.openxmlformats.org/officeDocument/2006/relationships/image" Target="../media/image21.svg"/><Relationship Id="rId27" Type="http://schemas.openxmlformats.org/officeDocument/2006/relationships/image" Target="../media/image26.png"/><Relationship Id="rId30" Type="http://schemas.openxmlformats.org/officeDocument/2006/relationships/image" Target="../media/image29.svg"/><Relationship Id="rId8" Type="http://schemas.openxmlformats.org/officeDocument/2006/relationships/image" Target="../media/image2.svg"/></Relationships>
</file>

<file path=xl/drawings/_rels/drawing6.xml.rels><?xml version="1.0" encoding="UTF-8" standalone="yes"?>
<Relationships xmlns="http://schemas.openxmlformats.org/package/2006/relationships"><Relationship Id="rId8" Type="http://schemas.openxmlformats.org/officeDocument/2006/relationships/image" Target="../media/image32.png"/><Relationship Id="rId13" Type="http://schemas.openxmlformats.org/officeDocument/2006/relationships/image" Target="../media/image37.svg"/><Relationship Id="rId3" Type="http://schemas.openxmlformats.org/officeDocument/2006/relationships/hyperlink" Target="#'Sales Process'!A1"/><Relationship Id="rId7" Type="http://schemas.openxmlformats.org/officeDocument/2006/relationships/image" Target="../media/image2.svg"/><Relationship Id="rId12" Type="http://schemas.openxmlformats.org/officeDocument/2006/relationships/image" Target="../media/image36.png"/><Relationship Id="rId2" Type="http://schemas.openxmlformats.org/officeDocument/2006/relationships/hyperlink" Target="#Geographical!A1"/><Relationship Id="rId1" Type="http://schemas.openxmlformats.org/officeDocument/2006/relationships/hyperlink" Target="mailto:amaankasu08@gmail.com?subject=Hiring%20Me" TargetMode="External"/><Relationship Id="rId6" Type="http://schemas.openxmlformats.org/officeDocument/2006/relationships/image" Target="../media/image1.png"/><Relationship Id="rId11" Type="http://schemas.openxmlformats.org/officeDocument/2006/relationships/image" Target="../media/image35.svg"/><Relationship Id="rId5" Type="http://schemas.openxmlformats.org/officeDocument/2006/relationships/hyperlink" Target="#'Income Sources'!A1"/><Relationship Id="rId15" Type="http://schemas.openxmlformats.org/officeDocument/2006/relationships/image" Target="../media/image39.svg"/><Relationship Id="rId10" Type="http://schemas.openxmlformats.org/officeDocument/2006/relationships/image" Target="../media/image34.png"/><Relationship Id="rId4" Type="http://schemas.openxmlformats.org/officeDocument/2006/relationships/hyperlink" Target="#'Project Status'!A1"/><Relationship Id="rId9" Type="http://schemas.openxmlformats.org/officeDocument/2006/relationships/image" Target="../media/image33.svg"/><Relationship Id="rId14" Type="http://schemas.openxmlformats.org/officeDocument/2006/relationships/image" Target="../media/image38.png"/></Relationships>
</file>

<file path=xl/drawings/_rels/drawing7.xml.rels><?xml version="1.0" encoding="UTF-8" standalone="yes"?>
<Relationships xmlns="http://schemas.openxmlformats.org/package/2006/relationships"><Relationship Id="rId3" Type="http://schemas.openxmlformats.org/officeDocument/2006/relationships/chart" Target="../charts/chart14.xml"/><Relationship Id="rId7" Type="http://schemas.openxmlformats.org/officeDocument/2006/relationships/image" Target="../media/image40.png"/><Relationship Id="rId2" Type="http://schemas.openxmlformats.org/officeDocument/2006/relationships/chart" Target="../charts/chart13.xml"/><Relationship Id="rId1" Type="http://schemas.openxmlformats.org/officeDocument/2006/relationships/chart" Target="../charts/chart12.xml"/><Relationship Id="rId6" Type="http://schemas.openxmlformats.org/officeDocument/2006/relationships/chart" Target="../charts/chart17.xml"/><Relationship Id="rId5" Type="http://schemas.openxmlformats.org/officeDocument/2006/relationships/chart" Target="../charts/chart16.xml"/><Relationship Id="rId4" Type="http://schemas.openxmlformats.org/officeDocument/2006/relationships/chart" Target="../charts/chart15.xml"/></Relationships>
</file>

<file path=xl/drawings/_rels/drawing8.xml.rels><?xml version="1.0" encoding="UTF-8" standalone="yes"?>
<Relationships xmlns="http://schemas.openxmlformats.org/package/2006/relationships"><Relationship Id="rId3" Type="http://schemas.openxmlformats.org/officeDocument/2006/relationships/chart" Target="../charts/chart20.xml"/><Relationship Id="rId7" Type="http://schemas.openxmlformats.org/officeDocument/2006/relationships/chart" Target="../charts/chart24.xml"/><Relationship Id="rId2" Type="http://schemas.openxmlformats.org/officeDocument/2006/relationships/chart" Target="../charts/chart19.xml"/><Relationship Id="rId1" Type="http://schemas.openxmlformats.org/officeDocument/2006/relationships/chart" Target="../charts/chart18.xml"/><Relationship Id="rId6" Type="http://schemas.openxmlformats.org/officeDocument/2006/relationships/chart" Target="../charts/chart23.xml"/><Relationship Id="rId5" Type="http://schemas.openxmlformats.org/officeDocument/2006/relationships/chart" Target="../charts/chart22.xml"/><Relationship Id="rId4" Type="http://schemas.openxmlformats.org/officeDocument/2006/relationships/chart" Target="../charts/chart21.xml"/></Relationships>
</file>

<file path=xl/drawings/_rels/drawing10.xml.rels><?xml version="1.0" encoding="UTF-8" standalone="yes"?>
<Relationships xmlns="http://schemas.openxmlformats.org/package/2006/relationships"><Relationship Id="rId2" Type="http://schemas.openxmlformats.org/officeDocument/2006/relationships/image" Target="../media/image15.svg"/><Relationship Id="rId1"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33</xdr:col>
      <xdr:colOff>569660</xdr:colOff>
      <xdr:row>54</xdr:row>
      <xdr:rowOff>102566</xdr:rowOff>
    </xdr:to>
    <xdr:grpSp>
      <xdr:nvGrpSpPr>
        <xdr:cNvPr id="67" name="Group 66">
          <a:extLst>
            <a:ext uri="{FF2B5EF4-FFF2-40B4-BE49-F238E27FC236}">
              <a16:creationId xmlns:a16="http://schemas.microsoft.com/office/drawing/2014/main" id="{FCB9CAF5-3197-B69A-7F29-CAB19AE959A5}"/>
            </a:ext>
          </a:extLst>
        </xdr:cNvPr>
        <xdr:cNvGrpSpPr/>
      </xdr:nvGrpSpPr>
      <xdr:grpSpPr>
        <a:xfrm>
          <a:off x="0" y="0"/>
          <a:ext cx="19644644" cy="10370828"/>
          <a:chOff x="0" y="0"/>
          <a:chExt cx="19503423" cy="10073142"/>
        </a:xfrm>
      </xdr:grpSpPr>
      <xdr:sp macro="" textlink="">
        <xdr:nvSpPr>
          <xdr:cNvPr id="2" name="Rectangle 1">
            <a:extLst>
              <a:ext uri="{FF2B5EF4-FFF2-40B4-BE49-F238E27FC236}">
                <a16:creationId xmlns:a16="http://schemas.microsoft.com/office/drawing/2014/main" id="{30D3CCDB-EF46-46CF-A17A-CBA8F567314C}"/>
              </a:ext>
            </a:extLst>
          </xdr:cNvPr>
          <xdr:cNvSpPr>
            <a:spLocks noChangeAspect="1"/>
          </xdr:cNvSpPr>
        </xdr:nvSpPr>
        <xdr:spPr>
          <a:xfrm>
            <a:off x="0" y="0"/>
            <a:ext cx="16157014" cy="385430"/>
          </a:xfrm>
          <a:prstGeom prst="rect">
            <a:avLst/>
          </a:prstGeom>
          <a:solidFill>
            <a:srgbClr val="1D1D3C"/>
          </a:solidFill>
          <a:ln>
            <a:noFill/>
          </a:ln>
        </xdr:spPr>
        <xdr:style>
          <a:lnRef idx="2">
            <a:schemeClr val="accent1">
              <a:shade val="15000"/>
            </a:schemeClr>
          </a:lnRef>
          <a:fillRef idx="1">
            <a:schemeClr val="accent1"/>
          </a:fillRef>
          <a:effectRef idx="0">
            <a:schemeClr val="accent1"/>
          </a:effectRef>
          <a:fontRef idx="minor">
            <a:schemeClr val="bg1"/>
          </a:fontRef>
        </xdr:style>
        <xdr:txBody>
          <a:bodyPr vertOverflow="clip" horzOverflow="clip" rtlCol="0" anchor="t"/>
          <a:lstStyle/>
          <a:p>
            <a:pPr algn="l"/>
            <a:endParaRPr lang="en-IN" sz="1100">
              <a:solidFill>
                <a:schemeClr val="bg1"/>
              </a:solidFill>
            </a:endParaRPr>
          </a:p>
        </xdr:txBody>
      </xdr:sp>
      <xdr:sp macro="" textlink="">
        <xdr:nvSpPr>
          <xdr:cNvPr id="4" name="TextBox 3">
            <a:extLst>
              <a:ext uri="{FF2B5EF4-FFF2-40B4-BE49-F238E27FC236}">
                <a16:creationId xmlns:a16="http://schemas.microsoft.com/office/drawing/2014/main" id="{A6251E62-C7F5-4381-B461-94F65DB60979}"/>
              </a:ext>
            </a:extLst>
          </xdr:cNvPr>
          <xdr:cNvSpPr txBox="1">
            <a:spLocks noChangeAspect="1"/>
          </xdr:cNvSpPr>
        </xdr:nvSpPr>
        <xdr:spPr>
          <a:xfrm>
            <a:off x="127396" y="59205"/>
            <a:ext cx="1209328" cy="32163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pPr algn="r"/>
            <a:r>
              <a:rPr lang="en-IN" sz="1400">
                <a:solidFill>
                  <a:schemeClr val="bg1"/>
                </a:solidFill>
                <a:latin typeface="Avenir LT Std 55 Roman" panose="020B0503020203020204" pitchFamily="34" charset="0"/>
              </a:rPr>
              <a:t>Amaan</a:t>
            </a:r>
            <a:r>
              <a:rPr lang="en-IN" sz="1400" baseline="0">
                <a:solidFill>
                  <a:schemeClr val="bg1"/>
                </a:solidFill>
                <a:latin typeface="Avenir LT Std 55 Roman" panose="020B0503020203020204" pitchFamily="34" charset="0"/>
              </a:rPr>
              <a:t> Kasu</a:t>
            </a:r>
            <a:endParaRPr lang="en-IN" sz="1400">
              <a:solidFill>
                <a:schemeClr val="bg1"/>
              </a:solidFill>
              <a:latin typeface="Avenir LT Std 55 Roman" panose="020B0503020203020204" pitchFamily="34" charset="0"/>
            </a:endParaRPr>
          </a:p>
        </xdr:txBody>
      </xdr:sp>
      <xdr:sp macro="" textlink="">
        <xdr:nvSpPr>
          <xdr:cNvPr id="5" name="TextBox 4">
            <a:hlinkClick xmlns:r="http://schemas.openxmlformats.org/officeDocument/2006/relationships" r:id="rId1" tooltip="YourWebsite.com"/>
            <a:extLst>
              <a:ext uri="{FF2B5EF4-FFF2-40B4-BE49-F238E27FC236}">
                <a16:creationId xmlns:a16="http://schemas.microsoft.com/office/drawing/2014/main" id="{1614C50F-0C59-4440-92AA-E5D10D139969}"/>
              </a:ext>
            </a:extLst>
          </xdr:cNvPr>
          <xdr:cNvSpPr txBox="1">
            <a:spLocks noChangeAspect="1"/>
          </xdr:cNvSpPr>
        </xdr:nvSpPr>
        <xdr:spPr>
          <a:xfrm>
            <a:off x="3333039" y="59207"/>
            <a:ext cx="1291500" cy="321633"/>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pPr algn="ctr"/>
            <a:r>
              <a:rPr lang="en-IN" sz="1400">
                <a:solidFill>
                  <a:schemeClr val="bg1"/>
                </a:solidFill>
                <a:latin typeface="Avenir LT Std 55 Roman" panose="020B0503020203020204" pitchFamily="34" charset="0"/>
              </a:rPr>
              <a:t>Browse</a:t>
            </a:r>
          </a:p>
        </xdr:txBody>
      </xdr:sp>
      <xdr:sp macro="" textlink="">
        <xdr:nvSpPr>
          <xdr:cNvPr id="6" name="TextBox 5">
            <a:hlinkClick xmlns:r="http://schemas.openxmlformats.org/officeDocument/2006/relationships" r:id="rId2" tooltip="Geographically"/>
            <a:extLst>
              <a:ext uri="{FF2B5EF4-FFF2-40B4-BE49-F238E27FC236}">
                <a16:creationId xmlns:a16="http://schemas.microsoft.com/office/drawing/2014/main" id="{238895AB-A1DD-41E4-9784-55A43D19F72C}"/>
              </a:ext>
            </a:extLst>
          </xdr:cNvPr>
          <xdr:cNvSpPr txBox="1">
            <a:spLocks noChangeAspect="1"/>
          </xdr:cNvSpPr>
        </xdr:nvSpPr>
        <xdr:spPr>
          <a:xfrm>
            <a:off x="11473622" y="59207"/>
            <a:ext cx="1308168" cy="321633"/>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ctr">
            <a:noAutofit/>
          </a:bodyPr>
          <a:lstStyle/>
          <a:p>
            <a:pPr algn="ctr"/>
            <a:r>
              <a:rPr lang="en-IN" sz="1400">
                <a:solidFill>
                  <a:schemeClr val="bg1"/>
                </a:solidFill>
                <a:latin typeface="Avenir LT Std 55 Roman" panose="020B0503020203020204" pitchFamily="34" charset="0"/>
              </a:rPr>
              <a:t>Geographically</a:t>
            </a:r>
          </a:p>
        </xdr:txBody>
      </xdr:sp>
      <xdr:sp macro="" textlink="">
        <xdr:nvSpPr>
          <xdr:cNvPr id="7" name="TextBox 6">
            <a:hlinkClick xmlns:r="http://schemas.openxmlformats.org/officeDocument/2006/relationships" r:id="rId3" tooltip="Sales Project"/>
            <a:extLst>
              <a:ext uri="{FF2B5EF4-FFF2-40B4-BE49-F238E27FC236}">
                <a16:creationId xmlns:a16="http://schemas.microsoft.com/office/drawing/2014/main" id="{B5ABF0BF-BAF5-40AF-8922-F924BA3E6611}"/>
              </a:ext>
            </a:extLst>
          </xdr:cNvPr>
          <xdr:cNvSpPr txBox="1">
            <a:spLocks noChangeAspect="1"/>
          </xdr:cNvSpPr>
        </xdr:nvSpPr>
        <xdr:spPr>
          <a:xfrm>
            <a:off x="13043431" y="59207"/>
            <a:ext cx="1296769" cy="321633"/>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ctr">
            <a:noAutofit/>
          </a:bodyPr>
          <a:lstStyle/>
          <a:p>
            <a:pPr algn="ctr"/>
            <a:r>
              <a:rPr lang="en-IN" sz="1400">
                <a:solidFill>
                  <a:schemeClr val="bg1"/>
                </a:solidFill>
                <a:latin typeface="Avenir LT Std 55 Roman" panose="020B0503020203020204" pitchFamily="34" charset="0"/>
              </a:rPr>
              <a:t>Sales Project</a:t>
            </a:r>
          </a:p>
        </xdr:txBody>
      </xdr:sp>
      <xdr:sp macro="" textlink="">
        <xdr:nvSpPr>
          <xdr:cNvPr id="8" name="TextBox 7">
            <a:extLst>
              <a:ext uri="{FF2B5EF4-FFF2-40B4-BE49-F238E27FC236}">
                <a16:creationId xmlns:a16="http://schemas.microsoft.com/office/drawing/2014/main" id="{7C5CABC7-74DE-4960-BEB2-7A333FFED7A1}"/>
              </a:ext>
            </a:extLst>
          </xdr:cNvPr>
          <xdr:cNvSpPr txBox="1">
            <a:spLocks noChangeAspect="1"/>
          </xdr:cNvSpPr>
        </xdr:nvSpPr>
        <xdr:spPr>
          <a:xfrm>
            <a:off x="14637361" y="59207"/>
            <a:ext cx="1290639" cy="321633"/>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ctr">
            <a:noAutofit/>
          </a:bodyPr>
          <a:lstStyle/>
          <a:p>
            <a:pPr algn="ctr"/>
            <a:r>
              <a:rPr lang="en-IN" sz="1400">
                <a:solidFill>
                  <a:schemeClr val="bg1"/>
                </a:solidFill>
                <a:latin typeface="Avenir LT Std 55 Roman" panose="020B0503020203020204" pitchFamily="34" charset="0"/>
              </a:rPr>
              <a:t>Project status</a:t>
            </a:r>
          </a:p>
        </xdr:txBody>
      </xdr:sp>
      <xdr:graphicFrame macro="">
        <xdr:nvGraphicFramePr>
          <xdr:cNvPr id="9" name="Chart 8">
            <a:extLst>
              <a:ext uri="{FF2B5EF4-FFF2-40B4-BE49-F238E27FC236}">
                <a16:creationId xmlns:a16="http://schemas.microsoft.com/office/drawing/2014/main" id="{3BBB5751-C9F0-47D1-AC45-9171CD2FA550}"/>
              </a:ext>
            </a:extLst>
          </xdr:cNvPr>
          <xdr:cNvGraphicFramePr/>
        </xdr:nvGraphicFramePr>
        <xdr:xfrm>
          <a:off x="3236494" y="630591"/>
          <a:ext cx="16266929" cy="9442551"/>
        </xdr:xfrm>
        <a:graphic>
          <a:graphicData uri="http://schemas.openxmlformats.org/drawingml/2006/chart">
            <c:chart xmlns:c="http://schemas.openxmlformats.org/drawingml/2006/chart" xmlns:r="http://schemas.openxmlformats.org/officeDocument/2006/relationships" r:id="rId4"/>
          </a:graphicData>
        </a:graphic>
      </xdr:graphicFrame>
      <xdr:sp macro="" textlink="">
        <xdr:nvSpPr>
          <xdr:cNvPr id="10" name="TextBox 9">
            <a:hlinkClick xmlns:r="http://schemas.openxmlformats.org/officeDocument/2006/relationships" r:id="rId5" tooltip="Income Sources"/>
            <a:extLst>
              <a:ext uri="{FF2B5EF4-FFF2-40B4-BE49-F238E27FC236}">
                <a16:creationId xmlns:a16="http://schemas.microsoft.com/office/drawing/2014/main" id="{80B136D9-C4C2-4806-AE1E-F211DBE9CB40}"/>
              </a:ext>
            </a:extLst>
          </xdr:cNvPr>
          <xdr:cNvSpPr txBox="1">
            <a:spLocks noChangeAspect="1"/>
          </xdr:cNvSpPr>
        </xdr:nvSpPr>
        <xdr:spPr>
          <a:xfrm>
            <a:off x="9898691" y="59207"/>
            <a:ext cx="1289167" cy="321633"/>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ctr">
            <a:noAutofit/>
          </a:bodyPr>
          <a:lstStyle/>
          <a:p>
            <a:pPr algn="ctr"/>
            <a:r>
              <a:rPr lang="en-IN" sz="1400">
                <a:solidFill>
                  <a:schemeClr val="bg1"/>
                </a:solidFill>
                <a:latin typeface="Avenir LT Std 55 Roman" panose="020B0503020203020204" pitchFamily="34" charset="0"/>
              </a:rPr>
              <a:t>Income</a:t>
            </a:r>
            <a:r>
              <a:rPr lang="en-IN" sz="1400" baseline="0">
                <a:solidFill>
                  <a:schemeClr val="bg1"/>
                </a:solidFill>
                <a:latin typeface="Avenir LT Std 55 Roman" panose="020B0503020203020204" pitchFamily="34" charset="0"/>
              </a:rPr>
              <a:t> Sources</a:t>
            </a:r>
            <a:endParaRPr lang="en-IN" sz="1400">
              <a:solidFill>
                <a:schemeClr val="bg1"/>
              </a:solidFill>
              <a:latin typeface="Avenir LT Std 55 Roman" panose="020B0503020203020204" pitchFamily="34" charset="0"/>
            </a:endParaRPr>
          </a:p>
        </xdr:txBody>
      </xdr:sp>
      <xdr:pic>
        <xdr:nvPicPr>
          <xdr:cNvPr id="11" name="Graphic 10" descr="Compass">
            <a:extLst>
              <a:ext uri="{FF2B5EF4-FFF2-40B4-BE49-F238E27FC236}">
                <a16:creationId xmlns:a16="http://schemas.microsoft.com/office/drawing/2014/main" id="{EDB5AF6D-5222-4C1A-BAA6-59540B76D0D9}"/>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3333039" y="36828"/>
            <a:ext cx="323536" cy="321945"/>
          </a:xfrm>
          <a:prstGeom prst="rect">
            <a:avLst/>
          </a:prstGeom>
        </xdr:spPr>
      </xdr:pic>
      <xdr:pic>
        <xdr:nvPicPr>
          <xdr:cNvPr id="12" name="Graphic 11" descr="Presentation with bar chart">
            <a:extLst>
              <a:ext uri="{FF2B5EF4-FFF2-40B4-BE49-F238E27FC236}">
                <a16:creationId xmlns:a16="http://schemas.microsoft.com/office/drawing/2014/main" id="{7663C607-560E-4F09-A14D-2260513093C9}"/>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34594" y="3165"/>
            <a:ext cx="580963" cy="355609"/>
          </a:xfrm>
          <a:prstGeom prst="rect">
            <a:avLst/>
          </a:prstGeom>
        </xdr:spPr>
      </xdr:pic>
      <xdr:sp macro="" textlink="">
        <xdr:nvSpPr>
          <xdr:cNvPr id="13" name="Rectangle: Rounded Corners 12">
            <a:extLst>
              <a:ext uri="{FF2B5EF4-FFF2-40B4-BE49-F238E27FC236}">
                <a16:creationId xmlns:a16="http://schemas.microsoft.com/office/drawing/2014/main" id="{9B2FC406-3575-40DC-A58A-4517E9D7FDD9}"/>
              </a:ext>
            </a:extLst>
          </xdr:cNvPr>
          <xdr:cNvSpPr>
            <a:spLocks noChangeAspect="1"/>
          </xdr:cNvSpPr>
        </xdr:nvSpPr>
        <xdr:spPr>
          <a:xfrm>
            <a:off x="9894676" y="313457"/>
            <a:ext cx="286885" cy="40781"/>
          </a:xfrm>
          <a:prstGeom prst="roundRect">
            <a:avLst>
              <a:gd name="adj" fmla="val 50000"/>
            </a:avLst>
          </a:prstGeom>
          <a:solidFill>
            <a:srgbClr val="194AFE"/>
          </a:solidFill>
        </xdr:spPr>
        <xdr:style>
          <a:lnRef idx="2">
            <a:schemeClr val="accent1">
              <a:shade val="15000"/>
            </a:schemeClr>
          </a:lnRef>
          <a:fillRef idx="1">
            <a:schemeClr val="accent1"/>
          </a:fillRef>
          <a:effectRef idx="0">
            <a:schemeClr val="accent1"/>
          </a:effectRef>
          <a:fontRef idx="minor">
            <a:schemeClr val="bg1"/>
          </a:fontRef>
        </xdr:style>
        <xdr:txBody>
          <a:bodyPr vertOverflow="clip" horzOverflow="clip" rtlCol="0" anchor="t"/>
          <a:lstStyle/>
          <a:p>
            <a:pPr algn="l"/>
            <a:endParaRPr lang="en-IN" sz="1100"/>
          </a:p>
        </xdr:txBody>
      </xdr:sp>
      <xdr:sp macro="" textlink="">
        <xdr:nvSpPr>
          <xdr:cNvPr id="16" name="TextBox 15">
            <a:extLst>
              <a:ext uri="{FF2B5EF4-FFF2-40B4-BE49-F238E27FC236}">
                <a16:creationId xmlns:a16="http://schemas.microsoft.com/office/drawing/2014/main" id="{CA949538-FD1E-47EF-86B2-1F5020A04B6C}"/>
              </a:ext>
            </a:extLst>
          </xdr:cNvPr>
          <xdr:cNvSpPr txBox="1">
            <a:spLocks noChangeAspect="1"/>
          </xdr:cNvSpPr>
        </xdr:nvSpPr>
        <xdr:spPr>
          <a:xfrm>
            <a:off x="445717" y="37219"/>
            <a:ext cx="1195377" cy="346816"/>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pPr algn="r"/>
            <a:r>
              <a:rPr lang="en-IN" sz="1400">
                <a:solidFill>
                  <a:schemeClr val="bg1"/>
                </a:solidFill>
                <a:latin typeface="Avenir LT Std 55 Roman" panose="020B0503020203020204" pitchFamily="34" charset="0"/>
              </a:rPr>
              <a:t>Amaan</a:t>
            </a:r>
            <a:r>
              <a:rPr lang="en-IN" sz="1400" baseline="0">
                <a:solidFill>
                  <a:schemeClr val="bg1"/>
                </a:solidFill>
                <a:latin typeface="Avenir LT Std 55 Roman" panose="020B0503020203020204" pitchFamily="34" charset="0"/>
              </a:rPr>
              <a:t> Kasu</a:t>
            </a:r>
            <a:endParaRPr lang="en-IN" sz="1400">
              <a:solidFill>
                <a:schemeClr val="bg1"/>
              </a:solidFill>
              <a:latin typeface="Avenir LT Std 55 Roman" panose="020B0503020203020204" pitchFamily="34" charset="0"/>
            </a:endParaRPr>
          </a:p>
        </xdr:txBody>
      </xdr:sp>
      <xdr:sp macro="" textlink="">
        <xdr:nvSpPr>
          <xdr:cNvPr id="17" name="TextBox 16">
            <a:hlinkClick xmlns:r="http://schemas.openxmlformats.org/officeDocument/2006/relationships" r:id="rId1" tooltip="YourWebsite.com"/>
            <a:extLst>
              <a:ext uri="{FF2B5EF4-FFF2-40B4-BE49-F238E27FC236}">
                <a16:creationId xmlns:a16="http://schemas.microsoft.com/office/drawing/2014/main" id="{99D4FB46-8783-4ACF-85C0-C4E54BD4AB4E}"/>
              </a:ext>
            </a:extLst>
          </xdr:cNvPr>
          <xdr:cNvSpPr txBox="1">
            <a:spLocks noChangeAspect="1"/>
          </xdr:cNvSpPr>
        </xdr:nvSpPr>
        <xdr:spPr>
          <a:xfrm>
            <a:off x="3333039" y="55208"/>
            <a:ext cx="1291500" cy="342941"/>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pPr algn="ctr"/>
            <a:r>
              <a:rPr lang="en-IN" sz="1400">
                <a:solidFill>
                  <a:schemeClr val="bg1"/>
                </a:solidFill>
                <a:latin typeface="Avenir LT Std 55 Roman" panose="020B0503020203020204" pitchFamily="34" charset="0"/>
              </a:rPr>
              <a:t>Browse</a:t>
            </a:r>
          </a:p>
        </xdr:txBody>
      </xdr:sp>
      <xdr:sp macro="" textlink="">
        <xdr:nvSpPr>
          <xdr:cNvPr id="18" name="TextBox 17">
            <a:hlinkClick xmlns:r="http://schemas.openxmlformats.org/officeDocument/2006/relationships" r:id="rId2" tooltip="Geographically"/>
            <a:extLst>
              <a:ext uri="{FF2B5EF4-FFF2-40B4-BE49-F238E27FC236}">
                <a16:creationId xmlns:a16="http://schemas.microsoft.com/office/drawing/2014/main" id="{CA0FA751-2ED2-44BE-83A2-78E44FBF3E99}"/>
              </a:ext>
            </a:extLst>
          </xdr:cNvPr>
          <xdr:cNvSpPr txBox="1">
            <a:spLocks noChangeAspect="1"/>
          </xdr:cNvSpPr>
        </xdr:nvSpPr>
        <xdr:spPr>
          <a:xfrm>
            <a:off x="11473622" y="59207"/>
            <a:ext cx="1308168" cy="321633"/>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ctr">
            <a:noAutofit/>
          </a:bodyPr>
          <a:lstStyle/>
          <a:p>
            <a:pPr algn="ctr"/>
            <a:r>
              <a:rPr lang="en-IN" sz="1400">
                <a:solidFill>
                  <a:schemeClr val="bg1"/>
                </a:solidFill>
                <a:latin typeface="Avenir LT Std 55 Roman" panose="020B0503020203020204" pitchFamily="34" charset="0"/>
              </a:rPr>
              <a:t>Geographically</a:t>
            </a:r>
          </a:p>
        </xdr:txBody>
      </xdr:sp>
      <xdr:sp macro="" textlink="">
        <xdr:nvSpPr>
          <xdr:cNvPr id="19" name="TextBox 18">
            <a:hlinkClick xmlns:r="http://schemas.openxmlformats.org/officeDocument/2006/relationships" r:id="rId3" tooltip="Sales Project"/>
            <a:extLst>
              <a:ext uri="{FF2B5EF4-FFF2-40B4-BE49-F238E27FC236}">
                <a16:creationId xmlns:a16="http://schemas.microsoft.com/office/drawing/2014/main" id="{98E14B95-3981-403C-8960-6C2BCBC425CA}"/>
              </a:ext>
            </a:extLst>
          </xdr:cNvPr>
          <xdr:cNvSpPr txBox="1">
            <a:spLocks noChangeAspect="1"/>
          </xdr:cNvSpPr>
        </xdr:nvSpPr>
        <xdr:spPr>
          <a:xfrm>
            <a:off x="13043431" y="59207"/>
            <a:ext cx="1296769" cy="321633"/>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ctr">
            <a:noAutofit/>
          </a:bodyPr>
          <a:lstStyle/>
          <a:p>
            <a:pPr algn="ctr"/>
            <a:r>
              <a:rPr lang="en-IN" sz="1400">
                <a:solidFill>
                  <a:schemeClr val="bg1"/>
                </a:solidFill>
                <a:latin typeface="Avenir LT Std 55 Roman" panose="020B0503020203020204" pitchFamily="34" charset="0"/>
              </a:rPr>
              <a:t>Sales Project</a:t>
            </a:r>
          </a:p>
        </xdr:txBody>
      </xdr:sp>
      <xdr:sp macro="" textlink="">
        <xdr:nvSpPr>
          <xdr:cNvPr id="20" name="TextBox 19">
            <a:extLst>
              <a:ext uri="{FF2B5EF4-FFF2-40B4-BE49-F238E27FC236}">
                <a16:creationId xmlns:a16="http://schemas.microsoft.com/office/drawing/2014/main" id="{FD5C1815-5454-4235-B185-2F29F5027C7E}"/>
              </a:ext>
            </a:extLst>
          </xdr:cNvPr>
          <xdr:cNvSpPr txBox="1">
            <a:spLocks noChangeAspect="1"/>
          </xdr:cNvSpPr>
        </xdr:nvSpPr>
        <xdr:spPr>
          <a:xfrm>
            <a:off x="14637361" y="59207"/>
            <a:ext cx="1290639" cy="321633"/>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ctr">
            <a:noAutofit/>
          </a:bodyPr>
          <a:lstStyle/>
          <a:p>
            <a:pPr algn="ctr"/>
            <a:r>
              <a:rPr lang="en-IN" sz="1400">
                <a:solidFill>
                  <a:schemeClr val="bg1"/>
                </a:solidFill>
                <a:latin typeface="Avenir LT Std 55 Roman" panose="020B0503020203020204" pitchFamily="34" charset="0"/>
              </a:rPr>
              <a:t>Project status</a:t>
            </a:r>
          </a:p>
        </xdr:txBody>
      </xdr:sp>
      <xdr:sp macro="" textlink="">
        <xdr:nvSpPr>
          <xdr:cNvPr id="21" name="TextBox 20">
            <a:hlinkClick xmlns:r="http://schemas.openxmlformats.org/officeDocument/2006/relationships" r:id="rId5" tooltip="Income Sources"/>
            <a:extLst>
              <a:ext uri="{FF2B5EF4-FFF2-40B4-BE49-F238E27FC236}">
                <a16:creationId xmlns:a16="http://schemas.microsoft.com/office/drawing/2014/main" id="{953DBF6A-B977-47C7-9699-08CE29B9838F}"/>
              </a:ext>
            </a:extLst>
          </xdr:cNvPr>
          <xdr:cNvSpPr txBox="1">
            <a:spLocks noChangeAspect="1"/>
          </xdr:cNvSpPr>
        </xdr:nvSpPr>
        <xdr:spPr>
          <a:xfrm>
            <a:off x="9898691" y="55208"/>
            <a:ext cx="1289167" cy="342941"/>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ctr">
            <a:noAutofit/>
          </a:bodyPr>
          <a:lstStyle/>
          <a:p>
            <a:pPr algn="ctr"/>
            <a:r>
              <a:rPr lang="en-IN" sz="1400">
                <a:solidFill>
                  <a:schemeClr val="bg1"/>
                </a:solidFill>
                <a:latin typeface="Avenir LT Std 55 Roman" panose="020B0503020203020204" pitchFamily="34" charset="0"/>
              </a:rPr>
              <a:t>Income</a:t>
            </a:r>
            <a:r>
              <a:rPr lang="en-IN" sz="1400" baseline="0">
                <a:solidFill>
                  <a:schemeClr val="bg1"/>
                </a:solidFill>
                <a:latin typeface="Avenir LT Std 55 Roman" panose="020B0503020203020204" pitchFamily="34" charset="0"/>
              </a:rPr>
              <a:t> Sources</a:t>
            </a:r>
            <a:endParaRPr lang="en-IN" sz="1400">
              <a:solidFill>
                <a:schemeClr val="bg1"/>
              </a:solidFill>
              <a:latin typeface="Avenir LT Std 55 Roman" panose="020B0503020203020204" pitchFamily="34" charset="0"/>
            </a:endParaRPr>
          </a:p>
        </xdr:txBody>
      </xdr:sp>
      <xdr:pic>
        <xdr:nvPicPr>
          <xdr:cNvPr id="22" name="Graphic 21" descr="Compass">
            <a:extLst>
              <a:ext uri="{FF2B5EF4-FFF2-40B4-BE49-F238E27FC236}">
                <a16:creationId xmlns:a16="http://schemas.microsoft.com/office/drawing/2014/main" id="{55A46673-3DE1-47EC-A993-F209E5D6E44F}"/>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3333039" y="36828"/>
            <a:ext cx="323536" cy="321945"/>
          </a:xfrm>
          <a:prstGeom prst="rect">
            <a:avLst/>
          </a:prstGeom>
        </xdr:spPr>
      </xdr:pic>
      <xdr:pic>
        <xdr:nvPicPr>
          <xdr:cNvPr id="23" name="Graphic 22" descr="Presentation with bar chart">
            <a:extLst>
              <a:ext uri="{FF2B5EF4-FFF2-40B4-BE49-F238E27FC236}">
                <a16:creationId xmlns:a16="http://schemas.microsoft.com/office/drawing/2014/main" id="{4B8A05AA-2B3A-4D5A-874E-394AB26734A0}"/>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0" y="3165"/>
            <a:ext cx="580963" cy="355609"/>
          </a:xfrm>
          <a:prstGeom prst="rect">
            <a:avLst/>
          </a:prstGeom>
        </xdr:spPr>
      </xdr:pic>
      <xdr:sp macro="" textlink="">
        <xdr:nvSpPr>
          <xdr:cNvPr id="24" name="Rectangle: Rounded Corners 23">
            <a:extLst>
              <a:ext uri="{FF2B5EF4-FFF2-40B4-BE49-F238E27FC236}">
                <a16:creationId xmlns:a16="http://schemas.microsoft.com/office/drawing/2014/main" id="{19974508-DFB3-4388-99AB-41A4ABC26FCD}"/>
              </a:ext>
            </a:extLst>
          </xdr:cNvPr>
          <xdr:cNvSpPr>
            <a:spLocks noChangeAspect="1"/>
          </xdr:cNvSpPr>
        </xdr:nvSpPr>
        <xdr:spPr>
          <a:xfrm>
            <a:off x="11524405" y="313457"/>
            <a:ext cx="267304" cy="40781"/>
          </a:xfrm>
          <a:prstGeom prst="roundRect">
            <a:avLst>
              <a:gd name="adj" fmla="val 50000"/>
            </a:avLst>
          </a:prstGeom>
          <a:solidFill>
            <a:srgbClr val="194AFE"/>
          </a:solidFill>
        </xdr:spPr>
        <xdr:style>
          <a:lnRef idx="2">
            <a:schemeClr val="accent1">
              <a:shade val="15000"/>
            </a:schemeClr>
          </a:lnRef>
          <a:fillRef idx="1">
            <a:schemeClr val="accent1"/>
          </a:fillRef>
          <a:effectRef idx="0">
            <a:schemeClr val="accent1"/>
          </a:effectRef>
          <a:fontRef idx="minor">
            <a:schemeClr val="bg1"/>
          </a:fontRef>
        </xdr:style>
        <xdr:txBody>
          <a:bodyPr vertOverflow="clip" horzOverflow="clip" rtlCol="0" anchor="t"/>
          <a:lstStyle/>
          <a:p>
            <a:pPr algn="l"/>
            <a:endParaRPr lang="en-IN" sz="1100"/>
          </a:p>
        </xdr:txBody>
      </xdr:sp>
      <xdr:sp macro="" textlink="">
        <xdr:nvSpPr>
          <xdr:cNvPr id="25" name="TextBox 24">
            <a:extLst>
              <a:ext uri="{FF2B5EF4-FFF2-40B4-BE49-F238E27FC236}">
                <a16:creationId xmlns:a16="http://schemas.microsoft.com/office/drawing/2014/main" id="{C641A5A7-A974-4512-9F93-B4B6DC043D34}"/>
              </a:ext>
            </a:extLst>
          </xdr:cNvPr>
          <xdr:cNvSpPr txBox="1">
            <a:spLocks noChangeAspect="1"/>
          </xdr:cNvSpPr>
        </xdr:nvSpPr>
        <xdr:spPr>
          <a:xfrm>
            <a:off x="445717" y="55208"/>
            <a:ext cx="1195377" cy="342942"/>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pPr algn="r"/>
            <a:endParaRPr lang="en-IN" sz="1400">
              <a:solidFill>
                <a:schemeClr val="bg1"/>
              </a:solidFill>
              <a:latin typeface="Avenir LT Std 55 Roman" panose="020B0503020203020204" pitchFamily="34" charset="0"/>
            </a:endParaRPr>
          </a:p>
        </xdr:txBody>
      </xdr:sp>
      <xdr:sp macro="" textlink="">
        <xdr:nvSpPr>
          <xdr:cNvPr id="26" name="Rectangle 25">
            <a:extLst>
              <a:ext uri="{FF2B5EF4-FFF2-40B4-BE49-F238E27FC236}">
                <a16:creationId xmlns:a16="http://schemas.microsoft.com/office/drawing/2014/main" id="{34ADD031-7D85-4AC0-ADEA-DCAA60FB026C}"/>
              </a:ext>
            </a:extLst>
          </xdr:cNvPr>
          <xdr:cNvSpPr>
            <a:spLocks noChangeAspect="1"/>
          </xdr:cNvSpPr>
        </xdr:nvSpPr>
        <xdr:spPr>
          <a:xfrm>
            <a:off x="68232" y="0"/>
            <a:ext cx="16160815" cy="381556"/>
          </a:xfrm>
          <a:prstGeom prst="rect">
            <a:avLst/>
          </a:prstGeom>
          <a:solidFill>
            <a:srgbClr val="1D1D3C"/>
          </a:solidFill>
          <a:ln>
            <a:noFill/>
          </a:ln>
        </xdr:spPr>
        <xdr:style>
          <a:lnRef idx="2">
            <a:schemeClr val="accent1">
              <a:shade val="15000"/>
            </a:schemeClr>
          </a:lnRef>
          <a:fillRef idx="1">
            <a:schemeClr val="accent1"/>
          </a:fillRef>
          <a:effectRef idx="0">
            <a:schemeClr val="accent1"/>
          </a:effectRef>
          <a:fontRef idx="minor">
            <a:schemeClr val="bg1"/>
          </a:fontRef>
        </xdr:style>
        <xdr:txBody>
          <a:bodyPr vertOverflow="clip" horzOverflow="clip" rtlCol="0" anchor="t"/>
          <a:lstStyle/>
          <a:p>
            <a:pPr algn="l"/>
            <a:endParaRPr lang="en-IN" sz="1100">
              <a:solidFill>
                <a:schemeClr val="bg1"/>
              </a:solidFill>
            </a:endParaRPr>
          </a:p>
        </xdr:txBody>
      </xdr:sp>
      <xdr:sp macro="" textlink="">
        <xdr:nvSpPr>
          <xdr:cNvPr id="28" name="TextBox 27">
            <a:extLst>
              <a:ext uri="{FF2B5EF4-FFF2-40B4-BE49-F238E27FC236}">
                <a16:creationId xmlns:a16="http://schemas.microsoft.com/office/drawing/2014/main" id="{B6826F86-583E-4F00-ACC7-8F664A512149}"/>
              </a:ext>
            </a:extLst>
          </xdr:cNvPr>
          <xdr:cNvSpPr txBox="1">
            <a:spLocks noChangeAspect="1"/>
          </xdr:cNvSpPr>
        </xdr:nvSpPr>
        <xdr:spPr>
          <a:xfrm>
            <a:off x="445717" y="37219"/>
            <a:ext cx="1195377" cy="346816"/>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pPr algn="r"/>
            <a:r>
              <a:rPr lang="en-IN" sz="1400">
                <a:solidFill>
                  <a:schemeClr val="bg1"/>
                </a:solidFill>
                <a:latin typeface="Avenir LT Std 55 Roman" panose="020B0503020203020204" pitchFamily="34" charset="0"/>
              </a:rPr>
              <a:t>Amaan</a:t>
            </a:r>
            <a:r>
              <a:rPr lang="en-IN" sz="1400" baseline="0">
                <a:solidFill>
                  <a:schemeClr val="bg1"/>
                </a:solidFill>
                <a:latin typeface="Avenir LT Std 55 Roman" panose="020B0503020203020204" pitchFamily="34" charset="0"/>
              </a:rPr>
              <a:t> Kasu</a:t>
            </a:r>
            <a:endParaRPr lang="en-IN" sz="1400">
              <a:solidFill>
                <a:schemeClr val="bg1"/>
              </a:solidFill>
              <a:latin typeface="Avenir LT Std 55 Roman" panose="020B0503020203020204" pitchFamily="34" charset="0"/>
            </a:endParaRPr>
          </a:p>
        </xdr:txBody>
      </xdr:sp>
      <xdr:sp macro="" textlink="">
        <xdr:nvSpPr>
          <xdr:cNvPr id="29" name="TextBox 28">
            <a:hlinkClick xmlns:r="http://schemas.openxmlformats.org/officeDocument/2006/relationships" r:id="rId1" tooltip="YourWebsite.com"/>
            <a:extLst>
              <a:ext uri="{FF2B5EF4-FFF2-40B4-BE49-F238E27FC236}">
                <a16:creationId xmlns:a16="http://schemas.microsoft.com/office/drawing/2014/main" id="{CFA02A22-0585-4FB2-9817-B3CE2204EC24}"/>
              </a:ext>
            </a:extLst>
          </xdr:cNvPr>
          <xdr:cNvSpPr txBox="1">
            <a:spLocks noChangeAspect="1"/>
          </xdr:cNvSpPr>
        </xdr:nvSpPr>
        <xdr:spPr>
          <a:xfrm>
            <a:off x="3333039" y="55208"/>
            <a:ext cx="1291500" cy="342941"/>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pPr algn="ctr"/>
            <a:r>
              <a:rPr lang="en-IN" sz="1400">
                <a:solidFill>
                  <a:schemeClr val="bg1"/>
                </a:solidFill>
                <a:latin typeface="Avenir LT Std 55 Roman" panose="020B0503020203020204" pitchFamily="34" charset="0"/>
              </a:rPr>
              <a:t>Browse</a:t>
            </a:r>
          </a:p>
        </xdr:txBody>
      </xdr:sp>
      <xdr:sp macro="" textlink="">
        <xdr:nvSpPr>
          <xdr:cNvPr id="30" name="TextBox 29">
            <a:hlinkClick xmlns:r="http://schemas.openxmlformats.org/officeDocument/2006/relationships" r:id="rId2" tooltip="Geographically"/>
            <a:extLst>
              <a:ext uri="{FF2B5EF4-FFF2-40B4-BE49-F238E27FC236}">
                <a16:creationId xmlns:a16="http://schemas.microsoft.com/office/drawing/2014/main" id="{66A6E526-C427-4BBC-97E8-109E22901D10}"/>
              </a:ext>
            </a:extLst>
          </xdr:cNvPr>
          <xdr:cNvSpPr txBox="1">
            <a:spLocks noChangeAspect="1"/>
          </xdr:cNvSpPr>
        </xdr:nvSpPr>
        <xdr:spPr>
          <a:xfrm>
            <a:off x="11473622" y="59207"/>
            <a:ext cx="1308168" cy="321633"/>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ctr">
            <a:noAutofit/>
          </a:bodyPr>
          <a:lstStyle/>
          <a:p>
            <a:pPr algn="ctr"/>
            <a:r>
              <a:rPr lang="en-IN" sz="1400">
                <a:solidFill>
                  <a:schemeClr val="bg1"/>
                </a:solidFill>
                <a:latin typeface="Avenir LT Std 55 Roman" panose="020B0503020203020204" pitchFamily="34" charset="0"/>
              </a:rPr>
              <a:t>Geographically</a:t>
            </a:r>
          </a:p>
        </xdr:txBody>
      </xdr:sp>
      <xdr:sp macro="" textlink="">
        <xdr:nvSpPr>
          <xdr:cNvPr id="31" name="TextBox 30">
            <a:hlinkClick xmlns:r="http://schemas.openxmlformats.org/officeDocument/2006/relationships" r:id="rId10" tooltip="Sales Process"/>
            <a:extLst>
              <a:ext uri="{FF2B5EF4-FFF2-40B4-BE49-F238E27FC236}">
                <a16:creationId xmlns:a16="http://schemas.microsoft.com/office/drawing/2014/main" id="{2B4603D7-5178-44CC-AD9E-CB9F4746FD70}"/>
              </a:ext>
            </a:extLst>
          </xdr:cNvPr>
          <xdr:cNvSpPr txBox="1">
            <a:spLocks noChangeAspect="1"/>
          </xdr:cNvSpPr>
        </xdr:nvSpPr>
        <xdr:spPr>
          <a:xfrm>
            <a:off x="13043431" y="59207"/>
            <a:ext cx="1296769" cy="321633"/>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ctr">
            <a:noAutofit/>
          </a:bodyPr>
          <a:lstStyle/>
          <a:p>
            <a:pPr algn="ctr"/>
            <a:r>
              <a:rPr lang="en-IN" sz="1400">
                <a:solidFill>
                  <a:schemeClr val="bg1"/>
                </a:solidFill>
                <a:latin typeface="Avenir LT Std 55 Roman" panose="020B0503020203020204" pitchFamily="34" charset="0"/>
              </a:rPr>
              <a:t>Sales Process</a:t>
            </a:r>
          </a:p>
        </xdr:txBody>
      </xdr:sp>
      <xdr:sp macro="" textlink="">
        <xdr:nvSpPr>
          <xdr:cNvPr id="32" name="TextBox 31">
            <a:extLst>
              <a:ext uri="{FF2B5EF4-FFF2-40B4-BE49-F238E27FC236}">
                <a16:creationId xmlns:a16="http://schemas.microsoft.com/office/drawing/2014/main" id="{E7180D0D-0D7F-4B45-9C11-72E77EF08974}"/>
              </a:ext>
            </a:extLst>
          </xdr:cNvPr>
          <xdr:cNvSpPr txBox="1">
            <a:spLocks noChangeAspect="1"/>
          </xdr:cNvSpPr>
        </xdr:nvSpPr>
        <xdr:spPr>
          <a:xfrm>
            <a:off x="14637361" y="59207"/>
            <a:ext cx="1290639" cy="321633"/>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ctr">
            <a:noAutofit/>
          </a:bodyPr>
          <a:lstStyle/>
          <a:p>
            <a:pPr algn="ctr"/>
            <a:r>
              <a:rPr lang="en-IN" sz="1400">
                <a:solidFill>
                  <a:schemeClr val="bg1"/>
                </a:solidFill>
                <a:latin typeface="Avenir LT Std 55 Roman" panose="020B0503020203020204" pitchFamily="34" charset="0"/>
              </a:rPr>
              <a:t>Project status</a:t>
            </a:r>
          </a:p>
        </xdr:txBody>
      </xdr:sp>
      <xdr:sp macro="" textlink="">
        <xdr:nvSpPr>
          <xdr:cNvPr id="33" name="TextBox 32">
            <a:hlinkClick xmlns:r="http://schemas.openxmlformats.org/officeDocument/2006/relationships" r:id="rId5" tooltip="Income Sources"/>
            <a:extLst>
              <a:ext uri="{FF2B5EF4-FFF2-40B4-BE49-F238E27FC236}">
                <a16:creationId xmlns:a16="http://schemas.microsoft.com/office/drawing/2014/main" id="{7F97C68C-5D0B-49D7-9407-990165619425}"/>
              </a:ext>
            </a:extLst>
          </xdr:cNvPr>
          <xdr:cNvSpPr txBox="1">
            <a:spLocks noChangeAspect="1"/>
          </xdr:cNvSpPr>
        </xdr:nvSpPr>
        <xdr:spPr>
          <a:xfrm>
            <a:off x="9898691" y="55208"/>
            <a:ext cx="1289167" cy="342941"/>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ctr">
            <a:noAutofit/>
          </a:bodyPr>
          <a:lstStyle/>
          <a:p>
            <a:pPr algn="ctr"/>
            <a:r>
              <a:rPr lang="en-IN" sz="1400">
                <a:solidFill>
                  <a:schemeClr val="bg1"/>
                </a:solidFill>
                <a:latin typeface="Avenir LT Std 55 Roman" panose="020B0503020203020204" pitchFamily="34" charset="0"/>
              </a:rPr>
              <a:t>Income</a:t>
            </a:r>
            <a:r>
              <a:rPr lang="en-IN" sz="1400" baseline="0">
                <a:solidFill>
                  <a:schemeClr val="bg1"/>
                </a:solidFill>
                <a:latin typeface="Avenir LT Std 55 Roman" panose="020B0503020203020204" pitchFamily="34" charset="0"/>
              </a:rPr>
              <a:t> Sources</a:t>
            </a:r>
            <a:endParaRPr lang="en-IN" sz="1400">
              <a:solidFill>
                <a:schemeClr val="bg1"/>
              </a:solidFill>
              <a:latin typeface="Avenir LT Std 55 Roman" panose="020B0503020203020204" pitchFamily="34" charset="0"/>
            </a:endParaRPr>
          </a:p>
        </xdr:txBody>
      </xdr:sp>
      <xdr:pic>
        <xdr:nvPicPr>
          <xdr:cNvPr id="34" name="Graphic 33" descr="Compass">
            <a:extLst>
              <a:ext uri="{FF2B5EF4-FFF2-40B4-BE49-F238E27FC236}">
                <a16:creationId xmlns:a16="http://schemas.microsoft.com/office/drawing/2014/main" id="{9FF74E14-0C91-4FC4-9497-2F425F69E20B}"/>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3333039" y="36828"/>
            <a:ext cx="323536" cy="321945"/>
          </a:xfrm>
          <a:prstGeom prst="rect">
            <a:avLst/>
          </a:prstGeom>
        </xdr:spPr>
      </xdr:pic>
      <xdr:sp macro="" textlink="">
        <xdr:nvSpPr>
          <xdr:cNvPr id="36" name="Rectangle: Rounded Corners 35">
            <a:extLst>
              <a:ext uri="{FF2B5EF4-FFF2-40B4-BE49-F238E27FC236}">
                <a16:creationId xmlns:a16="http://schemas.microsoft.com/office/drawing/2014/main" id="{276B7CB5-AD30-4D6A-92EB-756B36181D46}"/>
              </a:ext>
            </a:extLst>
          </xdr:cNvPr>
          <xdr:cNvSpPr>
            <a:spLocks noChangeAspect="1"/>
          </xdr:cNvSpPr>
        </xdr:nvSpPr>
        <xdr:spPr>
          <a:xfrm>
            <a:off x="9911101" y="313457"/>
            <a:ext cx="284985" cy="40781"/>
          </a:xfrm>
          <a:prstGeom prst="roundRect">
            <a:avLst>
              <a:gd name="adj" fmla="val 50000"/>
            </a:avLst>
          </a:prstGeom>
          <a:solidFill>
            <a:srgbClr val="194AFE"/>
          </a:solidFill>
        </xdr:spPr>
        <xdr:style>
          <a:lnRef idx="2">
            <a:schemeClr val="accent1">
              <a:shade val="15000"/>
            </a:schemeClr>
          </a:lnRef>
          <a:fillRef idx="1">
            <a:schemeClr val="accent1"/>
          </a:fillRef>
          <a:effectRef idx="0">
            <a:schemeClr val="accent1"/>
          </a:effectRef>
          <a:fontRef idx="minor">
            <a:schemeClr val="bg1"/>
          </a:fontRef>
        </xdr:style>
        <xdr:txBody>
          <a:bodyPr vertOverflow="clip" horzOverflow="clip" rtlCol="0" anchor="t"/>
          <a:lstStyle/>
          <a:p>
            <a:pPr algn="l"/>
            <a:endParaRPr lang="en-IN" sz="1100"/>
          </a:p>
        </xdr:txBody>
      </xdr:sp>
      <xdr:sp macro="" textlink="">
        <xdr:nvSpPr>
          <xdr:cNvPr id="37" name="TextBox 36">
            <a:extLst>
              <a:ext uri="{FF2B5EF4-FFF2-40B4-BE49-F238E27FC236}">
                <a16:creationId xmlns:a16="http://schemas.microsoft.com/office/drawing/2014/main" id="{16D6DCE4-83F8-4DDF-A25C-AB1D9E3F36A9}"/>
              </a:ext>
            </a:extLst>
          </xdr:cNvPr>
          <xdr:cNvSpPr txBox="1">
            <a:spLocks noChangeAspect="1"/>
          </xdr:cNvSpPr>
        </xdr:nvSpPr>
        <xdr:spPr>
          <a:xfrm>
            <a:off x="445717" y="55208"/>
            <a:ext cx="1195377" cy="342942"/>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pPr algn="r"/>
            <a:endParaRPr lang="en-IN" sz="1400">
              <a:solidFill>
                <a:schemeClr val="bg1"/>
              </a:solidFill>
              <a:latin typeface="Avenir LT Std 55 Roman" panose="020B0503020203020204" pitchFamily="34" charset="0"/>
            </a:endParaRPr>
          </a:p>
        </xdr:txBody>
      </xdr:sp>
      <xdr:sp macro="" textlink="">
        <xdr:nvSpPr>
          <xdr:cNvPr id="38" name="Rectangle: Rounded Corners 37">
            <a:extLst>
              <a:ext uri="{FF2B5EF4-FFF2-40B4-BE49-F238E27FC236}">
                <a16:creationId xmlns:a16="http://schemas.microsoft.com/office/drawing/2014/main" id="{DFF7BF52-B50A-472D-846B-309266C07778}"/>
              </a:ext>
            </a:extLst>
          </xdr:cNvPr>
          <xdr:cNvSpPr>
            <a:spLocks noChangeAspect="1"/>
          </xdr:cNvSpPr>
        </xdr:nvSpPr>
        <xdr:spPr>
          <a:xfrm>
            <a:off x="184585" y="612099"/>
            <a:ext cx="1650976" cy="440468"/>
          </a:xfrm>
          <a:prstGeom prst="roundRect">
            <a:avLst>
              <a:gd name="adj" fmla="val 50000"/>
            </a:avLst>
          </a:prstGeom>
          <a:solidFill>
            <a:srgbClr val="194AFE"/>
          </a:solidFill>
        </xdr:spPr>
        <xdr:style>
          <a:lnRef idx="2">
            <a:schemeClr val="accent1">
              <a:shade val="15000"/>
            </a:schemeClr>
          </a:lnRef>
          <a:fillRef idx="1">
            <a:schemeClr val="accent1"/>
          </a:fillRef>
          <a:effectRef idx="0">
            <a:schemeClr val="accent1"/>
          </a:effectRef>
          <a:fontRef idx="minor">
            <a:schemeClr val="bg1"/>
          </a:fontRef>
        </xdr:style>
        <xdr:txBody>
          <a:bodyPr vertOverflow="clip" horzOverflow="clip" rtlCol="0" anchor="ctr"/>
          <a:lstStyle/>
          <a:p>
            <a:pPr algn="ctr"/>
            <a:r>
              <a:rPr lang="en-IN" sz="1400">
                <a:solidFill>
                  <a:schemeClr val="bg1"/>
                </a:solidFill>
                <a:latin typeface="Avenir LT Std 35 Light" panose="020B0402020203020204" pitchFamily="34" charset="0"/>
              </a:rPr>
              <a:t>Income</a:t>
            </a:r>
            <a:r>
              <a:rPr lang="en-IN" sz="1400" baseline="0">
                <a:solidFill>
                  <a:schemeClr val="bg1"/>
                </a:solidFill>
                <a:latin typeface="Avenir LT Std 35 Light" panose="020B0402020203020204" pitchFamily="34" charset="0"/>
              </a:rPr>
              <a:t> Sources</a:t>
            </a:r>
            <a:endParaRPr lang="en-IN" sz="1400">
              <a:latin typeface="Avenir LT Std 35 Light" panose="020B0402020203020204" pitchFamily="34" charset="0"/>
            </a:endParaRPr>
          </a:p>
        </xdr:txBody>
      </xdr:sp>
      <mc:AlternateContent xmlns:mc="http://schemas.openxmlformats.org/markup-compatibility/2006">
        <mc:Choice xmlns:a14="http://schemas.microsoft.com/office/drawing/2010/main" Requires="a14">
          <xdr:graphicFrame macro="">
            <xdr:nvGraphicFramePr>
              <xdr:cNvPr id="39" name="Year 2">
                <a:extLst>
                  <a:ext uri="{FF2B5EF4-FFF2-40B4-BE49-F238E27FC236}">
                    <a16:creationId xmlns:a16="http://schemas.microsoft.com/office/drawing/2014/main" id="{BCF28143-6B0C-4A98-8136-89566B500E68}"/>
                  </a:ext>
                </a:extLst>
              </xdr:cNvPr>
              <xdr:cNvGraphicFramePr/>
            </xdr:nvGraphicFramePr>
            <xdr:xfrm>
              <a:off x="182319" y="2578184"/>
              <a:ext cx="3851649" cy="561248"/>
            </xdr:xfrm>
            <a:graphic>
              <a:graphicData uri="http://schemas.microsoft.com/office/drawing/2010/slicer">
                <sle:slicer xmlns:sle="http://schemas.microsoft.com/office/drawing/2010/slicer" name="Year 2"/>
              </a:graphicData>
            </a:graphic>
          </xdr:graphicFrame>
        </mc:Choice>
        <mc:Fallback>
          <xdr:sp macro="" textlink="">
            <xdr:nvSpPr>
              <xdr:cNvPr id="0" name=""/>
              <xdr:cNvSpPr>
                <a:spLocks noTextEdit="1"/>
              </xdr:cNvSpPr>
            </xdr:nvSpPr>
            <xdr:spPr>
              <a:xfrm>
                <a:off x="183639" y="2654376"/>
                <a:ext cx="3879538" cy="57783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nvGrpSpPr>
          <xdr:cNvPr id="40" name="Group 39">
            <a:extLst>
              <a:ext uri="{FF2B5EF4-FFF2-40B4-BE49-F238E27FC236}">
                <a16:creationId xmlns:a16="http://schemas.microsoft.com/office/drawing/2014/main" id="{A94740C5-C83D-4E30-9ABB-843EC5D3C339}"/>
              </a:ext>
            </a:extLst>
          </xdr:cNvPr>
          <xdr:cNvGrpSpPr>
            <a:grpSpLocks noChangeAspect="1"/>
          </xdr:cNvGrpSpPr>
        </xdr:nvGrpSpPr>
        <xdr:grpSpPr>
          <a:xfrm>
            <a:off x="16841" y="3540094"/>
            <a:ext cx="3940047" cy="1412255"/>
            <a:chOff x="-24415" y="2565895"/>
            <a:chExt cx="4004261" cy="1102189"/>
          </a:xfrm>
        </xdr:grpSpPr>
        <xdr:sp macro="" textlink="PivotTables!$R$23">
          <xdr:nvSpPr>
            <xdr:cNvPr id="41" name="TextBox 40">
              <a:extLst>
                <a:ext uri="{FF2B5EF4-FFF2-40B4-BE49-F238E27FC236}">
                  <a16:creationId xmlns:a16="http://schemas.microsoft.com/office/drawing/2014/main" id="{AF19F5F5-FFBE-413F-228E-1E442FEC6F7F}"/>
                </a:ext>
              </a:extLst>
            </xdr:cNvPr>
            <xdr:cNvSpPr txBox="1"/>
          </xdr:nvSpPr>
          <xdr:spPr>
            <a:xfrm>
              <a:off x="-24415" y="2565895"/>
              <a:ext cx="4004261" cy="760711"/>
            </a:xfrm>
            <a:prstGeom prst="rect">
              <a:avLst/>
            </a:prstGeom>
            <a:solidFill>
              <a:schemeClr val="tx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l"/>
              <a:fld id="{7E46686E-FE85-4285-AF91-F01768F4F5E1}" type="TxLink">
                <a:rPr lang="en-US" sz="4400" b="0" i="0" u="none">
                  <a:solidFill>
                    <a:schemeClr val="bg1"/>
                  </a:solidFill>
                  <a:latin typeface="Avenir LT Std 55 Roman" panose="020B0503020203020204" pitchFamily="34" charset="0"/>
                  <a:ea typeface="Calibri"/>
                  <a:cs typeface="Arial" panose="020B0604020202020204" pitchFamily="34" charset="0"/>
                </a:rPr>
                <a:pPr algn="l"/>
                <a:t> $8,28,953 </a:t>
              </a:fld>
              <a:endParaRPr lang="en-IN" sz="4400">
                <a:solidFill>
                  <a:schemeClr val="bg1"/>
                </a:solidFill>
                <a:latin typeface="Avenir LT Std 55 Roman" panose="020B0503020203020204" pitchFamily="34" charset="0"/>
                <a:cs typeface="Arial" panose="020B0604020202020204" pitchFamily="34" charset="0"/>
              </a:endParaRPr>
            </a:p>
          </xdr:txBody>
        </xdr:sp>
        <xdr:grpSp>
          <xdr:nvGrpSpPr>
            <xdr:cNvPr id="42" name="Group 41">
              <a:extLst>
                <a:ext uri="{FF2B5EF4-FFF2-40B4-BE49-F238E27FC236}">
                  <a16:creationId xmlns:a16="http://schemas.microsoft.com/office/drawing/2014/main" id="{2246419F-9888-CE87-50D4-44852CD3336F}"/>
                </a:ext>
              </a:extLst>
            </xdr:cNvPr>
            <xdr:cNvGrpSpPr>
              <a:grpSpLocks/>
            </xdr:cNvGrpSpPr>
          </xdr:nvGrpSpPr>
          <xdr:grpSpPr>
            <a:xfrm>
              <a:off x="203055" y="3287475"/>
              <a:ext cx="2880890" cy="380609"/>
              <a:chOff x="32177" y="3302885"/>
              <a:chExt cx="2519134" cy="550265"/>
            </a:xfrm>
          </xdr:grpSpPr>
          <xdr:sp macro="" textlink="PivotTables!$S$23">
            <xdr:nvSpPr>
              <xdr:cNvPr id="43" name="TextBox 42">
                <a:extLst>
                  <a:ext uri="{FF2B5EF4-FFF2-40B4-BE49-F238E27FC236}">
                    <a16:creationId xmlns:a16="http://schemas.microsoft.com/office/drawing/2014/main" id="{63212B3D-9B16-418A-A721-0325EC1F45C1}"/>
                  </a:ext>
                </a:extLst>
              </xdr:cNvPr>
              <xdr:cNvSpPr txBox="1"/>
            </xdr:nvSpPr>
            <xdr:spPr>
              <a:xfrm>
                <a:off x="1329202" y="3302885"/>
                <a:ext cx="1222109" cy="540527"/>
              </a:xfrm>
              <a:prstGeom prst="rect">
                <a:avLst/>
              </a:prstGeom>
              <a:solidFill>
                <a:schemeClr val="tx1"/>
              </a:solidFill>
              <a:ln>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noAutofit/>
              </a:bodyPr>
              <a:lstStyle/>
              <a:p>
                <a:fld id="{2EC521E0-02CD-4861-9C35-790E5EEFDD82}" type="TxLink">
                  <a:rPr lang="en-US" sz="1400" b="0" i="0" u="none">
                    <a:solidFill>
                      <a:schemeClr val="bg1"/>
                    </a:solidFill>
                    <a:latin typeface="Avenir LT Std 55 Roman" panose="020B0503020203020204" pitchFamily="34" charset="0"/>
                    <a:ea typeface="Calibri"/>
                    <a:cs typeface="Calibri"/>
                  </a:rPr>
                  <a:pPr/>
                  <a:t> $9,20,130 </a:t>
                </a:fld>
                <a:endParaRPr lang="en-IN" sz="1400">
                  <a:solidFill>
                    <a:schemeClr val="bg1"/>
                  </a:solidFill>
                  <a:latin typeface="Avenir LT Std 55 Roman" panose="020B0503020203020204" pitchFamily="34" charset="0"/>
                </a:endParaRPr>
              </a:p>
            </xdr:txBody>
          </xdr:sp>
          <xdr:sp macro="" textlink="">
            <xdr:nvSpPr>
              <xdr:cNvPr id="44" name="TextBox 43">
                <a:extLst>
                  <a:ext uri="{FF2B5EF4-FFF2-40B4-BE49-F238E27FC236}">
                    <a16:creationId xmlns:a16="http://schemas.microsoft.com/office/drawing/2014/main" id="{B12809AA-996C-9F3D-FAF3-4424DBFF3611}"/>
                  </a:ext>
                </a:extLst>
              </xdr:cNvPr>
              <xdr:cNvSpPr txBox="1"/>
            </xdr:nvSpPr>
            <xdr:spPr>
              <a:xfrm>
                <a:off x="32177" y="3310594"/>
                <a:ext cx="1410932" cy="542556"/>
              </a:xfrm>
              <a:prstGeom prst="rect">
                <a:avLst/>
              </a:prstGeom>
              <a:solidFill>
                <a:schemeClr val="tx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r>
                  <a:rPr lang="en-IN" sz="1400">
                    <a:solidFill>
                      <a:schemeClr val="bg1"/>
                    </a:solidFill>
                    <a:latin typeface="Avenir LT Std 55 Roman" panose="020B0503020203020204" pitchFamily="34" charset="0"/>
                  </a:rPr>
                  <a:t>Income</a:t>
                </a:r>
                <a:r>
                  <a:rPr lang="en-IN" sz="1400" baseline="0">
                    <a:solidFill>
                      <a:schemeClr val="bg1"/>
                    </a:solidFill>
                    <a:latin typeface="Avenir LT Std 55 Roman" panose="020B0503020203020204" pitchFamily="34" charset="0"/>
                  </a:rPr>
                  <a:t> Target: </a:t>
                </a:r>
              </a:p>
              <a:p>
                <a:endParaRPr lang="en-IN" sz="2800">
                  <a:solidFill>
                    <a:schemeClr val="bg1"/>
                  </a:solidFill>
                  <a:latin typeface="Avenir LT Std 55 Roman" panose="020B0503020203020204" pitchFamily="34" charset="0"/>
                </a:endParaRPr>
              </a:p>
            </xdr:txBody>
          </xdr:sp>
        </xdr:grpSp>
      </xdr:grpSp>
      <xdr:graphicFrame macro="">
        <xdr:nvGraphicFramePr>
          <xdr:cNvPr id="45" name="Chart 44">
            <a:extLst>
              <a:ext uri="{FF2B5EF4-FFF2-40B4-BE49-F238E27FC236}">
                <a16:creationId xmlns:a16="http://schemas.microsoft.com/office/drawing/2014/main" id="{621E5E53-B2CB-4DB0-A7FB-38E23EDFA0CC}"/>
              </a:ext>
            </a:extLst>
          </xdr:cNvPr>
          <xdr:cNvGraphicFramePr/>
        </xdr:nvGraphicFramePr>
        <xdr:xfrm>
          <a:off x="218343" y="4833452"/>
          <a:ext cx="3204502" cy="1652950"/>
        </xdr:xfrm>
        <a:graphic>
          <a:graphicData uri="http://schemas.openxmlformats.org/drawingml/2006/chart">
            <c:chart xmlns:c="http://schemas.openxmlformats.org/drawingml/2006/chart" xmlns:r="http://schemas.openxmlformats.org/officeDocument/2006/relationships" r:id="rId11"/>
          </a:graphicData>
        </a:graphic>
      </xdr:graphicFrame>
      <xdr:sp macro="" textlink="">
        <xdr:nvSpPr>
          <xdr:cNvPr id="46" name="TextBox 45">
            <a:extLst>
              <a:ext uri="{FF2B5EF4-FFF2-40B4-BE49-F238E27FC236}">
                <a16:creationId xmlns:a16="http://schemas.microsoft.com/office/drawing/2014/main" id="{ED3728D8-202A-4E54-9F14-440C7BFAFAC1}"/>
              </a:ext>
            </a:extLst>
          </xdr:cNvPr>
          <xdr:cNvSpPr txBox="1">
            <a:spLocks noChangeAspect="1"/>
          </xdr:cNvSpPr>
        </xdr:nvSpPr>
        <xdr:spPr>
          <a:xfrm>
            <a:off x="162832" y="6223600"/>
            <a:ext cx="3628145" cy="480266"/>
          </a:xfrm>
          <a:prstGeom prst="rect">
            <a:avLst/>
          </a:prstGeom>
          <a:solidFill>
            <a:schemeClr val="tx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r>
              <a:rPr lang="en-IN" sz="2800">
                <a:solidFill>
                  <a:schemeClr val="bg1"/>
                </a:solidFill>
                <a:latin typeface="Avenir LT Std 55 Roman" panose="020B0503020203020204" pitchFamily="34" charset="0"/>
              </a:rPr>
              <a:t>Quantity</a:t>
            </a:r>
            <a:r>
              <a:rPr lang="en-IN" sz="2800" baseline="0">
                <a:solidFill>
                  <a:schemeClr val="bg1"/>
                </a:solidFill>
                <a:latin typeface="Avenir LT Std 55 Roman" panose="020B0503020203020204" pitchFamily="34" charset="0"/>
              </a:rPr>
              <a:t> of Item's</a:t>
            </a:r>
            <a:endParaRPr lang="en-IN" sz="2800">
              <a:solidFill>
                <a:schemeClr val="bg1"/>
              </a:solidFill>
              <a:latin typeface="Avenir LT Std 55 Roman" panose="020B0503020203020204" pitchFamily="34" charset="0"/>
            </a:endParaRPr>
          </a:p>
        </xdr:txBody>
      </xdr:sp>
      <xdr:sp macro="" textlink="">
        <xdr:nvSpPr>
          <xdr:cNvPr id="47" name="TextBox 46">
            <a:extLst>
              <a:ext uri="{FF2B5EF4-FFF2-40B4-BE49-F238E27FC236}">
                <a16:creationId xmlns:a16="http://schemas.microsoft.com/office/drawing/2014/main" id="{C72DAD6B-0918-415A-B325-748C8C63FB91}"/>
              </a:ext>
            </a:extLst>
          </xdr:cNvPr>
          <xdr:cNvSpPr txBox="1">
            <a:spLocks noChangeAspect="1"/>
          </xdr:cNvSpPr>
        </xdr:nvSpPr>
        <xdr:spPr>
          <a:xfrm>
            <a:off x="125156" y="1308774"/>
            <a:ext cx="4342819" cy="1230350"/>
          </a:xfrm>
          <a:prstGeom prst="rect">
            <a:avLst/>
          </a:prstGeom>
          <a:solidFill>
            <a:schemeClr val="tx1"/>
          </a:solidFill>
        </xdr:spPr>
        <xdr:style>
          <a:lnRef idx="0">
            <a:srgbClr val="000000"/>
          </a:lnRef>
          <a:fillRef idx="0">
            <a:srgbClr val="000000"/>
          </a:fillRef>
          <a:effectRef idx="0">
            <a:srgbClr val="000000"/>
          </a:effectRef>
          <a:fontRef idx="minor">
            <a:schemeClr val="tx1"/>
          </a:fontRef>
        </xdr:style>
        <xdr:txBody>
          <a:bodyPr vertOverflow="clip" horzOverflow="clip" wrap="square" rtlCol="0" anchor="t">
            <a:noAutofit/>
          </a:bodyPr>
          <a:lstStyle/>
          <a:p>
            <a:r>
              <a:rPr lang="en-IN" sz="1600" b="0" i="0">
                <a:solidFill>
                  <a:schemeClr val="bg1"/>
                </a:solidFill>
                <a:effectLst/>
                <a:latin typeface="Arial" panose="020B0604020202020204" pitchFamily="34" charset="0"/>
                <a:ea typeface="+mn-ea"/>
                <a:cs typeface="Arial" panose="020B0604020202020204" pitchFamily="34" charset="0"/>
              </a:rPr>
              <a:t>Grand total of income, and their breakowns</a:t>
            </a:r>
          </a:p>
          <a:p>
            <a:r>
              <a:rPr lang="en-IN" sz="1600" b="0" i="0">
                <a:solidFill>
                  <a:schemeClr val="bg1"/>
                </a:solidFill>
                <a:effectLst/>
                <a:latin typeface="Arial" panose="020B0604020202020204" pitchFamily="34" charset="0"/>
                <a:ea typeface="+mn-ea"/>
                <a:cs typeface="Arial" panose="020B0604020202020204" pitchFamily="34" charset="0"/>
              </a:rPr>
              <a:t>showing</a:t>
            </a:r>
            <a:r>
              <a:rPr lang="en-IN" sz="1600" b="0" i="0" baseline="0">
                <a:solidFill>
                  <a:schemeClr val="bg1"/>
                </a:solidFill>
                <a:effectLst/>
                <a:latin typeface="Arial" panose="020B0604020202020204" pitchFamily="34" charset="0"/>
                <a:ea typeface="+mn-ea"/>
                <a:cs typeface="Arial" panose="020B0604020202020204" pitchFamily="34" charset="0"/>
              </a:rPr>
              <a:t> </a:t>
            </a:r>
            <a:r>
              <a:rPr lang="en-IN" sz="1600" b="0" i="0">
                <a:solidFill>
                  <a:schemeClr val="bg1"/>
                </a:solidFill>
                <a:effectLst/>
                <a:latin typeface="Arial" panose="020B0604020202020204" pitchFamily="34" charset="0"/>
                <a:ea typeface="+mn-ea"/>
                <a:cs typeface="Arial" panose="020B0604020202020204" pitchFamily="34" charset="0"/>
              </a:rPr>
              <a:t>the achievements percentage and  </a:t>
            </a:r>
          </a:p>
          <a:p>
            <a:r>
              <a:rPr lang="en-IN" sz="1600" b="0" i="0">
                <a:solidFill>
                  <a:schemeClr val="bg1"/>
                </a:solidFill>
                <a:effectLst/>
                <a:latin typeface="Arial" panose="020B0604020202020204" pitchFamily="34" charset="0"/>
                <a:ea typeface="+mn-ea"/>
                <a:cs typeface="Arial" panose="020B0604020202020204" pitchFamily="34" charset="0"/>
              </a:rPr>
              <a:t>highlight</a:t>
            </a:r>
            <a:r>
              <a:rPr lang="en-IN" sz="1600" b="0" i="0" baseline="0">
                <a:solidFill>
                  <a:schemeClr val="bg1"/>
                </a:solidFill>
                <a:effectLst/>
                <a:latin typeface="Arial" panose="020B0604020202020204" pitchFamily="34" charset="0"/>
                <a:ea typeface="+mn-ea"/>
                <a:cs typeface="Arial" panose="020B0604020202020204" pitchFamily="34" charset="0"/>
              </a:rPr>
              <a:t> </a:t>
            </a:r>
            <a:r>
              <a:rPr lang="en-IN" sz="1600" b="0" i="0">
                <a:solidFill>
                  <a:schemeClr val="bg1"/>
                </a:solidFill>
                <a:effectLst/>
                <a:latin typeface="Arial" panose="020B0604020202020204" pitchFamily="34" charset="0"/>
                <a:ea typeface="+mn-ea"/>
                <a:cs typeface="Arial" panose="020B0604020202020204" pitchFamily="34" charset="0"/>
              </a:rPr>
              <a:t>for</a:t>
            </a:r>
            <a:r>
              <a:rPr lang="en-IN" sz="1600" b="0" i="0" baseline="0">
                <a:solidFill>
                  <a:schemeClr val="bg1"/>
                </a:solidFill>
                <a:effectLst/>
                <a:latin typeface="Arial" panose="020B0604020202020204" pitchFamily="34" charset="0"/>
                <a:ea typeface="+mn-ea"/>
                <a:cs typeface="Arial" panose="020B0604020202020204" pitchFamily="34" charset="0"/>
              </a:rPr>
              <a:t> </a:t>
            </a:r>
            <a:r>
              <a:rPr lang="en-IN" sz="1600" b="0" i="0">
                <a:solidFill>
                  <a:schemeClr val="bg1"/>
                </a:solidFill>
                <a:effectLst/>
                <a:latin typeface="Arial" panose="020B0604020202020204" pitchFamily="34" charset="0"/>
                <a:ea typeface="+mn-ea"/>
                <a:cs typeface="Arial" panose="020B0604020202020204" pitchFamily="34" charset="0"/>
              </a:rPr>
              <a:t>most valuable source,</a:t>
            </a:r>
          </a:p>
          <a:p>
            <a:r>
              <a:rPr lang="en-IN" sz="1600" b="0" i="0">
                <a:solidFill>
                  <a:schemeClr val="bg1"/>
                </a:solidFill>
                <a:effectLst/>
                <a:latin typeface="Arial" panose="020B0604020202020204" pitchFamily="34" charset="0"/>
                <a:ea typeface="+mn-ea"/>
                <a:cs typeface="Arial" panose="020B0604020202020204" pitchFamily="34" charset="0"/>
              </a:rPr>
              <a:t>Marketing strategies, and operating profit.</a:t>
            </a:r>
            <a:endParaRPr lang="en-IN" sz="1600">
              <a:solidFill>
                <a:schemeClr val="bg1"/>
              </a:solidFill>
              <a:latin typeface="Arial" panose="020B0604020202020204" pitchFamily="34" charset="0"/>
              <a:cs typeface="Arial" panose="020B0604020202020204" pitchFamily="34" charset="0"/>
            </a:endParaRPr>
          </a:p>
        </xdr:txBody>
      </xdr:sp>
      <xdr:sp macro="" textlink="">
        <xdr:nvSpPr>
          <xdr:cNvPr id="48" name="TextBox 47">
            <a:extLst>
              <a:ext uri="{FF2B5EF4-FFF2-40B4-BE49-F238E27FC236}">
                <a16:creationId xmlns:a16="http://schemas.microsoft.com/office/drawing/2014/main" id="{FC7FC6A8-D616-49A4-A149-696E64E0D7E4}"/>
              </a:ext>
            </a:extLst>
          </xdr:cNvPr>
          <xdr:cNvSpPr txBox="1">
            <a:spLocks noChangeAspect="1"/>
          </xdr:cNvSpPr>
        </xdr:nvSpPr>
        <xdr:spPr>
          <a:xfrm>
            <a:off x="216433" y="3217197"/>
            <a:ext cx="3137773" cy="509789"/>
          </a:xfrm>
          <a:prstGeom prst="rect">
            <a:avLst/>
          </a:prstGeom>
          <a:solidFill>
            <a:schemeClr val="tx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r>
              <a:rPr lang="en-IN" sz="2800">
                <a:solidFill>
                  <a:schemeClr val="bg1"/>
                </a:solidFill>
                <a:latin typeface="Avenir LT Std 55 Roman" panose="020B0503020203020204" pitchFamily="34" charset="0"/>
              </a:rPr>
              <a:t>Financial Statistics</a:t>
            </a:r>
          </a:p>
        </xdr:txBody>
      </xdr:sp>
      <xdr:sp macro="" textlink="">
        <xdr:nvSpPr>
          <xdr:cNvPr id="73" name="Rectangle: Rounded Corners 72">
            <a:extLst>
              <a:ext uri="{FF2B5EF4-FFF2-40B4-BE49-F238E27FC236}">
                <a16:creationId xmlns:a16="http://schemas.microsoft.com/office/drawing/2014/main" id="{20F1AA95-5F58-C9B5-A72B-9D650356DBB8}"/>
              </a:ext>
            </a:extLst>
          </xdr:cNvPr>
          <xdr:cNvSpPr>
            <a:spLocks noChangeAspect="1"/>
          </xdr:cNvSpPr>
        </xdr:nvSpPr>
        <xdr:spPr>
          <a:xfrm>
            <a:off x="14757398" y="462715"/>
            <a:ext cx="1095469" cy="1050060"/>
          </a:xfrm>
          <a:prstGeom prst="roundRect">
            <a:avLst>
              <a:gd name="adj" fmla="val 20387"/>
            </a:avLst>
          </a:prstGeom>
          <a:solidFill>
            <a:srgbClr val="070E25"/>
          </a:solidFill>
          <a:ln>
            <a:noFill/>
          </a:ln>
        </xdr:spPr>
        <xdr:style>
          <a:lnRef idx="2">
            <a:schemeClr val="accent1">
              <a:shade val="15000"/>
            </a:schemeClr>
          </a:lnRef>
          <a:fillRef idx="1">
            <a:schemeClr val="accent1"/>
          </a:fillRef>
          <a:effectRef idx="0">
            <a:schemeClr val="accent1"/>
          </a:effectRef>
          <a:fontRef idx="minor">
            <a:schemeClr val="bg1"/>
          </a:fontRef>
        </xdr:style>
        <xdr:txBody>
          <a:bodyPr vertOverflow="clip" horzOverflow="clip" rtlCol="0" anchor="t"/>
          <a:lstStyle/>
          <a:p>
            <a:pPr algn="l"/>
            <a:endParaRPr lang="en-IN" sz="1100"/>
          </a:p>
        </xdr:txBody>
      </xdr:sp>
      <xdr:sp macro="" textlink="">
        <xdr:nvSpPr>
          <xdr:cNvPr id="74" name="TextBox 73">
            <a:extLst>
              <a:ext uri="{FF2B5EF4-FFF2-40B4-BE49-F238E27FC236}">
                <a16:creationId xmlns:a16="http://schemas.microsoft.com/office/drawing/2014/main" id="{42918A37-49FD-BC9B-C032-C82342043E53}"/>
              </a:ext>
            </a:extLst>
          </xdr:cNvPr>
          <xdr:cNvSpPr txBox="1">
            <a:spLocks noChangeAspect="1"/>
          </xdr:cNvSpPr>
        </xdr:nvSpPr>
        <xdr:spPr>
          <a:xfrm>
            <a:off x="14722941" y="887926"/>
            <a:ext cx="1189485" cy="583106"/>
          </a:xfrm>
          <a:prstGeom prst="rect">
            <a:avLst/>
          </a:prstGeom>
          <a:no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IN" sz="1800">
                <a:solidFill>
                  <a:schemeClr val="bg1"/>
                </a:solidFill>
              </a:rPr>
              <a:t>Average</a:t>
            </a:r>
            <a:r>
              <a:rPr lang="en-IN" sz="1200">
                <a:solidFill>
                  <a:schemeClr val="bg1"/>
                </a:solidFill>
              </a:rPr>
              <a:t> </a:t>
            </a:r>
          </a:p>
          <a:p>
            <a:pPr algn="ctr"/>
            <a:r>
              <a:rPr lang="en-IN" sz="1000">
                <a:solidFill>
                  <a:schemeClr val="bg1"/>
                </a:solidFill>
              </a:rPr>
              <a:t>Monthly Income</a:t>
            </a:r>
          </a:p>
        </xdr:txBody>
      </xdr:sp>
      <xdr:sp macro="" textlink="PivotTables!P7">
        <xdr:nvSpPr>
          <xdr:cNvPr id="75" name="TextBox 74">
            <a:extLst>
              <a:ext uri="{FF2B5EF4-FFF2-40B4-BE49-F238E27FC236}">
                <a16:creationId xmlns:a16="http://schemas.microsoft.com/office/drawing/2014/main" id="{758DE920-9968-A26B-4F1D-B6D308EECFB3}"/>
              </a:ext>
            </a:extLst>
          </xdr:cNvPr>
          <xdr:cNvSpPr txBox="1">
            <a:spLocks noChangeAspect="1"/>
          </xdr:cNvSpPr>
        </xdr:nvSpPr>
        <xdr:spPr>
          <a:xfrm>
            <a:off x="14692687" y="581490"/>
            <a:ext cx="1166900" cy="300086"/>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1B129588-64B6-4A83-AC7D-B376C4EC216A}" type="TxLink">
              <a:rPr lang="en-US" sz="1700" b="0" i="0" u="none">
                <a:solidFill>
                  <a:schemeClr val="bg1"/>
                </a:solidFill>
                <a:latin typeface="Avenir LT Std 55 Roman" panose="020B0503020203020204" pitchFamily="34" charset="0"/>
                <a:ea typeface="Calibri" panose="020F0502020204030204" pitchFamily="34" charset="0"/>
                <a:cs typeface="Calibri" panose="020F0502020204030204" pitchFamily="34" charset="0"/>
              </a:rPr>
              <a:pPr/>
              <a:t> $1,38,159 </a:t>
            </a:fld>
            <a:endParaRPr lang="en-IN" sz="1700">
              <a:solidFill>
                <a:schemeClr val="bg1"/>
              </a:solidFill>
              <a:latin typeface="Avenir LT Std 55 Roman" panose="020B0503020203020204" pitchFamily="34" charset="0"/>
              <a:ea typeface="Calibri" panose="020F0502020204030204" pitchFamily="34" charset="0"/>
              <a:cs typeface="Calibri" panose="020F0502020204030204" pitchFamily="34" charset="0"/>
            </a:endParaRPr>
          </a:p>
        </xdr:txBody>
      </xdr:sp>
      <xdr:grpSp>
        <xdr:nvGrpSpPr>
          <xdr:cNvPr id="71" name="Group 70">
            <a:extLst>
              <a:ext uri="{FF2B5EF4-FFF2-40B4-BE49-F238E27FC236}">
                <a16:creationId xmlns:a16="http://schemas.microsoft.com/office/drawing/2014/main" id="{B1DFC495-77DD-3CBB-87CA-3A6C6FF88C98}"/>
              </a:ext>
            </a:extLst>
          </xdr:cNvPr>
          <xdr:cNvGrpSpPr>
            <a:grpSpLocks noChangeAspect="1"/>
          </xdr:cNvGrpSpPr>
        </xdr:nvGrpSpPr>
        <xdr:grpSpPr>
          <a:xfrm>
            <a:off x="14600392" y="1492258"/>
            <a:ext cx="1764850" cy="2450395"/>
            <a:chOff x="14928194" y="1973156"/>
            <a:chExt cx="1362446" cy="2429513"/>
          </a:xfrm>
        </xdr:grpSpPr>
        <xdr:grpSp>
          <xdr:nvGrpSpPr>
            <xdr:cNvPr id="76" name="Group 75">
              <a:extLst>
                <a:ext uri="{FF2B5EF4-FFF2-40B4-BE49-F238E27FC236}">
                  <a16:creationId xmlns:a16="http://schemas.microsoft.com/office/drawing/2014/main" id="{1F372D48-8F7F-46F2-AA85-921A65931C1E}"/>
                </a:ext>
              </a:extLst>
            </xdr:cNvPr>
            <xdr:cNvGrpSpPr>
              <a:grpSpLocks/>
            </xdr:cNvGrpSpPr>
          </xdr:nvGrpSpPr>
          <xdr:grpSpPr>
            <a:xfrm>
              <a:off x="14928194" y="1973156"/>
              <a:ext cx="1143583" cy="2429513"/>
              <a:chOff x="17254839" y="3826036"/>
              <a:chExt cx="1161288" cy="2570411"/>
            </a:xfrm>
          </xdr:grpSpPr>
          <xdr:sp macro="" textlink="">
            <xdr:nvSpPr>
              <xdr:cNvPr id="77" name="Rectangle: Rounded Corners 76">
                <a:extLst>
                  <a:ext uri="{FF2B5EF4-FFF2-40B4-BE49-F238E27FC236}">
                    <a16:creationId xmlns:a16="http://schemas.microsoft.com/office/drawing/2014/main" id="{80933AA6-0052-76B9-3E00-9CBC2EC98817}"/>
                  </a:ext>
                </a:extLst>
              </xdr:cNvPr>
              <xdr:cNvSpPr/>
            </xdr:nvSpPr>
            <xdr:spPr>
              <a:xfrm>
                <a:off x="17396571" y="3902530"/>
                <a:ext cx="877824" cy="2493917"/>
              </a:xfrm>
              <a:prstGeom prst="roundRect">
                <a:avLst>
                  <a:gd name="adj" fmla="val 20387"/>
                </a:avLst>
              </a:prstGeom>
              <a:solidFill>
                <a:srgbClr val="070E25"/>
              </a:solidFill>
              <a:ln>
                <a:noFill/>
              </a:ln>
            </xdr:spPr>
            <xdr:style>
              <a:lnRef idx="2">
                <a:schemeClr val="accent1">
                  <a:shade val="15000"/>
                </a:schemeClr>
              </a:lnRef>
              <a:fillRef idx="1">
                <a:schemeClr val="accent1"/>
              </a:fillRef>
              <a:effectRef idx="0">
                <a:schemeClr val="accent1"/>
              </a:effectRef>
              <a:fontRef idx="minor">
                <a:schemeClr val="bg1"/>
              </a:fontRef>
            </xdr:style>
            <xdr:txBody>
              <a:bodyPr vertOverflow="clip" horzOverflow="clip" rtlCol="0" anchor="t"/>
              <a:lstStyle/>
              <a:p>
                <a:pPr algn="l"/>
                <a:endParaRPr lang="en-IN" sz="1100"/>
              </a:p>
            </xdr:txBody>
          </xdr:sp>
          <xdr:sp macro="" textlink="">
            <xdr:nvSpPr>
              <xdr:cNvPr id="78" name="TextBox 77">
                <a:extLst>
                  <a:ext uri="{FF2B5EF4-FFF2-40B4-BE49-F238E27FC236}">
                    <a16:creationId xmlns:a16="http://schemas.microsoft.com/office/drawing/2014/main" id="{D6D7C91F-4F2F-256C-D976-567D77DDDA7D}"/>
                  </a:ext>
                </a:extLst>
              </xdr:cNvPr>
              <xdr:cNvSpPr txBox="1"/>
            </xdr:nvSpPr>
            <xdr:spPr>
              <a:xfrm>
                <a:off x="17254839" y="3826036"/>
                <a:ext cx="1161288" cy="698073"/>
              </a:xfrm>
              <a:prstGeom prst="rect">
                <a:avLst/>
              </a:prstGeom>
              <a:no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IN" sz="1800">
                    <a:solidFill>
                      <a:schemeClr val="bg1"/>
                    </a:solidFill>
                  </a:rPr>
                  <a:t>Profits</a:t>
                </a:r>
                <a:r>
                  <a:rPr lang="en-IN" sz="1200">
                    <a:solidFill>
                      <a:schemeClr val="bg1"/>
                    </a:solidFill>
                  </a:rPr>
                  <a:t> </a:t>
                </a:r>
              </a:p>
              <a:p>
                <a:pPr algn="ctr"/>
                <a:r>
                  <a:rPr lang="en-IN" sz="1000">
                    <a:solidFill>
                      <a:schemeClr val="bg1"/>
                    </a:solidFill>
                  </a:rPr>
                  <a:t>by</a:t>
                </a:r>
                <a:r>
                  <a:rPr lang="en-IN" sz="1000" baseline="0">
                    <a:solidFill>
                      <a:schemeClr val="bg1"/>
                    </a:solidFill>
                  </a:rPr>
                  <a:t> Operations </a:t>
                </a:r>
                <a:endParaRPr lang="en-IN" sz="1000">
                  <a:solidFill>
                    <a:schemeClr val="bg1"/>
                  </a:solidFill>
                </a:endParaRPr>
              </a:p>
            </xdr:txBody>
          </xdr:sp>
        </xdr:grpSp>
        <xdr:graphicFrame macro="">
          <xdr:nvGraphicFramePr>
            <xdr:cNvPr id="79" name="Chart 78">
              <a:extLst>
                <a:ext uri="{FF2B5EF4-FFF2-40B4-BE49-F238E27FC236}">
                  <a16:creationId xmlns:a16="http://schemas.microsoft.com/office/drawing/2014/main" id="{DA0F4C10-AC3D-430F-A875-9FB71A227DD3}"/>
                </a:ext>
              </a:extLst>
            </xdr:cNvPr>
            <xdr:cNvGraphicFramePr/>
          </xdr:nvGraphicFramePr>
          <xdr:xfrm>
            <a:off x="14958857" y="2400650"/>
            <a:ext cx="1331783" cy="1983652"/>
          </xdr:xfrm>
          <a:graphic>
            <a:graphicData uri="http://schemas.openxmlformats.org/drawingml/2006/chart">
              <c:chart xmlns:c="http://schemas.openxmlformats.org/drawingml/2006/chart" xmlns:r="http://schemas.openxmlformats.org/officeDocument/2006/relationships" r:id="rId12"/>
            </a:graphicData>
          </a:graphic>
        </xdr:graphicFrame>
      </xdr:grpSp>
      <xdr:sp macro="" textlink="PivotTables!A45">
        <xdr:nvSpPr>
          <xdr:cNvPr id="80" name="TextBox 79">
            <a:extLst>
              <a:ext uri="{FF2B5EF4-FFF2-40B4-BE49-F238E27FC236}">
                <a16:creationId xmlns:a16="http://schemas.microsoft.com/office/drawing/2014/main" id="{E837BEC6-9818-49D7-8799-E48DD7A12B22}"/>
              </a:ext>
            </a:extLst>
          </xdr:cNvPr>
          <xdr:cNvSpPr txBox="1">
            <a:spLocks noChangeAspect="1"/>
          </xdr:cNvSpPr>
        </xdr:nvSpPr>
        <xdr:spPr>
          <a:xfrm>
            <a:off x="14860774" y="3667402"/>
            <a:ext cx="976437" cy="267532"/>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E0DC065D-6BEC-4B63-B76F-2BDDE60B6A88}" type="TxLink">
              <a:rPr lang="en-US" sz="1300" b="0" i="0" u="none">
                <a:solidFill>
                  <a:schemeClr val="bg1"/>
                </a:solidFill>
                <a:latin typeface="Avenir LT Std 55 Roman" panose="020B0503020203020204" pitchFamily="34" charset="0"/>
                <a:ea typeface="Calibri"/>
                <a:cs typeface="Calibri"/>
              </a:rPr>
              <a:pPr/>
              <a:t> $1,65,772 </a:t>
            </a:fld>
            <a:endParaRPr lang="en-US" sz="1300" b="0" i="0" u="none">
              <a:solidFill>
                <a:schemeClr val="bg1"/>
              </a:solidFill>
              <a:latin typeface="Avenir LT Std 55 Roman" panose="020B0503020203020204" pitchFamily="34" charset="0"/>
              <a:ea typeface="Calibri" panose="020F0502020204030204" pitchFamily="34" charset="0"/>
              <a:cs typeface="Calibri" panose="020F0502020204030204" pitchFamily="34" charset="0"/>
            </a:endParaRPr>
          </a:p>
        </xdr:txBody>
      </xdr:sp>
      <xdr:sp macro="" textlink="PivotTables!$C$44">
        <xdr:nvSpPr>
          <xdr:cNvPr id="81" name="Rectangle: Rounded Corners 80">
            <a:extLst>
              <a:ext uri="{FF2B5EF4-FFF2-40B4-BE49-F238E27FC236}">
                <a16:creationId xmlns:a16="http://schemas.microsoft.com/office/drawing/2014/main" id="{1620069C-76E5-4CC0-9D1C-3E9AD7AE077A}"/>
              </a:ext>
            </a:extLst>
          </xdr:cNvPr>
          <xdr:cNvSpPr>
            <a:spLocks noChangeAspect="1"/>
          </xdr:cNvSpPr>
        </xdr:nvSpPr>
        <xdr:spPr>
          <a:xfrm>
            <a:off x="14833899" y="4009954"/>
            <a:ext cx="1094342" cy="2359842"/>
          </a:xfrm>
          <a:prstGeom prst="roundRect">
            <a:avLst>
              <a:gd name="adj" fmla="val 20387"/>
            </a:avLst>
          </a:prstGeom>
          <a:solidFill>
            <a:srgbClr val="070E25"/>
          </a:solidFill>
          <a:ln>
            <a:noFill/>
          </a:ln>
        </xdr:spPr>
        <xdr:style>
          <a:lnRef idx="2">
            <a:schemeClr val="accent1">
              <a:shade val="15000"/>
            </a:schemeClr>
          </a:lnRef>
          <a:fillRef idx="1">
            <a:schemeClr val="accent1"/>
          </a:fillRef>
          <a:effectRef idx="0">
            <a:schemeClr val="accent1"/>
          </a:effectRef>
          <a:fontRef idx="minor">
            <a:schemeClr val="bg1"/>
          </a:fontRef>
        </xdr:style>
        <xdr:txBody>
          <a:bodyPr vertOverflow="clip" horzOverflow="clip" rtlCol="0" anchor="t"/>
          <a:lstStyle/>
          <a:p>
            <a:pPr algn="ctr"/>
            <a:fld id="{F5FC8E6F-E332-4C4E-8F70-FB6537B8A7B2}" type="TxLink">
              <a:rPr lang="en-US" sz="1100" b="0" i="0" u="none">
                <a:solidFill>
                  <a:schemeClr val="bg1"/>
                </a:solidFill>
                <a:latin typeface="Avenir LT Std 55 Roman" panose="020B0503020203020204" pitchFamily="34" charset="0"/>
                <a:ea typeface="Calibri"/>
                <a:cs typeface="Calibri"/>
              </a:rPr>
              <a:pPr algn="ctr"/>
              <a:t>B2B</a:t>
            </a:fld>
            <a:endParaRPr lang="en-IN" sz="1100">
              <a:solidFill>
                <a:schemeClr val="bg1"/>
              </a:solidFill>
              <a:latin typeface="Avenir LT Std 55 Roman" panose="020B0503020203020204" pitchFamily="34" charset="0"/>
            </a:endParaRPr>
          </a:p>
        </xdr:txBody>
      </xdr:sp>
      <xdr:graphicFrame macro="">
        <xdr:nvGraphicFramePr>
          <xdr:cNvPr id="82" name="Chart 81">
            <a:extLst>
              <a:ext uri="{FF2B5EF4-FFF2-40B4-BE49-F238E27FC236}">
                <a16:creationId xmlns:a16="http://schemas.microsoft.com/office/drawing/2014/main" id="{06090024-3728-41C7-8EC5-784242E037BD}"/>
              </a:ext>
            </a:extLst>
          </xdr:cNvPr>
          <xdr:cNvGraphicFramePr/>
        </xdr:nvGraphicFramePr>
        <xdr:xfrm>
          <a:off x="14500222" y="4686433"/>
          <a:ext cx="1809897" cy="977153"/>
        </xdr:xfrm>
        <a:graphic>
          <a:graphicData uri="http://schemas.openxmlformats.org/drawingml/2006/chart">
            <c:chart xmlns:c="http://schemas.openxmlformats.org/drawingml/2006/chart" xmlns:r="http://schemas.openxmlformats.org/officeDocument/2006/relationships" r:id="rId13"/>
          </a:graphicData>
        </a:graphic>
      </xdr:graphicFrame>
      <xdr:sp macro="" textlink="PivotTables!D44">
        <xdr:nvSpPr>
          <xdr:cNvPr id="84" name="TextBox 83">
            <a:extLst>
              <a:ext uri="{FF2B5EF4-FFF2-40B4-BE49-F238E27FC236}">
                <a16:creationId xmlns:a16="http://schemas.microsoft.com/office/drawing/2014/main" id="{66F15113-4D0C-6EA2-02CF-556E2ABC53C1}"/>
              </a:ext>
            </a:extLst>
          </xdr:cNvPr>
          <xdr:cNvSpPr txBox="1">
            <a:spLocks noChangeAspect="1"/>
          </xdr:cNvSpPr>
        </xdr:nvSpPr>
        <xdr:spPr>
          <a:xfrm>
            <a:off x="14959503" y="4293984"/>
            <a:ext cx="1030133" cy="246928"/>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rtlCol="0" anchor="t">
            <a:noAutofit/>
          </a:bodyPr>
          <a:lstStyle/>
          <a:p>
            <a:fld id="{4FD2EC08-9BEE-4309-9106-504C6FB57C0A}" type="TxLink">
              <a:rPr lang="en-US" sz="1100" b="0" i="0" u="none">
                <a:solidFill>
                  <a:schemeClr val="bg1"/>
                </a:solidFill>
                <a:latin typeface="Avenir LT Std 55 Roman" panose="020B0503020203020204" pitchFamily="34" charset="0"/>
                <a:ea typeface="Calibri"/>
                <a:cs typeface="Calibri"/>
              </a:rPr>
              <a:pPr/>
              <a:t> $7,14,242 </a:t>
            </a:fld>
            <a:endParaRPr lang="en-IN" sz="1100">
              <a:solidFill>
                <a:schemeClr val="bg1"/>
              </a:solidFill>
              <a:latin typeface="Avenir LT Std 55 Roman" panose="020B0503020203020204" pitchFamily="34" charset="0"/>
            </a:endParaRPr>
          </a:p>
        </xdr:txBody>
      </xdr:sp>
      <xdr:sp macro="" textlink="PivotTables!E44">
        <xdr:nvSpPr>
          <xdr:cNvPr id="85" name="TextBox 84">
            <a:extLst>
              <a:ext uri="{FF2B5EF4-FFF2-40B4-BE49-F238E27FC236}">
                <a16:creationId xmlns:a16="http://schemas.microsoft.com/office/drawing/2014/main" id="{AC4A50B6-20A8-1B26-3007-A62E14091849}"/>
              </a:ext>
            </a:extLst>
          </xdr:cNvPr>
          <xdr:cNvSpPr txBox="1">
            <a:spLocks noChangeAspect="1"/>
          </xdr:cNvSpPr>
        </xdr:nvSpPr>
        <xdr:spPr>
          <a:xfrm>
            <a:off x="15118948" y="4528225"/>
            <a:ext cx="789045" cy="27764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6FDC8680-3EA3-4E95-B634-26707E6359D8}" type="TxLink">
              <a:rPr lang="en-US" sz="1100" b="0" i="0" u="none">
                <a:solidFill>
                  <a:schemeClr val="bg1"/>
                </a:solidFill>
                <a:latin typeface="Avenir LT Std 55 Roman" panose="020B0503020203020204" pitchFamily="34" charset="0"/>
                <a:ea typeface="Calibri"/>
                <a:cs typeface="Calibri"/>
              </a:rPr>
              <a:pPr/>
              <a:t>86.16%</a:t>
            </a:fld>
            <a:endParaRPr lang="en-IN" sz="1100">
              <a:solidFill>
                <a:schemeClr val="bg1"/>
              </a:solidFill>
              <a:latin typeface="Avenir LT Std 55 Roman" panose="020B0503020203020204" pitchFamily="34" charset="0"/>
            </a:endParaRPr>
          </a:p>
        </xdr:txBody>
      </xdr:sp>
      <xdr:sp macro="" textlink="PivotTables!D45">
        <xdr:nvSpPr>
          <xdr:cNvPr id="87" name="TextBox 86">
            <a:extLst>
              <a:ext uri="{FF2B5EF4-FFF2-40B4-BE49-F238E27FC236}">
                <a16:creationId xmlns:a16="http://schemas.microsoft.com/office/drawing/2014/main" id="{597FCBC7-827C-B334-79CB-5E3B66C5AE16}"/>
              </a:ext>
            </a:extLst>
          </xdr:cNvPr>
          <xdr:cNvSpPr txBox="1">
            <a:spLocks noChangeAspect="1"/>
          </xdr:cNvSpPr>
        </xdr:nvSpPr>
        <xdr:spPr>
          <a:xfrm>
            <a:off x="14985483" y="5834743"/>
            <a:ext cx="816986" cy="258349"/>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32022C59-6229-42DD-9AE8-DE1DAD02BDAF}" type="TxLink">
              <a:rPr lang="en-US" sz="1100" b="0" i="0" u="none">
                <a:solidFill>
                  <a:schemeClr val="bg1"/>
                </a:solidFill>
                <a:latin typeface="Avenir LT Std 55 Roman" panose="020B0503020203020204" pitchFamily="34" charset="0"/>
                <a:ea typeface="Calibri"/>
                <a:cs typeface="Calibri"/>
              </a:rPr>
              <a:pPr/>
              <a:t> $1,14,711 </a:t>
            </a:fld>
            <a:endParaRPr lang="en-IN" sz="1100">
              <a:solidFill>
                <a:schemeClr val="bg1"/>
              </a:solidFill>
              <a:latin typeface="Avenir LT Std 55 Roman" panose="020B0503020203020204" pitchFamily="34" charset="0"/>
            </a:endParaRPr>
          </a:p>
        </xdr:txBody>
      </xdr:sp>
      <xdr:sp macro="" textlink="PivotTables!C45">
        <xdr:nvSpPr>
          <xdr:cNvPr id="88" name="TextBox 87">
            <a:extLst>
              <a:ext uri="{FF2B5EF4-FFF2-40B4-BE49-F238E27FC236}">
                <a16:creationId xmlns:a16="http://schemas.microsoft.com/office/drawing/2014/main" id="{A9B8BA4C-6082-CA90-28A0-8C8BAF707DFB}"/>
              </a:ext>
            </a:extLst>
          </xdr:cNvPr>
          <xdr:cNvSpPr txBox="1">
            <a:spLocks noChangeAspect="1"/>
          </xdr:cNvSpPr>
        </xdr:nvSpPr>
        <xdr:spPr>
          <a:xfrm>
            <a:off x="15202566" y="6070547"/>
            <a:ext cx="457295" cy="26839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B06A6A03-8173-4A9D-AFA7-E0E51625E8EE}" type="TxLink">
              <a:rPr lang="en-US" sz="1100" b="0" i="0" u="none">
                <a:solidFill>
                  <a:schemeClr val="bg1"/>
                </a:solidFill>
                <a:latin typeface="Avenir LT Std 55 Roman" panose="020B0503020203020204" pitchFamily="34" charset="0"/>
                <a:ea typeface="Calibri"/>
                <a:cs typeface="Calibri"/>
              </a:rPr>
              <a:pPr/>
              <a:t>B2C</a:t>
            </a:fld>
            <a:endParaRPr lang="en-IN" sz="1100">
              <a:solidFill>
                <a:schemeClr val="bg1"/>
              </a:solidFill>
              <a:latin typeface="Avenir LT Std 55 Roman" panose="020B0503020203020204" pitchFamily="34" charset="0"/>
            </a:endParaRPr>
          </a:p>
        </xdr:txBody>
      </xdr:sp>
      <xdr:sp macro="" textlink="PivotTables!E45">
        <xdr:nvSpPr>
          <xdr:cNvPr id="89" name="TextBox 88">
            <a:extLst>
              <a:ext uri="{FF2B5EF4-FFF2-40B4-BE49-F238E27FC236}">
                <a16:creationId xmlns:a16="http://schemas.microsoft.com/office/drawing/2014/main" id="{C6772BF1-988F-878B-47FD-D632E512B2A1}"/>
              </a:ext>
            </a:extLst>
          </xdr:cNvPr>
          <xdr:cNvSpPr txBox="1">
            <a:spLocks noChangeAspect="1"/>
          </xdr:cNvSpPr>
        </xdr:nvSpPr>
        <xdr:spPr>
          <a:xfrm>
            <a:off x="15115616" y="5616690"/>
            <a:ext cx="643950" cy="238212"/>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8138D692-2E11-453E-8422-EE1B1369552F}" type="TxLink">
              <a:rPr lang="en-US" sz="1100" b="0" i="0" u="none">
                <a:solidFill>
                  <a:schemeClr val="bg1"/>
                </a:solidFill>
                <a:latin typeface="Avenir LT Std 55 Roman" panose="020B0503020203020204" pitchFamily="34" charset="0"/>
                <a:ea typeface="Calibri"/>
                <a:cs typeface="Calibri"/>
              </a:rPr>
              <a:pPr/>
              <a:t>13.84%</a:t>
            </a:fld>
            <a:endParaRPr lang="en-IN" sz="1100">
              <a:solidFill>
                <a:schemeClr val="bg1"/>
              </a:solidFill>
              <a:latin typeface="Avenir LT Std 55 Roman" panose="020B0503020203020204" pitchFamily="34" charset="0"/>
            </a:endParaRPr>
          </a:p>
        </xdr:txBody>
      </xdr:sp>
      <xdr:sp macro="" textlink="">
        <xdr:nvSpPr>
          <xdr:cNvPr id="112" name="Oval 111">
            <a:extLst>
              <a:ext uri="{FF2B5EF4-FFF2-40B4-BE49-F238E27FC236}">
                <a16:creationId xmlns:a16="http://schemas.microsoft.com/office/drawing/2014/main" id="{570C6AA3-A29C-4EF9-ACF2-51C01D141372}"/>
              </a:ext>
            </a:extLst>
          </xdr:cNvPr>
          <xdr:cNvSpPr>
            <a:spLocks noChangeAspect="1"/>
          </xdr:cNvSpPr>
        </xdr:nvSpPr>
        <xdr:spPr>
          <a:xfrm>
            <a:off x="3694642" y="5215618"/>
            <a:ext cx="376799" cy="379279"/>
          </a:xfrm>
          <a:prstGeom prst="ellipse">
            <a:avLst/>
          </a:prstGeom>
          <a:solidFill>
            <a:schemeClr val="tx2">
              <a:lumMod val="50000"/>
            </a:schemeClr>
          </a:solidFill>
          <a:ln>
            <a:noFill/>
          </a:ln>
        </xdr:spPr>
        <xdr:style>
          <a:lnRef idx="2">
            <a:schemeClr val="accent1">
              <a:shade val="15000"/>
            </a:schemeClr>
          </a:lnRef>
          <a:fillRef idx="1">
            <a:schemeClr val="accent1"/>
          </a:fillRef>
          <a:effectRef idx="0">
            <a:schemeClr val="accent1"/>
          </a:effectRef>
          <a:fontRef idx="minor">
            <a:schemeClr val="bg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sp macro="" textlink="">
        <xdr:nvSpPr>
          <xdr:cNvPr id="3" name="TextBox 2">
            <a:extLst>
              <a:ext uri="{FF2B5EF4-FFF2-40B4-BE49-F238E27FC236}">
                <a16:creationId xmlns:a16="http://schemas.microsoft.com/office/drawing/2014/main" id="{C247EA4B-0669-4B96-BBA0-EC898175332B}"/>
              </a:ext>
            </a:extLst>
          </xdr:cNvPr>
          <xdr:cNvSpPr txBox="1">
            <a:spLocks noChangeAspect="1"/>
          </xdr:cNvSpPr>
        </xdr:nvSpPr>
        <xdr:spPr>
          <a:xfrm>
            <a:off x="5289040" y="2039580"/>
            <a:ext cx="185684" cy="302923"/>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endParaRPr lang="en-IN" sz="1100"/>
          </a:p>
        </xdr:txBody>
      </xdr:sp>
      <xdr:sp macro="" textlink="">
        <xdr:nvSpPr>
          <xdr:cNvPr id="15" name="TextBox 14">
            <a:extLst>
              <a:ext uri="{FF2B5EF4-FFF2-40B4-BE49-F238E27FC236}">
                <a16:creationId xmlns:a16="http://schemas.microsoft.com/office/drawing/2014/main" id="{612F75D9-A397-48DE-9048-6868EC96F31F}"/>
              </a:ext>
            </a:extLst>
          </xdr:cNvPr>
          <xdr:cNvSpPr txBox="1">
            <a:spLocks noChangeAspect="1"/>
          </xdr:cNvSpPr>
        </xdr:nvSpPr>
        <xdr:spPr>
          <a:xfrm>
            <a:off x="5289040" y="2039580"/>
            <a:ext cx="185684" cy="302923"/>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endParaRPr lang="en-IN" sz="1100"/>
          </a:p>
        </xdr:txBody>
      </xdr:sp>
      <xdr:sp macro="" textlink="">
        <xdr:nvSpPr>
          <xdr:cNvPr id="27" name="TextBox 26">
            <a:extLst>
              <a:ext uri="{FF2B5EF4-FFF2-40B4-BE49-F238E27FC236}">
                <a16:creationId xmlns:a16="http://schemas.microsoft.com/office/drawing/2014/main" id="{B79AD2B8-CFE4-44E3-A524-59A63699D1E7}"/>
              </a:ext>
            </a:extLst>
          </xdr:cNvPr>
          <xdr:cNvSpPr txBox="1">
            <a:spLocks noChangeAspect="1"/>
          </xdr:cNvSpPr>
        </xdr:nvSpPr>
        <xdr:spPr>
          <a:xfrm>
            <a:off x="5289040" y="2039580"/>
            <a:ext cx="185684" cy="302923"/>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endParaRPr lang="en-IN" sz="1100"/>
          </a:p>
        </xdr:txBody>
      </xdr:sp>
      <xdr:graphicFrame macro="">
        <xdr:nvGraphicFramePr>
          <xdr:cNvPr id="90" name="Chart 89">
            <a:extLst>
              <a:ext uri="{FF2B5EF4-FFF2-40B4-BE49-F238E27FC236}">
                <a16:creationId xmlns:a16="http://schemas.microsoft.com/office/drawing/2014/main" id="{C60CB5C0-3C6A-4103-9660-FB0F883E5B24}"/>
              </a:ext>
            </a:extLst>
          </xdr:cNvPr>
          <xdr:cNvGraphicFramePr/>
        </xdr:nvGraphicFramePr>
        <xdr:xfrm>
          <a:off x="7235309" y="3035854"/>
          <a:ext cx="3400746" cy="3495275"/>
        </xdr:xfrm>
        <a:graphic>
          <a:graphicData uri="http://schemas.openxmlformats.org/drawingml/2006/chart">
            <c:chart xmlns:c="http://schemas.openxmlformats.org/drawingml/2006/chart" xmlns:r="http://schemas.openxmlformats.org/officeDocument/2006/relationships" r:id="rId14"/>
          </a:graphicData>
        </a:graphic>
      </xdr:graphicFrame>
      <xdr:cxnSp macro="">
        <xdr:nvCxnSpPr>
          <xdr:cNvPr id="92" name="Straight Connector 91">
            <a:extLst>
              <a:ext uri="{FF2B5EF4-FFF2-40B4-BE49-F238E27FC236}">
                <a16:creationId xmlns:a16="http://schemas.microsoft.com/office/drawing/2014/main" id="{6164346F-76C9-4E77-B4F9-4654BEBE8C5B}"/>
              </a:ext>
            </a:extLst>
          </xdr:cNvPr>
          <xdr:cNvCxnSpPr>
            <a:cxnSpLocks noChangeAspect="1"/>
          </xdr:cNvCxnSpPr>
        </xdr:nvCxnSpPr>
        <xdr:spPr>
          <a:xfrm>
            <a:off x="7045574" y="3540925"/>
            <a:ext cx="1258658" cy="649188"/>
          </a:xfrm>
          <a:prstGeom prst="line">
            <a:avLst/>
          </a:prstGeom>
          <a:ln w="15875">
            <a:gradFill rotWithShape="1">
              <a:gsLst>
                <a:gs pos="86000">
                  <a:srgbClr val="DE2DFB"/>
                </a:gs>
                <a:gs pos="0">
                  <a:srgbClr val="5C15C5"/>
                </a:gs>
              </a:gsLst>
              <a:lin ang="5400000" scaled="1"/>
            </a:gradFill>
          </a:ln>
        </xdr:spPr>
        <xdr:style>
          <a:lnRef idx="1">
            <a:schemeClr val="accent1"/>
          </a:lnRef>
          <a:fillRef idx="0">
            <a:schemeClr val="accent1"/>
          </a:fillRef>
          <a:effectRef idx="0">
            <a:schemeClr val="accent1"/>
          </a:effectRef>
          <a:fontRef idx="minor">
            <a:schemeClr val="tx1"/>
          </a:fontRef>
        </xdr:style>
      </xdr:cxnSp>
      <xdr:cxnSp macro="">
        <xdr:nvCxnSpPr>
          <xdr:cNvPr id="93" name="Straight Connector 92">
            <a:extLst>
              <a:ext uri="{FF2B5EF4-FFF2-40B4-BE49-F238E27FC236}">
                <a16:creationId xmlns:a16="http://schemas.microsoft.com/office/drawing/2014/main" id="{D50F6945-14DA-4C10-AD7D-48C083160A5E}"/>
              </a:ext>
            </a:extLst>
          </xdr:cNvPr>
          <xdr:cNvCxnSpPr>
            <a:cxnSpLocks noChangeAspect="1"/>
          </xdr:cNvCxnSpPr>
        </xdr:nvCxnSpPr>
        <xdr:spPr>
          <a:xfrm flipH="1">
            <a:off x="9780264" y="4590971"/>
            <a:ext cx="2201674" cy="58031"/>
          </a:xfrm>
          <a:prstGeom prst="line">
            <a:avLst/>
          </a:prstGeom>
          <a:ln w="15875">
            <a:gradFill rotWithShape="1">
              <a:gsLst>
                <a:gs pos="75000">
                  <a:srgbClr val="9D21E0"/>
                </a:gs>
                <a:gs pos="100000">
                  <a:srgbClr val="DE2DFB"/>
                </a:gs>
                <a:gs pos="0">
                  <a:srgbClr val="5C15C5"/>
                </a:gs>
              </a:gsLst>
              <a:lin ang="5400000" scaled="1"/>
            </a:gradFill>
          </a:ln>
        </xdr:spPr>
        <xdr:style>
          <a:lnRef idx="1">
            <a:schemeClr val="accent1"/>
          </a:lnRef>
          <a:fillRef idx="0">
            <a:schemeClr val="accent1"/>
          </a:fillRef>
          <a:effectRef idx="0">
            <a:schemeClr val="accent1"/>
          </a:effectRef>
          <a:fontRef idx="minor">
            <a:schemeClr val="tx1"/>
          </a:fontRef>
        </xdr:style>
      </xdr:cxnSp>
      <xdr:cxnSp macro="">
        <xdr:nvCxnSpPr>
          <xdr:cNvPr id="94" name="Straight Connector 93">
            <a:extLst>
              <a:ext uri="{FF2B5EF4-FFF2-40B4-BE49-F238E27FC236}">
                <a16:creationId xmlns:a16="http://schemas.microsoft.com/office/drawing/2014/main" id="{ECF0C994-C330-4B49-B8FC-75CA886BA184}"/>
              </a:ext>
            </a:extLst>
          </xdr:cNvPr>
          <xdr:cNvCxnSpPr>
            <a:cxnSpLocks noChangeAspect="1"/>
          </xdr:cNvCxnSpPr>
        </xdr:nvCxnSpPr>
        <xdr:spPr>
          <a:xfrm flipH="1" flipV="1">
            <a:off x="9134621" y="5679152"/>
            <a:ext cx="302371" cy="1215119"/>
          </a:xfrm>
          <a:prstGeom prst="line">
            <a:avLst/>
          </a:prstGeom>
          <a:ln w="15875">
            <a:gradFill rotWithShape="1">
              <a:gsLst>
                <a:gs pos="80000">
                  <a:srgbClr val="9D21E0"/>
                </a:gs>
                <a:gs pos="100000">
                  <a:srgbClr val="DE2DFB"/>
                </a:gs>
                <a:gs pos="0">
                  <a:srgbClr val="5C15C5"/>
                </a:gs>
              </a:gsLst>
              <a:lin ang="5400000" scaled="1"/>
            </a:gradFill>
          </a:ln>
        </xdr:spPr>
        <xdr:style>
          <a:lnRef idx="1">
            <a:schemeClr val="accent1"/>
          </a:lnRef>
          <a:fillRef idx="0">
            <a:schemeClr val="accent1"/>
          </a:fillRef>
          <a:effectRef idx="0">
            <a:schemeClr val="accent1"/>
          </a:effectRef>
          <a:fontRef idx="minor">
            <a:schemeClr val="tx1"/>
          </a:fontRef>
        </xdr:style>
      </xdr:cxnSp>
      <xdr:cxnSp macro="">
        <xdr:nvCxnSpPr>
          <xdr:cNvPr id="95" name="Straight Connector 94">
            <a:extLst>
              <a:ext uri="{FF2B5EF4-FFF2-40B4-BE49-F238E27FC236}">
                <a16:creationId xmlns:a16="http://schemas.microsoft.com/office/drawing/2014/main" id="{3C65F16C-ED51-401F-B3F5-370173847C3D}"/>
              </a:ext>
            </a:extLst>
          </xdr:cNvPr>
          <xdr:cNvCxnSpPr>
            <a:cxnSpLocks noChangeAspect="1"/>
          </xdr:cNvCxnSpPr>
        </xdr:nvCxnSpPr>
        <xdr:spPr>
          <a:xfrm flipH="1">
            <a:off x="5763372" y="5054009"/>
            <a:ext cx="2349377" cy="952912"/>
          </a:xfrm>
          <a:prstGeom prst="line">
            <a:avLst/>
          </a:prstGeom>
          <a:ln w="15875">
            <a:gradFill rotWithShape="1">
              <a:gsLst>
                <a:gs pos="84000">
                  <a:srgbClr val="DE2DFB"/>
                </a:gs>
                <a:gs pos="100000">
                  <a:srgbClr val="490EBE"/>
                </a:gs>
                <a:gs pos="0">
                  <a:srgbClr val="5C15C5"/>
                </a:gs>
              </a:gsLst>
              <a:lin ang="5400000" scaled="1"/>
            </a:gradFill>
          </a:ln>
        </xdr:spPr>
        <xdr:style>
          <a:lnRef idx="1">
            <a:schemeClr val="accent1"/>
          </a:lnRef>
          <a:fillRef idx="0">
            <a:schemeClr val="accent1"/>
          </a:fillRef>
          <a:effectRef idx="0">
            <a:schemeClr val="accent1"/>
          </a:effectRef>
          <a:fontRef idx="minor">
            <a:schemeClr val="tx1"/>
          </a:fontRef>
        </xdr:style>
      </xdr:cxnSp>
      <xdr:cxnSp macro="">
        <xdr:nvCxnSpPr>
          <xdr:cNvPr id="96" name="Straight Connector 95">
            <a:extLst>
              <a:ext uri="{FF2B5EF4-FFF2-40B4-BE49-F238E27FC236}">
                <a16:creationId xmlns:a16="http://schemas.microsoft.com/office/drawing/2014/main" id="{93930C90-CDB7-4C9F-9AAB-510FDF853DF7}"/>
              </a:ext>
            </a:extLst>
          </xdr:cNvPr>
          <xdr:cNvCxnSpPr>
            <a:cxnSpLocks noChangeAspect="1"/>
            <a:endCxn id="98" idx="7"/>
          </xdr:cNvCxnSpPr>
        </xdr:nvCxnSpPr>
        <xdr:spPr>
          <a:xfrm flipH="1">
            <a:off x="9649042" y="3308426"/>
            <a:ext cx="832730" cy="764962"/>
          </a:xfrm>
          <a:prstGeom prst="line">
            <a:avLst/>
          </a:prstGeom>
          <a:ln w="15875">
            <a:gradFill rotWithShape="1">
              <a:gsLst>
                <a:gs pos="100000">
                  <a:srgbClr val="DE2DFB"/>
                </a:gs>
                <a:gs pos="0">
                  <a:srgbClr val="5C15C5"/>
                </a:gs>
              </a:gsLst>
              <a:lin ang="5400000" scaled="1"/>
            </a:gradFill>
            <a:round/>
            <a:tailEnd w="sm" len="sm"/>
          </a:ln>
        </xdr:spPr>
        <xdr:style>
          <a:lnRef idx="1">
            <a:schemeClr val="accent1"/>
          </a:lnRef>
          <a:fillRef idx="0">
            <a:schemeClr val="accent1"/>
          </a:fillRef>
          <a:effectRef idx="0">
            <a:schemeClr val="accent1"/>
          </a:effectRef>
          <a:fontRef idx="minor">
            <a:schemeClr val="tx1"/>
          </a:fontRef>
        </xdr:style>
      </xdr:cxnSp>
      <xdr:cxnSp macro="">
        <xdr:nvCxnSpPr>
          <xdr:cNvPr id="97" name="Straight Connector 96">
            <a:extLst>
              <a:ext uri="{FF2B5EF4-FFF2-40B4-BE49-F238E27FC236}">
                <a16:creationId xmlns:a16="http://schemas.microsoft.com/office/drawing/2014/main" id="{95328320-CDE9-4B39-BCEB-4B5DF63B0934}"/>
              </a:ext>
            </a:extLst>
          </xdr:cNvPr>
          <xdr:cNvCxnSpPr>
            <a:cxnSpLocks noChangeAspect="1"/>
          </xdr:cNvCxnSpPr>
        </xdr:nvCxnSpPr>
        <xdr:spPr>
          <a:xfrm flipH="1" flipV="1">
            <a:off x="9709142" y="5172236"/>
            <a:ext cx="4283028" cy="1636230"/>
          </a:xfrm>
          <a:prstGeom prst="line">
            <a:avLst/>
          </a:prstGeom>
          <a:ln w="15875">
            <a:gradFill rotWithShape="1">
              <a:gsLst>
                <a:gs pos="56000">
                  <a:srgbClr val="9D21E0"/>
                </a:gs>
                <a:gs pos="100000">
                  <a:srgbClr val="DE2DFB"/>
                </a:gs>
                <a:gs pos="0">
                  <a:srgbClr val="5C15C5"/>
                </a:gs>
              </a:gsLst>
              <a:lin ang="5400000" scaled="1"/>
            </a:gradFill>
          </a:ln>
        </xdr:spPr>
        <xdr:style>
          <a:lnRef idx="1">
            <a:schemeClr val="accent1"/>
          </a:lnRef>
          <a:fillRef idx="0">
            <a:schemeClr val="accent1"/>
          </a:fillRef>
          <a:effectRef idx="0">
            <a:schemeClr val="accent1"/>
          </a:effectRef>
          <a:fontRef idx="minor">
            <a:schemeClr val="tx1"/>
          </a:fontRef>
        </xdr:style>
      </xdr:cxnSp>
      <xdr:grpSp>
        <xdr:nvGrpSpPr>
          <xdr:cNvPr id="185" name="Group 184">
            <a:extLst>
              <a:ext uri="{FF2B5EF4-FFF2-40B4-BE49-F238E27FC236}">
                <a16:creationId xmlns:a16="http://schemas.microsoft.com/office/drawing/2014/main" id="{9F12D969-847A-4CCC-2CE2-91D9D7575AAC}"/>
              </a:ext>
            </a:extLst>
          </xdr:cNvPr>
          <xdr:cNvGrpSpPr/>
        </xdr:nvGrpSpPr>
        <xdr:grpSpPr>
          <a:xfrm>
            <a:off x="7675458" y="3543607"/>
            <a:ext cx="2520449" cy="2440279"/>
            <a:chOff x="7810701" y="3618634"/>
            <a:chExt cx="2520000" cy="2520000"/>
          </a:xfrm>
        </xdr:grpSpPr>
        <xdr:sp macro="" textlink="">
          <xdr:nvSpPr>
            <xdr:cNvPr id="91" name="Oval 90">
              <a:extLst>
                <a:ext uri="{FF2B5EF4-FFF2-40B4-BE49-F238E27FC236}">
                  <a16:creationId xmlns:a16="http://schemas.microsoft.com/office/drawing/2014/main" id="{6E701712-60A3-4581-8F1C-0563059BF198}"/>
                </a:ext>
              </a:extLst>
            </xdr:cNvPr>
            <xdr:cNvSpPr>
              <a:spLocks noChangeAspect="1"/>
            </xdr:cNvSpPr>
          </xdr:nvSpPr>
          <xdr:spPr>
            <a:xfrm>
              <a:off x="7810701" y="3618634"/>
              <a:ext cx="2520000" cy="2520000"/>
            </a:xfrm>
            <a:prstGeom prst="ellipse">
              <a:avLst/>
            </a:prstGeom>
            <a:solidFill>
              <a:srgbClr val="3E1B59"/>
            </a:solidFill>
            <a:ln>
              <a:noFill/>
            </a:ln>
          </xdr:spPr>
          <xdr:style>
            <a:lnRef idx="2">
              <a:schemeClr val="accent1">
                <a:shade val="15000"/>
              </a:schemeClr>
            </a:lnRef>
            <a:fillRef idx="1">
              <a:schemeClr val="accent1"/>
            </a:fillRef>
            <a:effectRef idx="0">
              <a:schemeClr val="accent1"/>
            </a:effectRef>
            <a:fontRef idx="minor">
              <a:schemeClr val="bg1"/>
            </a:fontRef>
          </xdr:style>
          <xdr:txBody>
            <a:bodyPr vertOverflow="clip" horzOverflow="clip" rtlCol="0" anchor="t"/>
            <a:lstStyle/>
            <a:p>
              <a:pPr algn="l"/>
              <a:endParaRPr lang="en-IN" sz="1100"/>
            </a:p>
          </xdr:txBody>
        </xdr:sp>
        <xdr:sp macro="" textlink="">
          <xdr:nvSpPr>
            <xdr:cNvPr id="98" name="Oval 97">
              <a:extLst>
                <a:ext uri="{FF2B5EF4-FFF2-40B4-BE49-F238E27FC236}">
                  <a16:creationId xmlns:a16="http://schemas.microsoft.com/office/drawing/2014/main" id="{E5919664-8B5B-41D3-9F85-866590D091FE}"/>
                </a:ext>
              </a:extLst>
            </xdr:cNvPr>
            <xdr:cNvSpPr>
              <a:spLocks noChangeAspect="1"/>
            </xdr:cNvSpPr>
          </xdr:nvSpPr>
          <xdr:spPr>
            <a:xfrm>
              <a:off x="8062701" y="3870634"/>
              <a:ext cx="2016000" cy="2016000"/>
            </a:xfrm>
            <a:prstGeom prst="ellipse">
              <a:avLst/>
            </a:prstGeom>
            <a:gradFill rotWithShape="1">
              <a:gsLst>
                <a:gs pos="0">
                  <a:srgbClr val="DC25FA"/>
                </a:gs>
                <a:gs pos="78000">
                  <a:srgbClr val="9947F7">
                    <a:lumMod val="80000"/>
                    <a:lumOff val="20000"/>
                  </a:srgbClr>
                </a:gs>
              </a:gsLst>
              <a:lin ang="5400000" scaled="1"/>
            </a:gradFill>
            <a:ln>
              <a:noFill/>
            </a:ln>
          </xdr:spPr>
          <xdr:style>
            <a:lnRef idx="2">
              <a:schemeClr val="accent1">
                <a:shade val="15000"/>
              </a:schemeClr>
            </a:lnRef>
            <a:fillRef idx="1">
              <a:schemeClr val="accent1"/>
            </a:fillRef>
            <a:effectRef idx="0">
              <a:schemeClr val="accent1"/>
            </a:effectRef>
            <a:fontRef idx="minor">
              <a:schemeClr val="bg1"/>
            </a:fontRef>
          </xdr:style>
          <xdr:txBody>
            <a:bodyPr vertOverflow="clip" horzOverflow="clip" rtlCol="0" anchor="t"/>
            <a:lstStyle/>
            <a:p>
              <a:pPr algn="l"/>
              <a:endParaRPr lang="en-IN" sz="1100"/>
            </a:p>
          </xdr:txBody>
        </xdr:sp>
        <xdr:sp macro="" textlink="PivotTables!U23">
          <xdr:nvSpPr>
            <xdr:cNvPr id="99" name="Oval 98">
              <a:extLst>
                <a:ext uri="{FF2B5EF4-FFF2-40B4-BE49-F238E27FC236}">
                  <a16:creationId xmlns:a16="http://schemas.microsoft.com/office/drawing/2014/main" id="{CE67A20E-120E-40DC-9FEB-7CC96E496A43}"/>
                </a:ext>
              </a:extLst>
            </xdr:cNvPr>
            <xdr:cNvSpPr>
              <a:spLocks noChangeAspect="1"/>
            </xdr:cNvSpPr>
          </xdr:nvSpPr>
          <xdr:spPr>
            <a:xfrm>
              <a:off x="8278701" y="4086634"/>
              <a:ext cx="1584000" cy="1584000"/>
            </a:xfrm>
            <a:prstGeom prst="ellipse">
              <a:avLst/>
            </a:prstGeom>
            <a:solidFill>
              <a:schemeClr val="tx1"/>
            </a:solidFill>
            <a:ln>
              <a:noFill/>
            </a:ln>
          </xdr:spPr>
          <xdr:style>
            <a:lnRef idx="2">
              <a:schemeClr val="accent1">
                <a:shade val="15000"/>
              </a:schemeClr>
            </a:lnRef>
            <a:fillRef idx="1">
              <a:schemeClr val="accent1"/>
            </a:fillRef>
            <a:effectRef idx="0">
              <a:schemeClr val="accent1"/>
            </a:effectRef>
            <a:fontRef idx="minor">
              <a:schemeClr val="bg1"/>
            </a:fontRef>
          </xdr:style>
          <xdr:txBody>
            <a:bodyPr vertOverflow="clip" horzOverflow="clip" rtlCol="0" anchor="ctr"/>
            <a:lstStyle/>
            <a:p>
              <a:pPr algn="ctr"/>
              <a:fld id="{FE5E3701-50EC-4DF5-9F31-2AB85CD2AEE5}" type="TxLink">
                <a:rPr lang="en-US" sz="2800" b="0" i="0" u="none">
                  <a:solidFill>
                    <a:schemeClr val="bg1"/>
                  </a:solidFill>
                  <a:latin typeface="Avenir LT Std 55 Roman" panose="020B0503020203020204" pitchFamily="34" charset="0"/>
                  <a:ea typeface="Calibri"/>
                  <a:cs typeface="Calibri"/>
                </a:rPr>
                <a:pPr algn="ctr"/>
                <a:t>90%</a:t>
              </a:fld>
              <a:endParaRPr lang="en-US" sz="2800" b="0" i="0" u="none">
                <a:solidFill>
                  <a:schemeClr val="bg1"/>
                </a:solidFill>
                <a:latin typeface="Avenir LT Std 55 Roman" panose="020B0503020203020204" pitchFamily="34" charset="0"/>
                <a:ea typeface="Calibri"/>
                <a:cs typeface="Calibri"/>
              </a:endParaRPr>
            </a:p>
            <a:p>
              <a:pPr algn="ctr"/>
              <a:fld id="{F13108C2-CD83-4309-A8B0-37D858BA77DA}" type="TxLink">
                <a:rPr lang="en-US" sz="750" b="0" i="0" u="none">
                  <a:solidFill>
                    <a:schemeClr val="bg1"/>
                  </a:solidFill>
                  <a:latin typeface="Avenir LT Std 55 Roman" panose="020B0503020203020204" pitchFamily="34" charset="0"/>
                  <a:ea typeface="Calibri"/>
                  <a:cs typeface="Calibri"/>
                </a:rPr>
                <a:pPr algn="ctr"/>
                <a:t>Income Achieved</a:t>
              </a:fld>
              <a:endParaRPr lang="en-IN" sz="750">
                <a:solidFill>
                  <a:schemeClr val="bg1"/>
                </a:solidFill>
                <a:latin typeface="Avenir LT Std 55 Roman" panose="020B0503020203020204" pitchFamily="34" charset="0"/>
              </a:endParaRPr>
            </a:p>
          </xdr:txBody>
        </xdr:sp>
      </xdr:grpSp>
      <xdr:sp macro="" textlink="PivotTables!C7">
        <xdr:nvSpPr>
          <xdr:cNvPr id="100" name="TextBox 99">
            <a:extLst>
              <a:ext uri="{FF2B5EF4-FFF2-40B4-BE49-F238E27FC236}">
                <a16:creationId xmlns:a16="http://schemas.microsoft.com/office/drawing/2014/main" id="{0C566B98-1FD6-42A2-9094-7AEF82BBF7FA}"/>
              </a:ext>
            </a:extLst>
          </xdr:cNvPr>
          <xdr:cNvSpPr txBox="1">
            <a:spLocks noChangeAspect="1"/>
          </xdr:cNvSpPr>
        </xdr:nvSpPr>
        <xdr:spPr>
          <a:xfrm>
            <a:off x="4466879" y="6405933"/>
            <a:ext cx="907573" cy="270055"/>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rtlCol="0" anchor="t">
            <a:noAutofit/>
          </a:bodyPr>
          <a:lstStyle/>
          <a:p>
            <a:fld id="{DF171B01-874A-4EF1-AFB9-291EF68C82D6}" type="TxLink">
              <a:rPr lang="en-US" sz="1000" b="0" i="0" u="none">
                <a:solidFill>
                  <a:schemeClr val="bg1"/>
                </a:solidFill>
                <a:latin typeface="Avenir LT Std 35 Light" panose="020B0402020203020204" pitchFamily="34" charset="0"/>
                <a:ea typeface="Calibri"/>
                <a:cs typeface="Calibri"/>
              </a:rPr>
              <a:pPr/>
              <a:t>Advertising</a:t>
            </a:fld>
            <a:endParaRPr lang="en-IN" sz="1000">
              <a:solidFill>
                <a:schemeClr val="bg1"/>
              </a:solidFill>
              <a:latin typeface="Avenir LT Std 35 Light" panose="020B0402020203020204" pitchFamily="34" charset="0"/>
            </a:endParaRPr>
          </a:p>
        </xdr:txBody>
      </xdr:sp>
      <xdr:sp macro="" textlink="PivotTables!C10">
        <xdr:nvSpPr>
          <xdr:cNvPr id="101" name="TextBox 100">
            <a:extLst>
              <a:ext uri="{FF2B5EF4-FFF2-40B4-BE49-F238E27FC236}">
                <a16:creationId xmlns:a16="http://schemas.microsoft.com/office/drawing/2014/main" id="{E7B5426F-1C0B-450A-BD8F-AE5CFCC5A221}"/>
              </a:ext>
            </a:extLst>
          </xdr:cNvPr>
          <xdr:cNvSpPr txBox="1">
            <a:spLocks noChangeAspect="1"/>
          </xdr:cNvSpPr>
        </xdr:nvSpPr>
        <xdr:spPr>
          <a:xfrm>
            <a:off x="6189992" y="3126217"/>
            <a:ext cx="889475" cy="30206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rtlCol="0" anchor="t">
            <a:noAutofit/>
          </a:bodyPr>
          <a:lstStyle/>
          <a:p>
            <a:fld id="{7A21E9AC-B64B-4DFC-827E-F0A5C1B76703}" type="TxLink">
              <a:rPr lang="en-US" sz="1000" b="0" i="0" u="none">
                <a:solidFill>
                  <a:schemeClr val="bg1"/>
                </a:solidFill>
                <a:latin typeface="Avenir LT Std 35 Light" panose="020B0402020203020204" pitchFamily="34" charset="0"/>
                <a:ea typeface="Calibri"/>
                <a:cs typeface="Calibri"/>
              </a:rPr>
              <a:pPr/>
              <a:t>Renting</a:t>
            </a:fld>
            <a:endParaRPr lang="en-IN" sz="1000">
              <a:solidFill>
                <a:schemeClr val="bg1"/>
              </a:solidFill>
              <a:latin typeface="Avenir LT Std 35 Light" panose="020B0402020203020204" pitchFamily="34" charset="0"/>
            </a:endParaRPr>
          </a:p>
        </xdr:txBody>
      </xdr:sp>
      <xdr:sp macro="" textlink="PivotTables!C12">
        <xdr:nvSpPr>
          <xdr:cNvPr id="102" name="TextBox 101">
            <a:extLst>
              <a:ext uri="{FF2B5EF4-FFF2-40B4-BE49-F238E27FC236}">
                <a16:creationId xmlns:a16="http://schemas.microsoft.com/office/drawing/2014/main" id="{A6C57774-2F95-4F31-A237-7DA9C1A7D4C1}"/>
              </a:ext>
            </a:extLst>
          </xdr:cNvPr>
          <xdr:cNvSpPr txBox="1">
            <a:spLocks noChangeAspect="1"/>
          </xdr:cNvSpPr>
        </xdr:nvSpPr>
        <xdr:spPr>
          <a:xfrm>
            <a:off x="10993923" y="2539777"/>
            <a:ext cx="898074" cy="279086"/>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rtlCol="0" anchor="t">
            <a:noAutofit/>
          </a:bodyPr>
          <a:lstStyle/>
          <a:p>
            <a:fld id="{E6429902-337E-4146-880B-7BE0CB5F071F}" type="TxLink">
              <a:rPr lang="en-US" sz="1000" b="0" i="0" u="none">
                <a:solidFill>
                  <a:schemeClr val="bg1"/>
                </a:solidFill>
                <a:latin typeface="Avenir LT Std 35 Light" panose="020B0402020203020204" pitchFamily="34" charset="0"/>
                <a:ea typeface="Calibri"/>
                <a:cs typeface="Calibri"/>
              </a:rPr>
              <a:pPr/>
              <a:t>Usage fees</a:t>
            </a:fld>
            <a:endParaRPr lang="en-IN" sz="1000">
              <a:solidFill>
                <a:schemeClr val="bg1"/>
              </a:solidFill>
              <a:latin typeface="Avenir LT Std 35 Light" panose="020B0402020203020204" pitchFamily="34" charset="0"/>
            </a:endParaRPr>
          </a:p>
        </xdr:txBody>
      </xdr:sp>
      <xdr:sp macro="" textlink="PivotTables!C11">
        <xdr:nvSpPr>
          <xdr:cNvPr id="103" name="TextBox 102">
            <a:extLst>
              <a:ext uri="{FF2B5EF4-FFF2-40B4-BE49-F238E27FC236}">
                <a16:creationId xmlns:a16="http://schemas.microsoft.com/office/drawing/2014/main" id="{9E1FB3C8-5039-4DBF-85B8-38ADC55AEA3B}"/>
              </a:ext>
            </a:extLst>
          </xdr:cNvPr>
          <xdr:cNvSpPr txBox="1">
            <a:spLocks noChangeAspect="1"/>
          </xdr:cNvSpPr>
        </xdr:nvSpPr>
        <xdr:spPr>
          <a:xfrm>
            <a:off x="12587803" y="4447900"/>
            <a:ext cx="987037" cy="28607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rtlCol="0" anchor="t">
            <a:noAutofit/>
          </a:bodyPr>
          <a:lstStyle/>
          <a:p>
            <a:fld id="{627471D7-9B65-45F4-A7F0-EB31BFD91A9A}" type="TxLink">
              <a:rPr lang="en-US" sz="1000" b="0" i="0" u="none">
                <a:solidFill>
                  <a:schemeClr val="bg1"/>
                </a:solidFill>
                <a:latin typeface="Avenir LT Std 35 Light" panose="020B0402020203020204" pitchFamily="34" charset="0"/>
                <a:ea typeface="Calibri"/>
                <a:cs typeface="Calibri"/>
              </a:rPr>
              <a:pPr/>
              <a:t>Subscription</a:t>
            </a:fld>
            <a:endParaRPr lang="en-IN" sz="1000">
              <a:solidFill>
                <a:schemeClr val="bg1"/>
              </a:solidFill>
              <a:latin typeface="Avenir LT Std 35 Light" panose="020B0402020203020204" pitchFamily="34" charset="0"/>
            </a:endParaRPr>
          </a:p>
        </xdr:txBody>
      </xdr:sp>
      <xdr:sp macro="" textlink="PivotTables!C8">
        <xdr:nvSpPr>
          <xdr:cNvPr id="104" name="TextBox 103">
            <a:extLst>
              <a:ext uri="{FF2B5EF4-FFF2-40B4-BE49-F238E27FC236}">
                <a16:creationId xmlns:a16="http://schemas.microsoft.com/office/drawing/2014/main" id="{018E06F7-F012-46D1-BF12-5A8978733A0C}"/>
              </a:ext>
            </a:extLst>
          </xdr:cNvPr>
          <xdr:cNvSpPr txBox="1">
            <a:spLocks noChangeAspect="1"/>
          </xdr:cNvSpPr>
        </xdr:nvSpPr>
        <xdr:spPr>
          <a:xfrm>
            <a:off x="14283245" y="7027810"/>
            <a:ext cx="885883" cy="28453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rtlCol="0" anchor="t">
            <a:noAutofit/>
          </a:bodyPr>
          <a:lstStyle/>
          <a:p>
            <a:fld id="{DB184B6B-7252-4822-B27C-C96E426F1F8A}" type="TxLink">
              <a:rPr lang="en-US" sz="1000" b="0" i="0" u="none">
                <a:solidFill>
                  <a:schemeClr val="bg1"/>
                </a:solidFill>
                <a:latin typeface="Avenir LT Std 35 Light" panose="020B0402020203020204" pitchFamily="34" charset="0"/>
                <a:ea typeface="Calibri"/>
                <a:cs typeface="Calibri"/>
              </a:rPr>
              <a:pPr/>
              <a:t>Asset sale</a:t>
            </a:fld>
            <a:endParaRPr lang="en-IN" sz="1000">
              <a:solidFill>
                <a:schemeClr val="bg1"/>
              </a:solidFill>
              <a:latin typeface="Avenir LT Std 35 Light" panose="020B0402020203020204" pitchFamily="34" charset="0"/>
            </a:endParaRPr>
          </a:p>
        </xdr:txBody>
      </xdr:sp>
      <xdr:sp macro="" textlink="PivotTables!C9">
        <xdr:nvSpPr>
          <xdr:cNvPr id="105" name="TextBox 104">
            <a:extLst>
              <a:ext uri="{FF2B5EF4-FFF2-40B4-BE49-F238E27FC236}">
                <a16:creationId xmlns:a16="http://schemas.microsoft.com/office/drawing/2014/main" id="{95C59207-D818-4738-B6DE-0A4B98DB5386}"/>
              </a:ext>
            </a:extLst>
          </xdr:cNvPr>
          <xdr:cNvSpPr txBox="1">
            <a:spLocks noChangeAspect="1"/>
          </xdr:cNvSpPr>
        </xdr:nvSpPr>
        <xdr:spPr>
          <a:xfrm>
            <a:off x="9381501" y="7676976"/>
            <a:ext cx="895384" cy="263389"/>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rtlCol="0" anchor="t">
            <a:noAutofit/>
          </a:bodyPr>
          <a:lstStyle/>
          <a:p>
            <a:fld id="{830DF1C3-DAE6-47C2-89CC-397C0721076F}" type="TxLink">
              <a:rPr lang="en-US" sz="1000" b="0" i="0" u="none">
                <a:solidFill>
                  <a:schemeClr val="bg1"/>
                </a:solidFill>
                <a:latin typeface="Avenir LT Std 35 Light" panose="020B0402020203020204" pitchFamily="34" charset="0"/>
                <a:ea typeface="Calibri"/>
                <a:cs typeface="Calibri"/>
              </a:rPr>
              <a:pPr/>
              <a:t>Licensing</a:t>
            </a:fld>
            <a:endParaRPr lang="en-IN" sz="1000">
              <a:solidFill>
                <a:schemeClr val="bg1"/>
              </a:solidFill>
              <a:latin typeface="Avenir LT Std 35 Light" panose="020B0402020203020204" pitchFamily="34" charset="0"/>
            </a:endParaRPr>
          </a:p>
        </xdr:txBody>
      </xdr:sp>
      <xdr:sp macro="" textlink="PivotTables!E8">
        <xdr:nvSpPr>
          <xdr:cNvPr id="106" name="TextBox 105">
            <a:extLst>
              <a:ext uri="{FF2B5EF4-FFF2-40B4-BE49-F238E27FC236}">
                <a16:creationId xmlns:a16="http://schemas.microsoft.com/office/drawing/2014/main" id="{A09335CC-4AE2-4E8E-AD63-406A382D7AE2}"/>
              </a:ext>
            </a:extLst>
          </xdr:cNvPr>
          <xdr:cNvSpPr txBox="1">
            <a:spLocks noChangeAspect="1"/>
          </xdr:cNvSpPr>
        </xdr:nvSpPr>
        <xdr:spPr>
          <a:xfrm>
            <a:off x="13161006" y="7778387"/>
            <a:ext cx="456397" cy="30305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F694AAE5-6595-4440-9B93-D2D8D57EFF6C}" type="TxLink">
              <a:rPr lang="en-US" sz="1100" b="0" i="0" u="none">
                <a:solidFill>
                  <a:schemeClr val="bg1"/>
                </a:solidFill>
                <a:latin typeface="Avenir LT Std 35 Light" panose="020B0402020203020204" pitchFamily="34" charset="0"/>
                <a:ea typeface="Calibri"/>
                <a:cs typeface="Calibri"/>
              </a:rPr>
              <a:pPr/>
              <a:t>10%</a:t>
            </a:fld>
            <a:endParaRPr lang="en-IN" sz="1100">
              <a:solidFill>
                <a:schemeClr val="bg1"/>
              </a:solidFill>
              <a:latin typeface="Avenir LT Std 35 Light" panose="020B0402020203020204" pitchFamily="34" charset="0"/>
            </a:endParaRPr>
          </a:p>
        </xdr:txBody>
      </xdr:sp>
      <xdr:sp macro="" textlink="PivotTables!E9">
        <xdr:nvSpPr>
          <xdr:cNvPr id="107" name="TextBox 106">
            <a:extLst>
              <a:ext uri="{FF2B5EF4-FFF2-40B4-BE49-F238E27FC236}">
                <a16:creationId xmlns:a16="http://schemas.microsoft.com/office/drawing/2014/main" id="{6BCCDF95-33D9-4B62-BDA4-145F6C5B9C37}"/>
              </a:ext>
            </a:extLst>
          </xdr:cNvPr>
          <xdr:cNvSpPr txBox="1">
            <a:spLocks noChangeAspect="1"/>
          </xdr:cNvSpPr>
        </xdr:nvSpPr>
        <xdr:spPr>
          <a:xfrm>
            <a:off x="7883632" y="7504498"/>
            <a:ext cx="456397" cy="318332"/>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D763D4A7-F8D8-43F8-89A8-9D7B9332563B}" type="TxLink">
              <a:rPr lang="en-US" sz="1100" b="0" i="0" u="none">
                <a:solidFill>
                  <a:schemeClr val="bg1"/>
                </a:solidFill>
                <a:latin typeface="Avenir LT Std 35 Light" panose="020B0402020203020204" pitchFamily="34" charset="0"/>
                <a:ea typeface="Calibri"/>
                <a:cs typeface="Calibri"/>
              </a:rPr>
              <a:pPr/>
              <a:t>19%</a:t>
            </a:fld>
            <a:endParaRPr lang="en-IN" sz="1100">
              <a:solidFill>
                <a:schemeClr val="bg1"/>
              </a:solidFill>
              <a:latin typeface="Avenir LT Std 35 Light" panose="020B0402020203020204" pitchFamily="34" charset="0"/>
            </a:endParaRPr>
          </a:p>
        </xdr:txBody>
      </xdr:sp>
      <xdr:sp macro="" textlink="PivotTables!J55">
        <xdr:nvSpPr>
          <xdr:cNvPr id="108" name="TextBox 107">
            <a:extLst>
              <a:ext uri="{FF2B5EF4-FFF2-40B4-BE49-F238E27FC236}">
                <a16:creationId xmlns:a16="http://schemas.microsoft.com/office/drawing/2014/main" id="{7F89D6F2-3947-427E-AA95-D1E94715B4B3}"/>
              </a:ext>
            </a:extLst>
          </xdr:cNvPr>
          <xdr:cNvSpPr txBox="1">
            <a:spLocks noChangeAspect="1"/>
          </xdr:cNvSpPr>
        </xdr:nvSpPr>
        <xdr:spPr>
          <a:xfrm>
            <a:off x="4845048" y="4803759"/>
            <a:ext cx="458644" cy="301768"/>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5AD72AD2-6A6C-44C7-87C2-881E7486360E}" type="TxLink">
              <a:rPr lang="en-US" sz="1100" b="0" i="0" u="none">
                <a:solidFill>
                  <a:schemeClr val="bg1"/>
                </a:solidFill>
                <a:latin typeface="Calibri"/>
                <a:ea typeface="Calibri"/>
                <a:cs typeface="Calibri"/>
              </a:rPr>
              <a:pPr/>
              <a:t>27%</a:t>
            </a:fld>
            <a:endParaRPr lang="en-IN" sz="1100">
              <a:solidFill>
                <a:schemeClr val="bg1"/>
              </a:solidFill>
              <a:latin typeface="Avenir LT Std 35 Light" panose="020B0402020203020204" pitchFamily="34" charset="0"/>
            </a:endParaRPr>
          </a:p>
        </xdr:txBody>
      </xdr:sp>
      <xdr:sp macro="" textlink="PivotTables!E10">
        <xdr:nvSpPr>
          <xdr:cNvPr id="109" name="TextBox 108">
            <a:extLst>
              <a:ext uri="{FF2B5EF4-FFF2-40B4-BE49-F238E27FC236}">
                <a16:creationId xmlns:a16="http://schemas.microsoft.com/office/drawing/2014/main" id="{F9C3CF87-97BC-4A1D-93B0-14F4BA4607D2}"/>
              </a:ext>
            </a:extLst>
          </xdr:cNvPr>
          <xdr:cNvSpPr txBox="1">
            <a:spLocks noChangeAspect="1"/>
          </xdr:cNvSpPr>
        </xdr:nvSpPr>
        <xdr:spPr>
          <a:xfrm>
            <a:off x="5633969" y="2203652"/>
            <a:ext cx="381546" cy="29159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BF925D16-339E-4A9C-9A86-53F392F4333A}" type="TxLink">
              <a:rPr lang="en-US" sz="1100" b="0" i="0" u="none">
                <a:solidFill>
                  <a:schemeClr val="bg1"/>
                </a:solidFill>
                <a:latin typeface="Avenir LT Std 35 Light" panose="020B0402020203020204" pitchFamily="34" charset="0"/>
                <a:ea typeface="Calibri"/>
                <a:cs typeface="Calibri"/>
              </a:rPr>
              <a:pPr/>
              <a:t>7%</a:t>
            </a:fld>
            <a:endParaRPr lang="en-IN" sz="1100">
              <a:solidFill>
                <a:schemeClr val="bg1"/>
              </a:solidFill>
              <a:latin typeface="Avenir LT Std 35 Light" panose="020B0402020203020204" pitchFamily="34" charset="0"/>
            </a:endParaRPr>
          </a:p>
        </xdr:txBody>
      </xdr:sp>
      <xdr:sp macro="" textlink="PivotTables!E12">
        <xdr:nvSpPr>
          <xdr:cNvPr id="110" name="TextBox 109">
            <a:extLst>
              <a:ext uri="{FF2B5EF4-FFF2-40B4-BE49-F238E27FC236}">
                <a16:creationId xmlns:a16="http://schemas.microsoft.com/office/drawing/2014/main" id="{8825FF13-231B-40CF-8AA9-5E2C188FD96C}"/>
              </a:ext>
            </a:extLst>
          </xdr:cNvPr>
          <xdr:cNvSpPr txBox="1">
            <a:spLocks noChangeAspect="1"/>
          </xdr:cNvSpPr>
        </xdr:nvSpPr>
        <xdr:spPr>
          <a:xfrm>
            <a:off x="9438422" y="2077676"/>
            <a:ext cx="473497" cy="299855"/>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F48F9176-C976-48BB-B50E-F287980AA913}" type="TxLink">
              <a:rPr lang="en-US" sz="1100" b="0" i="0" u="none">
                <a:solidFill>
                  <a:schemeClr val="bg1"/>
                </a:solidFill>
                <a:latin typeface="Avenir LT Std 35 Light" panose="020B0402020203020204" pitchFamily="34" charset="0"/>
                <a:ea typeface="Calibri"/>
                <a:cs typeface="Calibri"/>
              </a:rPr>
              <a:pPr/>
              <a:t>21%</a:t>
            </a:fld>
            <a:endParaRPr lang="en-IN" sz="1100">
              <a:solidFill>
                <a:schemeClr val="bg1"/>
              </a:solidFill>
              <a:latin typeface="Avenir LT Std 35 Light" panose="020B0402020203020204" pitchFamily="34" charset="0"/>
            </a:endParaRPr>
          </a:p>
        </xdr:txBody>
      </xdr:sp>
      <xdr:sp macro="" textlink="PivotTables!J70">
        <xdr:nvSpPr>
          <xdr:cNvPr id="111" name="TextBox 110">
            <a:extLst>
              <a:ext uri="{FF2B5EF4-FFF2-40B4-BE49-F238E27FC236}">
                <a16:creationId xmlns:a16="http://schemas.microsoft.com/office/drawing/2014/main" id="{1D91E6B6-3F12-4D04-8192-77D825D09A8E}"/>
              </a:ext>
            </a:extLst>
          </xdr:cNvPr>
          <xdr:cNvSpPr txBox="1">
            <a:spLocks noChangeAspect="1"/>
          </xdr:cNvSpPr>
        </xdr:nvSpPr>
        <xdr:spPr>
          <a:xfrm>
            <a:off x="13651892" y="2853943"/>
            <a:ext cx="457010" cy="367717"/>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1CFD7DA8-B421-4187-8002-411DB49E62BA}" type="TxLink">
              <a:rPr lang="en-US" sz="1100" b="0" i="0" u="none">
                <a:solidFill>
                  <a:schemeClr val="bg1"/>
                </a:solidFill>
                <a:latin typeface="Avenir LT Std 35 Light" panose="020B0402020203020204" pitchFamily="34" charset="0"/>
                <a:ea typeface="Calibri"/>
                <a:cs typeface="Calibri"/>
              </a:rPr>
              <a:pPr/>
              <a:t>15%</a:t>
            </a:fld>
            <a:endParaRPr lang="en-IN" sz="1100">
              <a:solidFill>
                <a:schemeClr val="bg1"/>
              </a:solidFill>
              <a:latin typeface="Avenir LT Std 35 Light" panose="020B0402020203020204" pitchFamily="34" charset="0"/>
            </a:endParaRPr>
          </a:p>
        </xdr:txBody>
      </xdr:sp>
      <xdr:sp macro="" textlink="">
        <xdr:nvSpPr>
          <xdr:cNvPr id="113" name="Oval 112">
            <a:extLst>
              <a:ext uri="{FF2B5EF4-FFF2-40B4-BE49-F238E27FC236}">
                <a16:creationId xmlns:a16="http://schemas.microsoft.com/office/drawing/2014/main" id="{7D3A1711-F3F9-44A7-8B19-D30801752115}"/>
              </a:ext>
            </a:extLst>
          </xdr:cNvPr>
          <xdr:cNvSpPr>
            <a:spLocks noChangeAspect="1"/>
          </xdr:cNvSpPr>
        </xdr:nvSpPr>
        <xdr:spPr>
          <a:xfrm>
            <a:off x="3808556" y="4368487"/>
            <a:ext cx="412366" cy="445708"/>
          </a:xfrm>
          <a:prstGeom prst="ellipse">
            <a:avLst/>
          </a:prstGeom>
          <a:solidFill>
            <a:schemeClr val="tx2">
              <a:lumMod val="50000"/>
            </a:schemeClr>
          </a:solidFill>
          <a:ln>
            <a:noFill/>
          </a:ln>
        </xdr:spPr>
        <xdr:style>
          <a:lnRef idx="2">
            <a:schemeClr val="accent1">
              <a:shade val="15000"/>
            </a:schemeClr>
          </a:lnRef>
          <a:fillRef idx="1">
            <a:schemeClr val="accent1"/>
          </a:fillRef>
          <a:effectRef idx="0">
            <a:schemeClr val="accent1"/>
          </a:effectRef>
          <a:fontRef idx="minor">
            <a:schemeClr val="bg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xnSp macro="">
        <xdr:nvCxnSpPr>
          <xdr:cNvPr id="114" name="Straight Connector 113">
            <a:extLst>
              <a:ext uri="{FF2B5EF4-FFF2-40B4-BE49-F238E27FC236}">
                <a16:creationId xmlns:a16="http://schemas.microsoft.com/office/drawing/2014/main" id="{962D0CF8-C9BE-4478-BAE4-704A9EF8092F}"/>
              </a:ext>
            </a:extLst>
          </xdr:cNvPr>
          <xdr:cNvCxnSpPr>
            <a:cxnSpLocks noChangeAspect="1"/>
          </xdr:cNvCxnSpPr>
        </xdr:nvCxnSpPr>
        <xdr:spPr>
          <a:xfrm>
            <a:off x="4296394" y="4650888"/>
            <a:ext cx="496303" cy="161109"/>
          </a:xfrm>
          <a:prstGeom prst="line">
            <a:avLst/>
          </a:prstGeom>
          <a:ln w="15875">
            <a:solidFill>
              <a:schemeClr val="tx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15" name="Straight Connector 114">
            <a:extLst>
              <a:ext uri="{FF2B5EF4-FFF2-40B4-BE49-F238E27FC236}">
                <a16:creationId xmlns:a16="http://schemas.microsoft.com/office/drawing/2014/main" id="{B574A2BE-1A52-40F3-936F-AA9C948F82C6}"/>
              </a:ext>
            </a:extLst>
          </xdr:cNvPr>
          <xdr:cNvCxnSpPr>
            <a:cxnSpLocks noChangeAspect="1"/>
          </xdr:cNvCxnSpPr>
        </xdr:nvCxnSpPr>
        <xdr:spPr>
          <a:xfrm>
            <a:off x="5327541" y="5054531"/>
            <a:ext cx="317471" cy="45906"/>
          </a:xfrm>
          <a:prstGeom prst="line">
            <a:avLst/>
          </a:prstGeom>
          <a:ln w="15875">
            <a:solidFill>
              <a:schemeClr val="tx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16" name="Straight Connector 115">
            <a:extLst>
              <a:ext uri="{FF2B5EF4-FFF2-40B4-BE49-F238E27FC236}">
                <a16:creationId xmlns:a16="http://schemas.microsoft.com/office/drawing/2014/main" id="{FEE7D5FD-004E-4C79-9370-AC29CC01DF0A}"/>
              </a:ext>
            </a:extLst>
          </xdr:cNvPr>
          <xdr:cNvCxnSpPr>
            <a:cxnSpLocks noChangeAspect="1"/>
          </xdr:cNvCxnSpPr>
        </xdr:nvCxnSpPr>
        <xdr:spPr>
          <a:xfrm flipV="1">
            <a:off x="4187881" y="5049190"/>
            <a:ext cx="607203" cy="272026"/>
          </a:xfrm>
          <a:prstGeom prst="line">
            <a:avLst/>
          </a:prstGeom>
          <a:ln w="15875">
            <a:solidFill>
              <a:schemeClr val="tx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17" name="Straight Connector 116">
            <a:extLst>
              <a:ext uri="{FF2B5EF4-FFF2-40B4-BE49-F238E27FC236}">
                <a16:creationId xmlns:a16="http://schemas.microsoft.com/office/drawing/2014/main" id="{60DAD1EA-A16C-4871-AE88-2B3D25D21B50}"/>
              </a:ext>
            </a:extLst>
          </xdr:cNvPr>
          <xdr:cNvCxnSpPr>
            <a:cxnSpLocks noChangeAspect="1"/>
          </xdr:cNvCxnSpPr>
        </xdr:nvCxnSpPr>
        <xdr:spPr>
          <a:xfrm flipH="1">
            <a:off x="5208559" y="4270891"/>
            <a:ext cx="229372" cy="378626"/>
          </a:xfrm>
          <a:prstGeom prst="line">
            <a:avLst/>
          </a:prstGeom>
          <a:ln w="15875">
            <a:solidFill>
              <a:schemeClr val="tx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PivotTables!H56">
        <xdr:nvSpPr>
          <xdr:cNvPr id="118" name="TextBox 117">
            <a:extLst>
              <a:ext uri="{FF2B5EF4-FFF2-40B4-BE49-F238E27FC236}">
                <a16:creationId xmlns:a16="http://schemas.microsoft.com/office/drawing/2014/main" id="{C6A04A2C-76AC-4D72-9088-1E2F2DE97F7B}"/>
              </a:ext>
            </a:extLst>
          </xdr:cNvPr>
          <xdr:cNvSpPr txBox="1">
            <a:spLocks noChangeAspect="1"/>
          </xdr:cNvSpPr>
        </xdr:nvSpPr>
        <xdr:spPr>
          <a:xfrm>
            <a:off x="3159685" y="5573781"/>
            <a:ext cx="1251030" cy="22666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5061E8B1-1A12-4B15-A010-974F7CA52665}" type="TxLink">
              <a:rPr lang="en-US" sz="1050" b="0" i="0" u="none">
                <a:solidFill>
                  <a:schemeClr val="bg1"/>
                </a:solidFill>
                <a:latin typeface="Avenir LT Std 45 Book" panose="020B0502020203020204" pitchFamily="34" charset="0"/>
                <a:ea typeface="Calibri"/>
                <a:cs typeface="Calibri"/>
              </a:rPr>
              <a:pPr/>
              <a:t>Company Website</a:t>
            </a:fld>
            <a:endParaRPr lang="en-IN" sz="1050">
              <a:solidFill>
                <a:schemeClr val="bg1"/>
              </a:solidFill>
              <a:latin typeface="Avenir LT Std 45 Book" panose="020B0502020203020204" pitchFamily="34" charset="0"/>
            </a:endParaRPr>
          </a:p>
        </xdr:txBody>
      </xdr:sp>
      <xdr:sp macro="" textlink="PivotTables!H57">
        <xdr:nvSpPr>
          <xdr:cNvPr id="119" name="TextBox 118">
            <a:extLst>
              <a:ext uri="{FF2B5EF4-FFF2-40B4-BE49-F238E27FC236}">
                <a16:creationId xmlns:a16="http://schemas.microsoft.com/office/drawing/2014/main" id="{A5ECBF95-8758-478A-B026-96F8EC5E262F}"/>
              </a:ext>
            </a:extLst>
          </xdr:cNvPr>
          <xdr:cNvSpPr txBox="1">
            <a:spLocks noChangeAspect="1"/>
          </xdr:cNvSpPr>
        </xdr:nvSpPr>
        <xdr:spPr>
          <a:xfrm>
            <a:off x="3558491" y="4770853"/>
            <a:ext cx="1060924" cy="22323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FF6B92DC-1115-4432-B396-D021DBFE880A}" type="TxLink">
              <a:rPr lang="en-US" sz="1050" b="0" i="0" u="none">
                <a:solidFill>
                  <a:schemeClr val="bg1"/>
                </a:solidFill>
                <a:latin typeface="Avenir LT Std 45 Book" panose="020B0502020203020204" pitchFamily="34" charset="0"/>
                <a:ea typeface="Calibri"/>
                <a:cs typeface="Calibri"/>
              </a:rPr>
              <a:pPr/>
              <a:t>Facebook Page</a:t>
            </a:fld>
            <a:endParaRPr lang="en-IN" sz="1050">
              <a:solidFill>
                <a:schemeClr val="bg1"/>
              </a:solidFill>
              <a:latin typeface="Avenir LT Std 45 Book" panose="020B0502020203020204" pitchFamily="34" charset="0"/>
            </a:endParaRPr>
          </a:p>
        </xdr:txBody>
      </xdr:sp>
      <xdr:sp macro="" textlink="PivotTables!H58">
        <xdr:nvSpPr>
          <xdr:cNvPr id="120" name="TextBox 119">
            <a:extLst>
              <a:ext uri="{FF2B5EF4-FFF2-40B4-BE49-F238E27FC236}">
                <a16:creationId xmlns:a16="http://schemas.microsoft.com/office/drawing/2014/main" id="{EEAF3A05-E3FA-4BAA-B55E-A032087EFE6F}"/>
              </a:ext>
            </a:extLst>
          </xdr:cNvPr>
          <xdr:cNvSpPr txBox="1">
            <a:spLocks noChangeAspect="1"/>
          </xdr:cNvSpPr>
        </xdr:nvSpPr>
        <xdr:spPr>
          <a:xfrm>
            <a:off x="4261552" y="3646887"/>
            <a:ext cx="794898" cy="257882"/>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831AED77-8505-4EAC-BE3A-9DA033AF878F}" type="TxLink">
              <a:rPr lang="en-US" sz="1050" b="0" i="0" u="none">
                <a:solidFill>
                  <a:schemeClr val="bg1"/>
                </a:solidFill>
                <a:latin typeface="Avenir LT Std 45 Book" panose="020B0502020203020204" pitchFamily="34" charset="0"/>
                <a:ea typeface="Calibri"/>
                <a:cs typeface="Calibri"/>
              </a:rPr>
              <a:pPr/>
              <a:t>Google Ad</a:t>
            </a:fld>
            <a:endParaRPr lang="en-IN" sz="1050">
              <a:solidFill>
                <a:schemeClr val="bg1"/>
              </a:solidFill>
              <a:latin typeface="Avenir LT Std 45 Book" panose="020B0502020203020204" pitchFamily="34" charset="0"/>
            </a:endParaRPr>
          </a:p>
        </xdr:txBody>
      </xdr:sp>
      <xdr:sp macro="" textlink="PivotTables!H59">
        <xdr:nvSpPr>
          <xdr:cNvPr id="121" name="TextBox 120">
            <a:extLst>
              <a:ext uri="{FF2B5EF4-FFF2-40B4-BE49-F238E27FC236}">
                <a16:creationId xmlns:a16="http://schemas.microsoft.com/office/drawing/2014/main" id="{B690F220-31E8-411F-B3BF-A24215F80537}"/>
              </a:ext>
            </a:extLst>
          </xdr:cNvPr>
          <xdr:cNvSpPr txBox="1">
            <a:spLocks noChangeAspect="1"/>
          </xdr:cNvSpPr>
        </xdr:nvSpPr>
        <xdr:spPr>
          <a:xfrm>
            <a:off x="5153759" y="3628338"/>
            <a:ext cx="968900" cy="275803"/>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30E97322-A4C7-4013-8725-10083C9CE000}" type="TxLink">
              <a:rPr lang="en-US" sz="1050" b="0" i="0" u="none">
                <a:solidFill>
                  <a:schemeClr val="bg1"/>
                </a:solidFill>
                <a:latin typeface="Avenir LT Std 45 Book" panose="020B0502020203020204" pitchFamily="34" charset="0"/>
                <a:ea typeface="Calibri"/>
                <a:cs typeface="Calibri"/>
              </a:rPr>
              <a:pPr/>
              <a:t>Television Ad</a:t>
            </a:fld>
            <a:endParaRPr lang="en-IN" sz="1050">
              <a:solidFill>
                <a:schemeClr val="bg1"/>
              </a:solidFill>
              <a:latin typeface="Avenir LT Std 45 Book" panose="020B0502020203020204" pitchFamily="34" charset="0"/>
            </a:endParaRPr>
          </a:p>
        </xdr:txBody>
      </xdr:sp>
      <xdr:sp macro="" textlink="PivotTables!H60">
        <xdr:nvSpPr>
          <xdr:cNvPr id="122" name="TextBox 121">
            <a:extLst>
              <a:ext uri="{FF2B5EF4-FFF2-40B4-BE49-F238E27FC236}">
                <a16:creationId xmlns:a16="http://schemas.microsoft.com/office/drawing/2014/main" id="{EAA83E7E-C52B-4EF2-9EDC-65E2C279C8CC}"/>
              </a:ext>
            </a:extLst>
          </xdr:cNvPr>
          <xdr:cNvSpPr txBox="1">
            <a:spLocks noChangeAspect="1"/>
          </xdr:cNvSpPr>
        </xdr:nvSpPr>
        <xdr:spPr>
          <a:xfrm>
            <a:off x="5400740" y="5316847"/>
            <a:ext cx="1311197" cy="261976"/>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778545F5-CC3B-4779-B145-28B1B0EA6EAA}" type="TxLink">
              <a:rPr lang="en-US" sz="1050" b="0" i="0" u="none">
                <a:solidFill>
                  <a:schemeClr val="bg1"/>
                </a:solidFill>
                <a:latin typeface="Avenir LT Std 45 Book" panose="020B0502020203020204" pitchFamily="34" charset="0"/>
                <a:ea typeface="Calibri"/>
                <a:cs typeface="Calibri"/>
              </a:rPr>
              <a:pPr/>
              <a:t>Youtube Channel</a:t>
            </a:fld>
            <a:endParaRPr lang="en-IN" sz="1050">
              <a:solidFill>
                <a:schemeClr val="bg1"/>
              </a:solidFill>
              <a:latin typeface="Avenir LT Std 45 Book" panose="020B0502020203020204" pitchFamily="34" charset="0"/>
            </a:endParaRPr>
          </a:p>
        </xdr:txBody>
      </xdr:sp>
      <xdr:sp macro="" textlink="">
        <xdr:nvSpPr>
          <xdr:cNvPr id="123" name="Oval 122">
            <a:extLst>
              <a:ext uri="{FF2B5EF4-FFF2-40B4-BE49-F238E27FC236}">
                <a16:creationId xmlns:a16="http://schemas.microsoft.com/office/drawing/2014/main" id="{DE807986-85CA-47EC-93BD-7D08DDFF0749}"/>
              </a:ext>
            </a:extLst>
          </xdr:cNvPr>
          <xdr:cNvSpPr>
            <a:spLocks noChangeAspect="1"/>
          </xdr:cNvSpPr>
        </xdr:nvSpPr>
        <xdr:spPr>
          <a:xfrm>
            <a:off x="4716134" y="2225968"/>
            <a:ext cx="437625" cy="407401"/>
          </a:xfrm>
          <a:prstGeom prst="ellipse">
            <a:avLst/>
          </a:prstGeom>
          <a:solidFill>
            <a:schemeClr val="tx2">
              <a:lumMod val="50000"/>
            </a:schemeClr>
          </a:solidFill>
          <a:ln>
            <a:noFill/>
          </a:ln>
        </xdr:spPr>
        <xdr:style>
          <a:lnRef idx="2">
            <a:schemeClr val="accent1">
              <a:shade val="15000"/>
            </a:schemeClr>
          </a:lnRef>
          <a:fillRef idx="1">
            <a:schemeClr val="accent1"/>
          </a:fillRef>
          <a:effectRef idx="0">
            <a:schemeClr val="accent1"/>
          </a:effectRef>
          <a:fontRef idx="minor">
            <a:schemeClr val="bg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sp macro="" textlink="">
        <xdr:nvSpPr>
          <xdr:cNvPr id="124" name="Oval 123">
            <a:extLst>
              <a:ext uri="{FF2B5EF4-FFF2-40B4-BE49-F238E27FC236}">
                <a16:creationId xmlns:a16="http://schemas.microsoft.com/office/drawing/2014/main" id="{504678CE-AF67-4E1B-8451-DF1106399C73}"/>
              </a:ext>
            </a:extLst>
          </xdr:cNvPr>
          <xdr:cNvSpPr>
            <a:spLocks noChangeAspect="1"/>
          </xdr:cNvSpPr>
        </xdr:nvSpPr>
        <xdr:spPr>
          <a:xfrm>
            <a:off x="6293154" y="1551864"/>
            <a:ext cx="394734" cy="449419"/>
          </a:xfrm>
          <a:prstGeom prst="ellipse">
            <a:avLst/>
          </a:prstGeom>
          <a:solidFill>
            <a:schemeClr val="tx2">
              <a:lumMod val="50000"/>
            </a:schemeClr>
          </a:solidFill>
          <a:ln>
            <a:noFill/>
          </a:ln>
        </xdr:spPr>
        <xdr:style>
          <a:lnRef idx="2">
            <a:schemeClr val="accent1">
              <a:shade val="15000"/>
            </a:schemeClr>
          </a:lnRef>
          <a:fillRef idx="1">
            <a:schemeClr val="accent1"/>
          </a:fillRef>
          <a:effectRef idx="0">
            <a:schemeClr val="accent1"/>
          </a:effectRef>
          <a:fontRef idx="minor">
            <a:schemeClr val="bg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sp macro="" textlink="">
        <xdr:nvSpPr>
          <xdr:cNvPr id="125" name="Oval 124">
            <a:extLst>
              <a:ext uri="{FF2B5EF4-FFF2-40B4-BE49-F238E27FC236}">
                <a16:creationId xmlns:a16="http://schemas.microsoft.com/office/drawing/2014/main" id="{12932AC8-A646-4510-9684-D85E8866BCF4}"/>
              </a:ext>
            </a:extLst>
          </xdr:cNvPr>
          <xdr:cNvSpPr>
            <a:spLocks noChangeAspect="1"/>
          </xdr:cNvSpPr>
        </xdr:nvSpPr>
        <xdr:spPr>
          <a:xfrm>
            <a:off x="5210902" y="1408148"/>
            <a:ext cx="418362" cy="445860"/>
          </a:xfrm>
          <a:prstGeom prst="ellipse">
            <a:avLst/>
          </a:prstGeom>
          <a:solidFill>
            <a:schemeClr val="tx2">
              <a:lumMod val="50000"/>
            </a:schemeClr>
          </a:solidFill>
          <a:ln>
            <a:noFill/>
          </a:ln>
        </xdr:spPr>
        <xdr:style>
          <a:lnRef idx="2">
            <a:schemeClr val="accent1">
              <a:shade val="15000"/>
            </a:schemeClr>
          </a:lnRef>
          <a:fillRef idx="1">
            <a:schemeClr val="accent1"/>
          </a:fillRef>
          <a:effectRef idx="0">
            <a:schemeClr val="accent1"/>
          </a:effectRef>
          <a:fontRef idx="minor">
            <a:schemeClr val="bg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xnSp macro="">
        <xdr:nvCxnSpPr>
          <xdr:cNvPr id="126" name="Straight Connector 125">
            <a:extLst>
              <a:ext uri="{FF2B5EF4-FFF2-40B4-BE49-F238E27FC236}">
                <a16:creationId xmlns:a16="http://schemas.microsoft.com/office/drawing/2014/main" id="{DF44805C-36B7-404E-A5F5-C218949DCF4D}"/>
              </a:ext>
            </a:extLst>
          </xdr:cNvPr>
          <xdr:cNvCxnSpPr>
            <a:cxnSpLocks noChangeAspect="1"/>
          </xdr:cNvCxnSpPr>
        </xdr:nvCxnSpPr>
        <xdr:spPr>
          <a:xfrm flipV="1">
            <a:off x="5175486" y="2359283"/>
            <a:ext cx="338027" cy="39204"/>
          </a:xfrm>
          <a:prstGeom prst="line">
            <a:avLst/>
          </a:prstGeom>
          <a:ln w="15875">
            <a:solidFill>
              <a:schemeClr val="tx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27" name="Straight Connector 126">
            <a:extLst>
              <a:ext uri="{FF2B5EF4-FFF2-40B4-BE49-F238E27FC236}">
                <a16:creationId xmlns:a16="http://schemas.microsoft.com/office/drawing/2014/main" id="{1388F3E3-C9A6-4D4D-8E1F-A07E624DE272}"/>
              </a:ext>
            </a:extLst>
          </xdr:cNvPr>
          <xdr:cNvCxnSpPr>
            <a:cxnSpLocks noChangeAspect="1"/>
          </xdr:cNvCxnSpPr>
        </xdr:nvCxnSpPr>
        <xdr:spPr>
          <a:xfrm flipV="1">
            <a:off x="6010038" y="1923235"/>
            <a:ext cx="262610" cy="196395"/>
          </a:xfrm>
          <a:prstGeom prst="line">
            <a:avLst/>
          </a:prstGeom>
          <a:ln w="15875">
            <a:solidFill>
              <a:schemeClr val="tx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28" name="Straight Connector 127">
            <a:extLst>
              <a:ext uri="{FF2B5EF4-FFF2-40B4-BE49-F238E27FC236}">
                <a16:creationId xmlns:a16="http://schemas.microsoft.com/office/drawing/2014/main" id="{9EE2704D-5951-48C7-B695-68669FC3C131}"/>
              </a:ext>
            </a:extLst>
          </xdr:cNvPr>
          <xdr:cNvCxnSpPr>
            <a:cxnSpLocks noChangeAspect="1"/>
          </xdr:cNvCxnSpPr>
        </xdr:nvCxnSpPr>
        <xdr:spPr>
          <a:xfrm>
            <a:off x="5550076" y="1854874"/>
            <a:ext cx="116209" cy="225789"/>
          </a:xfrm>
          <a:prstGeom prst="line">
            <a:avLst/>
          </a:prstGeom>
          <a:ln w="15875">
            <a:solidFill>
              <a:schemeClr val="tx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PivotTables!H67">
        <xdr:nvSpPr>
          <xdr:cNvPr id="129" name="TextBox 128">
            <a:extLst>
              <a:ext uri="{FF2B5EF4-FFF2-40B4-BE49-F238E27FC236}">
                <a16:creationId xmlns:a16="http://schemas.microsoft.com/office/drawing/2014/main" id="{249A491A-87C0-4CF4-B329-4331DB0AB73A}"/>
              </a:ext>
            </a:extLst>
          </xdr:cNvPr>
          <xdr:cNvSpPr txBox="1">
            <a:spLocks noChangeAspect="1"/>
          </xdr:cNvSpPr>
        </xdr:nvSpPr>
        <xdr:spPr>
          <a:xfrm>
            <a:off x="4565454" y="2636091"/>
            <a:ext cx="876763" cy="234856"/>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F928E2C9-FA07-4C90-8CE2-991B3E3180C5}" type="TxLink">
              <a:rPr lang="en-US" sz="1050" b="0" i="0" u="none">
                <a:solidFill>
                  <a:schemeClr val="bg1"/>
                </a:solidFill>
                <a:latin typeface="Avenir LT Std 45 Book" panose="020B0502020203020204" pitchFamily="34" charset="0"/>
                <a:ea typeface="Calibri"/>
                <a:cs typeface="Calibri"/>
              </a:rPr>
              <a:pPr/>
              <a:t>Equipments</a:t>
            </a:fld>
            <a:endParaRPr lang="en-IN" sz="1050">
              <a:solidFill>
                <a:schemeClr val="bg1"/>
              </a:solidFill>
              <a:latin typeface="Avenir LT Std 45 Book" panose="020B0502020203020204" pitchFamily="34" charset="0"/>
            </a:endParaRPr>
          </a:p>
        </xdr:txBody>
      </xdr:sp>
      <xdr:sp macro="" textlink="PivotTables!H69">
        <xdr:nvSpPr>
          <xdr:cNvPr id="130" name="TextBox 129">
            <a:extLst>
              <a:ext uri="{FF2B5EF4-FFF2-40B4-BE49-F238E27FC236}">
                <a16:creationId xmlns:a16="http://schemas.microsoft.com/office/drawing/2014/main" id="{12879833-7097-4C7A-98CD-461B098E22F9}"/>
              </a:ext>
            </a:extLst>
          </xdr:cNvPr>
          <xdr:cNvSpPr txBox="1">
            <a:spLocks noChangeAspect="1"/>
          </xdr:cNvSpPr>
        </xdr:nvSpPr>
        <xdr:spPr>
          <a:xfrm>
            <a:off x="6235447" y="1374991"/>
            <a:ext cx="530055" cy="253881"/>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D782696D-038B-4B62-9729-029FE5BC8C62}" type="TxLink">
              <a:rPr lang="en-US" sz="1050" b="0" i="0" u="none">
                <a:solidFill>
                  <a:schemeClr val="bg1"/>
                </a:solidFill>
                <a:latin typeface="Avenir LT Std 45 Book" panose="020B0502020203020204" pitchFamily="34" charset="0"/>
                <a:ea typeface="Calibri"/>
                <a:cs typeface="Calibri"/>
              </a:rPr>
              <a:pPr/>
              <a:t>Offices</a:t>
            </a:fld>
            <a:endParaRPr lang="en-IN" sz="1050">
              <a:solidFill>
                <a:schemeClr val="bg1"/>
              </a:solidFill>
              <a:latin typeface="Avenir LT Std 45 Book" panose="020B0502020203020204" pitchFamily="34" charset="0"/>
            </a:endParaRPr>
          </a:p>
        </xdr:txBody>
      </xdr:sp>
      <xdr:sp macro="" textlink="PivotTables!H68">
        <xdr:nvSpPr>
          <xdr:cNvPr id="131" name="TextBox 130">
            <a:extLst>
              <a:ext uri="{FF2B5EF4-FFF2-40B4-BE49-F238E27FC236}">
                <a16:creationId xmlns:a16="http://schemas.microsoft.com/office/drawing/2014/main" id="{CB94D04E-3CA9-4B10-BA97-62BD3E0EC249}"/>
              </a:ext>
            </a:extLst>
          </xdr:cNvPr>
          <xdr:cNvSpPr txBox="1">
            <a:spLocks noChangeAspect="1"/>
          </xdr:cNvSpPr>
        </xdr:nvSpPr>
        <xdr:spPr>
          <a:xfrm>
            <a:off x="5169385" y="1195378"/>
            <a:ext cx="456547" cy="256165"/>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5FBDC772-10D1-48C6-95A3-D8E291CCE390}" type="TxLink">
              <a:rPr lang="en-US" sz="1050" b="0" i="0" u="none">
                <a:solidFill>
                  <a:schemeClr val="bg1"/>
                </a:solidFill>
                <a:latin typeface="Avenir LT Std 45 Book" panose="020B0502020203020204" pitchFamily="34" charset="0"/>
                <a:ea typeface="Calibri"/>
                <a:cs typeface="Calibri"/>
              </a:rPr>
              <a:pPr/>
              <a:t>Lands</a:t>
            </a:fld>
            <a:endParaRPr lang="en-IN" sz="1050">
              <a:solidFill>
                <a:schemeClr val="bg1"/>
              </a:solidFill>
              <a:latin typeface="Avenir LT Std 45 Book" panose="020B0502020203020204" pitchFamily="34" charset="0"/>
            </a:endParaRPr>
          </a:p>
        </xdr:txBody>
      </xdr:sp>
      <xdr:sp macro="" textlink="">
        <xdr:nvSpPr>
          <xdr:cNvPr id="132" name="Oval 131">
            <a:extLst>
              <a:ext uri="{FF2B5EF4-FFF2-40B4-BE49-F238E27FC236}">
                <a16:creationId xmlns:a16="http://schemas.microsoft.com/office/drawing/2014/main" id="{DABB1314-1748-4F88-A513-922CF0AA6543}"/>
              </a:ext>
            </a:extLst>
          </xdr:cNvPr>
          <xdr:cNvSpPr>
            <a:spLocks noChangeAspect="1"/>
          </xdr:cNvSpPr>
        </xdr:nvSpPr>
        <xdr:spPr>
          <a:xfrm>
            <a:off x="8949462" y="1373951"/>
            <a:ext cx="415807" cy="437070"/>
          </a:xfrm>
          <a:prstGeom prst="ellipse">
            <a:avLst/>
          </a:prstGeom>
          <a:solidFill>
            <a:schemeClr val="tx2">
              <a:lumMod val="50000"/>
            </a:schemeClr>
          </a:solidFill>
          <a:ln>
            <a:noFill/>
          </a:ln>
        </xdr:spPr>
        <xdr:style>
          <a:lnRef idx="2">
            <a:schemeClr val="accent1">
              <a:shade val="15000"/>
            </a:schemeClr>
          </a:lnRef>
          <a:fillRef idx="1">
            <a:schemeClr val="accent1"/>
          </a:fillRef>
          <a:effectRef idx="0">
            <a:schemeClr val="accent1"/>
          </a:effectRef>
          <a:fontRef idx="minor">
            <a:schemeClr val="bg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sp macro="" textlink="">
        <xdr:nvSpPr>
          <xdr:cNvPr id="133" name="Oval 132">
            <a:extLst>
              <a:ext uri="{FF2B5EF4-FFF2-40B4-BE49-F238E27FC236}">
                <a16:creationId xmlns:a16="http://schemas.microsoft.com/office/drawing/2014/main" id="{58CD3A86-A86D-445F-9716-86215FC5E652}"/>
              </a:ext>
            </a:extLst>
          </xdr:cNvPr>
          <xdr:cNvSpPr>
            <a:spLocks noChangeAspect="1"/>
          </xdr:cNvSpPr>
        </xdr:nvSpPr>
        <xdr:spPr>
          <a:xfrm>
            <a:off x="8640634" y="2191179"/>
            <a:ext cx="419694" cy="403229"/>
          </a:xfrm>
          <a:prstGeom prst="ellipse">
            <a:avLst/>
          </a:prstGeom>
          <a:solidFill>
            <a:schemeClr val="tx2">
              <a:lumMod val="50000"/>
            </a:schemeClr>
          </a:solidFill>
          <a:ln>
            <a:noFill/>
          </a:ln>
        </xdr:spPr>
        <xdr:style>
          <a:lnRef idx="2">
            <a:schemeClr val="accent1">
              <a:shade val="15000"/>
            </a:schemeClr>
          </a:lnRef>
          <a:fillRef idx="1">
            <a:schemeClr val="accent1"/>
          </a:fillRef>
          <a:effectRef idx="0">
            <a:schemeClr val="accent1"/>
          </a:effectRef>
          <a:fontRef idx="minor">
            <a:schemeClr val="bg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xnSp macro="">
        <xdr:nvCxnSpPr>
          <xdr:cNvPr id="134" name="Straight Connector 133">
            <a:extLst>
              <a:ext uri="{FF2B5EF4-FFF2-40B4-BE49-F238E27FC236}">
                <a16:creationId xmlns:a16="http://schemas.microsoft.com/office/drawing/2014/main" id="{0B29086F-838A-4733-AF23-D2A34B5C2A71}"/>
              </a:ext>
            </a:extLst>
          </xdr:cNvPr>
          <xdr:cNvCxnSpPr>
            <a:cxnSpLocks noChangeAspect="1"/>
          </xdr:cNvCxnSpPr>
        </xdr:nvCxnSpPr>
        <xdr:spPr>
          <a:xfrm flipV="1">
            <a:off x="9096579" y="2226761"/>
            <a:ext cx="306845" cy="115705"/>
          </a:xfrm>
          <a:prstGeom prst="line">
            <a:avLst/>
          </a:prstGeom>
          <a:ln w="15875">
            <a:solidFill>
              <a:schemeClr val="tx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35" name="Straight Connector 134">
            <a:extLst>
              <a:ext uri="{FF2B5EF4-FFF2-40B4-BE49-F238E27FC236}">
                <a16:creationId xmlns:a16="http://schemas.microsoft.com/office/drawing/2014/main" id="{973732F1-6FC5-4B30-89FF-B8C0B639E588}"/>
              </a:ext>
            </a:extLst>
          </xdr:cNvPr>
          <xdr:cNvCxnSpPr>
            <a:cxnSpLocks noChangeAspect="1"/>
          </xdr:cNvCxnSpPr>
        </xdr:nvCxnSpPr>
        <xdr:spPr>
          <a:xfrm>
            <a:off x="9323203" y="1774211"/>
            <a:ext cx="152352" cy="188157"/>
          </a:xfrm>
          <a:prstGeom prst="line">
            <a:avLst/>
          </a:prstGeom>
          <a:ln w="15875">
            <a:solidFill>
              <a:schemeClr val="tx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PivotTables!H75">
        <xdr:nvSpPr>
          <xdr:cNvPr id="136" name="TextBox 135">
            <a:extLst>
              <a:ext uri="{FF2B5EF4-FFF2-40B4-BE49-F238E27FC236}">
                <a16:creationId xmlns:a16="http://schemas.microsoft.com/office/drawing/2014/main" id="{2C0EBF50-6368-43B7-9C47-890DA7F4F5BA}"/>
              </a:ext>
            </a:extLst>
          </xdr:cNvPr>
          <xdr:cNvSpPr txBox="1">
            <a:spLocks noChangeAspect="1"/>
          </xdr:cNvSpPr>
        </xdr:nvSpPr>
        <xdr:spPr>
          <a:xfrm>
            <a:off x="8564448" y="2556115"/>
            <a:ext cx="590033" cy="260038"/>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BC84DFDE-4B74-4BED-A2B7-8881F0353FB8}" type="TxLink">
              <a:rPr lang="en-US" sz="1050" b="0" i="0" u="none">
                <a:solidFill>
                  <a:schemeClr val="bg1"/>
                </a:solidFill>
                <a:latin typeface="Avenir LT Std 45 Book" panose="020B0502020203020204" pitchFamily="34" charset="0"/>
                <a:ea typeface="Calibri"/>
                <a:cs typeface="Calibri"/>
              </a:rPr>
              <a:pPr/>
              <a:t>Renewal</a:t>
            </a:fld>
            <a:endParaRPr lang="en-IN" sz="1050">
              <a:solidFill>
                <a:schemeClr val="bg1"/>
              </a:solidFill>
              <a:latin typeface="Avenir LT Std 45 Book" panose="020B0502020203020204" pitchFamily="34" charset="0"/>
            </a:endParaRPr>
          </a:p>
        </xdr:txBody>
      </xdr:sp>
      <xdr:sp macro="" textlink="PivotTables!H74">
        <xdr:nvSpPr>
          <xdr:cNvPr id="137" name="TextBox 136">
            <a:extLst>
              <a:ext uri="{FF2B5EF4-FFF2-40B4-BE49-F238E27FC236}">
                <a16:creationId xmlns:a16="http://schemas.microsoft.com/office/drawing/2014/main" id="{36CA6200-39D9-405A-872A-D93E8E878747}"/>
              </a:ext>
            </a:extLst>
          </xdr:cNvPr>
          <xdr:cNvSpPr txBox="1">
            <a:spLocks noChangeAspect="1"/>
          </xdr:cNvSpPr>
        </xdr:nvSpPr>
        <xdr:spPr>
          <a:xfrm>
            <a:off x="8949367" y="1736087"/>
            <a:ext cx="412828" cy="261802"/>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FECBC556-BFC8-4F73-8BE9-4355A7F68661}" type="TxLink">
              <a:rPr lang="en-US" sz="1050" b="0" i="0" u="none">
                <a:solidFill>
                  <a:schemeClr val="bg1"/>
                </a:solidFill>
                <a:latin typeface="Avenir LT Std 45 Book" panose="020B0502020203020204" pitchFamily="34" charset="0"/>
                <a:ea typeface="Calibri"/>
                <a:cs typeface="Calibri"/>
              </a:rPr>
              <a:pPr/>
              <a:t>New</a:t>
            </a:fld>
            <a:endParaRPr lang="en-IN" sz="1050">
              <a:solidFill>
                <a:schemeClr val="bg1"/>
              </a:solidFill>
              <a:latin typeface="Avenir LT Std 45 Book" panose="020B0502020203020204" pitchFamily="34" charset="0"/>
            </a:endParaRPr>
          </a:p>
        </xdr:txBody>
      </xdr:sp>
      <xdr:sp macro="" textlink="">
        <xdr:nvSpPr>
          <xdr:cNvPr id="138" name="Oval 137">
            <a:extLst>
              <a:ext uri="{FF2B5EF4-FFF2-40B4-BE49-F238E27FC236}">
                <a16:creationId xmlns:a16="http://schemas.microsoft.com/office/drawing/2014/main" id="{ACEADAE9-FEBD-4CEF-B732-D068EFDD6459}"/>
              </a:ext>
            </a:extLst>
          </xdr:cNvPr>
          <xdr:cNvSpPr>
            <a:spLocks noChangeAspect="1"/>
          </xdr:cNvSpPr>
        </xdr:nvSpPr>
        <xdr:spPr>
          <a:xfrm>
            <a:off x="13047401" y="2080474"/>
            <a:ext cx="376668" cy="390309"/>
          </a:xfrm>
          <a:prstGeom prst="ellipse">
            <a:avLst/>
          </a:prstGeom>
          <a:solidFill>
            <a:schemeClr val="tx2">
              <a:lumMod val="50000"/>
            </a:schemeClr>
          </a:solidFill>
          <a:ln>
            <a:noFill/>
          </a:ln>
        </xdr:spPr>
        <xdr:style>
          <a:lnRef idx="2">
            <a:schemeClr val="accent1">
              <a:shade val="15000"/>
            </a:schemeClr>
          </a:lnRef>
          <a:fillRef idx="1">
            <a:schemeClr val="accent1"/>
          </a:fillRef>
          <a:effectRef idx="0">
            <a:schemeClr val="accent1"/>
          </a:effectRef>
          <a:fontRef idx="minor">
            <a:schemeClr val="bg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sp macro="" textlink="">
        <xdr:nvSpPr>
          <xdr:cNvPr id="139" name="Oval 138">
            <a:extLst>
              <a:ext uri="{FF2B5EF4-FFF2-40B4-BE49-F238E27FC236}">
                <a16:creationId xmlns:a16="http://schemas.microsoft.com/office/drawing/2014/main" id="{79139DAF-20E2-4378-BFF5-5ACFBAAEA3FC}"/>
              </a:ext>
            </a:extLst>
          </xdr:cNvPr>
          <xdr:cNvSpPr>
            <a:spLocks noChangeAspect="1"/>
          </xdr:cNvSpPr>
        </xdr:nvSpPr>
        <xdr:spPr>
          <a:xfrm>
            <a:off x="14206236" y="2039999"/>
            <a:ext cx="395642" cy="415798"/>
          </a:xfrm>
          <a:prstGeom prst="ellipse">
            <a:avLst/>
          </a:prstGeom>
          <a:solidFill>
            <a:schemeClr val="tx2">
              <a:lumMod val="50000"/>
            </a:schemeClr>
          </a:solidFill>
          <a:ln>
            <a:noFill/>
          </a:ln>
        </xdr:spPr>
        <xdr:style>
          <a:lnRef idx="2">
            <a:schemeClr val="accent1">
              <a:shade val="15000"/>
            </a:schemeClr>
          </a:lnRef>
          <a:fillRef idx="1">
            <a:schemeClr val="accent1"/>
          </a:fillRef>
          <a:effectRef idx="0">
            <a:schemeClr val="accent1"/>
          </a:effectRef>
          <a:fontRef idx="minor">
            <a:schemeClr val="bg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xnSp macro="">
        <xdr:nvCxnSpPr>
          <xdr:cNvPr id="140" name="Straight Connector 139">
            <a:extLst>
              <a:ext uri="{FF2B5EF4-FFF2-40B4-BE49-F238E27FC236}">
                <a16:creationId xmlns:a16="http://schemas.microsoft.com/office/drawing/2014/main" id="{5C2B66DD-8341-4540-A6D9-A8E2966DAA53}"/>
              </a:ext>
            </a:extLst>
          </xdr:cNvPr>
          <xdr:cNvCxnSpPr>
            <a:cxnSpLocks noChangeAspect="1"/>
          </xdr:cNvCxnSpPr>
        </xdr:nvCxnSpPr>
        <xdr:spPr>
          <a:xfrm flipH="1">
            <a:off x="14035041" y="2450247"/>
            <a:ext cx="210087" cy="285515"/>
          </a:xfrm>
          <a:prstGeom prst="line">
            <a:avLst/>
          </a:prstGeom>
          <a:ln w="15875">
            <a:solidFill>
              <a:schemeClr val="tx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41" name="Straight Connector 140">
            <a:extLst>
              <a:ext uri="{FF2B5EF4-FFF2-40B4-BE49-F238E27FC236}">
                <a16:creationId xmlns:a16="http://schemas.microsoft.com/office/drawing/2014/main" id="{7D1CFE1F-F134-4E3A-B07F-EFBC3AD711C1}"/>
              </a:ext>
            </a:extLst>
          </xdr:cNvPr>
          <xdr:cNvCxnSpPr>
            <a:cxnSpLocks noChangeAspect="1"/>
          </xdr:cNvCxnSpPr>
        </xdr:nvCxnSpPr>
        <xdr:spPr>
          <a:xfrm>
            <a:off x="13425140" y="2454012"/>
            <a:ext cx="268147" cy="281750"/>
          </a:xfrm>
          <a:prstGeom prst="line">
            <a:avLst/>
          </a:prstGeom>
          <a:ln w="15875">
            <a:solidFill>
              <a:schemeClr val="tx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PivotTables!H72">
        <xdr:nvSpPr>
          <xdr:cNvPr id="142" name="TextBox 141">
            <a:extLst>
              <a:ext uri="{FF2B5EF4-FFF2-40B4-BE49-F238E27FC236}">
                <a16:creationId xmlns:a16="http://schemas.microsoft.com/office/drawing/2014/main" id="{0F8BB0ED-CA5E-428D-85B2-BE29ED9325CF}"/>
              </a:ext>
            </a:extLst>
          </xdr:cNvPr>
          <xdr:cNvSpPr txBox="1">
            <a:spLocks noChangeAspect="1"/>
          </xdr:cNvSpPr>
        </xdr:nvSpPr>
        <xdr:spPr>
          <a:xfrm>
            <a:off x="14111225" y="1813562"/>
            <a:ext cx="473040" cy="261802"/>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F476D6BE-B41F-477E-998D-8D05D17CCC61}" type="TxLink">
              <a:rPr lang="en-US" sz="1050" b="0" i="0" u="none">
                <a:solidFill>
                  <a:schemeClr val="bg1"/>
                </a:solidFill>
                <a:latin typeface="Avenir LT Std 45 Book" panose="020B0502020203020204" pitchFamily="34" charset="0"/>
                <a:ea typeface="Calibri"/>
                <a:cs typeface="Calibri"/>
              </a:rPr>
              <a:pPr/>
              <a:t>Prime</a:t>
            </a:fld>
            <a:endParaRPr lang="en-IN" sz="700">
              <a:solidFill>
                <a:schemeClr val="bg1"/>
              </a:solidFill>
              <a:latin typeface="Avenir LT Std 45 Book" panose="020B0502020203020204" pitchFamily="34" charset="0"/>
            </a:endParaRPr>
          </a:p>
        </xdr:txBody>
      </xdr:sp>
      <xdr:sp macro="" textlink="PivotTables!H71">
        <xdr:nvSpPr>
          <xdr:cNvPr id="143" name="TextBox 142">
            <a:extLst>
              <a:ext uri="{FF2B5EF4-FFF2-40B4-BE49-F238E27FC236}">
                <a16:creationId xmlns:a16="http://schemas.microsoft.com/office/drawing/2014/main" id="{93D43A2F-97B7-476F-9AC5-078ED226A6FE}"/>
              </a:ext>
            </a:extLst>
          </xdr:cNvPr>
          <xdr:cNvSpPr txBox="1">
            <a:spLocks noChangeAspect="1"/>
          </xdr:cNvSpPr>
        </xdr:nvSpPr>
        <xdr:spPr>
          <a:xfrm>
            <a:off x="12932848" y="1851453"/>
            <a:ext cx="604084" cy="24630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057A4EB4-3D94-48E2-8E98-7846B664E412}" type="TxLink">
              <a:rPr lang="en-US" sz="1050" b="0" i="0" u="none">
                <a:solidFill>
                  <a:schemeClr val="bg1"/>
                </a:solidFill>
                <a:latin typeface="Avenir LT Std 45 Book" panose="020B0502020203020204" pitchFamily="34" charset="0"/>
                <a:ea typeface="Calibri"/>
                <a:cs typeface="Calibri"/>
              </a:rPr>
              <a:pPr/>
              <a:t>Premium</a:t>
            </a:fld>
            <a:endParaRPr lang="en-IN" sz="700">
              <a:solidFill>
                <a:schemeClr val="bg1"/>
              </a:solidFill>
              <a:latin typeface="Avenir LT Std 45 Book" panose="020B0502020203020204" pitchFamily="34" charset="0"/>
            </a:endParaRPr>
          </a:p>
        </xdr:txBody>
      </xdr:sp>
      <xdr:sp macro="" textlink="">
        <xdr:nvSpPr>
          <xdr:cNvPr id="144" name="Oval 143">
            <a:extLst>
              <a:ext uri="{FF2B5EF4-FFF2-40B4-BE49-F238E27FC236}">
                <a16:creationId xmlns:a16="http://schemas.microsoft.com/office/drawing/2014/main" id="{1731DA9B-A3CA-4672-9C41-F40BFF29DF6D}"/>
              </a:ext>
            </a:extLst>
          </xdr:cNvPr>
          <xdr:cNvSpPr>
            <a:spLocks noChangeAspect="1"/>
          </xdr:cNvSpPr>
        </xdr:nvSpPr>
        <xdr:spPr>
          <a:xfrm>
            <a:off x="7013736" y="7538823"/>
            <a:ext cx="412193" cy="417557"/>
          </a:xfrm>
          <a:prstGeom prst="ellipse">
            <a:avLst/>
          </a:prstGeom>
          <a:solidFill>
            <a:schemeClr val="tx2">
              <a:lumMod val="50000"/>
            </a:schemeClr>
          </a:solidFill>
          <a:ln>
            <a:noFill/>
          </a:ln>
        </xdr:spPr>
        <xdr:style>
          <a:lnRef idx="2">
            <a:schemeClr val="accent1">
              <a:shade val="15000"/>
            </a:schemeClr>
          </a:lnRef>
          <a:fillRef idx="1">
            <a:schemeClr val="accent1"/>
          </a:fillRef>
          <a:effectRef idx="0">
            <a:schemeClr val="accent1"/>
          </a:effectRef>
          <a:fontRef idx="minor">
            <a:schemeClr val="bg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xnSp macro="">
        <xdr:nvCxnSpPr>
          <xdr:cNvPr id="145" name="Straight Connector 144">
            <a:extLst>
              <a:ext uri="{FF2B5EF4-FFF2-40B4-BE49-F238E27FC236}">
                <a16:creationId xmlns:a16="http://schemas.microsoft.com/office/drawing/2014/main" id="{34005537-181F-40CA-B54A-49AE082250C7}"/>
              </a:ext>
            </a:extLst>
          </xdr:cNvPr>
          <xdr:cNvCxnSpPr>
            <a:cxnSpLocks noChangeAspect="1"/>
          </xdr:cNvCxnSpPr>
        </xdr:nvCxnSpPr>
        <xdr:spPr>
          <a:xfrm>
            <a:off x="12816652" y="7457273"/>
            <a:ext cx="289405" cy="220322"/>
          </a:xfrm>
          <a:prstGeom prst="line">
            <a:avLst/>
          </a:prstGeom>
          <a:ln w="15875">
            <a:solidFill>
              <a:schemeClr val="tx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PivotTables!H62">
        <xdr:nvSpPr>
          <xdr:cNvPr id="146" name="TextBox 145">
            <a:extLst>
              <a:ext uri="{FF2B5EF4-FFF2-40B4-BE49-F238E27FC236}">
                <a16:creationId xmlns:a16="http://schemas.microsoft.com/office/drawing/2014/main" id="{F1088C63-36BD-4C7A-A38F-18C438F677A4}"/>
              </a:ext>
            </a:extLst>
          </xdr:cNvPr>
          <xdr:cNvSpPr txBox="1">
            <a:spLocks noChangeAspect="1"/>
          </xdr:cNvSpPr>
        </xdr:nvSpPr>
        <xdr:spPr>
          <a:xfrm>
            <a:off x="12210587" y="6894476"/>
            <a:ext cx="683464" cy="241329"/>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5E7FD4A2-2E4A-4BA8-B9BE-216BDC12B9E7}" type="TxLink">
              <a:rPr lang="en-US" sz="1050" b="0" i="0" u="none">
                <a:solidFill>
                  <a:schemeClr val="bg1"/>
                </a:solidFill>
                <a:latin typeface="Avenir LT Std 45 Book" panose="020B0502020203020204" pitchFamily="34" charset="0"/>
                <a:ea typeface="Calibri"/>
                <a:cs typeface="Calibri"/>
              </a:rPr>
              <a:pPr/>
              <a:t>Asset sale</a:t>
            </a:fld>
            <a:endParaRPr lang="en-IN" sz="1050">
              <a:solidFill>
                <a:schemeClr val="bg1"/>
              </a:solidFill>
              <a:latin typeface="Avenir LT Std 45 Book" panose="020B0502020203020204" pitchFamily="34" charset="0"/>
            </a:endParaRPr>
          </a:p>
        </xdr:txBody>
      </xdr:sp>
      <xdr:sp macro="" textlink="">
        <xdr:nvSpPr>
          <xdr:cNvPr id="147" name="Oval 146">
            <a:extLst>
              <a:ext uri="{FF2B5EF4-FFF2-40B4-BE49-F238E27FC236}">
                <a16:creationId xmlns:a16="http://schemas.microsoft.com/office/drawing/2014/main" id="{2CF51E2E-BA2B-4A4D-8A99-B01D7362C2D9}"/>
              </a:ext>
            </a:extLst>
          </xdr:cNvPr>
          <xdr:cNvSpPr>
            <a:spLocks noChangeAspect="1"/>
          </xdr:cNvSpPr>
        </xdr:nvSpPr>
        <xdr:spPr>
          <a:xfrm>
            <a:off x="7348928" y="6773606"/>
            <a:ext cx="402374" cy="402061"/>
          </a:xfrm>
          <a:prstGeom prst="ellipse">
            <a:avLst/>
          </a:prstGeom>
          <a:solidFill>
            <a:schemeClr val="tx2">
              <a:lumMod val="50000"/>
            </a:schemeClr>
          </a:solidFill>
          <a:ln>
            <a:noFill/>
          </a:ln>
        </xdr:spPr>
        <xdr:style>
          <a:lnRef idx="2">
            <a:schemeClr val="accent1">
              <a:shade val="15000"/>
            </a:schemeClr>
          </a:lnRef>
          <a:fillRef idx="1">
            <a:schemeClr val="accent1"/>
          </a:fillRef>
          <a:effectRef idx="0">
            <a:schemeClr val="accent1"/>
          </a:effectRef>
          <a:fontRef idx="minor">
            <a:schemeClr val="bg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xnSp macro="">
        <xdr:nvCxnSpPr>
          <xdr:cNvPr id="148" name="Straight Connector 147">
            <a:extLst>
              <a:ext uri="{FF2B5EF4-FFF2-40B4-BE49-F238E27FC236}">
                <a16:creationId xmlns:a16="http://schemas.microsoft.com/office/drawing/2014/main" id="{DFF11047-8D2C-438B-AA13-D68E5A294702}"/>
              </a:ext>
            </a:extLst>
          </xdr:cNvPr>
          <xdr:cNvCxnSpPr>
            <a:cxnSpLocks noChangeAspect="1"/>
          </xdr:cNvCxnSpPr>
        </xdr:nvCxnSpPr>
        <xdr:spPr>
          <a:xfrm>
            <a:off x="7712027" y="7174963"/>
            <a:ext cx="211093" cy="258432"/>
          </a:xfrm>
          <a:prstGeom prst="line">
            <a:avLst/>
          </a:prstGeom>
          <a:ln w="15875">
            <a:solidFill>
              <a:schemeClr val="tx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49" name="Straight Connector 148">
            <a:extLst>
              <a:ext uri="{FF2B5EF4-FFF2-40B4-BE49-F238E27FC236}">
                <a16:creationId xmlns:a16="http://schemas.microsoft.com/office/drawing/2014/main" id="{D43CD4F3-8E53-4D9B-91EA-8B0CF41B3658}"/>
              </a:ext>
            </a:extLst>
          </xdr:cNvPr>
          <xdr:cNvCxnSpPr>
            <a:cxnSpLocks noChangeAspect="1"/>
          </xdr:cNvCxnSpPr>
        </xdr:nvCxnSpPr>
        <xdr:spPr>
          <a:xfrm flipV="1">
            <a:off x="7464930" y="7674705"/>
            <a:ext cx="380573" cy="44138"/>
          </a:xfrm>
          <a:prstGeom prst="line">
            <a:avLst/>
          </a:prstGeom>
          <a:ln w="15875">
            <a:solidFill>
              <a:schemeClr val="tx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50" name="Oval 149">
            <a:extLst>
              <a:ext uri="{FF2B5EF4-FFF2-40B4-BE49-F238E27FC236}">
                <a16:creationId xmlns:a16="http://schemas.microsoft.com/office/drawing/2014/main" id="{17BAAB86-983E-4EE4-B793-C081B132C528}"/>
              </a:ext>
            </a:extLst>
          </xdr:cNvPr>
          <xdr:cNvSpPr>
            <a:spLocks noChangeAspect="1"/>
          </xdr:cNvSpPr>
        </xdr:nvSpPr>
        <xdr:spPr>
          <a:xfrm>
            <a:off x="12383535" y="7134701"/>
            <a:ext cx="414334" cy="443230"/>
          </a:xfrm>
          <a:prstGeom prst="ellipse">
            <a:avLst/>
          </a:prstGeom>
          <a:solidFill>
            <a:schemeClr val="tx2">
              <a:lumMod val="50000"/>
            </a:schemeClr>
          </a:solidFill>
          <a:ln>
            <a:noFill/>
          </a:ln>
        </xdr:spPr>
        <xdr:style>
          <a:lnRef idx="2">
            <a:schemeClr val="accent1">
              <a:shade val="15000"/>
            </a:schemeClr>
          </a:lnRef>
          <a:fillRef idx="1">
            <a:schemeClr val="accent1"/>
          </a:fillRef>
          <a:effectRef idx="0">
            <a:schemeClr val="accent1"/>
          </a:effectRef>
          <a:fontRef idx="minor">
            <a:schemeClr val="bg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sp macro="" textlink="PivotTables!H65">
        <xdr:nvSpPr>
          <xdr:cNvPr id="151" name="TextBox 150">
            <a:extLst>
              <a:ext uri="{FF2B5EF4-FFF2-40B4-BE49-F238E27FC236}">
                <a16:creationId xmlns:a16="http://schemas.microsoft.com/office/drawing/2014/main" id="{78EFBDDD-8DD7-4E32-AA6B-E453E58A95B5}"/>
              </a:ext>
            </a:extLst>
          </xdr:cNvPr>
          <xdr:cNvSpPr txBox="1">
            <a:spLocks noChangeAspect="1"/>
          </xdr:cNvSpPr>
        </xdr:nvSpPr>
        <xdr:spPr>
          <a:xfrm>
            <a:off x="6817328" y="6500229"/>
            <a:ext cx="1887553" cy="308468"/>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0F0D65A3-A197-44FC-9A23-34ED09F5C16E}" type="TxLink">
              <a:rPr lang="en-US" sz="1050" b="0" i="0" u="none">
                <a:solidFill>
                  <a:schemeClr val="bg1"/>
                </a:solidFill>
                <a:latin typeface="Avenir LT Std 45 Book" panose="020B0502020203020204" pitchFamily="34" charset="0"/>
                <a:ea typeface="Calibri"/>
                <a:cs typeface="Calibri"/>
              </a:rPr>
              <a:pPr/>
              <a:t>Software Metered License</a:t>
            </a:fld>
            <a:endParaRPr lang="en-IN" sz="1050">
              <a:solidFill>
                <a:schemeClr val="bg1"/>
              </a:solidFill>
              <a:latin typeface="Avenir LT Std 45 Book" panose="020B0502020203020204" pitchFamily="34" charset="0"/>
            </a:endParaRPr>
          </a:p>
        </xdr:txBody>
      </xdr:sp>
      <xdr:sp macro="" textlink="PivotTables!H64">
        <xdr:nvSpPr>
          <xdr:cNvPr id="152" name="TextBox 151">
            <a:extLst>
              <a:ext uri="{FF2B5EF4-FFF2-40B4-BE49-F238E27FC236}">
                <a16:creationId xmlns:a16="http://schemas.microsoft.com/office/drawing/2014/main" id="{9A8036ED-4AE9-4AE1-95DA-6781DBE4FD5B}"/>
              </a:ext>
            </a:extLst>
          </xdr:cNvPr>
          <xdr:cNvSpPr txBox="1">
            <a:spLocks noChangeAspect="1"/>
          </xdr:cNvSpPr>
        </xdr:nvSpPr>
        <xdr:spPr>
          <a:xfrm>
            <a:off x="6765478" y="7935383"/>
            <a:ext cx="1238094" cy="31746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7F46E5E3-0A2D-4584-B4A8-A66A241449E4}" type="TxLink">
              <a:rPr lang="en-US" sz="1050" b="0" i="0" u="none">
                <a:solidFill>
                  <a:schemeClr val="bg1"/>
                </a:solidFill>
                <a:latin typeface="Avenir LT Std 45 Book" panose="020B0502020203020204" pitchFamily="34" charset="0"/>
                <a:ea typeface="Calibri"/>
                <a:cs typeface="Calibri"/>
              </a:rPr>
              <a:pPr/>
              <a:t>Floating License</a:t>
            </a:fld>
            <a:endParaRPr lang="en-IN" sz="1050">
              <a:solidFill>
                <a:schemeClr val="bg1"/>
              </a:solidFill>
              <a:latin typeface="Avenir LT Std 45 Book" panose="020B0502020203020204" pitchFamily="34" charset="0"/>
            </a:endParaRPr>
          </a:p>
        </xdr:txBody>
      </xdr:sp>
      <xdr:sp macro="" textlink="PivotTables!J56">
        <xdr:nvSpPr>
          <xdr:cNvPr id="153" name="TextBox 152">
            <a:extLst>
              <a:ext uri="{FF2B5EF4-FFF2-40B4-BE49-F238E27FC236}">
                <a16:creationId xmlns:a16="http://schemas.microsoft.com/office/drawing/2014/main" id="{8A97D2E6-900D-44A6-9DE5-E9F53E199E4A}"/>
              </a:ext>
            </a:extLst>
          </xdr:cNvPr>
          <xdr:cNvSpPr txBox="1">
            <a:spLocks noChangeAspect="1"/>
          </xdr:cNvSpPr>
        </xdr:nvSpPr>
        <xdr:spPr>
          <a:xfrm>
            <a:off x="3728580" y="5283329"/>
            <a:ext cx="383830" cy="29518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36E2F8A6-D9F8-44DC-AD7E-69B06F14FFAB}" type="TxLink">
              <a:rPr lang="en-US" sz="1100" b="0" i="0" u="none">
                <a:solidFill>
                  <a:schemeClr val="bg1"/>
                </a:solidFill>
                <a:latin typeface="Avenir LT Std 35 Light" panose="020B0402020203020204" pitchFamily="34" charset="0"/>
                <a:ea typeface="Calibri"/>
                <a:cs typeface="Calibri"/>
              </a:rPr>
              <a:pPr/>
              <a:t>0%</a:t>
            </a:fld>
            <a:endParaRPr lang="en-IN" sz="1100">
              <a:solidFill>
                <a:schemeClr val="bg1"/>
              </a:solidFill>
              <a:latin typeface="Avenir LT Std 35 Light" panose="020B0402020203020204" pitchFamily="34" charset="0"/>
            </a:endParaRPr>
          </a:p>
        </xdr:txBody>
      </xdr:sp>
      <xdr:sp macro="" textlink="PivotTables!J57">
        <xdr:nvSpPr>
          <xdr:cNvPr id="154" name="TextBox 153">
            <a:extLst>
              <a:ext uri="{FF2B5EF4-FFF2-40B4-BE49-F238E27FC236}">
                <a16:creationId xmlns:a16="http://schemas.microsoft.com/office/drawing/2014/main" id="{E70ECCA6-F4C2-4BD9-AFE7-6F878B76FFB7}"/>
              </a:ext>
            </a:extLst>
          </xdr:cNvPr>
          <xdr:cNvSpPr txBox="1">
            <a:spLocks noChangeAspect="1"/>
          </xdr:cNvSpPr>
        </xdr:nvSpPr>
        <xdr:spPr>
          <a:xfrm>
            <a:off x="3844896" y="4450330"/>
            <a:ext cx="377747" cy="283679"/>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B94D9735-5980-436A-A1A8-7988F8A8EF60}" type="TxLink">
              <a:rPr lang="en-US" sz="1100" b="0" i="0" u="none">
                <a:solidFill>
                  <a:schemeClr val="bg1"/>
                </a:solidFill>
                <a:latin typeface="Avenir LT Std 35 Light" panose="020B0402020203020204" pitchFamily="34" charset="0"/>
                <a:ea typeface="Calibri"/>
                <a:cs typeface="Calibri"/>
              </a:rPr>
              <a:pPr/>
              <a:t>7%</a:t>
            </a:fld>
            <a:endParaRPr lang="en-IN" sz="1100">
              <a:solidFill>
                <a:schemeClr val="bg1"/>
              </a:solidFill>
              <a:latin typeface="Avenir LT Std 35 Light" panose="020B0402020203020204" pitchFamily="34" charset="0"/>
            </a:endParaRPr>
          </a:p>
        </xdr:txBody>
      </xdr:sp>
      <xdr:sp macro="" textlink="PivotTables!J59">
        <xdr:nvSpPr>
          <xdr:cNvPr id="155" name="TextBox 154">
            <a:extLst>
              <a:ext uri="{FF2B5EF4-FFF2-40B4-BE49-F238E27FC236}">
                <a16:creationId xmlns:a16="http://schemas.microsoft.com/office/drawing/2014/main" id="{8F93DD65-4D37-49F7-BC0A-50B8D3DB6C1F}"/>
              </a:ext>
            </a:extLst>
          </xdr:cNvPr>
          <xdr:cNvSpPr txBox="1">
            <a:spLocks noChangeAspect="1"/>
          </xdr:cNvSpPr>
        </xdr:nvSpPr>
        <xdr:spPr>
          <a:xfrm>
            <a:off x="5473264" y="4048297"/>
            <a:ext cx="398645" cy="298567"/>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46094BE1-F972-4CA2-86D8-9666BBB38CD5}" type="TxLink">
              <a:rPr lang="en-US" sz="1100" b="0" i="0" u="none">
                <a:solidFill>
                  <a:schemeClr val="bg1"/>
                </a:solidFill>
                <a:latin typeface="Avenir LT Std 35 Light" panose="020B0402020203020204" pitchFamily="34" charset="0"/>
                <a:ea typeface="Calibri"/>
                <a:cs typeface="Calibri"/>
              </a:rPr>
              <a:pPr/>
              <a:t>7%</a:t>
            </a:fld>
            <a:endParaRPr lang="en-IN" sz="1100">
              <a:solidFill>
                <a:schemeClr val="bg1"/>
              </a:solidFill>
              <a:latin typeface="Avenir LT Std 35 Light" panose="020B0402020203020204" pitchFamily="34" charset="0"/>
            </a:endParaRPr>
          </a:p>
        </xdr:txBody>
      </xdr:sp>
      <xdr:sp macro="" textlink="PivotTables!J58">
        <xdr:nvSpPr>
          <xdr:cNvPr id="156" name="TextBox 155">
            <a:extLst>
              <a:ext uri="{FF2B5EF4-FFF2-40B4-BE49-F238E27FC236}">
                <a16:creationId xmlns:a16="http://schemas.microsoft.com/office/drawing/2014/main" id="{6F022B50-93F3-44E9-A18D-5025C8B9C47B}"/>
              </a:ext>
            </a:extLst>
          </xdr:cNvPr>
          <xdr:cNvSpPr txBox="1">
            <a:spLocks noChangeAspect="1"/>
          </xdr:cNvSpPr>
        </xdr:nvSpPr>
        <xdr:spPr>
          <a:xfrm>
            <a:off x="4528062" y="3947795"/>
            <a:ext cx="375847" cy="303049"/>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B2F8F0D8-872F-4A05-8A3C-B02055E51868}" type="TxLink">
              <a:rPr lang="en-US" sz="1100" b="0" i="0" u="none">
                <a:solidFill>
                  <a:schemeClr val="bg1"/>
                </a:solidFill>
                <a:latin typeface="Avenir LT Std 35 Light" panose="020B0402020203020204" pitchFamily="34" charset="0"/>
                <a:ea typeface="Calibri"/>
                <a:cs typeface="Calibri"/>
              </a:rPr>
              <a:pPr/>
              <a:t>7%</a:t>
            </a:fld>
            <a:endParaRPr lang="en-IN" sz="1100">
              <a:solidFill>
                <a:schemeClr val="bg1"/>
              </a:solidFill>
              <a:latin typeface="Avenir LT Std 35 Light" panose="020B0402020203020204" pitchFamily="34" charset="0"/>
            </a:endParaRPr>
          </a:p>
        </xdr:txBody>
      </xdr:sp>
      <xdr:sp macro="" textlink="PivotTables!J67">
        <xdr:nvSpPr>
          <xdr:cNvPr id="157" name="TextBox 156">
            <a:extLst>
              <a:ext uri="{FF2B5EF4-FFF2-40B4-BE49-F238E27FC236}">
                <a16:creationId xmlns:a16="http://schemas.microsoft.com/office/drawing/2014/main" id="{20E43380-C036-4A1B-8D94-DAA9E9CCE0F3}"/>
              </a:ext>
            </a:extLst>
          </xdr:cNvPr>
          <xdr:cNvSpPr txBox="1">
            <a:spLocks noChangeAspect="1"/>
          </xdr:cNvSpPr>
        </xdr:nvSpPr>
        <xdr:spPr>
          <a:xfrm>
            <a:off x="4752649" y="2327820"/>
            <a:ext cx="386456" cy="29125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54C3ED6D-D59C-4E36-A089-088CA50956A0}" type="TxLink">
              <a:rPr lang="en-US" sz="1100" b="0" i="0" u="none">
                <a:solidFill>
                  <a:schemeClr val="bg1"/>
                </a:solidFill>
                <a:latin typeface="Avenir LT Std 35 Light" panose="020B0402020203020204" pitchFamily="34" charset="0"/>
                <a:ea typeface="Calibri"/>
                <a:cs typeface="Calibri"/>
              </a:rPr>
              <a:pPr/>
              <a:t>7%</a:t>
            </a:fld>
            <a:endParaRPr lang="en-IN" sz="1100">
              <a:solidFill>
                <a:schemeClr val="bg1"/>
              </a:solidFill>
              <a:latin typeface="Avenir LT Std 35 Light" panose="020B0402020203020204" pitchFamily="34" charset="0"/>
            </a:endParaRPr>
          </a:p>
        </xdr:txBody>
      </xdr:sp>
      <xdr:sp macro="" textlink="PivotTables!J69">
        <xdr:nvSpPr>
          <xdr:cNvPr id="158" name="TextBox 157">
            <a:extLst>
              <a:ext uri="{FF2B5EF4-FFF2-40B4-BE49-F238E27FC236}">
                <a16:creationId xmlns:a16="http://schemas.microsoft.com/office/drawing/2014/main" id="{49E6C804-DF48-4E67-81E3-8ACF1B394AD4}"/>
              </a:ext>
            </a:extLst>
          </xdr:cNvPr>
          <xdr:cNvSpPr txBox="1">
            <a:spLocks noChangeAspect="1"/>
          </xdr:cNvSpPr>
        </xdr:nvSpPr>
        <xdr:spPr>
          <a:xfrm>
            <a:off x="6309975" y="1636003"/>
            <a:ext cx="377748" cy="291253"/>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004433DD-17D6-4A3A-843F-1C601D523FA7}" type="TxLink">
              <a:rPr lang="en-US" sz="1100" b="0" i="0" u="none">
                <a:solidFill>
                  <a:schemeClr val="bg1"/>
                </a:solidFill>
                <a:latin typeface="Avenir LT Std 35 Light" panose="020B0402020203020204" pitchFamily="34" charset="0"/>
                <a:ea typeface="Calibri"/>
                <a:cs typeface="Calibri"/>
              </a:rPr>
              <a:pPr/>
              <a:t>0%</a:t>
            </a:fld>
            <a:endParaRPr lang="en-IN" sz="1100">
              <a:solidFill>
                <a:schemeClr val="bg1"/>
              </a:solidFill>
              <a:latin typeface="Avenir LT Std 35 Light" panose="020B0402020203020204" pitchFamily="34" charset="0"/>
            </a:endParaRPr>
          </a:p>
        </xdr:txBody>
      </xdr:sp>
      <xdr:sp macro="" textlink="PivotTables!J68">
        <xdr:nvSpPr>
          <xdr:cNvPr id="159" name="TextBox 158">
            <a:extLst>
              <a:ext uri="{FF2B5EF4-FFF2-40B4-BE49-F238E27FC236}">
                <a16:creationId xmlns:a16="http://schemas.microsoft.com/office/drawing/2014/main" id="{34FDFB58-8B2E-4575-8A43-9652C595FE15}"/>
              </a:ext>
            </a:extLst>
          </xdr:cNvPr>
          <xdr:cNvSpPr txBox="1">
            <a:spLocks noChangeAspect="1"/>
          </xdr:cNvSpPr>
        </xdr:nvSpPr>
        <xdr:spPr>
          <a:xfrm>
            <a:off x="5245310" y="1496853"/>
            <a:ext cx="380756" cy="27771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A0C3832B-7B28-4D86-A59D-F217EBF817E5}" type="TxLink">
              <a:rPr lang="en-US" sz="1100" b="0" i="0" u="none">
                <a:solidFill>
                  <a:schemeClr val="bg1"/>
                </a:solidFill>
                <a:latin typeface="Avenir LT Std 35 Light" panose="020B0402020203020204" pitchFamily="34" charset="0"/>
                <a:ea typeface="Calibri"/>
                <a:cs typeface="Calibri"/>
              </a:rPr>
              <a:pPr/>
              <a:t>0%</a:t>
            </a:fld>
            <a:endParaRPr lang="en-IN" sz="1100">
              <a:solidFill>
                <a:schemeClr val="bg1"/>
              </a:solidFill>
              <a:latin typeface="Avenir LT Std 35 Light" panose="020B0402020203020204" pitchFamily="34" charset="0"/>
            </a:endParaRPr>
          </a:p>
        </xdr:txBody>
      </xdr:sp>
      <xdr:sp macro="" textlink="PivotTables!J74">
        <xdr:nvSpPr>
          <xdr:cNvPr id="160" name="TextBox 159">
            <a:extLst>
              <a:ext uri="{FF2B5EF4-FFF2-40B4-BE49-F238E27FC236}">
                <a16:creationId xmlns:a16="http://schemas.microsoft.com/office/drawing/2014/main" id="{A0F03B5E-5426-4858-8442-701F14EDB867}"/>
              </a:ext>
            </a:extLst>
          </xdr:cNvPr>
          <xdr:cNvSpPr txBox="1">
            <a:spLocks noChangeAspect="1"/>
          </xdr:cNvSpPr>
        </xdr:nvSpPr>
        <xdr:spPr>
          <a:xfrm>
            <a:off x="8639800" y="2268861"/>
            <a:ext cx="474341" cy="29125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61721B22-BAE4-4FFE-8123-CA8432086894}" type="TxLink">
              <a:rPr lang="en-US" sz="1100" b="0" i="0" u="none">
                <a:solidFill>
                  <a:schemeClr val="bg1"/>
                </a:solidFill>
                <a:latin typeface="Avenir LT Std 35 Light" panose="020B0402020203020204" pitchFamily="34" charset="0"/>
                <a:ea typeface="Calibri"/>
                <a:cs typeface="Calibri"/>
              </a:rPr>
              <a:pPr/>
              <a:t>11%</a:t>
            </a:fld>
            <a:endParaRPr lang="en-IN" sz="1100">
              <a:solidFill>
                <a:schemeClr val="bg1"/>
              </a:solidFill>
              <a:latin typeface="Avenir LT Std 35 Light" panose="020B0402020203020204" pitchFamily="34" charset="0"/>
            </a:endParaRPr>
          </a:p>
        </xdr:txBody>
      </xdr:sp>
      <xdr:sp macro="" textlink="PivotTables!J75">
        <xdr:nvSpPr>
          <xdr:cNvPr id="161" name="TextBox 160">
            <a:extLst>
              <a:ext uri="{FF2B5EF4-FFF2-40B4-BE49-F238E27FC236}">
                <a16:creationId xmlns:a16="http://schemas.microsoft.com/office/drawing/2014/main" id="{962E8826-3370-4B2D-9409-A694F058C2E5}"/>
              </a:ext>
            </a:extLst>
          </xdr:cNvPr>
          <xdr:cNvSpPr txBox="1">
            <a:spLocks noChangeAspect="1"/>
          </xdr:cNvSpPr>
        </xdr:nvSpPr>
        <xdr:spPr>
          <a:xfrm>
            <a:off x="8944273" y="1467570"/>
            <a:ext cx="475396" cy="310799"/>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6C672F5D-15EB-4E42-BA11-6E4771F81CAB}" type="TxLink">
              <a:rPr lang="en-US" sz="1100" b="0" i="0" u="none">
                <a:solidFill>
                  <a:schemeClr val="bg1"/>
                </a:solidFill>
                <a:latin typeface="Avenir LT Std 35 Light" panose="020B0402020203020204" pitchFamily="34" charset="0"/>
                <a:ea typeface="Calibri"/>
                <a:cs typeface="Calibri"/>
              </a:rPr>
              <a:pPr/>
              <a:t>10%</a:t>
            </a:fld>
            <a:endParaRPr lang="en-IN" sz="1100">
              <a:solidFill>
                <a:schemeClr val="bg1"/>
              </a:solidFill>
              <a:latin typeface="Avenir LT Std 35 Light" panose="020B0402020203020204" pitchFamily="34" charset="0"/>
            </a:endParaRPr>
          </a:p>
        </xdr:txBody>
      </xdr:sp>
      <xdr:sp macro="" textlink="PivotTables!J72">
        <xdr:nvSpPr>
          <xdr:cNvPr id="162" name="TextBox 161">
            <a:extLst>
              <a:ext uri="{FF2B5EF4-FFF2-40B4-BE49-F238E27FC236}">
                <a16:creationId xmlns:a16="http://schemas.microsoft.com/office/drawing/2014/main" id="{025A88AC-013A-4479-9EF9-1BA154ECF14F}"/>
              </a:ext>
            </a:extLst>
          </xdr:cNvPr>
          <xdr:cNvSpPr txBox="1">
            <a:spLocks noChangeAspect="1"/>
          </xdr:cNvSpPr>
        </xdr:nvSpPr>
        <xdr:spPr>
          <a:xfrm>
            <a:off x="14184081" y="2119349"/>
            <a:ext cx="435054" cy="295608"/>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F5C8B15A-307A-4A97-8673-BA5E39383420}" type="TxLink">
              <a:rPr lang="en-US" sz="1100" b="0" i="0" u="none">
                <a:solidFill>
                  <a:schemeClr val="bg1"/>
                </a:solidFill>
                <a:latin typeface="Avenir LT Std 35 Light" panose="020B0402020203020204" pitchFamily="34" charset="0"/>
                <a:ea typeface="Calibri"/>
                <a:cs typeface="Calibri"/>
              </a:rPr>
              <a:pPr/>
              <a:t>9%</a:t>
            </a:fld>
            <a:endParaRPr lang="en-IN" sz="1100">
              <a:solidFill>
                <a:schemeClr val="bg1"/>
              </a:solidFill>
              <a:latin typeface="Avenir LT Std 35 Light" panose="020B0402020203020204" pitchFamily="34" charset="0"/>
            </a:endParaRPr>
          </a:p>
        </xdr:txBody>
      </xdr:sp>
      <xdr:sp macro="" textlink="PivotTables!J71">
        <xdr:nvSpPr>
          <xdr:cNvPr id="163" name="TextBox 162">
            <a:extLst>
              <a:ext uri="{FF2B5EF4-FFF2-40B4-BE49-F238E27FC236}">
                <a16:creationId xmlns:a16="http://schemas.microsoft.com/office/drawing/2014/main" id="{4A8CF5B9-EEB7-4C9A-98AF-CA2342F66E20}"/>
              </a:ext>
            </a:extLst>
          </xdr:cNvPr>
          <xdr:cNvSpPr txBox="1">
            <a:spLocks noChangeAspect="1"/>
          </xdr:cNvSpPr>
        </xdr:nvSpPr>
        <xdr:spPr>
          <a:xfrm>
            <a:off x="13021687" y="2146528"/>
            <a:ext cx="378856" cy="308989"/>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B6F1E863-8A4C-41BE-A4CC-97069BC948F5}" type="TxLink">
              <a:rPr lang="en-US" sz="1100" b="0" i="0" u="none">
                <a:solidFill>
                  <a:schemeClr val="bg1"/>
                </a:solidFill>
                <a:latin typeface="Avenir LT Std 35 Light" panose="020B0402020203020204" pitchFamily="34" charset="0"/>
                <a:ea typeface="Calibri"/>
                <a:cs typeface="Calibri"/>
              </a:rPr>
              <a:pPr/>
              <a:t>7%</a:t>
            </a:fld>
            <a:endParaRPr lang="en-IN" sz="1100">
              <a:solidFill>
                <a:schemeClr val="bg1"/>
              </a:solidFill>
              <a:latin typeface="Avenir LT Std 35 Light" panose="020B0402020203020204" pitchFamily="34" charset="0"/>
            </a:endParaRPr>
          </a:p>
        </xdr:txBody>
      </xdr:sp>
      <xdr:sp macro="" textlink="PivotTables!J62">
        <xdr:nvSpPr>
          <xdr:cNvPr id="164" name="TextBox 163">
            <a:extLst>
              <a:ext uri="{FF2B5EF4-FFF2-40B4-BE49-F238E27FC236}">
                <a16:creationId xmlns:a16="http://schemas.microsoft.com/office/drawing/2014/main" id="{54591489-3052-4AA7-811D-6B2951DD29A0}"/>
              </a:ext>
            </a:extLst>
          </xdr:cNvPr>
          <xdr:cNvSpPr txBox="1">
            <a:spLocks noChangeAspect="1"/>
          </xdr:cNvSpPr>
        </xdr:nvSpPr>
        <xdr:spPr>
          <a:xfrm>
            <a:off x="12382099" y="7209488"/>
            <a:ext cx="476506" cy="30692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4DA33434-7308-443C-93B8-926CD13EE439}" type="TxLink">
              <a:rPr lang="en-US" sz="1100" b="0" i="0" u="none">
                <a:solidFill>
                  <a:schemeClr val="bg1"/>
                </a:solidFill>
                <a:latin typeface="Avenir LT Std 35 Light" panose="020B0402020203020204" pitchFamily="34" charset="0"/>
                <a:ea typeface="Calibri"/>
                <a:cs typeface="Calibri"/>
              </a:rPr>
              <a:pPr/>
              <a:t>10%</a:t>
            </a:fld>
            <a:endParaRPr lang="en-IN" sz="1100">
              <a:solidFill>
                <a:schemeClr val="bg1"/>
              </a:solidFill>
              <a:latin typeface="Avenir LT Std 35 Light" panose="020B0402020203020204" pitchFamily="34" charset="0"/>
            </a:endParaRPr>
          </a:p>
        </xdr:txBody>
      </xdr:sp>
      <xdr:sp macro="" textlink="PivotTables!J65">
        <xdr:nvSpPr>
          <xdr:cNvPr id="165" name="TextBox 164">
            <a:extLst>
              <a:ext uri="{FF2B5EF4-FFF2-40B4-BE49-F238E27FC236}">
                <a16:creationId xmlns:a16="http://schemas.microsoft.com/office/drawing/2014/main" id="{2AE96E80-F0F6-48DD-AF3B-010FDCBAD374}"/>
              </a:ext>
            </a:extLst>
          </xdr:cNvPr>
          <xdr:cNvSpPr txBox="1">
            <a:spLocks noChangeAspect="1"/>
          </xdr:cNvSpPr>
        </xdr:nvSpPr>
        <xdr:spPr>
          <a:xfrm>
            <a:off x="7350508" y="6849290"/>
            <a:ext cx="419546" cy="285615"/>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B8B8E1F0-8DE1-4515-833A-C0E45410723C}" type="TxLink">
              <a:rPr lang="en-US" sz="1100" b="0" i="0" u="none">
                <a:solidFill>
                  <a:schemeClr val="bg1"/>
                </a:solidFill>
                <a:latin typeface="Avenir LT Std 35 Light" panose="020B0402020203020204" pitchFamily="34" charset="0"/>
                <a:ea typeface="Calibri"/>
                <a:cs typeface="Calibri"/>
              </a:rPr>
              <a:pPr/>
              <a:t>7%</a:t>
            </a:fld>
            <a:endParaRPr lang="en-IN" sz="1100">
              <a:solidFill>
                <a:schemeClr val="bg1"/>
              </a:solidFill>
              <a:latin typeface="Avenir LT Std 35 Light" panose="020B0402020203020204" pitchFamily="34" charset="0"/>
            </a:endParaRPr>
          </a:p>
        </xdr:txBody>
      </xdr:sp>
      <xdr:sp macro="" textlink="PivotTables!J64">
        <xdr:nvSpPr>
          <xdr:cNvPr id="166" name="TextBox 165">
            <a:extLst>
              <a:ext uri="{FF2B5EF4-FFF2-40B4-BE49-F238E27FC236}">
                <a16:creationId xmlns:a16="http://schemas.microsoft.com/office/drawing/2014/main" id="{E65FD75B-0507-4CD5-87D6-691A5AFEF41A}"/>
              </a:ext>
            </a:extLst>
          </xdr:cNvPr>
          <xdr:cNvSpPr txBox="1">
            <a:spLocks noChangeAspect="1"/>
          </xdr:cNvSpPr>
        </xdr:nvSpPr>
        <xdr:spPr>
          <a:xfrm>
            <a:off x="6991296" y="7622279"/>
            <a:ext cx="471597" cy="298568"/>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2953716F-9B65-4636-BAE3-D25B12CABB54}" type="TxLink">
              <a:rPr lang="en-US" sz="1100" b="0" i="0" u="none">
                <a:solidFill>
                  <a:schemeClr val="bg1"/>
                </a:solidFill>
                <a:latin typeface="Avenir LT Std 35 Light" panose="020B0402020203020204" pitchFamily="34" charset="0"/>
                <a:ea typeface="Calibri"/>
                <a:cs typeface="Calibri"/>
              </a:rPr>
              <a:pPr/>
              <a:t>12%</a:t>
            </a:fld>
            <a:endParaRPr lang="en-IN" sz="1100">
              <a:solidFill>
                <a:schemeClr val="bg1"/>
              </a:solidFill>
              <a:latin typeface="Avenir LT Std 35 Light" panose="020B0402020203020204" pitchFamily="34" charset="0"/>
            </a:endParaRPr>
          </a:p>
        </xdr:txBody>
      </xdr:sp>
      <xdr:sp macro="" textlink="">
        <xdr:nvSpPr>
          <xdr:cNvPr id="167" name="Oval 166">
            <a:extLst>
              <a:ext uri="{FF2B5EF4-FFF2-40B4-BE49-F238E27FC236}">
                <a16:creationId xmlns:a16="http://schemas.microsoft.com/office/drawing/2014/main" id="{5938865A-EF2C-4B86-B28C-DF23042418B7}"/>
              </a:ext>
            </a:extLst>
          </xdr:cNvPr>
          <xdr:cNvSpPr>
            <a:spLocks noChangeAspect="1"/>
          </xdr:cNvSpPr>
        </xdr:nvSpPr>
        <xdr:spPr>
          <a:xfrm>
            <a:off x="5420297" y="3868896"/>
            <a:ext cx="400032" cy="439420"/>
          </a:xfrm>
          <a:prstGeom prst="ellipse">
            <a:avLst/>
          </a:prstGeom>
          <a:solidFill>
            <a:schemeClr val="tx2">
              <a:lumMod val="50000"/>
            </a:schemeClr>
          </a:solidFill>
          <a:ln>
            <a:noFill/>
          </a:ln>
        </xdr:spPr>
        <xdr:style>
          <a:lnRef idx="2">
            <a:schemeClr val="accent1">
              <a:shade val="15000"/>
            </a:schemeClr>
          </a:lnRef>
          <a:fillRef idx="1">
            <a:schemeClr val="accent1"/>
          </a:fillRef>
          <a:effectRef idx="0">
            <a:schemeClr val="accent1"/>
          </a:effectRef>
          <a:fontRef idx="minor">
            <a:schemeClr val="bg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sp macro="" textlink="PivotTables!T108">
        <xdr:nvSpPr>
          <xdr:cNvPr id="168" name="TextBox 167">
            <a:extLst>
              <a:ext uri="{FF2B5EF4-FFF2-40B4-BE49-F238E27FC236}">
                <a16:creationId xmlns:a16="http://schemas.microsoft.com/office/drawing/2014/main" id="{6944097A-CC4F-40C4-AABD-DBADB72DB498}"/>
              </a:ext>
            </a:extLst>
          </xdr:cNvPr>
          <xdr:cNvSpPr txBox="1">
            <a:spLocks noChangeAspect="1"/>
          </xdr:cNvSpPr>
        </xdr:nvSpPr>
        <xdr:spPr>
          <a:xfrm>
            <a:off x="5417924" y="3940118"/>
            <a:ext cx="231591" cy="291426"/>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D3A018CC-94A3-49CA-A94F-6F83A7E64D5A}" type="TxLink">
              <a:rPr lang="en-US" sz="1100" b="0" i="0" u="none">
                <a:solidFill>
                  <a:schemeClr val="bg1"/>
                </a:solidFill>
                <a:latin typeface="Avenir LT Std 35 Light" panose="020B0402020203020204" pitchFamily="34" charset="0"/>
                <a:ea typeface="Calibri"/>
                <a:cs typeface="Calibri"/>
              </a:rPr>
              <a:pPr/>
              <a:t> </a:t>
            </a:fld>
            <a:endParaRPr lang="en-IN" sz="1100">
              <a:solidFill>
                <a:schemeClr val="bg1"/>
              </a:solidFill>
              <a:latin typeface="Avenir LT Std 35 Light" panose="020B0402020203020204" pitchFamily="34" charset="0"/>
            </a:endParaRPr>
          </a:p>
        </xdr:txBody>
      </xdr:sp>
      <xdr:sp macro="" textlink="">
        <xdr:nvSpPr>
          <xdr:cNvPr id="169" name="Oval 168">
            <a:extLst>
              <a:ext uri="{FF2B5EF4-FFF2-40B4-BE49-F238E27FC236}">
                <a16:creationId xmlns:a16="http://schemas.microsoft.com/office/drawing/2014/main" id="{19FD377A-1C06-4B0E-84A8-AF9DAFBC59D2}"/>
              </a:ext>
            </a:extLst>
          </xdr:cNvPr>
          <xdr:cNvSpPr>
            <a:spLocks noChangeAspect="1"/>
          </xdr:cNvSpPr>
        </xdr:nvSpPr>
        <xdr:spPr>
          <a:xfrm>
            <a:off x="5701972" y="4936096"/>
            <a:ext cx="423301" cy="424114"/>
          </a:xfrm>
          <a:prstGeom prst="ellipse">
            <a:avLst/>
          </a:prstGeom>
          <a:solidFill>
            <a:schemeClr val="tx2">
              <a:lumMod val="50000"/>
            </a:schemeClr>
          </a:solidFill>
          <a:ln>
            <a:noFill/>
          </a:ln>
        </xdr:spPr>
        <xdr:style>
          <a:lnRef idx="2">
            <a:schemeClr val="accent1">
              <a:shade val="15000"/>
            </a:schemeClr>
          </a:lnRef>
          <a:fillRef idx="1">
            <a:schemeClr val="accent1"/>
          </a:fillRef>
          <a:effectRef idx="0">
            <a:schemeClr val="accent1"/>
          </a:effectRef>
          <a:fontRef idx="minor">
            <a:schemeClr val="bg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sp macro="" textlink="PivotTables!J60">
        <xdr:nvSpPr>
          <xdr:cNvPr id="170" name="TextBox 169">
            <a:extLst>
              <a:ext uri="{FF2B5EF4-FFF2-40B4-BE49-F238E27FC236}">
                <a16:creationId xmlns:a16="http://schemas.microsoft.com/office/drawing/2014/main" id="{E7F4E2FA-FDA1-4338-A87E-D4CBC27C43B6}"/>
              </a:ext>
            </a:extLst>
          </xdr:cNvPr>
          <xdr:cNvSpPr txBox="1">
            <a:spLocks noChangeAspect="1"/>
          </xdr:cNvSpPr>
        </xdr:nvSpPr>
        <xdr:spPr>
          <a:xfrm>
            <a:off x="5726283" y="5034408"/>
            <a:ext cx="396745" cy="285616"/>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AA38F16D-615E-40A3-BE5F-2CAEE6A35AB8}" type="TxLink">
              <a:rPr lang="en-US" sz="1100" b="0" i="0" u="none">
                <a:solidFill>
                  <a:schemeClr val="bg1"/>
                </a:solidFill>
                <a:latin typeface="Avenir LT Std 35 Light" panose="020B0402020203020204" pitchFamily="34" charset="0"/>
                <a:ea typeface="Calibri"/>
                <a:cs typeface="Calibri"/>
              </a:rPr>
              <a:pPr/>
              <a:t>7%</a:t>
            </a:fld>
            <a:endParaRPr lang="en-IN" sz="1100">
              <a:solidFill>
                <a:schemeClr val="bg1"/>
              </a:solidFill>
              <a:latin typeface="Avenir LT Std 35 Light" panose="020B0402020203020204" pitchFamily="34" charset="0"/>
            </a:endParaRPr>
          </a:p>
        </xdr:txBody>
      </xdr:sp>
      <xdr:sp macro="" textlink="PivotTables!J59">
        <xdr:nvSpPr>
          <xdr:cNvPr id="224" name="TextBox 223">
            <a:extLst>
              <a:ext uri="{FF2B5EF4-FFF2-40B4-BE49-F238E27FC236}">
                <a16:creationId xmlns:a16="http://schemas.microsoft.com/office/drawing/2014/main" id="{0960AD01-AA1B-4A38-860E-79D25B65F0BE}"/>
              </a:ext>
            </a:extLst>
          </xdr:cNvPr>
          <xdr:cNvSpPr txBox="1">
            <a:spLocks noChangeAspect="1"/>
          </xdr:cNvSpPr>
        </xdr:nvSpPr>
        <xdr:spPr>
          <a:xfrm>
            <a:off x="5441215" y="3962892"/>
            <a:ext cx="398645" cy="306923"/>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4A0B02C4-4BF3-4484-B8EB-11B72FE90808}" type="TxLink">
              <a:rPr lang="en-US" sz="1100" b="0" i="0" u="none">
                <a:solidFill>
                  <a:schemeClr val="bg1"/>
                </a:solidFill>
                <a:latin typeface="Avenir LT Std 35 Light" panose="020B0402020203020204" pitchFamily="34" charset="0"/>
                <a:ea typeface="Calibri"/>
                <a:cs typeface="Calibri"/>
              </a:rPr>
              <a:pPr/>
              <a:t>7%</a:t>
            </a:fld>
            <a:endParaRPr lang="en-IN" sz="1100">
              <a:solidFill>
                <a:schemeClr val="bg1"/>
              </a:solidFill>
              <a:latin typeface="Avenir LT Std 35 Light" panose="020B0402020203020204" pitchFamily="34" charset="0"/>
            </a:endParaRPr>
          </a:p>
        </xdr:txBody>
      </xdr:sp>
      <xdr:sp macro="" textlink="">
        <xdr:nvSpPr>
          <xdr:cNvPr id="35" name="TextBox 34">
            <a:extLst>
              <a:ext uri="{FF2B5EF4-FFF2-40B4-BE49-F238E27FC236}">
                <a16:creationId xmlns:a16="http://schemas.microsoft.com/office/drawing/2014/main" id="{09B2C797-4B23-EEC8-379B-EEF8E5125DA3}"/>
              </a:ext>
            </a:extLst>
          </xdr:cNvPr>
          <xdr:cNvSpPr txBox="1"/>
        </xdr:nvSpPr>
        <xdr:spPr>
          <a:xfrm>
            <a:off x="1130022" y="4133214"/>
            <a:ext cx="180490" cy="269572"/>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endParaRPr lang="en-IN" sz="1100"/>
          </a:p>
        </xdr:txBody>
      </xdr:sp>
      <xdr:grpSp>
        <xdr:nvGrpSpPr>
          <xdr:cNvPr id="70" name="Group 69">
            <a:extLst>
              <a:ext uri="{FF2B5EF4-FFF2-40B4-BE49-F238E27FC236}">
                <a16:creationId xmlns:a16="http://schemas.microsoft.com/office/drawing/2014/main" id="{3222698D-957B-6A0E-AC7B-5801944235F5}"/>
              </a:ext>
            </a:extLst>
          </xdr:cNvPr>
          <xdr:cNvGrpSpPr/>
        </xdr:nvGrpSpPr>
        <xdr:grpSpPr>
          <a:xfrm>
            <a:off x="386184" y="6735570"/>
            <a:ext cx="3805295" cy="1782357"/>
            <a:chOff x="327017" y="6762331"/>
            <a:chExt cx="3786743" cy="1708464"/>
          </a:xfrm>
        </xdr:grpSpPr>
        <xdr:grpSp>
          <xdr:nvGrpSpPr>
            <xdr:cNvPr id="49" name="Group 48">
              <a:extLst>
                <a:ext uri="{FF2B5EF4-FFF2-40B4-BE49-F238E27FC236}">
                  <a16:creationId xmlns:a16="http://schemas.microsoft.com/office/drawing/2014/main" id="{92046FF4-CEC9-4226-BC63-D7EB128B3A90}"/>
                </a:ext>
              </a:extLst>
            </xdr:cNvPr>
            <xdr:cNvGrpSpPr>
              <a:grpSpLocks noChangeAspect="1"/>
            </xdr:cNvGrpSpPr>
          </xdr:nvGrpSpPr>
          <xdr:grpSpPr>
            <a:xfrm>
              <a:off x="442717" y="6762331"/>
              <a:ext cx="1684033" cy="1708464"/>
              <a:chOff x="390422" y="5119153"/>
              <a:chExt cx="1121891" cy="1320621"/>
            </a:xfrm>
          </xdr:grpSpPr>
          <xdr:sp macro="" textlink="">
            <xdr:nvSpPr>
              <xdr:cNvPr id="50" name="TextBox 49">
                <a:extLst>
                  <a:ext uri="{FF2B5EF4-FFF2-40B4-BE49-F238E27FC236}">
                    <a16:creationId xmlns:a16="http://schemas.microsoft.com/office/drawing/2014/main" id="{87E6A08E-044C-CA68-D8FF-B4CA024DE278}"/>
                  </a:ext>
                </a:extLst>
              </xdr:cNvPr>
              <xdr:cNvSpPr txBox="1"/>
            </xdr:nvSpPr>
            <xdr:spPr>
              <a:xfrm>
                <a:off x="390422" y="5671445"/>
                <a:ext cx="1108067" cy="223098"/>
              </a:xfrm>
              <a:prstGeom prst="rect">
                <a:avLst/>
              </a:prstGeom>
              <a:solidFill>
                <a:schemeClr val="tx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r>
                  <a:rPr lang="en-IN" sz="1600">
                    <a:solidFill>
                      <a:schemeClr val="bg1"/>
                    </a:solidFill>
                    <a:latin typeface="Avenir LT Std 35 Light" panose="020B0402020203020204" pitchFamily="34" charset="0"/>
                  </a:rPr>
                  <a:t>Subscriptions</a:t>
                </a:r>
              </a:p>
            </xdr:txBody>
          </xdr:sp>
          <xdr:sp macro="" textlink="PivotTables!H7">
            <xdr:nvSpPr>
              <xdr:cNvPr id="51" name="TextBox 50">
                <a:extLst>
                  <a:ext uri="{FF2B5EF4-FFF2-40B4-BE49-F238E27FC236}">
                    <a16:creationId xmlns:a16="http://schemas.microsoft.com/office/drawing/2014/main" id="{6BE51E35-E39D-11C0-2527-236124C0DE2E}"/>
                  </a:ext>
                </a:extLst>
              </xdr:cNvPr>
              <xdr:cNvSpPr txBox="1"/>
            </xdr:nvSpPr>
            <xdr:spPr>
              <a:xfrm>
                <a:off x="394777" y="5401198"/>
                <a:ext cx="935165" cy="256097"/>
              </a:xfrm>
              <a:prstGeom prst="rect">
                <a:avLst/>
              </a:prstGeom>
              <a:solidFill>
                <a:schemeClr val="tx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fld id="{90EA0B7C-61C4-4F72-812B-55D34C2815DE}" type="TxLink">
                  <a:rPr lang="en-US" sz="1600" b="0" i="0" u="none">
                    <a:solidFill>
                      <a:schemeClr val="bg1"/>
                    </a:solidFill>
                    <a:latin typeface="Avenir LT Std 35 Light" panose="020B0402020203020204" pitchFamily="34" charset="0"/>
                    <a:ea typeface="Calibri"/>
                    <a:cs typeface="Calibri"/>
                  </a:rPr>
                  <a:pPr/>
                  <a:t>Advertising</a:t>
                </a:fld>
                <a:endParaRPr lang="en-IN" sz="1600">
                  <a:solidFill>
                    <a:schemeClr val="bg1"/>
                  </a:solidFill>
                  <a:latin typeface="Avenir LT Std 35 Light" panose="020B0402020203020204" pitchFamily="34" charset="0"/>
                </a:endParaRPr>
              </a:p>
            </xdr:txBody>
          </xdr:sp>
          <xdr:sp macro="" textlink="">
            <xdr:nvSpPr>
              <xdr:cNvPr id="52" name="TextBox 51">
                <a:extLst>
                  <a:ext uri="{FF2B5EF4-FFF2-40B4-BE49-F238E27FC236}">
                    <a16:creationId xmlns:a16="http://schemas.microsoft.com/office/drawing/2014/main" id="{15A76B5B-1E4D-7059-B58A-DBFA61323938}"/>
                  </a:ext>
                </a:extLst>
              </xdr:cNvPr>
              <xdr:cNvSpPr txBox="1"/>
            </xdr:nvSpPr>
            <xdr:spPr>
              <a:xfrm>
                <a:off x="394777" y="5119153"/>
                <a:ext cx="1117536" cy="220124"/>
              </a:xfrm>
              <a:prstGeom prst="rect">
                <a:avLst/>
              </a:prstGeom>
              <a:solidFill>
                <a:schemeClr val="tx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r>
                  <a:rPr lang="en-IN" sz="1600">
                    <a:solidFill>
                      <a:schemeClr val="bg1"/>
                    </a:solidFill>
                    <a:latin typeface="Avenir LT Std 35 Light" panose="020B0402020203020204" pitchFamily="34" charset="0"/>
                  </a:rPr>
                  <a:t>Usage</a:t>
                </a:r>
                <a:r>
                  <a:rPr lang="en-IN" sz="1600" baseline="0">
                    <a:solidFill>
                      <a:schemeClr val="bg1"/>
                    </a:solidFill>
                    <a:latin typeface="Avenir LT Std 35 Light" panose="020B0402020203020204" pitchFamily="34" charset="0"/>
                  </a:rPr>
                  <a:t> Fees</a:t>
                </a:r>
                <a:endParaRPr lang="en-IN" sz="1600">
                  <a:solidFill>
                    <a:schemeClr val="bg1"/>
                  </a:solidFill>
                  <a:latin typeface="Avenir LT Std 35 Light" panose="020B0402020203020204" pitchFamily="34" charset="0"/>
                </a:endParaRPr>
              </a:p>
            </xdr:txBody>
          </xdr:sp>
          <xdr:sp macro="" textlink="">
            <xdr:nvSpPr>
              <xdr:cNvPr id="53" name="TextBox 52">
                <a:extLst>
                  <a:ext uri="{FF2B5EF4-FFF2-40B4-BE49-F238E27FC236}">
                    <a16:creationId xmlns:a16="http://schemas.microsoft.com/office/drawing/2014/main" id="{1A296964-AD9B-586D-D103-A634FFBE66EB}"/>
                  </a:ext>
                </a:extLst>
              </xdr:cNvPr>
              <xdr:cNvSpPr txBox="1"/>
            </xdr:nvSpPr>
            <xdr:spPr>
              <a:xfrm>
                <a:off x="394777" y="5945732"/>
                <a:ext cx="706045" cy="222094"/>
              </a:xfrm>
              <a:prstGeom prst="rect">
                <a:avLst/>
              </a:prstGeom>
              <a:solidFill>
                <a:schemeClr val="tx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r>
                  <a:rPr lang="en-IN" sz="1600">
                    <a:solidFill>
                      <a:schemeClr val="bg1"/>
                    </a:solidFill>
                    <a:latin typeface="Avenir LT Std 35 Light" panose="020B0402020203020204" pitchFamily="34" charset="0"/>
                  </a:rPr>
                  <a:t>Renting</a:t>
                </a:r>
              </a:p>
            </xdr:txBody>
          </xdr:sp>
          <xdr:sp macro="" textlink="">
            <xdr:nvSpPr>
              <xdr:cNvPr id="54" name="TextBox 53">
                <a:extLst>
                  <a:ext uri="{FF2B5EF4-FFF2-40B4-BE49-F238E27FC236}">
                    <a16:creationId xmlns:a16="http://schemas.microsoft.com/office/drawing/2014/main" id="{0C0582A1-9C0D-1C19-07F0-C246F4B02E8F}"/>
                  </a:ext>
                </a:extLst>
              </xdr:cNvPr>
              <xdr:cNvSpPr txBox="1"/>
            </xdr:nvSpPr>
            <xdr:spPr>
              <a:xfrm>
                <a:off x="394777" y="6230390"/>
                <a:ext cx="851691" cy="209384"/>
              </a:xfrm>
              <a:prstGeom prst="rect">
                <a:avLst/>
              </a:prstGeom>
              <a:solidFill>
                <a:schemeClr val="tx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r>
                  <a:rPr lang="en-IN" sz="1600">
                    <a:solidFill>
                      <a:schemeClr val="bg1"/>
                    </a:solidFill>
                    <a:latin typeface="Avenir LT Std 35 Light" panose="020B0402020203020204" pitchFamily="34" charset="0"/>
                  </a:rPr>
                  <a:t>Asset</a:t>
                </a:r>
                <a:r>
                  <a:rPr lang="en-IN" sz="1600" baseline="0">
                    <a:solidFill>
                      <a:schemeClr val="bg1"/>
                    </a:solidFill>
                    <a:latin typeface="Avenir LT Std 35 Light" panose="020B0402020203020204" pitchFamily="34" charset="0"/>
                  </a:rPr>
                  <a:t> Sale</a:t>
                </a:r>
                <a:endParaRPr lang="en-IN" sz="1600">
                  <a:solidFill>
                    <a:schemeClr val="bg1"/>
                  </a:solidFill>
                  <a:latin typeface="Avenir LT Std 35 Light" panose="020B0402020203020204" pitchFamily="34" charset="0"/>
                </a:endParaRPr>
              </a:p>
            </xdr:txBody>
          </xdr:sp>
        </xdr:grpSp>
        <xdr:grpSp>
          <xdr:nvGrpSpPr>
            <xdr:cNvPr id="55" name="Group 54">
              <a:extLst>
                <a:ext uri="{FF2B5EF4-FFF2-40B4-BE49-F238E27FC236}">
                  <a16:creationId xmlns:a16="http://schemas.microsoft.com/office/drawing/2014/main" id="{6848FA25-0AB3-42DF-A609-A326828B55FE}"/>
                </a:ext>
              </a:extLst>
            </xdr:cNvPr>
            <xdr:cNvGrpSpPr>
              <a:grpSpLocks noChangeAspect="1"/>
            </xdr:cNvGrpSpPr>
          </xdr:nvGrpSpPr>
          <xdr:grpSpPr>
            <a:xfrm>
              <a:off x="2017312" y="6763469"/>
              <a:ext cx="1448991" cy="1667664"/>
              <a:chOff x="394777" y="5119154"/>
              <a:chExt cx="1121345" cy="1320620"/>
            </a:xfrm>
          </xdr:grpSpPr>
          <xdr:sp macro="" textlink="PivotTables!O9">
            <xdr:nvSpPr>
              <xdr:cNvPr id="56" name="TextBox 55">
                <a:extLst>
                  <a:ext uri="{FF2B5EF4-FFF2-40B4-BE49-F238E27FC236}">
                    <a16:creationId xmlns:a16="http://schemas.microsoft.com/office/drawing/2014/main" id="{0BF95206-D955-DC03-DBDB-3B44FDB40785}"/>
                  </a:ext>
                </a:extLst>
              </xdr:cNvPr>
              <xdr:cNvSpPr txBox="1"/>
            </xdr:nvSpPr>
            <xdr:spPr>
              <a:xfrm>
                <a:off x="394777" y="5691239"/>
                <a:ext cx="1108066" cy="223098"/>
              </a:xfrm>
              <a:prstGeom prst="rect">
                <a:avLst/>
              </a:prstGeom>
              <a:solidFill>
                <a:schemeClr val="tx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fld id="{AF55E208-1D43-493B-A21C-2A2C3EF8092A}" type="TxLink">
                  <a:rPr lang="en-US" sz="1600" b="0" i="0" u="none">
                    <a:solidFill>
                      <a:schemeClr val="bg1"/>
                    </a:solidFill>
                    <a:latin typeface="Calibri"/>
                    <a:ea typeface="Calibri"/>
                    <a:cs typeface="Calibri"/>
                  </a:rPr>
                  <a:pPr/>
                  <a:t>38%</a:t>
                </a:fld>
                <a:endParaRPr lang="en-IN" sz="1600">
                  <a:solidFill>
                    <a:schemeClr val="bg1"/>
                  </a:solidFill>
                  <a:latin typeface="Avenir LT Std 35 Light" panose="020B0402020203020204" pitchFamily="34" charset="0"/>
                </a:endParaRPr>
              </a:p>
            </xdr:txBody>
          </xdr:sp>
          <xdr:sp macro="" textlink="PivotTables!O8">
            <xdr:nvSpPr>
              <xdr:cNvPr id="57" name="TextBox 56">
                <a:extLst>
                  <a:ext uri="{FF2B5EF4-FFF2-40B4-BE49-F238E27FC236}">
                    <a16:creationId xmlns:a16="http://schemas.microsoft.com/office/drawing/2014/main" id="{96352949-35DA-11C8-9AF7-20D896186AB9}"/>
                  </a:ext>
                </a:extLst>
              </xdr:cNvPr>
              <xdr:cNvSpPr txBox="1"/>
            </xdr:nvSpPr>
            <xdr:spPr>
              <a:xfrm>
                <a:off x="394993" y="5401201"/>
                <a:ext cx="935164" cy="256097"/>
              </a:xfrm>
              <a:prstGeom prst="rect">
                <a:avLst/>
              </a:prstGeom>
              <a:solidFill>
                <a:schemeClr val="tx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fld id="{CB77D018-96F1-4E29-BAD2-D2CBD48F40A5}" type="TxLink">
                  <a:rPr lang="en-US" sz="1600" b="0" i="0" u="none">
                    <a:solidFill>
                      <a:schemeClr val="bg1"/>
                    </a:solidFill>
                    <a:latin typeface="Calibri"/>
                    <a:ea typeface="Calibri"/>
                    <a:cs typeface="Calibri"/>
                  </a:rPr>
                  <a:pPr/>
                  <a:t>5%</a:t>
                </a:fld>
                <a:endParaRPr lang="en-IN" sz="1600">
                  <a:solidFill>
                    <a:schemeClr val="bg1"/>
                  </a:solidFill>
                  <a:latin typeface="Avenir LT Std 35 Light" panose="020B0402020203020204" pitchFamily="34" charset="0"/>
                </a:endParaRPr>
              </a:p>
            </xdr:txBody>
          </xdr:sp>
          <xdr:sp macro="" textlink="PivotTables!O7">
            <xdr:nvSpPr>
              <xdr:cNvPr id="58" name="TextBox 57">
                <a:extLst>
                  <a:ext uri="{FF2B5EF4-FFF2-40B4-BE49-F238E27FC236}">
                    <a16:creationId xmlns:a16="http://schemas.microsoft.com/office/drawing/2014/main" id="{13BA06FE-F163-9C4D-623D-F9B9C05260DA}"/>
                  </a:ext>
                </a:extLst>
              </xdr:cNvPr>
              <xdr:cNvSpPr txBox="1"/>
            </xdr:nvSpPr>
            <xdr:spPr>
              <a:xfrm>
                <a:off x="398587" y="5119154"/>
                <a:ext cx="1117535" cy="220124"/>
              </a:xfrm>
              <a:prstGeom prst="rect">
                <a:avLst/>
              </a:prstGeom>
              <a:solidFill>
                <a:schemeClr val="tx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fld id="{DE825C83-ABB9-491F-B0EB-7B27987F6FCA}" type="TxLink">
                  <a:rPr lang="en-US" sz="1600" b="0" i="0" u="none">
                    <a:solidFill>
                      <a:schemeClr val="bg1"/>
                    </a:solidFill>
                    <a:latin typeface="Calibri"/>
                    <a:ea typeface="Calibri"/>
                    <a:cs typeface="Calibri"/>
                  </a:rPr>
                  <a:pPr/>
                  <a:t>19%</a:t>
                </a:fld>
                <a:endParaRPr lang="en-IN" sz="1600">
                  <a:solidFill>
                    <a:schemeClr val="bg1"/>
                  </a:solidFill>
                  <a:latin typeface="Avenir LT Std 35 Light" panose="020B0402020203020204" pitchFamily="34" charset="0"/>
                </a:endParaRPr>
              </a:p>
            </xdr:txBody>
          </xdr:sp>
          <xdr:sp macro="" textlink="PivotTables!O10">
            <xdr:nvSpPr>
              <xdr:cNvPr id="59" name="TextBox 58">
                <a:extLst>
                  <a:ext uri="{FF2B5EF4-FFF2-40B4-BE49-F238E27FC236}">
                    <a16:creationId xmlns:a16="http://schemas.microsoft.com/office/drawing/2014/main" id="{1FB6AF2B-69B9-4528-8FF5-F18CF0FDB14A}"/>
                  </a:ext>
                </a:extLst>
              </xdr:cNvPr>
              <xdr:cNvSpPr txBox="1"/>
            </xdr:nvSpPr>
            <xdr:spPr>
              <a:xfrm>
                <a:off x="394777" y="5959978"/>
                <a:ext cx="706045" cy="222094"/>
              </a:xfrm>
              <a:prstGeom prst="rect">
                <a:avLst/>
              </a:prstGeom>
              <a:solidFill>
                <a:schemeClr val="tx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fld id="{5ED5A826-CB4A-4538-8401-820E8DF7FEF7}" type="TxLink">
                  <a:rPr lang="en-US" sz="1600" b="0" i="0" u="none">
                    <a:solidFill>
                      <a:schemeClr val="bg1"/>
                    </a:solidFill>
                    <a:latin typeface="Calibri"/>
                    <a:ea typeface="Calibri"/>
                    <a:cs typeface="Calibri"/>
                  </a:rPr>
                  <a:pPr/>
                  <a:t>19%</a:t>
                </a:fld>
                <a:endParaRPr lang="en-IN" sz="1600">
                  <a:solidFill>
                    <a:schemeClr val="bg1"/>
                  </a:solidFill>
                  <a:latin typeface="Avenir LT Std 35 Light" panose="020B0402020203020204" pitchFamily="34" charset="0"/>
                </a:endParaRPr>
              </a:p>
            </xdr:txBody>
          </xdr:sp>
          <xdr:sp macro="" textlink="PivotTables!O11">
            <xdr:nvSpPr>
              <xdr:cNvPr id="60" name="TextBox 59">
                <a:extLst>
                  <a:ext uri="{FF2B5EF4-FFF2-40B4-BE49-F238E27FC236}">
                    <a16:creationId xmlns:a16="http://schemas.microsoft.com/office/drawing/2014/main" id="{0CDC7028-09ED-5656-3B8A-8885A29690F0}"/>
                  </a:ext>
                </a:extLst>
              </xdr:cNvPr>
              <xdr:cNvSpPr txBox="1"/>
            </xdr:nvSpPr>
            <xdr:spPr>
              <a:xfrm>
                <a:off x="398587" y="6230390"/>
                <a:ext cx="851691" cy="209384"/>
              </a:xfrm>
              <a:prstGeom prst="rect">
                <a:avLst/>
              </a:prstGeom>
              <a:solidFill>
                <a:schemeClr val="tx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fld id="{3CC7CDBF-D4C7-49DE-BCCE-85954016436A}" type="TxLink">
                  <a:rPr lang="en-US" sz="1600" b="0" i="0" u="none">
                    <a:solidFill>
                      <a:schemeClr val="bg1"/>
                    </a:solidFill>
                    <a:latin typeface="Calibri"/>
                    <a:ea typeface="Calibri"/>
                    <a:cs typeface="Calibri"/>
                  </a:rPr>
                  <a:pPr/>
                  <a:t>8%</a:t>
                </a:fld>
                <a:endParaRPr lang="en-IN" sz="1600">
                  <a:solidFill>
                    <a:schemeClr val="bg1"/>
                  </a:solidFill>
                  <a:latin typeface="Avenir LT Std 35 Light" panose="020B0402020203020204" pitchFamily="34" charset="0"/>
                </a:endParaRPr>
              </a:p>
            </xdr:txBody>
          </xdr:sp>
        </xdr:grpSp>
        <xdr:grpSp>
          <xdr:nvGrpSpPr>
            <xdr:cNvPr id="61" name="Group 60">
              <a:extLst>
                <a:ext uri="{FF2B5EF4-FFF2-40B4-BE49-F238E27FC236}">
                  <a16:creationId xmlns:a16="http://schemas.microsoft.com/office/drawing/2014/main" id="{9FBD855E-32FB-45F9-B664-F97CCE9E4A62}"/>
                </a:ext>
              </a:extLst>
            </xdr:cNvPr>
            <xdr:cNvGrpSpPr>
              <a:grpSpLocks noChangeAspect="1"/>
            </xdr:cNvGrpSpPr>
          </xdr:nvGrpSpPr>
          <xdr:grpSpPr>
            <a:xfrm>
              <a:off x="2699862" y="6764610"/>
              <a:ext cx="1413898" cy="1656961"/>
              <a:chOff x="394776" y="5119154"/>
              <a:chExt cx="1109460" cy="1312144"/>
            </a:xfrm>
          </xdr:grpSpPr>
          <xdr:sp macro="" textlink="PivotTables!N9">
            <xdr:nvSpPr>
              <xdr:cNvPr id="62" name="TextBox 61">
                <a:extLst>
                  <a:ext uri="{FF2B5EF4-FFF2-40B4-BE49-F238E27FC236}">
                    <a16:creationId xmlns:a16="http://schemas.microsoft.com/office/drawing/2014/main" id="{D8966DD3-D94E-3475-9BFC-8B90824013DA}"/>
                  </a:ext>
                </a:extLst>
              </xdr:cNvPr>
              <xdr:cNvSpPr txBox="1"/>
            </xdr:nvSpPr>
            <xdr:spPr>
              <a:xfrm>
                <a:off x="394777" y="5694304"/>
                <a:ext cx="1109459" cy="223098"/>
              </a:xfrm>
              <a:prstGeom prst="rect">
                <a:avLst/>
              </a:prstGeom>
              <a:solidFill>
                <a:schemeClr val="tx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fld id="{FF1C700C-8D45-4F93-83FE-24DDAFB44449}" type="TxLink">
                  <a:rPr lang="en-US" sz="1600" b="0" i="0" u="none">
                    <a:solidFill>
                      <a:schemeClr val="bg1"/>
                    </a:solidFill>
                    <a:latin typeface="Calibri"/>
                    <a:ea typeface="Calibri"/>
                    <a:cs typeface="Calibri"/>
                  </a:rPr>
                  <a:pPr/>
                  <a:t> $98,366.00 </a:t>
                </a:fld>
                <a:endParaRPr lang="en-IN" sz="1600">
                  <a:solidFill>
                    <a:schemeClr val="bg1"/>
                  </a:solidFill>
                  <a:latin typeface="Avenir LT Std 35 Light" panose="020B0402020203020204" pitchFamily="34" charset="0"/>
                </a:endParaRPr>
              </a:p>
            </xdr:txBody>
          </xdr:sp>
          <xdr:sp macro="" textlink="PivotTables!N8">
            <xdr:nvSpPr>
              <xdr:cNvPr id="63" name="TextBox 62">
                <a:extLst>
                  <a:ext uri="{FF2B5EF4-FFF2-40B4-BE49-F238E27FC236}">
                    <a16:creationId xmlns:a16="http://schemas.microsoft.com/office/drawing/2014/main" id="{7D46D50A-858E-BFC1-9C60-EB6B0843337F}"/>
                  </a:ext>
                </a:extLst>
              </xdr:cNvPr>
              <xdr:cNvSpPr txBox="1"/>
            </xdr:nvSpPr>
            <xdr:spPr>
              <a:xfrm>
                <a:off x="394993" y="5401201"/>
                <a:ext cx="1107611" cy="256097"/>
              </a:xfrm>
              <a:prstGeom prst="rect">
                <a:avLst/>
              </a:prstGeom>
              <a:solidFill>
                <a:schemeClr val="tx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fld id="{EB17D3F5-5D99-49DD-9BE4-070D1987C551}" type="TxLink">
                  <a:rPr lang="en-US" sz="1600" b="0" i="0" u="none">
                    <a:solidFill>
                      <a:schemeClr val="bg1"/>
                    </a:solidFill>
                    <a:latin typeface="Calibri"/>
                    <a:ea typeface="Calibri"/>
                    <a:cs typeface="Calibri"/>
                  </a:rPr>
                  <a:pPr/>
                  <a:t> $12,774.00 </a:t>
                </a:fld>
                <a:endParaRPr lang="en-IN" sz="1600">
                  <a:solidFill>
                    <a:schemeClr val="bg1"/>
                  </a:solidFill>
                  <a:latin typeface="Avenir LT Std 35 Light" panose="020B0402020203020204" pitchFamily="34" charset="0"/>
                </a:endParaRPr>
              </a:p>
            </xdr:txBody>
          </xdr:sp>
          <xdr:sp macro="" textlink="PivotTables!N7">
            <xdr:nvSpPr>
              <xdr:cNvPr id="64" name="TextBox 63">
                <a:extLst>
                  <a:ext uri="{FF2B5EF4-FFF2-40B4-BE49-F238E27FC236}">
                    <a16:creationId xmlns:a16="http://schemas.microsoft.com/office/drawing/2014/main" id="{93E4E4A2-A827-1790-2482-50F7E9C869C0}"/>
                  </a:ext>
                </a:extLst>
              </xdr:cNvPr>
              <xdr:cNvSpPr txBox="1"/>
            </xdr:nvSpPr>
            <xdr:spPr>
              <a:xfrm>
                <a:off x="398587" y="5119154"/>
                <a:ext cx="927978" cy="220124"/>
              </a:xfrm>
              <a:prstGeom prst="rect">
                <a:avLst/>
              </a:prstGeom>
              <a:solidFill>
                <a:schemeClr val="tx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fld id="{3634A67D-983E-435D-9FD9-D9F01B716350}" type="TxLink">
                  <a:rPr lang="en-US" sz="1600" b="0" i="0" u="none">
                    <a:solidFill>
                      <a:schemeClr val="bg1"/>
                    </a:solidFill>
                    <a:latin typeface="Calibri"/>
                    <a:ea typeface="Calibri"/>
                    <a:cs typeface="Calibri"/>
                  </a:rPr>
                  <a:pPr/>
                  <a:t> $50,406.00 </a:t>
                </a:fld>
                <a:endParaRPr lang="en-IN" sz="1600">
                  <a:solidFill>
                    <a:schemeClr val="bg1"/>
                  </a:solidFill>
                  <a:latin typeface="Avenir LT Std 35 Light" panose="020B0402020203020204" pitchFamily="34" charset="0"/>
                </a:endParaRPr>
              </a:p>
            </xdr:txBody>
          </xdr:sp>
          <xdr:sp macro="" textlink="PivotTables!N10">
            <xdr:nvSpPr>
              <xdr:cNvPr id="65" name="TextBox 64">
                <a:extLst>
                  <a:ext uri="{FF2B5EF4-FFF2-40B4-BE49-F238E27FC236}">
                    <a16:creationId xmlns:a16="http://schemas.microsoft.com/office/drawing/2014/main" id="{74767F0D-B8A5-B090-5F10-B5EBC083BB35}"/>
                  </a:ext>
                </a:extLst>
              </xdr:cNvPr>
              <xdr:cNvSpPr txBox="1"/>
            </xdr:nvSpPr>
            <xdr:spPr>
              <a:xfrm>
                <a:off x="394776" y="5959978"/>
                <a:ext cx="1043224" cy="261285"/>
              </a:xfrm>
              <a:prstGeom prst="rect">
                <a:avLst/>
              </a:prstGeom>
              <a:solidFill>
                <a:schemeClr val="tx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fld id="{DADFC48B-553E-420E-A500-1C950806F86F}" type="TxLink">
                  <a:rPr lang="en-US" sz="1600" b="0" i="0" u="none">
                    <a:solidFill>
                      <a:schemeClr val="bg1"/>
                    </a:solidFill>
                    <a:latin typeface="Calibri"/>
                    <a:ea typeface="Calibri"/>
                    <a:cs typeface="Calibri"/>
                  </a:rPr>
                  <a:pPr/>
                  <a:t> $50,850.00 </a:t>
                </a:fld>
                <a:endParaRPr lang="en-IN" sz="1600">
                  <a:solidFill>
                    <a:schemeClr val="bg1"/>
                  </a:solidFill>
                  <a:latin typeface="Avenir LT Std 35 Light" panose="020B0402020203020204" pitchFamily="34" charset="0"/>
                </a:endParaRPr>
              </a:p>
            </xdr:txBody>
          </xdr:sp>
          <xdr:sp macro="" textlink="PivotTables!N11">
            <xdr:nvSpPr>
              <xdr:cNvPr id="66" name="TextBox 65">
                <a:extLst>
                  <a:ext uri="{FF2B5EF4-FFF2-40B4-BE49-F238E27FC236}">
                    <a16:creationId xmlns:a16="http://schemas.microsoft.com/office/drawing/2014/main" id="{1C886918-997B-F6BD-16DC-D77FB3B81827}"/>
                  </a:ext>
                </a:extLst>
              </xdr:cNvPr>
              <xdr:cNvSpPr txBox="1"/>
            </xdr:nvSpPr>
            <xdr:spPr>
              <a:xfrm>
                <a:off x="398587" y="6230390"/>
                <a:ext cx="1002336" cy="200908"/>
              </a:xfrm>
              <a:prstGeom prst="rect">
                <a:avLst/>
              </a:prstGeom>
              <a:solidFill>
                <a:schemeClr val="tx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fld id="{1D2160F7-7AE4-48AA-822A-5DD924CA6ED1}" type="TxLink">
                  <a:rPr lang="en-US" sz="1600" b="0" i="0" u="none">
                    <a:solidFill>
                      <a:schemeClr val="bg1"/>
                    </a:solidFill>
                    <a:latin typeface="Calibri"/>
                    <a:ea typeface="Calibri"/>
                    <a:cs typeface="Calibri"/>
                  </a:rPr>
                  <a:pPr/>
                  <a:t> $21,245.00 </a:t>
                </a:fld>
                <a:endParaRPr lang="en-IN" sz="1600">
                  <a:solidFill>
                    <a:schemeClr val="bg1"/>
                  </a:solidFill>
                  <a:latin typeface="Avenir LT Std 35 Light" panose="020B0402020203020204" pitchFamily="34" charset="0"/>
                </a:endParaRPr>
              </a:p>
            </xdr:txBody>
          </xdr:sp>
        </xdr:grpSp>
        <xdr:grpSp>
          <xdr:nvGrpSpPr>
            <xdr:cNvPr id="178" name="Group 177">
              <a:extLst>
                <a:ext uri="{FF2B5EF4-FFF2-40B4-BE49-F238E27FC236}">
                  <a16:creationId xmlns:a16="http://schemas.microsoft.com/office/drawing/2014/main" id="{0C0ABFFB-4E2F-8C1C-D5B3-88DECB64C44C}"/>
                </a:ext>
              </a:extLst>
            </xdr:cNvPr>
            <xdr:cNvGrpSpPr>
              <a:grpSpLocks/>
            </xdr:cNvGrpSpPr>
          </xdr:nvGrpSpPr>
          <xdr:grpSpPr>
            <a:xfrm>
              <a:off x="327017" y="6899585"/>
              <a:ext cx="116508" cy="1533859"/>
              <a:chOff x="321327" y="7153274"/>
              <a:chExt cx="116508" cy="1601690"/>
            </a:xfrm>
          </xdr:grpSpPr>
          <xdr:sp macro="" textlink="">
            <xdr:nvSpPr>
              <xdr:cNvPr id="171" name="Flowchart: Connector 170">
                <a:extLst>
                  <a:ext uri="{FF2B5EF4-FFF2-40B4-BE49-F238E27FC236}">
                    <a16:creationId xmlns:a16="http://schemas.microsoft.com/office/drawing/2014/main" id="{6B8940C8-2D40-4157-93C6-5E9621152C20}"/>
                  </a:ext>
                </a:extLst>
              </xdr:cNvPr>
              <xdr:cNvSpPr>
                <a:spLocks noChangeAspect="1"/>
              </xdr:cNvSpPr>
            </xdr:nvSpPr>
            <xdr:spPr>
              <a:xfrm>
                <a:off x="323157" y="7153274"/>
                <a:ext cx="112849" cy="112739"/>
              </a:xfrm>
              <a:prstGeom prst="flowChartConnector">
                <a:avLst/>
              </a:prstGeom>
              <a:solidFill>
                <a:srgbClr val="DD115E"/>
              </a:solidFill>
              <a:ln>
                <a:noFill/>
              </a:ln>
            </xdr:spPr>
            <xdr:style>
              <a:lnRef idx="2">
                <a:schemeClr val="accent1">
                  <a:shade val="15000"/>
                </a:schemeClr>
              </a:lnRef>
              <a:fillRef idx="1">
                <a:schemeClr val="accent1"/>
              </a:fillRef>
              <a:effectRef idx="0">
                <a:schemeClr val="accent1"/>
              </a:effectRef>
              <a:fontRef idx="minor">
                <a:schemeClr val="bg1"/>
              </a:fontRef>
            </xdr:style>
            <xdr:txBody>
              <a:bodyPr vertOverflow="clip" horzOverflow="clip" rtlCol="0" anchor="t"/>
              <a:lstStyle/>
              <a:p>
                <a:pPr algn="l"/>
                <a:endParaRPr lang="en-IN" sz="1050"/>
              </a:p>
            </xdr:txBody>
          </xdr:sp>
          <xdr:sp macro="" textlink="">
            <xdr:nvSpPr>
              <xdr:cNvPr id="174" name="Flowchart: Connector 173">
                <a:extLst>
                  <a:ext uri="{FF2B5EF4-FFF2-40B4-BE49-F238E27FC236}">
                    <a16:creationId xmlns:a16="http://schemas.microsoft.com/office/drawing/2014/main" id="{BB7CA956-5ECF-4F0E-BDAD-10F047FE797E}"/>
                  </a:ext>
                </a:extLst>
              </xdr:cNvPr>
              <xdr:cNvSpPr>
                <a:spLocks noChangeAspect="1"/>
              </xdr:cNvSpPr>
            </xdr:nvSpPr>
            <xdr:spPr>
              <a:xfrm>
                <a:off x="322204" y="7883907"/>
                <a:ext cx="114754" cy="114644"/>
              </a:xfrm>
              <a:prstGeom prst="flowChartConnector">
                <a:avLst/>
              </a:prstGeom>
              <a:solidFill>
                <a:srgbClr val="DD115E"/>
              </a:solidFill>
              <a:ln>
                <a:noFill/>
              </a:ln>
            </xdr:spPr>
            <xdr:style>
              <a:lnRef idx="2">
                <a:schemeClr val="accent1">
                  <a:shade val="15000"/>
                </a:schemeClr>
              </a:lnRef>
              <a:fillRef idx="1">
                <a:schemeClr val="accent1"/>
              </a:fillRef>
              <a:effectRef idx="0">
                <a:schemeClr val="accent1"/>
              </a:effectRef>
              <a:fontRef idx="minor">
                <a:schemeClr val="bg1"/>
              </a:fontRef>
            </xdr:style>
            <xdr:txBody>
              <a:bodyPr vertOverflow="clip" horzOverflow="clip" rtlCol="0" anchor="t"/>
              <a:lstStyle/>
              <a:p>
                <a:pPr algn="l"/>
                <a:endParaRPr lang="en-IN" sz="1050"/>
              </a:p>
            </xdr:txBody>
          </xdr:sp>
          <xdr:sp macro="" textlink="">
            <xdr:nvSpPr>
              <xdr:cNvPr id="175" name="Flowchart: Connector 174">
                <a:extLst>
                  <a:ext uri="{FF2B5EF4-FFF2-40B4-BE49-F238E27FC236}">
                    <a16:creationId xmlns:a16="http://schemas.microsoft.com/office/drawing/2014/main" id="{C5B17687-9669-44F2-B984-1C3E9BCF1657}"/>
                  </a:ext>
                </a:extLst>
              </xdr:cNvPr>
              <xdr:cNvSpPr>
                <a:spLocks noChangeAspect="1"/>
              </xdr:cNvSpPr>
            </xdr:nvSpPr>
            <xdr:spPr>
              <a:xfrm>
                <a:off x="321327" y="7517434"/>
                <a:ext cx="116508" cy="114644"/>
              </a:xfrm>
              <a:prstGeom prst="flowChartConnector">
                <a:avLst/>
              </a:prstGeom>
              <a:solidFill>
                <a:srgbClr val="DD115E"/>
              </a:solidFill>
              <a:ln>
                <a:noFill/>
              </a:ln>
            </xdr:spPr>
            <xdr:style>
              <a:lnRef idx="2">
                <a:schemeClr val="accent1">
                  <a:shade val="15000"/>
                </a:schemeClr>
              </a:lnRef>
              <a:fillRef idx="1">
                <a:schemeClr val="accent1"/>
              </a:fillRef>
              <a:effectRef idx="0">
                <a:schemeClr val="accent1"/>
              </a:effectRef>
              <a:fontRef idx="minor">
                <a:schemeClr val="bg1"/>
              </a:fontRef>
            </xdr:style>
            <xdr:txBody>
              <a:bodyPr vertOverflow="clip" horzOverflow="clip" rtlCol="0" anchor="t"/>
              <a:lstStyle/>
              <a:p>
                <a:pPr algn="l"/>
                <a:endParaRPr lang="en-IN" sz="1050"/>
              </a:p>
            </xdr:txBody>
          </xdr:sp>
          <xdr:sp macro="" textlink="">
            <xdr:nvSpPr>
              <xdr:cNvPr id="176" name="Flowchart: Connector 175">
                <a:extLst>
                  <a:ext uri="{FF2B5EF4-FFF2-40B4-BE49-F238E27FC236}">
                    <a16:creationId xmlns:a16="http://schemas.microsoft.com/office/drawing/2014/main" id="{D5454A4B-2363-4561-917F-A71743E44193}"/>
                  </a:ext>
                </a:extLst>
              </xdr:cNvPr>
              <xdr:cNvSpPr>
                <a:spLocks noChangeAspect="1"/>
              </xdr:cNvSpPr>
            </xdr:nvSpPr>
            <xdr:spPr>
              <a:xfrm>
                <a:off x="322204" y="8242839"/>
                <a:ext cx="114754" cy="114644"/>
              </a:xfrm>
              <a:prstGeom prst="flowChartConnector">
                <a:avLst/>
              </a:prstGeom>
              <a:solidFill>
                <a:srgbClr val="DD115E"/>
              </a:solidFill>
              <a:ln>
                <a:noFill/>
              </a:ln>
            </xdr:spPr>
            <xdr:style>
              <a:lnRef idx="2">
                <a:schemeClr val="accent1">
                  <a:shade val="15000"/>
                </a:schemeClr>
              </a:lnRef>
              <a:fillRef idx="1">
                <a:schemeClr val="accent1"/>
              </a:fillRef>
              <a:effectRef idx="0">
                <a:schemeClr val="accent1"/>
              </a:effectRef>
              <a:fontRef idx="minor">
                <a:schemeClr val="bg1"/>
              </a:fontRef>
            </xdr:style>
            <xdr:txBody>
              <a:bodyPr vertOverflow="clip" horzOverflow="clip" rtlCol="0" anchor="t"/>
              <a:lstStyle/>
              <a:p>
                <a:pPr algn="l"/>
                <a:endParaRPr lang="en-IN" sz="1050"/>
              </a:p>
            </xdr:txBody>
          </xdr:sp>
          <xdr:sp macro="" textlink="">
            <xdr:nvSpPr>
              <xdr:cNvPr id="177" name="Flowchart: Connector 176">
                <a:extLst>
                  <a:ext uri="{FF2B5EF4-FFF2-40B4-BE49-F238E27FC236}">
                    <a16:creationId xmlns:a16="http://schemas.microsoft.com/office/drawing/2014/main" id="{E6CFF185-486A-48DE-8E93-49094DD1E6C6}"/>
                  </a:ext>
                </a:extLst>
              </xdr:cNvPr>
              <xdr:cNvSpPr>
                <a:spLocks noChangeAspect="1"/>
              </xdr:cNvSpPr>
            </xdr:nvSpPr>
            <xdr:spPr>
              <a:xfrm>
                <a:off x="322204" y="8647940"/>
                <a:ext cx="114754" cy="107024"/>
              </a:xfrm>
              <a:prstGeom prst="flowChartConnector">
                <a:avLst/>
              </a:prstGeom>
              <a:solidFill>
                <a:srgbClr val="DD115E"/>
              </a:solidFill>
              <a:ln>
                <a:noFill/>
              </a:ln>
            </xdr:spPr>
            <xdr:style>
              <a:lnRef idx="2">
                <a:schemeClr val="accent1">
                  <a:shade val="15000"/>
                </a:schemeClr>
              </a:lnRef>
              <a:fillRef idx="1">
                <a:schemeClr val="accent1"/>
              </a:fillRef>
              <a:effectRef idx="0">
                <a:schemeClr val="accent1"/>
              </a:effectRef>
              <a:fontRef idx="minor">
                <a:schemeClr val="bg1"/>
              </a:fontRef>
            </xdr:style>
            <xdr:txBody>
              <a:bodyPr vertOverflow="clip" horzOverflow="clip" rtlCol="0" anchor="t"/>
              <a:lstStyle/>
              <a:p>
                <a:pPr algn="l"/>
                <a:endParaRPr lang="en-IN" sz="1050"/>
              </a:p>
            </xdr:txBody>
          </xdr:sp>
        </xdr:grpSp>
      </xdr:grpSp>
      <xdr:grpSp>
        <xdr:nvGrpSpPr>
          <xdr:cNvPr id="182" name="Group 181">
            <a:extLst>
              <a:ext uri="{FF2B5EF4-FFF2-40B4-BE49-F238E27FC236}">
                <a16:creationId xmlns:a16="http://schemas.microsoft.com/office/drawing/2014/main" id="{3772B30E-7E79-3DB9-5F95-2C9820EF7C53}"/>
              </a:ext>
            </a:extLst>
          </xdr:cNvPr>
          <xdr:cNvGrpSpPr>
            <a:grpSpLocks noChangeAspect="1"/>
          </xdr:cNvGrpSpPr>
        </xdr:nvGrpSpPr>
        <xdr:grpSpPr>
          <a:xfrm>
            <a:off x="0" y="58965"/>
            <a:ext cx="614702" cy="274220"/>
            <a:chOff x="27627" y="83509"/>
            <a:chExt cx="503541" cy="227528"/>
          </a:xfrm>
        </xdr:grpSpPr>
        <xdr:grpSp>
          <xdr:nvGrpSpPr>
            <xdr:cNvPr id="68" name="Group 67">
              <a:extLst>
                <a:ext uri="{FF2B5EF4-FFF2-40B4-BE49-F238E27FC236}">
                  <a16:creationId xmlns:a16="http://schemas.microsoft.com/office/drawing/2014/main" id="{208236F0-D446-D0F8-4AEE-4D22B6DC9D2C}"/>
                </a:ext>
              </a:extLst>
            </xdr:cNvPr>
            <xdr:cNvGrpSpPr/>
          </xdr:nvGrpSpPr>
          <xdr:grpSpPr>
            <a:xfrm flipV="1">
              <a:off x="162766" y="83509"/>
              <a:ext cx="228783" cy="227528"/>
              <a:chOff x="16407525" y="24562386"/>
              <a:chExt cx="3628703" cy="3633764"/>
            </a:xfrm>
          </xdr:grpSpPr>
          <xdr:grpSp>
            <xdr:nvGrpSpPr>
              <xdr:cNvPr id="72" name="Group 71">
                <a:extLst>
                  <a:ext uri="{FF2B5EF4-FFF2-40B4-BE49-F238E27FC236}">
                    <a16:creationId xmlns:a16="http://schemas.microsoft.com/office/drawing/2014/main" id="{03B5DDDC-2E99-ABC5-885C-C2FDA9DE6C82}"/>
                  </a:ext>
                </a:extLst>
              </xdr:cNvPr>
              <xdr:cNvGrpSpPr/>
            </xdr:nvGrpSpPr>
            <xdr:grpSpPr>
              <a:xfrm>
                <a:off x="16407525" y="24562386"/>
                <a:ext cx="3628703" cy="3633764"/>
                <a:chOff x="14617699" y="23319846"/>
                <a:chExt cx="3587750" cy="3587750"/>
              </a:xfrm>
            </xdr:grpSpPr>
            <xdr:grpSp>
              <xdr:nvGrpSpPr>
                <xdr:cNvPr id="86" name="Group 85">
                  <a:extLst>
                    <a:ext uri="{FF2B5EF4-FFF2-40B4-BE49-F238E27FC236}">
                      <a16:creationId xmlns:a16="http://schemas.microsoft.com/office/drawing/2014/main" id="{994CF851-3ACB-8F96-BD29-65272802CA6E}"/>
                    </a:ext>
                  </a:extLst>
                </xdr:cNvPr>
                <xdr:cNvGrpSpPr/>
              </xdr:nvGrpSpPr>
              <xdr:grpSpPr>
                <a:xfrm>
                  <a:off x="14617699" y="23319846"/>
                  <a:ext cx="3587750" cy="3587750"/>
                  <a:chOff x="14541499" y="23243646"/>
                  <a:chExt cx="3587750" cy="3587750"/>
                </a:xfrm>
              </xdr:grpSpPr>
              <xdr:grpSp>
                <xdr:nvGrpSpPr>
                  <xdr:cNvPr id="173" name="Group 172">
                    <a:extLst>
                      <a:ext uri="{FF2B5EF4-FFF2-40B4-BE49-F238E27FC236}">
                        <a16:creationId xmlns:a16="http://schemas.microsoft.com/office/drawing/2014/main" id="{17A156C0-E21D-E4CE-2EA7-4A99B9B5DD34}"/>
                      </a:ext>
                    </a:extLst>
                  </xdr:cNvPr>
                  <xdr:cNvGrpSpPr/>
                </xdr:nvGrpSpPr>
                <xdr:grpSpPr>
                  <a:xfrm>
                    <a:off x="14541499" y="23243646"/>
                    <a:ext cx="3587750" cy="3587750"/>
                    <a:chOff x="12699999" y="22198542"/>
                    <a:chExt cx="3587750" cy="3587750"/>
                  </a:xfrm>
                </xdr:grpSpPr>
                <xdr:sp macro="" textlink="">
                  <xdr:nvSpPr>
                    <xdr:cNvPr id="180" name="Rectangle: Rounded Corners 179">
                      <a:extLst>
                        <a:ext uri="{FF2B5EF4-FFF2-40B4-BE49-F238E27FC236}">
                          <a16:creationId xmlns:a16="http://schemas.microsoft.com/office/drawing/2014/main" id="{D0E5988A-05EE-A531-451E-C2113560D79F}"/>
                        </a:ext>
                      </a:extLst>
                    </xdr:cNvPr>
                    <xdr:cNvSpPr/>
                  </xdr:nvSpPr>
                  <xdr:spPr>
                    <a:xfrm>
                      <a:off x="12699999" y="22198542"/>
                      <a:ext cx="3587750" cy="3587750"/>
                    </a:xfrm>
                    <a:prstGeom prst="roundRect">
                      <a:avLst>
                        <a:gd name="adj" fmla="val 7041"/>
                      </a:avLst>
                    </a:prstGeom>
                    <a:noFill/>
                    <a:ln w="3175">
                      <a:solidFill>
                        <a:srgbClr val="9F7E4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81" name="Rectangle: Rounded Corners 180">
                      <a:extLst>
                        <a:ext uri="{FF2B5EF4-FFF2-40B4-BE49-F238E27FC236}">
                          <a16:creationId xmlns:a16="http://schemas.microsoft.com/office/drawing/2014/main" id="{365FC52E-B0F5-9BB6-3C72-CDB2C7D0148F}"/>
                        </a:ext>
                      </a:extLst>
                    </xdr:cNvPr>
                    <xdr:cNvSpPr/>
                  </xdr:nvSpPr>
                  <xdr:spPr>
                    <a:xfrm rot="1080000">
                      <a:off x="12699999" y="22198542"/>
                      <a:ext cx="3587750" cy="3587750"/>
                    </a:xfrm>
                    <a:prstGeom prst="roundRect">
                      <a:avLst>
                        <a:gd name="adj" fmla="val 7041"/>
                      </a:avLst>
                    </a:prstGeom>
                    <a:noFill/>
                    <a:ln w="3175">
                      <a:solidFill>
                        <a:srgbClr val="9F7E4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sp macro="" textlink="">
                <xdr:nvSpPr>
                  <xdr:cNvPr id="179" name="Rectangle: Rounded Corners 178">
                    <a:extLst>
                      <a:ext uri="{FF2B5EF4-FFF2-40B4-BE49-F238E27FC236}">
                        <a16:creationId xmlns:a16="http://schemas.microsoft.com/office/drawing/2014/main" id="{16740966-D923-B337-35FF-F02D4E784C94}"/>
                      </a:ext>
                    </a:extLst>
                  </xdr:cNvPr>
                  <xdr:cNvSpPr/>
                </xdr:nvSpPr>
                <xdr:spPr>
                  <a:xfrm rot="2160000">
                    <a:off x="14541499" y="23243646"/>
                    <a:ext cx="3587750" cy="3587750"/>
                  </a:xfrm>
                  <a:prstGeom prst="roundRect">
                    <a:avLst>
                      <a:gd name="adj" fmla="val 7041"/>
                    </a:avLst>
                  </a:prstGeom>
                  <a:noFill/>
                  <a:ln w="3175">
                    <a:solidFill>
                      <a:srgbClr val="9F7E4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sp macro="" textlink="">
              <xdr:nvSpPr>
                <xdr:cNvPr id="172" name="Rectangle: Rounded Corners 171">
                  <a:extLst>
                    <a:ext uri="{FF2B5EF4-FFF2-40B4-BE49-F238E27FC236}">
                      <a16:creationId xmlns:a16="http://schemas.microsoft.com/office/drawing/2014/main" id="{C22CCFF8-C623-F595-0CAC-C4958968B81E}"/>
                    </a:ext>
                  </a:extLst>
                </xdr:cNvPr>
                <xdr:cNvSpPr/>
              </xdr:nvSpPr>
              <xdr:spPr>
                <a:xfrm rot="3240000">
                  <a:off x="14617699" y="23319846"/>
                  <a:ext cx="3587750" cy="3587750"/>
                </a:xfrm>
                <a:prstGeom prst="roundRect">
                  <a:avLst>
                    <a:gd name="adj" fmla="val 7041"/>
                  </a:avLst>
                </a:prstGeom>
                <a:noFill/>
                <a:ln w="3175">
                  <a:solidFill>
                    <a:srgbClr val="9F7E4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sp macro="" textlink="">
            <xdr:nvSpPr>
              <xdr:cNvPr id="83" name="Rectangle: Rounded Corners 82">
                <a:extLst>
                  <a:ext uri="{FF2B5EF4-FFF2-40B4-BE49-F238E27FC236}">
                    <a16:creationId xmlns:a16="http://schemas.microsoft.com/office/drawing/2014/main" id="{D3CB09E8-1365-742A-4DAA-82718FBA5866}"/>
                  </a:ext>
                </a:extLst>
              </xdr:cNvPr>
              <xdr:cNvSpPr/>
            </xdr:nvSpPr>
            <xdr:spPr>
              <a:xfrm rot="4320000">
                <a:off x="16404995" y="24564916"/>
                <a:ext cx="3633764" cy="3628703"/>
              </a:xfrm>
              <a:prstGeom prst="roundRect">
                <a:avLst>
                  <a:gd name="adj" fmla="val 7041"/>
                </a:avLst>
              </a:prstGeom>
              <a:noFill/>
              <a:ln w="3175">
                <a:solidFill>
                  <a:srgbClr val="9F7E4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sp macro="" textlink="">
          <xdr:nvSpPr>
            <xdr:cNvPr id="69" name="TextBox 68">
              <a:extLst>
                <a:ext uri="{FF2B5EF4-FFF2-40B4-BE49-F238E27FC236}">
                  <a16:creationId xmlns:a16="http://schemas.microsoft.com/office/drawing/2014/main" id="{4E3A9A52-5B73-DEAD-AFE0-924D4B954EB9}"/>
                </a:ext>
              </a:extLst>
            </xdr:cNvPr>
            <xdr:cNvSpPr txBox="1"/>
          </xdr:nvSpPr>
          <xdr:spPr>
            <a:xfrm rot="10800000" flipV="1">
              <a:off x="27627" y="140160"/>
              <a:ext cx="503541" cy="9181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000">
                  <a:solidFill>
                    <a:schemeClr val="bg1"/>
                  </a:solidFill>
                  <a:latin typeface="Broadway" panose="04040905080B02020502" pitchFamily="82" charset="0"/>
                </a:rPr>
                <a:t>Ak</a:t>
              </a:r>
            </a:p>
          </xdr:txBody>
        </xdr:sp>
      </xdr:grpSp>
    </xdr:grpSp>
    <xdr:clientData/>
  </xdr:twoCellAnchor>
</xdr:wsDr>
</file>

<file path=xl/drawings/drawing2.xml><?xml version="1.0" encoding="utf-8"?>
<c:userShapes xmlns:c="http://schemas.openxmlformats.org/drawingml/2006/chart">
  <cdr:relSizeAnchor xmlns:cdr="http://schemas.openxmlformats.org/drawingml/2006/chartDrawing">
    <cdr:from>
      <cdr:x>0.627</cdr:x>
      <cdr:y>0.27475</cdr:y>
    </cdr:from>
    <cdr:to>
      <cdr:x>0.644</cdr:x>
      <cdr:y>0.3225</cdr:y>
    </cdr:to>
    <cdr:sp macro="" textlink="">
      <cdr:nvSpPr>
        <cdr:cNvPr id="3" name="Straight Connector 2">
          <a:extLst xmlns:a="http://schemas.openxmlformats.org/drawingml/2006/main">
            <a:ext uri="{FF2B5EF4-FFF2-40B4-BE49-F238E27FC236}">
              <a16:creationId xmlns:a16="http://schemas.microsoft.com/office/drawing/2014/main" id="{3E9BAB5F-E9BA-F75A-0B66-3DA4B4F2D9B8}"/>
            </a:ext>
          </a:extLst>
        </cdr:cNvPr>
        <cdr:cNvSpPr/>
      </cdr:nvSpPr>
      <cdr:spPr>
        <a:xfrm xmlns:a="http://schemas.openxmlformats.org/drawingml/2006/main" flipV="1">
          <a:off x="10197564" y="2680113"/>
          <a:ext cx="276489" cy="465789"/>
        </a:xfrm>
        <a:prstGeom xmlns:a="http://schemas.openxmlformats.org/drawingml/2006/main" prst="line">
          <a:avLst/>
        </a:prstGeom>
        <a:ln xmlns:a="http://schemas.openxmlformats.org/drawingml/2006/main" w="15875">
          <a:gradFill rotWithShape="1">
            <a:gsLst>
              <a:gs pos="54000">
                <a:srgbClr val="667AC7"/>
              </a:gs>
              <a:gs pos="0">
                <a:srgbClr val="041EA0"/>
              </a:gs>
              <a:gs pos="100000">
                <a:srgbClr val="97ECF7"/>
              </a:gs>
            </a:gsLst>
            <a:lin ang="5400000" scaled="1"/>
          </a:gradFill>
        </a:ln>
        <a:effectLst xmlns:a="http://schemas.openxmlformats.org/drawingml/2006/mai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txBody>
        <a:bodyPr xmlns:a="http://schemas.openxmlformats.org/drawingml/2006/main"/>
        <a:lstStyle xmlns:a="http://schemas.openxmlformats.org/drawingml/2006/main"/>
        <a:p xmlns:a="http://schemas.openxmlformats.org/drawingml/2006/main">
          <a:endParaRPr/>
        </a:p>
      </cdr:txBody>
    </cdr:sp>
  </cdr:relSizeAnchor>
  <cdr:relSizeAnchor xmlns:cdr="http://schemas.openxmlformats.org/drawingml/2006/chartDrawing">
    <cdr:from>
      <cdr:x>0.63975</cdr:x>
      <cdr:y>0.225</cdr:y>
    </cdr:from>
    <cdr:to>
      <cdr:x>0.66725</cdr:x>
      <cdr:y>0.2725</cdr:y>
    </cdr:to>
    <cdr:sp macro="" textlink="">
      <cdr:nvSpPr>
        <cdr:cNvPr id="5" name="Circle: Hollow 4">
          <a:extLst xmlns:a="http://schemas.openxmlformats.org/drawingml/2006/main">
            <a:ext uri="{FF2B5EF4-FFF2-40B4-BE49-F238E27FC236}">
              <a16:creationId xmlns:a16="http://schemas.microsoft.com/office/drawing/2014/main" id="{33C14C04-1A66-F573-22B7-64C299748E37}"/>
            </a:ext>
          </a:extLst>
        </cdr:cNvPr>
        <cdr:cNvSpPr>
          <a:spLocks xmlns:a="http://schemas.openxmlformats.org/drawingml/2006/main" noChangeAspect="1"/>
        </cdr:cNvSpPr>
      </cdr:nvSpPr>
      <cdr:spPr>
        <a:xfrm xmlns:a="http://schemas.openxmlformats.org/drawingml/2006/main">
          <a:off x="10106025" y="2114550"/>
          <a:ext cx="438150" cy="447675"/>
        </a:xfrm>
        <a:prstGeom xmlns:a="http://schemas.openxmlformats.org/drawingml/2006/main" prst="donut">
          <a:avLst>
            <a:gd name="adj" fmla="val 6232"/>
          </a:avLst>
        </a:prstGeom>
        <a:solidFill xmlns:a="http://schemas.openxmlformats.org/drawingml/2006/main">
          <a:srgbClr val="97ECF7"/>
        </a:solidFill>
        <a:ln xmlns:a="http://schemas.openxmlformats.org/drawingml/2006/main">
          <a:noFill/>
        </a:ln>
        <a:effectLst xmlns:a="http://schemas.openxmlformats.org/drawingml/2006/mai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bg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0.41075</cdr:x>
      <cdr:y>0.17625</cdr:y>
    </cdr:from>
    <cdr:to>
      <cdr:x>0.449</cdr:x>
      <cdr:y>0.19475</cdr:y>
    </cdr:to>
    <cdr:sp macro="" textlink="">
      <cdr:nvSpPr>
        <cdr:cNvPr id="11" name="Straight Connector 10">
          <a:extLst xmlns:a="http://schemas.openxmlformats.org/drawingml/2006/main">
            <a:ext uri="{FF2B5EF4-FFF2-40B4-BE49-F238E27FC236}">
              <a16:creationId xmlns:a16="http://schemas.microsoft.com/office/drawing/2014/main" id="{87DE0EA8-63FD-7096-DE0E-EA5630638D20}"/>
            </a:ext>
          </a:extLst>
        </cdr:cNvPr>
        <cdr:cNvSpPr/>
      </cdr:nvSpPr>
      <cdr:spPr>
        <a:xfrm xmlns:a="http://schemas.openxmlformats.org/drawingml/2006/main" flipH="1" flipV="1">
          <a:off x="6486525" y="1657350"/>
          <a:ext cx="600075" cy="171450"/>
        </a:xfrm>
        <a:prstGeom xmlns:a="http://schemas.openxmlformats.org/drawingml/2006/main" prst="line">
          <a:avLst/>
        </a:prstGeom>
        <a:ln xmlns:a="http://schemas.openxmlformats.org/drawingml/2006/main" w="15875">
          <a:gradFill rotWithShape="1">
            <a:gsLst>
              <a:gs pos="54000">
                <a:srgbClr val="667AC7"/>
              </a:gs>
              <a:gs pos="0">
                <a:srgbClr val="041EA0"/>
              </a:gs>
              <a:gs pos="100000">
                <a:srgbClr val="97ECF7"/>
              </a:gs>
            </a:gsLst>
            <a:lin ang="5400000" scaled="1"/>
          </a:gradFill>
        </a:ln>
        <a:effectLst xmlns:a="http://schemas.openxmlformats.org/drawingml/2006/mai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txBody>
        <a:bodyPr xmlns:a="http://schemas.openxmlformats.org/drawingml/2006/main"/>
        <a:lstStyle xmlns:a="http://schemas.openxmlformats.org/drawingml/2006/main"/>
        <a:p xmlns:a="http://schemas.openxmlformats.org/drawingml/2006/main">
          <a:endParaRPr/>
        </a:p>
      </cdr:txBody>
    </cdr:sp>
  </cdr:relSizeAnchor>
  <cdr:relSizeAnchor xmlns:cdr="http://schemas.openxmlformats.org/drawingml/2006/chartDrawing">
    <cdr:from>
      <cdr:x>0.38025</cdr:x>
      <cdr:y>0.14375</cdr:y>
    </cdr:from>
    <cdr:to>
      <cdr:x>0.40875</cdr:x>
      <cdr:y>0.1915</cdr:y>
    </cdr:to>
    <cdr:sp macro="" textlink="">
      <cdr:nvSpPr>
        <cdr:cNvPr id="12" name="Circle: Hollow 11">
          <a:extLst xmlns:a="http://schemas.openxmlformats.org/drawingml/2006/main">
            <a:ext uri="{FF2B5EF4-FFF2-40B4-BE49-F238E27FC236}">
              <a16:creationId xmlns:a16="http://schemas.microsoft.com/office/drawing/2014/main" id="{E2BF9BBC-1BF2-8902-DC34-7D0E61776FA3}"/>
            </a:ext>
          </a:extLst>
        </cdr:cNvPr>
        <cdr:cNvSpPr>
          <a:spLocks xmlns:a="http://schemas.openxmlformats.org/drawingml/2006/main" noChangeAspect="1"/>
        </cdr:cNvSpPr>
      </cdr:nvSpPr>
      <cdr:spPr>
        <a:xfrm xmlns:a="http://schemas.openxmlformats.org/drawingml/2006/main">
          <a:off x="6010275" y="1352550"/>
          <a:ext cx="447675" cy="447675"/>
        </a:xfrm>
        <a:prstGeom xmlns:a="http://schemas.openxmlformats.org/drawingml/2006/main" prst="donut">
          <a:avLst>
            <a:gd name="adj" fmla="val 6232"/>
          </a:avLst>
        </a:prstGeom>
        <a:solidFill xmlns:a="http://schemas.openxmlformats.org/drawingml/2006/main">
          <a:srgbClr val="97ECF7"/>
        </a:solidFill>
        <a:ln xmlns:a="http://schemas.openxmlformats.org/drawingml/2006/main">
          <a:noFill/>
        </a:ln>
        <a:effectLst xmlns:a="http://schemas.openxmlformats.org/drawingml/2006/mai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bg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dr:relSizeAnchor xmlns:cdr="http://schemas.openxmlformats.org/drawingml/2006/chartDrawing">
    <cdr:from>
      <cdr:x>0.1675</cdr:x>
      <cdr:y>0.20275</cdr:y>
    </cdr:from>
    <cdr:to>
      <cdr:x>0.1785</cdr:x>
      <cdr:y>0.22975</cdr:y>
    </cdr:to>
    <cdr:sp macro="" textlink="">
      <cdr:nvSpPr>
        <cdr:cNvPr id="14" name="Straight Connector 13">
          <a:extLst xmlns:a="http://schemas.openxmlformats.org/drawingml/2006/main">
            <a:ext uri="{FF2B5EF4-FFF2-40B4-BE49-F238E27FC236}">
              <a16:creationId xmlns:a16="http://schemas.microsoft.com/office/drawing/2014/main" id="{87DE0EA8-63FD-7096-DE0E-EA5630638D20}"/>
            </a:ext>
          </a:extLst>
        </cdr:cNvPr>
        <cdr:cNvSpPr/>
      </cdr:nvSpPr>
      <cdr:spPr>
        <a:xfrm xmlns:a="http://schemas.openxmlformats.org/drawingml/2006/main" flipH="1" flipV="1">
          <a:off x="2647950" y="1905000"/>
          <a:ext cx="171450" cy="257175"/>
        </a:xfrm>
        <a:prstGeom xmlns:a="http://schemas.openxmlformats.org/drawingml/2006/main" prst="line">
          <a:avLst/>
        </a:prstGeom>
        <a:ln xmlns:a="http://schemas.openxmlformats.org/drawingml/2006/main" w="15875">
          <a:gradFill rotWithShape="1">
            <a:gsLst>
              <a:gs pos="54000">
                <a:srgbClr val="667AC7"/>
              </a:gs>
              <a:gs pos="0">
                <a:srgbClr val="041EA0"/>
              </a:gs>
              <a:gs pos="100000">
                <a:srgbClr val="97ECF7"/>
              </a:gs>
            </a:gsLst>
            <a:lin ang="5400000" scaled="1"/>
          </a:gradFill>
        </a:ln>
        <a:effectLst xmlns:a="http://schemas.openxmlformats.org/drawingml/2006/mai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txBody>
        <a:bodyPr xmlns:a="http://schemas.openxmlformats.org/drawingml/2006/main"/>
        <a:lstStyle xmlns:a="http://schemas.openxmlformats.org/drawingml/2006/main"/>
        <a:p xmlns:a="http://schemas.openxmlformats.org/drawingml/2006/main">
          <a:endParaRPr/>
        </a:p>
      </cdr:txBody>
    </cdr:sp>
  </cdr:relSizeAnchor>
  <cdr:relSizeAnchor xmlns:cdr="http://schemas.openxmlformats.org/drawingml/2006/chartDrawing">
    <cdr:from>
      <cdr:x>0.1455</cdr:x>
      <cdr:y>0.159</cdr:y>
    </cdr:from>
    <cdr:to>
      <cdr:x>0.173</cdr:x>
      <cdr:y>0.2055</cdr:y>
    </cdr:to>
    <cdr:sp macro="" textlink="">
      <cdr:nvSpPr>
        <cdr:cNvPr id="15" name="Circle: Hollow 14">
          <a:extLst xmlns:a="http://schemas.openxmlformats.org/drawingml/2006/main">
            <a:ext uri="{FF2B5EF4-FFF2-40B4-BE49-F238E27FC236}">
              <a16:creationId xmlns:a16="http://schemas.microsoft.com/office/drawing/2014/main" id="{E2BF9BBC-1BF2-8902-DC34-7D0E61776FA3}"/>
            </a:ext>
          </a:extLst>
        </cdr:cNvPr>
        <cdr:cNvSpPr>
          <a:spLocks xmlns:a="http://schemas.openxmlformats.org/drawingml/2006/main" noChangeAspect="1"/>
        </cdr:cNvSpPr>
      </cdr:nvSpPr>
      <cdr:spPr>
        <a:xfrm xmlns:a="http://schemas.openxmlformats.org/drawingml/2006/main">
          <a:off x="2295525" y="1495425"/>
          <a:ext cx="438150" cy="438150"/>
        </a:xfrm>
        <a:prstGeom xmlns:a="http://schemas.openxmlformats.org/drawingml/2006/main" prst="donut">
          <a:avLst>
            <a:gd name="adj" fmla="val 6232"/>
          </a:avLst>
        </a:prstGeom>
        <a:solidFill xmlns:a="http://schemas.openxmlformats.org/drawingml/2006/main">
          <a:srgbClr val="97ECF7"/>
        </a:solidFill>
        <a:ln xmlns:a="http://schemas.openxmlformats.org/drawingml/2006/main">
          <a:noFill/>
        </a:ln>
        <a:effectLst xmlns:a="http://schemas.openxmlformats.org/drawingml/2006/mai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bg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dr:relSizeAnchor xmlns:cdr="http://schemas.openxmlformats.org/drawingml/2006/chartDrawing">
    <cdr:from>
      <cdr:x>0.10525</cdr:x>
      <cdr:y>0.4865</cdr:y>
    </cdr:from>
    <cdr:to>
      <cdr:x>0.10725</cdr:x>
      <cdr:y>0.51975</cdr:y>
    </cdr:to>
    <cdr:sp macro="" textlink="">
      <cdr:nvSpPr>
        <cdr:cNvPr id="17" name="Straight Connector 16">
          <a:extLst xmlns:a="http://schemas.openxmlformats.org/drawingml/2006/main">
            <a:ext uri="{FF2B5EF4-FFF2-40B4-BE49-F238E27FC236}">
              <a16:creationId xmlns:a16="http://schemas.microsoft.com/office/drawing/2014/main" id="{87DE0EA8-63FD-7096-DE0E-EA5630638D20}"/>
            </a:ext>
          </a:extLst>
        </cdr:cNvPr>
        <cdr:cNvSpPr/>
      </cdr:nvSpPr>
      <cdr:spPr>
        <a:xfrm xmlns:a="http://schemas.openxmlformats.org/drawingml/2006/main" flipV="1">
          <a:off x="1657350" y="4581525"/>
          <a:ext cx="28575" cy="314325"/>
        </a:xfrm>
        <a:prstGeom xmlns:a="http://schemas.openxmlformats.org/drawingml/2006/main" prst="line">
          <a:avLst/>
        </a:prstGeom>
        <a:ln xmlns:a="http://schemas.openxmlformats.org/drawingml/2006/main" w="15875">
          <a:gradFill rotWithShape="1">
            <a:gsLst>
              <a:gs pos="54000">
                <a:srgbClr val="667AC7"/>
              </a:gs>
              <a:gs pos="0">
                <a:srgbClr val="041EA0"/>
              </a:gs>
              <a:gs pos="100000">
                <a:srgbClr val="97ECF7"/>
              </a:gs>
            </a:gsLst>
            <a:lin ang="5400000" scaled="1"/>
          </a:gradFill>
        </a:ln>
        <a:effectLst xmlns:a="http://schemas.openxmlformats.org/drawingml/2006/mai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txBody>
        <a:bodyPr xmlns:a="http://schemas.openxmlformats.org/drawingml/2006/main"/>
        <a:lstStyle xmlns:a="http://schemas.openxmlformats.org/drawingml/2006/main"/>
        <a:p xmlns:a="http://schemas.openxmlformats.org/drawingml/2006/main">
          <a:endParaRPr/>
        </a:p>
      </cdr:txBody>
    </cdr:sp>
  </cdr:relSizeAnchor>
  <cdr:relSizeAnchor xmlns:cdr="http://schemas.openxmlformats.org/drawingml/2006/chartDrawing">
    <cdr:from>
      <cdr:x>0.09775</cdr:x>
      <cdr:y>0.43525</cdr:y>
    </cdr:from>
    <cdr:to>
      <cdr:x>0.12525</cdr:x>
      <cdr:y>0.48175</cdr:y>
    </cdr:to>
    <cdr:sp macro="" textlink="">
      <cdr:nvSpPr>
        <cdr:cNvPr id="18" name="Circle: Hollow 17">
          <a:extLst xmlns:a="http://schemas.openxmlformats.org/drawingml/2006/main">
            <a:ext uri="{FF2B5EF4-FFF2-40B4-BE49-F238E27FC236}">
              <a16:creationId xmlns:a16="http://schemas.microsoft.com/office/drawing/2014/main" id="{E2BF9BBC-1BF2-8902-DC34-7D0E61776FA3}"/>
            </a:ext>
          </a:extLst>
        </cdr:cNvPr>
        <cdr:cNvSpPr>
          <a:spLocks xmlns:a="http://schemas.openxmlformats.org/drawingml/2006/main" noChangeAspect="1"/>
        </cdr:cNvSpPr>
      </cdr:nvSpPr>
      <cdr:spPr>
        <a:xfrm xmlns:a="http://schemas.openxmlformats.org/drawingml/2006/main">
          <a:off x="1543050" y="4095750"/>
          <a:ext cx="438150" cy="438150"/>
        </a:xfrm>
        <a:prstGeom xmlns:a="http://schemas.openxmlformats.org/drawingml/2006/main" prst="donut">
          <a:avLst>
            <a:gd name="adj" fmla="val 6232"/>
          </a:avLst>
        </a:prstGeom>
        <a:solidFill xmlns:a="http://schemas.openxmlformats.org/drawingml/2006/main">
          <a:srgbClr val="97ECF7"/>
        </a:solidFill>
        <a:ln xmlns:a="http://schemas.openxmlformats.org/drawingml/2006/main">
          <a:noFill/>
        </a:ln>
        <a:effectLst xmlns:a="http://schemas.openxmlformats.org/drawingml/2006/mai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bg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dr:relSizeAnchor xmlns:cdr="http://schemas.openxmlformats.org/drawingml/2006/chartDrawing">
    <cdr:from>
      <cdr:x>0.3165</cdr:x>
      <cdr:y>0.748</cdr:y>
    </cdr:from>
    <cdr:to>
      <cdr:x>0.34875</cdr:x>
      <cdr:y>0.754</cdr:y>
    </cdr:to>
    <cdr:sp macro="" textlink="">
      <cdr:nvSpPr>
        <cdr:cNvPr id="20" name="Straight Connector 19">
          <a:extLst xmlns:a="http://schemas.openxmlformats.org/drawingml/2006/main">
            <a:ext uri="{FF2B5EF4-FFF2-40B4-BE49-F238E27FC236}">
              <a16:creationId xmlns:a16="http://schemas.microsoft.com/office/drawing/2014/main" id="{87DE0EA8-63FD-7096-DE0E-EA5630638D20}"/>
            </a:ext>
          </a:extLst>
        </cdr:cNvPr>
        <cdr:cNvSpPr/>
      </cdr:nvSpPr>
      <cdr:spPr>
        <a:xfrm xmlns:a="http://schemas.openxmlformats.org/drawingml/2006/main" flipH="1" flipV="1">
          <a:off x="5000625" y="7048500"/>
          <a:ext cx="514350" cy="57150"/>
        </a:xfrm>
        <a:prstGeom xmlns:a="http://schemas.openxmlformats.org/drawingml/2006/main" prst="line">
          <a:avLst/>
        </a:prstGeom>
        <a:ln xmlns:a="http://schemas.openxmlformats.org/drawingml/2006/main" w="15875">
          <a:gradFill rotWithShape="1">
            <a:gsLst>
              <a:gs pos="54000">
                <a:srgbClr val="667AC7"/>
              </a:gs>
              <a:gs pos="0">
                <a:srgbClr val="041EA0"/>
              </a:gs>
              <a:gs pos="100000">
                <a:srgbClr val="97ECF7"/>
              </a:gs>
            </a:gsLst>
            <a:lin ang="5400000" scaled="1"/>
          </a:gradFill>
        </a:ln>
        <a:effectLst xmlns:a="http://schemas.openxmlformats.org/drawingml/2006/mai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txBody>
        <a:bodyPr xmlns:a="http://schemas.openxmlformats.org/drawingml/2006/main"/>
        <a:lstStyle xmlns:a="http://schemas.openxmlformats.org/drawingml/2006/main"/>
        <a:p xmlns:a="http://schemas.openxmlformats.org/drawingml/2006/main">
          <a:endParaRPr/>
        </a:p>
      </cdr:txBody>
    </cdr:sp>
  </cdr:relSizeAnchor>
  <cdr:relSizeAnchor xmlns:cdr="http://schemas.openxmlformats.org/drawingml/2006/chartDrawing">
    <cdr:from>
      <cdr:x>0.286</cdr:x>
      <cdr:y>0.7205</cdr:y>
    </cdr:from>
    <cdr:to>
      <cdr:x>0.31125</cdr:x>
      <cdr:y>0.76475</cdr:y>
    </cdr:to>
    <cdr:sp macro="" textlink="">
      <cdr:nvSpPr>
        <cdr:cNvPr id="21" name="Circle: Hollow 20">
          <a:extLst xmlns:a="http://schemas.openxmlformats.org/drawingml/2006/main">
            <a:ext uri="{FF2B5EF4-FFF2-40B4-BE49-F238E27FC236}">
              <a16:creationId xmlns:a16="http://schemas.microsoft.com/office/drawing/2014/main" id="{E2BF9BBC-1BF2-8902-DC34-7D0E61776FA3}"/>
            </a:ext>
          </a:extLst>
        </cdr:cNvPr>
        <cdr:cNvSpPr>
          <a:spLocks xmlns:a="http://schemas.openxmlformats.org/drawingml/2006/main" noChangeAspect="1"/>
        </cdr:cNvSpPr>
      </cdr:nvSpPr>
      <cdr:spPr>
        <a:xfrm xmlns:a="http://schemas.openxmlformats.org/drawingml/2006/main">
          <a:off x="4514850" y="6791325"/>
          <a:ext cx="400050" cy="419100"/>
        </a:xfrm>
        <a:prstGeom xmlns:a="http://schemas.openxmlformats.org/drawingml/2006/main" prst="donut">
          <a:avLst>
            <a:gd name="adj" fmla="val 6232"/>
          </a:avLst>
        </a:prstGeom>
        <a:solidFill xmlns:a="http://schemas.openxmlformats.org/drawingml/2006/main">
          <a:srgbClr val="97ECF7"/>
        </a:solidFill>
        <a:ln xmlns:a="http://schemas.openxmlformats.org/drawingml/2006/main">
          <a:noFill/>
        </a:ln>
        <a:effectLst xmlns:a="http://schemas.openxmlformats.org/drawingml/2006/mai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bg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dr:relSizeAnchor xmlns:cdr="http://schemas.openxmlformats.org/drawingml/2006/chartDrawing">
    <cdr:from>
      <cdr:x>0.63825</cdr:x>
      <cdr:y>0.7185</cdr:y>
    </cdr:from>
    <cdr:to>
      <cdr:x>0.66625</cdr:x>
      <cdr:y>0.75175</cdr:y>
    </cdr:to>
    <cdr:sp macro="" textlink="">
      <cdr:nvSpPr>
        <cdr:cNvPr id="26" name="Straight Connector 25">
          <a:extLst xmlns:a="http://schemas.openxmlformats.org/drawingml/2006/main">
            <a:ext uri="{FF2B5EF4-FFF2-40B4-BE49-F238E27FC236}">
              <a16:creationId xmlns:a16="http://schemas.microsoft.com/office/drawing/2014/main" id="{87DE0EA8-63FD-7096-DE0E-EA5630638D20}"/>
            </a:ext>
          </a:extLst>
        </cdr:cNvPr>
        <cdr:cNvSpPr/>
      </cdr:nvSpPr>
      <cdr:spPr>
        <a:xfrm xmlns:a="http://schemas.openxmlformats.org/drawingml/2006/main" flipV="1">
          <a:off x="10086975" y="6772275"/>
          <a:ext cx="438150" cy="314325"/>
        </a:xfrm>
        <a:prstGeom xmlns:a="http://schemas.openxmlformats.org/drawingml/2006/main" prst="line">
          <a:avLst/>
        </a:prstGeom>
        <a:ln xmlns:a="http://schemas.openxmlformats.org/drawingml/2006/main" w="15875">
          <a:gradFill rotWithShape="1">
            <a:gsLst>
              <a:gs pos="54000">
                <a:srgbClr val="667AC7"/>
              </a:gs>
              <a:gs pos="0">
                <a:srgbClr val="041EA0"/>
              </a:gs>
              <a:gs pos="100000">
                <a:srgbClr val="97ECF7"/>
              </a:gs>
            </a:gsLst>
            <a:lin ang="5400000" scaled="1"/>
          </a:gradFill>
        </a:ln>
        <a:effectLst xmlns:a="http://schemas.openxmlformats.org/drawingml/2006/mai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txBody>
        <a:bodyPr xmlns:a="http://schemas.openxmlformats.org/drawingml/2006/main"/>
        <a:lstStyle xmlns:a="http://schemas.openxmlformats.org/drawingml/2006/main"/>
        <a:p xmlns:a="http://schemas.openxmlformats.org/drawingml/2006/main">
          <a:endParaRPr/>
        </a:p>
      </cdr:txBody>
    </cdr:sp>
  </cdr:relSizeAnchor>
  <cdr:relSizeAnchor xmlns:cdr="http://schemas.openxmlformats.org/drawingml/2006/chartDrawing">
    <cdr:from>
      <cdr:x>0.6095</cdr:x>
      <cdr:y>0.7465</cdr:y>
    </cdr:from>
    <cdr:to>
      <cdr:x>0.637</cdr:x>
      <cdr:y>0.793</cdr:y>
    </cdr:to>
    <cdr:sp macro="" textlink="">
      <cdr:nvSpPr>
        <cdr:cNvPr id="27" name="Circle: Hollow 26">
          <a:extLst xmlns:a="http://schemas.openxmlformats.org/drawingml/2006/main">
            <a:ext uri="{FF2B5EF4-FFF2-40B4-BE49-F238E27FC236}">
              <a16:creationId xmlns:a16="http://schemas.microsoft.com/office/drawing/2014/main" id="{E2BF9BBC-1BF2-8902-DC34-7D0E61776FA3}"/>
            </a:ext>
          </a:extLst>
        </cdr:cNvPr>
        <cdr:cNvSpPr>
          <a:spLocks xmlns:a="http://schemas.openxmlformats.org/drawingml/2006/main" noChangeAspect="1"/>
        </cdr:cNvSpPr>
      </cdr:nvSpPr>
      <cdr:spPr>
        <a:xfrm xmlns:a="http://schemas.openxmlformats.org/drawingml/2006/main">
          <a:off x="9629775" y="7038975"/>
          <a:ext cx="438150" cy="438150"/>
        </a:xfrm>
        <a:prstGeom xmlns:a="http://schemas.openxmlformats.org/drawingml/2006/main" prst="donut">
          <a:avLst>
            <a:gd name="adj" fmla="val 6232"/>
          </a:avLst>
        </a:prstGeom>
        <a:solidFill xmlns:a="http://schemas.openxmlformats.org/drawingml/2006/main">
          <a:srgbClr val="97ECF7"/>
        </a:solidFill>
        <a:ln xmlns:a="http://schemas.openxmlformats.org/drawingml/2006/main">
          <a:noFill/>
        </a:ln>
        <a:effectLst xmlns:a="http://schemas.openxmlformats.org/drawingml/2006/mai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bg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r>
            <a:rPr lang="en-US">
              <a:ln/>
              <a:solidFill>
                <a:schemeClr val="bg1"/>
              </a:solidFill>
              <a:effectLst/>
            </a:rPr>
            <a:t> </a:t>
          </a:r>
        </a:p>
      </cdr:txBody>
    </cdr:sp>
  </cdr:relSizeAnchor>
  <cdr:relSizeAnchor xmlns:cdr="http://schemas.openxmlformats.org/drawingml/2006/chartDrawing">
    <cdr:from>
      <cdr:x>0.18025</cdr:x>
      <cdr:y>0.70975</cdr:y>
    </cdr:from>
    <cdr:to>
      <cdr:x>0.23975</cdr:x>
      <cdr:y>0.8195</cdr:y>
    </cdr:to>
    <cdr:sp macro="" textlink="">
      <cdr:nvSpPr>
        <cdr:cNvPr id="56" name="TextBox 55">
          <a:extLst xmlns:a="http://schemas.openxmlformats.org/drawingml/2006/main">
            <a:ext uri="{FF2B5EF4-FFF2-40B4-BE49-F238E27FC236}">
              <a16:creationId xmlns:a16="http://schemas.microsoft.com/office/drawing/2014/main" id="{2D7A7B9C-0D77-687B-3359-A52A38FDEF4E}"/>
            </a:ext>
          </a:extLst>
        </cdr:cNvPr>
        <cdr:cNvSpPr txBox="1"/>
      </cdr:nvSpPr>
      <cdr:spPr>
        <a:xfrm xmlns:a="http://schemas.openxmlformats.org/drawingml/2006/main">
          <a:off x="2847975" y="6686550"/>
          <a:ext cx="942975" cy="1038225"/>
        </a:xfrm>
        <a:prstGeom xmlns:a="http://schemas.openxmlformats.org/drawingml/2006/main" prst="rect">
          <a:avLst/>
        </a:prstGeom>
        <a:effectLst xmlns:a="http://schemas.openxmlformats.org/drawingml/2006/main"/>
      </cdr:spPr>
      <cdr:txBody>
        <a:bodyPr xmlns:a="http://schemas.openxmlformats.org/drawingml/2006/main" vertOverflow="clip" wrap="none" rtlCol="0"/>
        <a:lstStyle xmlns:a="http://schemas.openxmlformats.org/drawingml/2006/main"/>
        <a:p xmlns:a="http://schemas.openxmlformats.org/drawingml/2006/main">
          <a:endParaRPr lang="en-IN" sz="1100"/>
        </a:p>
      </cdr:txBody>
    </cdr:sp>
  </cdr:relSizeAnchor>
  <cdr:relSizeAnchor xmlns:cdr="http://schemas.openxmlformats.org/drawingml/2006/chartDrawing">
    <cdr:from>
      <cdr:x>0.076</cdr:x>
      <cdr:y>0.3445</cdr:y>
    </cdr:from>
    <cdr:to>
      <cdr:x>0.1015</cdr:x>
      <cdr:y>0.39125</cdr:y>
    </cdr:to>
    <cdr:sp macro="" textlink="">
      <cdr:nvSpPr>
        <cdr:cNvPr id="58" name="Oval 57">
          <a:extLst xmlns:a="http://schemas.openxmlformats.org/drawingml/2006/main">
            <a:ext uri="{FF2B5EF4-FFF2-40B4-BE49-F238E27FC236}">
              <a16:creationId xmlns:a16="http://schemas.microsoft.com/office/drawing/2014/main" id="{898408FB-6254-7D8E-2765-2DBE9430872C}"/>
            </a:ext>
          </a:extLst>
        </cdr:cNvPr>
        <cdr:cNvSpPr>
          <a:spLocks xmlns:a="http://schemas.openxmlformats.org/drawingml/2006/main" noChangeAspect="1"/>
        </cdr:cNvSpPr>
      </cdr:nvSpPr>
      <cdr:spPr>
        <a:xfrm xmlns:a="http://schemas.openxmlformats.org/drawingml/2006/main">
          <a:off x="1200150" y="3248025"/>
          <a:ext cx="400050" cy="438150"/>
        </a:xfrm>
        <a:prstGeom xmlns:a="http://schemas.openxmlformats.org/drawingml/2006/main" prst="ellipse">
          <a:avLst/>
        </a:prstGeom>
        <a:solidFill xmlns:a="http://schemas.openxmlformats.org/drawingml/2006/main">
          <a:schemeClr val="tx2">
            <a:lumMod val="50000"/>
          </a:schemeClr>
        </a:solidFill>
        <a:ln xmlns:a="http://schemas.openxmlformats.org/drawingml/2006/main">
          <a:noFill/>
        </a:ln>
        <a:effectLst xmlns:a="http://schemas.openxmlformats.org/drawingml/2006/mai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bg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0.09475</cdr:x>
      <cdr:y>0.3925</cdr:y>
    </cdr:from>
    <cdr:to>
      <cdr:x>0.1035</cdr:x>
      <cdr:y>0.43275</cdr:y>
    </cdr:to>
    <cdr:sp macro="" textlink="">
      <cdr:nvSpPr>
        <cdr:cNvPr id="61" name="Straight Connector 60">
          <a:extLst xmlns:a="http://schemas.openxmlformats.org/drawingml/2006/main">
            <a:ext uri="{FF2B5EF4-FFF2-40B4-BE49-F238E27FC236}">
              <a16:creationId xmlns:a16="http://schemas.microsoft.com/office/drawing/2014/main" id="{AC07C257-3B8F-E925-7AB2-0E9AE1A788D6}"/>
            </a:ext>
          </a:extLst>
        </cdr:cNvPr>
        <cdr:cNvSpPr/>
      </cdr:nvSpPr>
      <cdr:spPr>
        <a:xfrm xmlns:a="http://schemas.openxmlformats.org/drawingml/2006/main">
          <a:off x="1495425" y="3695700"/>
          <a:ext cx="142875" cy="381000"/>
        </a:xfrm>
        <a:prstGeom xmlns:a="http://schemas.openxmlformats.org/drawingml/2006/main" prst="line">
          <a:avLst/>
        </a:prstGeom>
        <a:ln xmlns:a="http://schemas.openxmlformats.org/drawingml/2006/main" w="15875">
          <a:solidFill>
            <a:schemeClr val="tx2">
              <a:lumMod val="50000"/>
            </a:schemeClr>
          </a:solidFill>
        </a:ln>
        <a:effectLst xmlns:a="http://schemas.openxmlformats.org/drawingml/2006/mai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txBody>
        <a:bodyPr xmlns:a="http://schemas.openxmlformats.org/drawingml/2006/main"/>
        <a:lstStyle xmlns:a="http://schemas.openxmlformats.org/drawingml/2006/main"/>
        <a:p xmlns:a="http://schemas.openxmlformats.org/drawingml/2006/main">
          <a:endParaRPr/>
        </a:p>
      </cdr:txBody>
    </cdr:sp>
  </cdr:relSizeAnchor>
</c:userShapes>
</file>

<file path=xl/drawings/drawing3.xml><?xml version="1.0" encoding="utf-8"?>
<xdr:wsDr xmlns:xdr="http://schemas.openxmlformats.org/drawingml/2006/spreadsheetDrawing" xmlns:a="http://schemas.openxmlformats.org/drawingml/2006/main">
  <xdr:twoCellAnchor>
    <xdr:from>
      <xdr:col>23</xdr:col>
      <xdr:colOff>590709</xdr:colOff>
      <xdr:row>6</xdr:row>
      <xdr:rowOff>49356</xdr:rowOff>
    </xdr:from>
    <xdr:to>
      <xdr:col>25</xdr:col>
      <xdr:colOff>291029</xdr:colOff>
      <xdr:row>11</xdr:row>
      <xdr:rowOff>107040</xdr:rowOff>
    </xdr:to>
    <xdr:grpSp>
      <xdr:nvGrpSpPr>
        <xdr:cNvPr id="653" name="Group 652" hidden="1">
          <a:extLst>
            <a:ext uri="{FF2B5EF4-FFF2-40B4-BE49-F238E27FC236}">
              <a16:creationId xmlns:a16="http://schemas.microsoft.com/office/drawing/2014/main" id="{4086F593-761E-4C93-8AEA-DDF820D9C536}"/>
            </a:ext>
          </a:extLst>
        </xdr:cNvPr>
        <xdr:cNvGrpSpPr/>
      </xdr:nvGrpSpPr>
      <xdr:grpSpPr>
        <a:xfrm>
          <a:off x="13913009" y="1166956"/>
          <a:ext cx="919520" cy="946684"/>
          <a:chOff x="10640208" y="3817792"/>
          <a:chExt cx="911524" cy="933318"/>
        </a:xfrm>
      </xdr:grpSpPr>
      <xdr:sp macro="" textlink="PivotTables2!L29">
        <xdr:nvSpPr>
          <xdr:cNvPr id="654" name="TextBox 653">
            <a:extLst>
              <a:ext uri="{FF2B5EF4-FFF2-40B4-BE49-F238E27FC236}">
                <a16:creationId xmlns:a16="http://schemas.microsoft.com/office/drawing/2014/main" id="{B149D516-2EA4-6651-B185-C913975019E5}"/>
              </a:ext>
            </a:extLst>
          </xdr:cNvPr>
          <xdr:cNvSpPr txBox="1"/>
        </xdr:nvSpPr>
        <xdr:spPr>
          <a:xfrm>
            <a:off x="10640208" y="3820589"/>
            <a:ext cx="910590" cy="923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531CF6C-CF35-4DAF-9FC7-3398AA79BE1A}" type="TxLink">
              <a:rPr lang="en-US" sz="1600" b="0" i="0" u="none" strike="noStrike">
                <a:ln>
                  <a:noFill/>
                </a:ln>
                <a:solidFill>
                  <a:srgbClr val="C240D8"/>
                </a:solidFill>
                <a:latin typeface="Calibri"/>
                <a:ea typeface="Calibri"/>
                <a:cs typeface="Calibri"/>
              </a:rPr>
              <a:pPr algn="ctr"/>
              <a:t>●</a:t>
            </a:fld>
            <a:endParaRPr lang="en-IN" sz="1200">
              <a:ln>
                <a:noFill/>
              </a:ln>
            </a:endParaRPr>
          </a:p>
        </xdr:txBody>
      </xdr:sp>
      <xdr:sp macro="" textlink="PivotTables2!N29">
        <xdr:nvSpPr>
          <xdr:cNvPr id="655" name="TextBox 654">
            <a:extLst>
              <a:ext uri="{FF2B5EF4-FFF2-40B4-BE49-F238E27FC236}">
                <a16:creationId xmlns:a16="http://schemas.microsoft.com/office/drawing/2014/main" id="{D4D10031-F38A-7202-64F4-7677117B7B37}"/>
              </a:ext>
            </a:extLst>
          </xdr:cNvPr>
          <xdr:cNvSpPr txBox="1"/>
        </xdr:nvSpPr>
        <xdr:spPr>
          <a:xfrm>
            <a:off x="10643140" y="3817792"/>
            <a:ext cx="908592" cy="9333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2E5CA36-B9DE-459E-B6AA-DDB084D93EF8}" type="TxLink">
              <a:rPr lang="en-US" sz="1600" b="0" i="0" u="none" strike="noStrike">
                <a:ln>
                  <a:noFill/>
                </a:ln>
                <a:solidFill>
                  <a:srgbClr val="0F11A7"/>
                </a:solidFill>
                <a:latin typeface="Calibri"/>
                <a:ea typeface="Calibri"/>
                <a:cs typeface="Calibri"/>
              </a:rPr>
              <a:pPr algn="ctr"/>
              <a:t> </a:t>
            </a:fld>
            <a:endParaRPr lang="en-IN" sz="1200">
              <a:ln>
                <a:noFill/>
              </a:ln>
            </a:endParaRPr>
          </a:p>
        </xdr:txBody>
      </xdr:sp>
    </xdr:grpSp>
    <xdr:clientData/>
  </xdr:twoCellAnchor>
  <xdr:twoCellAnchor>
    <xdr:from>
      <xdr:col>23</xdr:col>
      <xdr:colOff>590230</xdr:colOff>
      <xdr:row>7</xdr:row>
      <xdr:rowOff>85746</xdr:rowOff>
    </xdr:from>
    <xdr:to>
      <xdr:col>25</xdr:col>
      <xdr:colOff>284832</xdr:colOff>
      <xdr:row>12</xdr:row>
      <xdr:rowOff>124511</xdr:rowOff>
    </xdr:to>
    <xdr:grpSp>
      <xdr:nvGrpSpPr>
        <xdr:cNvPr id="665" name="Group 664" hidden="1">
          <a:extLst>
            <a:ext uri="{FF2B5EF4-FFF2-40B4-BE49-F238E27FC236}">
              <a16:creationId xmlns:a16="http://schemas.microsoft.com/office/drawing/2014/main" id="{BC7BB35C-E54D-4E6B-BC45-829E5003F936}"/>
            </a:ext>
          </a:extLst>
        </xdr:cNvPr>
        <xdr:cNvGrpSpPr/>
      </xdr:nvGrpSpPr>
      <xdr:grpSpPr>
        <a:xfrm>
          <a:off x="13912530" y="1381146"/>
          <a:ext cx="913802" cy="927765"/>
          <a:chOff x="10640208" y="3817792"/>
          <a:chExt cx="911524" cy="933318"/>
        </a:xfrm>
      </xdr:grpSpPr>
      <xdr:sp macro="" textlink="PivotTables2!L29">
        <xdr:nvSpPr>
          <xdr:cNvPr id="666" name="TextBox 665">
            <a:extLst>
              <a:ext uri="{FF2B5EF4-FFF2-40B4-BE49-F238E27FC236}">
                <a16:creationId xmlns:a16="http://schemas.microsoft.com/office/drawing/2014/main" id="{DFD36411-24A1-900B-B291-C9E4EC907850}"/>
              </a:ext>
            </a:extLst>
          </xdr:cNvPr>
          <xdr:cNvSpPr txBox="1"/>
        </xdr:nvSpPr>
        <xdr:spPr>
          <a:xfrm>
            <a:off x="10640208" y="3820589"/>
            <a:ext cx="910590" cy="923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531CF6C-CF35-4DAF-9FC7-3398AA79BE1A}" type="TxLink">
              <a:rPr lang="en-US" sz="1600" b="0" i="0" u="none" strike="noStrike">
                <a:ln>
                  <a:noFill/>
                </a:ln>
                <a:solidFill>
                  <a:srgbClr val="C240D8"/>
                </a:solidFill>
                <a:latin typeface="Calibri"/>
                <a:ea typeface="Calibri"/>
                <a:cs typeface="Calibri"/>
              </a:rPr>
              <a:pPr algn="ctr"/>
              <a:t>●</a:t>
            </a:fld>
            <a:endParaRPr lang="en-IN" sz="1200">
              <a:ln>
                <a:noFill/>
              </a:ln>
            </a:endParaRPr>
          </a:p>
        </xdr:txBody>
      </xdr:sp>
      <xdr:sp macro="" textlink="PivotTables2!N29">
        <xdr:nvSpPr>
          <xdr:cNvPr id="667" name="TextBox 666">
            <a:extLst>
              <a:ext uri="{FF2B5EF4-FFF2-40B4-BE49-F238E27FC236}">
                <a16:creationId xmlns:a16="http://schemas.microsoft.com/office/drawing/2014/main" id="{AD6CB805-C71B-E074-1B89-E5A5C7A9588C}"/>
              </a:ext>
            </a:extLst>
          </xdr:cNvPr>
          <xdr:cNvSpPr txBox="1"/>
        </xdr:nvSpPr>
        <xdr:spPr>
          <a:xfrm>
            <a:off x="10643140" y="3817792"/>
            <a:ext cx="908592" cy="9333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2E5CA36-B9DE-459E-B6AA-DDB084D93EF8}" type="TxLink">
              <a:rPr lang="en-US" sz="1600" b="0" i="0" u="none" strike="noStrike">
                <a:ln>
                  <a:noFill/>
                </a:ln>
                <a:solidFill>
                  <a:srgbClr val="0F11A7"/>
                </a:solidFill>
                <a:latin typeface="Calibri"/>
                <a:ea typeface="Calibri"/>
                <a:cs typeface="Calibri"/>
              </a:rPr>
              <a:pPr algn="ctr"/>
              <a:t> </a:t>
            </a:fld>
            <a:endParaRPr lang="en-IN" sz="1200">
              <a:ln>
                <a:noFill/>
              </a:ln>
            </a:endParaRPr>
          </a:p>
        </xdr:txBody>
      </xdr:sp>
    </xdr:grpSp>
    <xdr:clientData/>
  </xdr:twoCellAnchor>
  <xdr:twoCellAnchor>
    <xdr:from>
      <xdr:col>23</xdr:col>
      <xdr:colOff>94814</xdr:colOff>
      <xdr:row>7</xdr:row>
      <xdr:rowOff>84618</xdr:rowOff>
    </xdr:from>
    <xdr:to>
      <xdr:col>24</xdr:col>
      <xdr:colOff>405363</xdr:colOff>
      <xdr:row>12</xdr:row>
      <xdr:rowOff>124194</xdr:rowOff>
    </xdr:to>
    <xdr:grpSp>
      <xdr:nvGrpSpPr>
        <xdr:cNvPr id="677" name="Group 676" hidden="1">
          <a:extLst>
            <a:ext uri="{FF2B5EF4-FFF2-40B4-BE49-F238E27FC236}">
              <a16:creationId xmlns:a16="http://schemas.microsoft.com/office/drawing/2014/main" id="{99A16FCA-8EB3-4305-9D77-96EB961C25E4}"/>
            </a:ext>
          </a:extLst>
        </xdr:cNvPr>
        <xdr:cNvGrpSpPr/>
      </xdr:nvGrpSpPr>
      <xdr:grpSpPr>
        <a:xfrm>
          <a:off x="13417114" y="1380018"/>
          <a:ext cx="920149" cy="928576"/>
          <a:chOff x="13066281" y="3815828"/>
          <a:chExt cx="922020" cy="939165"/>
        </a:xfrm>
      </xdr:grpSpPr>
      <xdr:sp macro="" textlink="PivotTables2!S40">
        <xdr:nvSpPr>
          <xdr:cNvPr id="678" name="TextBox 677">
            <a:extLst>
              <a:ext uri="{FF2B5EF4-FFF2-40B4-BE49-F238E27FC236}">
                <a16:creationId xmlns:a16="http://schemas.microsoft.com/office/drawing/2014/main" id="{3CC2CF44-403B-A3BF-AB7A-FFE79167746A}"/>
              </a:ext>
            </a:extLst>
          </xdr:cNvPr>
          <xdr:cNvSpPr txBox="1"/>
        </xdr:nvSpPr>
        <xdr:spPr>
          <a:xfrm>
            <a:off x="13074854" y="3815828"/>
            <a:ext cx="904875" cy="9391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B802B44-8D88-4410-A8AA-BC6CB7DFAB6B}" type="TxLink">
              <a:rPr lang="en-US" sz="1600" b="0" i="0" u="none" strike="noStrike">
                <a:solidFill>
                  <a:srgbClr val="5A097C"/>
                </a:solidFill>
                <a:latin typeface="Calibri"/>
                <a:ea typeface="Calibri"/>
                <a:cs typeface="Calibri"/>
              </a:rPr>
              <a:pPr algn="ctr"/>
              <a:t> </a:t>
            </a:fld>
            <a:endParaRPr lang="en-IN" sz="1200"/>
          </a:p>
        </xdr:txBody>
      </xdr:sp>
      <xdr:sp macro="" textlink="PivotTables2!U40">
        <xdr:nvSpPr>
          <xdr:cNvPr id="679" name="TextBox 678">
            <a:extLst>
              <a:ext uri="{FF2B5EF4-FFF2-40B4-BE49-F238E27FC236}">
                <a16:creationId xmlns:a16="http://schemas.microsoft.com/office/drawing/2014/main" id="{BADE3E91-4AE0-C0C1-506E-749E6C96032F}"/>
              </a:ext>
            </a:extLst>
          </xdr:cNvPr>
          <xdr:cNvSpPr txBox="1"/>
        </xdr:nvSpPr>
        <xdr:spPr>
          <a:xfrm>
            <a:off x="13066281" y="3825353"/>
            <a:ext cx="922020"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BD0D5E9-87B8-49A6-B0A2-CF2EB6D780A6}" type="TxLink">
              <a:rPr lang="en-US" sz="1600" b="0" i="0" u="none" strike="noStrike">
                <a:solidFill>
                  <a:srgbClr val="296EFC"/>
                </a:solidFill>
                <a:latin typeface="Calibri"/>
                <a:ea typeface="Calibri"/>
                <a:cs typeface="Calibri"/>
              </a:rPr>
              <a:pPr algn="ctr"/>
              <a:t> </a:t>
            </a:fld>
            <a:endParaRPr lang="en-IN" sz="1200"/>
          </a:p>
        </xdr:txBody>
      </xdr:sp>
    </xdr:grpSp>
    <xdr:clientData/>
  </xdr:twoCellAnchor>
  <xdr:twoCellAnchor>
    <xdr:from>
      <xdr:col>24</xdr:col>
      <xdr:colOff>151417</xdr:colOff>
      <xdr:row>8</xdr:row>
      <xdr:rowOff>4964</xdr:rowOff>
    </xdr:from>
    <xdr:to>
      <xdr:col>25</xdr:col>
      <xdr:colOff>501533</xdr:colOff>
      <xdr:row>13</xdr:row>
      <xdr:rowOff>40900</xdr:rowOff>
    </xdr:to>
    <xdr:grpSp>
      <xdr:nvGrpSpPr>
        <xdr:cNvPr id="680" name="Group 679" hidden="1">
          <a:extLst>
            <a:ext uri="{FF2B5EF4-FFF2-40B4-BE49-F238E27FC236}">
              <a16:creationId xmlns:a16="http://schemas.microsoft.com/office/drawing/2014/main" id="{01A41292-E44C-4CF4-8559-42B0F2A7915B}"/>
            </a:ext>
          </a:extLst>
        </xdr:cNvPr>
        <xdr:cNvGrpSpPr/>
      </xdr:nvGrpSpPr>
      <xdr:grpSpPr>
        <a:xfrm>
          <a:off x="14083317" y="1478164"/>
          <a:ext cx="959716" cy="924936"/>
          <a:chOff x="13045361" y="3815828"/>
          <a:chExt cx="934368" cy="939165"/>
        </a:xfrm>
      </xdr:grpSpPr>
      <xdr:sp macro="" textlink="PivotTables2!M29">
        <xdr:nvSpPr>
          <xdr:cNvPr id="681" name="TextBox 680">
            <a:extLst>
              <a:ext uri="{FF2B5EF4-FFF2-40B4-BE49-F238E27FC236}">
                <a16:creationId xmlns:a16="http://schemas.microsoft.com/office/drawing/2014/main" id="{A4884317-39D6-353E-F24D-057C8D52F4B5}"/>
              </a:ext>
            </a:extLst>
          </xdr:cNvPr>
          <xdr:cNvSpPr txBox="1"/>
        </xdr:nvSpPr>
        <xdr:spPr>
          <a:xfrm>
            <a:off x="13074854" y="3815828"/>
            <a:ext cx="904875" cy="9391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B802B44-8D88-4410-A8AA-BC6CB7DFAB6B}" type="TxLink">
              <a:rPr lang="en-US" sz="1600" b="0" i="0" u="none" strike="noStrike">
                <a:solidFill>
                  <a:srgbClr val="5A097C"/>
                </a:solidFill>
                <a:latin typeface="Calibri"/>
                <a:ea typeface="Calibri"/>
                <a:cs typeface="Calibri"/>
              </a:rPr>
              <a:pPr algn="ctr"/>
              <a:t>●</a:t>
            </a:fld>
            <a:endParaRPr lang="en-IN" sz="1200"/>
          </a:p>
        </xdr:txBody>
      </xdr:sp>
      <xdr:sp macro="" textlink="PivotTables2!O29">
        <xdr:nvSpPr>
          <xdr:cNvPr id="682" name="TextBox 681">
            <a:extLst>
              <a:ext uri="{FF2B5EF4-FFF2-40B4-BE49-F238E27FC236}">
                <a16:creationId xmlns:a16="http://schemas.microsoft.com/office/drawing/2014/main" id="{E57AEADF-944C-32C5-ADD5-469835465A2E}"/>
              </a:ext>
            </a:extLst>
          </xdr:cNvPr>
          <xdr:cNvSpPr txBox="1"/>
        </xdr:nvSpPr>
        <xdr:spPr>
          <a:xfrm>
            <a:off x="13045361" y="3822499"/>
            <a:ext cx="918192"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BD0D5E9-87B8-49A6-B0A2-CF2EB6D780A6}" type="TxLink">
              <a:rPr lang="en-US" sz="1600" b="0" i="0" u="none" strike="noStrike">
                <a:solidFill>
                  <a:srgbClr val="296EFC"/>
                </a:solidFill>
                <a:latin typeface="Calibri"/>
                <a:ea typeface="Calibri"/>
                <a:cs typeface="Calibri"/>
              </a:rPr>
              <a:pPr algn="ctr"/>
              <a:t> </a:t>
            </a:fld>
            <a:endParaRPr lang="en-IN" sz="1200"/>
          </a:p>
        </xdr:txBody>
      </xdr:sp>
    </xdr:grpSp>
    <xdr:clientData/>
  </xdr:twoCellAnchor>
  <xdr:twoCellAnchor>
    <xdr:from>
      <xdr:col>23</xdr:col>
      <xdr:colOff>405441</xdr:colOff>
      <xdr:row>6</xdr:row>
      <xdr:rowOff>48702</xdr:rowOff>
    </xdr:from>
    <xdr:to>
      <xdr:col>25</xdr:col>
      <xdr:colOff>401422</xdr:colOff>
      <xdr:row>12</xdr:row>
      <xdr:rowOff>6120</xdr:rowOff>
    </xdr:to>
    <xdr:grpSp>
      <xdr:nvGrpSpPr>
        <xdr:cNvPr id="686" name="Group 685" hidden="1">
          <a:extLst>
            <a:ext uri="{FF2B5EF4-FFF2-40B4-BE49-F238E27FC236}">
              <a16:creationId xmlns:a16="http://schemas.microsoft.com/office/drawing/2014/main" id="{EFD4DE41-E2EB-4D50-A7D8-8985C3D9EC7B}"/>
            </a:ext>
          </a:extLst>
        </xdr:cNvPr>
        <xdr:cNvGrpSpPr/>
      </xdr:nvGrpSpPr>
      <xdr:grpSpPr>
        <a:xfrm>
          <a:off x="13727741" y="1166302"/>
          <a:ext cx="1215181" cy="1024218"/>
          <a:chOff x="12752136" y="3740400"/>
          <a:chExt cx="1227593" cy="1014593"/>
        </a:xfrm>
      </xdr:grpSpPr>
      <xdr:sp macro="" textlink="PivotTables2!AX59">
        <xdr:nvSpPr>
          <xdr:cNvPr id="687" name="TextBox 686">
            <a:extLst>
              <a:ext uri="{FF2B5EF4-FFF2-40B4-BE49-F238E27FC236}">
                <a16:creationId xmlns:a16="http://schemas.microsoft.com/office/drawing/2014/main" id="{83A20E47-BC90-FF0D-2112-E6A56992FC91}"/>
              </a:ext>
            </a:extLst>
          </xdr:cNvPr>
          <xdr:cNvSpPr txBox="1"/>
        </xdr:nvSpPr>
        <xdr:spPr>
          <a:xfrm>
            <a:off x="13074854" y="3815828"/>
            <a:ext cx="904875" cy="9391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B802B44-8D88-4410-A8AA-BC6CB7DFAB6B}" type="TxLink">
              <a:rPr lang="en-US" sz="1600" b="0" i="0" u="none" strike="noStrike">
                <a:solidFill>
                  <a:srgbClr val="5A097C"/>
                </a:solidFill>
                <a:latin typeface="Calibri"/>
                <a:ea typeface="Calibri"/>
                <a:cs typeface="Calibri"/>
              </a:rPr>
              <a:pPr algn="ctr"/>
              <a:t> </a:t>
            </a:fld>
            <a:endParaRPr lang="en-IN" sz="1200"/>
          </a:p>
        </xdr:txBody>
      </xdr:sp>
      <xdr:sp macro="" textlink="PivotTables2!AZ59">
        <xdr:nvSpPr>
          <xdr:cNvPr id="688" name="TextBox 687">
            <a:extLst>
              <a:ext uri="{FF2B5EF4-FFF2-40B4-BE49-F238E27FC236}">
                <a16:creationId xmlns:a16="http://schemas.microsoft.com/office/drawing/2014/main" id="{A3C378C3-9B28-5126-F1EF-B95627713303}"/>
              </a:ext>
            </a:extLst>
          </xdr:cNvPr>
          <xdr:cNvSpPr txBox="1"/>
        </xdr:nvSpPr>
        <xdr:spPr>
          <a:xfrm>
            <a:off x="12752136" y="3740400"/>
            <a:ext cx="925345" cy="915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BD0D5E9-87B8-49A6-B0A2-CF2EB6D780A6}" type="TxLink">
              <a:rPr lang="en-US" sz="1600" b="0" i="0" u="none" strike="noStrike">
                <a:solidFill>
                  <a:srgbClr val="296EFC"/>
                </a:solidFill>
                <a:latin typeface="Calibri"/>
                <a:ea typeface="Calibri"/>
                <a:cs typeface="Calibri"/>
              </a:rPr>
              <a:pPr algn="ctr"/>
              <a:t> </a:t>
            </a:fld>
            <a:endParaRPr lang="en-IN" sz="1200"/>
          </a:p>
        </xdr:txBody>
      </xdr:sp>
    </xdr:grpSp>
    <xdr:clientData/>
  </xdr:twoCellAnchor>
  <xdr:twoCellAnchor>
    <xdr:from>
      <xdr:col>23</xdr:col>
      <xdr:colOff>190515</xdr:colOff>
      <xdr:row>6</xdr:row>
      <xdr:rowOff>49807</xdr:rowOff>
    </xdr:from>
    <xdr:to>
      <xdr:col>24</xdr:col>
      <xdr:colOff>520974</xdr:colOff>
      <xdr:row>11</xdr:row>
      <xdr:rowOff>87669</xdr:rowOff>
    </xdr:to>
    <xdr:grpSp>
      <xdr:nvGrpSpPr>
        <xdr:cNvPr id="701" name="Group 700" hidden="1">
          <a:extLst>
            <a:ext uri="{FF2B5EF4-FFF2-40B4-BE49-F238E27FC236}">
              <a16:creationId xmlns:a16="http://schemas.microsoft.com/office/drawing/2014/main" id="{7B58431D-CFA7-4AB5-929E-8A609EEBDF2C}"/>
            </a:ext>
          </a:extLst>
        </xdr:cNvPr>
        <xdr:cNvGrpSpPr/>
      </xdr:nvGrpSpPr>
      <xdr:grpSpPr>
        <a:xfrm>
          <a:off x="13512815" y="1167407"/>
          <a:ext cx="940059" cy="926862"/>
          <a:chOff x="10882083" y="3430325"/>
          <a:chExt cx="918210" cy="929635"/>
        </a:xfrm>
      </xdr:grpSpPr>
      <xdr:sp macro="" textlink="PivotTables2!M29">
        <xdr:nvSpPr>
          <xdr:cNvPr id="702" name="TextBox 701">
            <a:extLst>
              <a:ext uri="{FF2B5EF4-FFF2-40B4-BE49-F238E27FC236}">
                <a16:creationId xmlns:a16="http://schemas.microsoft.com/office/drawing/2014/main" id="{2416F1CE-7DD9-0725-AF4F-B07C59183E65}"/>
              </a:ext>
            </a:extLst>
          </xdr:cNvPr>
          <xdr:cNvSpPr txBox="1"/>
        </xdr:nvSpPr>
        <xdr:spPr>
          <a:xfrm>
            <a:off x="10885893" y="3436035"/>
            <a:ext cx="914400" cy="923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561769C-E8C4-43EA-8F56-96129EDC339D}" type="TxLink">
              <a:rPr lang="en-US" sz="1600" b="0" i="0" u="none" strike="noStrike">
                <a:ln>
                  <a:noFill/>
                </a:ln>
                <a:solidFill>
                  <a:srgbClr val="5A097C"/>
                </a:solidFill>
                <a:latin typeface="Calibri"/>
                <a:ea typeface="Calibri"/>
                <a:cs typeface="Calibri"/>
              </a:rPr>
              <a:pPr algn="ctr"/>
              <a:t>●</a:t>
            </a:fld>
            <a:endParaRPr lang="en-IN" sz="1200">
              <a:ln>
                <a:noFill/>
              </a:ln>
            </a:endParaRPr>
          </a:p>
        </xdr:txBody>
      </xdr:sp>
      <xdr:sp macro="" textlink="PivotTables2!O29">
        <xdr:nvSpPr>
          <xdr:cNvPr id="703" name="TextBox 702">
            <a:extLst>
              <a:ext uri="{FF2B5EF4-FFF2-40B4-BE49-F238E27FC236}">
                <a16:creationId xmlns:a16="http://schemas.microsoft.com/office/drawing/2014/main" id="{3A1A5D4D-52B7-8053-DB9D-9729D99D815B}"/>
              </a:ext>
            </a:extLst>
          </xdr:cNvPr>
          <xdr:cNvSpPr txBox="1"/>
        </xdr:nvSpPr>
        <xdr:spPr>
          <a:xfrm>
            <a:off x="10882083" y="3430325"/>
            <a:ext cx="914401" cy="9201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4FDD085-0352-466E-8A01-4A1A0881115D}" type="TxLink">
              <a:rPr lang="en-US" sz="1600" b="0" i="0" u="none" strike="noStrike">
                <a:ln>
                  <a:noFill/>
                </a:ln>
                <a:solidFill>
                  <a:srgbClr val="296EFC"/>
                </a:solidFill>
                <a:latin typeface="Calibri"/>
                <a:ea typeface="Calibri"/>
                <a:cs typeface="Calibri"/>
              </a:rPr>
              <a:pPr algn="ctr"/>
              <a:t> </a:t>
            </a:fld>
            <a:endParaRPr lang="en-IN" sz="1200">
              <a:ln>
                <a:noFill/>
              </a:ln>
            </a:endParaRPr>
          </a:p>
        </xdr:txBody>
      </xdr:sp>
    </xdr:grpSp>
    <xdr:clientData/>
  </xdr:twoCellAnchor>
  <xdr:twoCellAnchor>
    <xdr:from>
      <xdr:col>24</xdr:col>
      <xdr:colOff>95546</xdr:colOff>
      <xdr:row>5</xdr:row>
      <xdr:rowOff>111170</xdr:rowOff>
    </xdr:from>
    <xdr:to>
      <xdr:col>25</xdr:col>
      <xdr:colOff>405924</xdr:colOff>
      <xdr:row>11</xdr:row>
      <xdr:rowOff>5443</xdr:rowOff>
    </xdr:to>
    <xdr:grpSp>
      <xdr:nvGrpSpPr>
        <xdr:cNvPr id="707" name="Group 706" hidden="1">
          <a:extLst>
            <a:ext uri="{FF2B5EF4-FFF2-40B4-BE49-F238E27FC236}">
              <a16:creationId xmlns:a16="http://schemas.microsoft.com/office/drawing/2014/main" id="{6ADD8B09-BDA1-436D-8EEE-B915257B452C}"/>
            </a:ext>
          </a:extLst>
        </xdr:cNvPr>
        <xdr:cNvGrpSpPr/>
      </xdr:nvGrpSpPr>
      <xdr:grpSpPr>
        <a:xfrm>
          <a:off x="14027446" y="1050970"/>
          <a:ext cx="919978" cy="961073"/>
          <a:chOff x="10882083" y="3430325"/>
          <a:chExt cx="918210" cy="929635"/>
        </a:xfrm>
      </xdr:grpSpPr>
      <xdr:sp macro="" textlink="PivotTables2!M29">
        <xdr:nvSpPr>
          <xdr:cNvPr id="708" name="TextBox 707">
            <a:extLst>
              <a:ext uri="{FF2B5EF4-FFF2-40B4-BE49-F238E27FC236}">
                <a16:creationId xmlns:a16="http://schemas.microsoft.com/office/drawing/2014/main" id="{30BD9854-3FEB-61C1-6F18-EC8765977595}"/>
              </a:ext>
            </a:extLst>
          </xdr:cNvPr>
          <xdr:cNvSpPr txBox="1"/>
        </xdr:nvSpPr>
        <xdr:spPr>
          <a:xfrm>
            <a:off x="10885893" y="3436035"/>
            <a:ext cx="914400" cy="923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561769C-E8C4-43EA-8F56-96129EDC339D}" type="TxLink">
              <a:rPr lang="en-US" sz="1600" b="0" i="0" u="none" strike="noStrike">
                <a:ln>
                  <a:noFill/>
                </a:ln>
                <a:solidFill>
                  <a:srgbClr val="5A097C"/>
                </a:solidFill>
                <a:latin typeface="Calibri"/>
                <a:ea typeface="Calibri"/>
                <a:cs typeface="Calibri"/>
              </a:rPr>
              <a:pPr algn="ctr"/>
              <a:t>●</a:t>
            </a:fld>
            <a:endParaRPr lang="en-IN" sz="1200">
              <a:ln>
                <a:noFill/>
              </a:ln>
            </a:endParaRPr>
          </a:p>
        </xdr:txBody>
      </xdr:sp>
      <xdr:sp macro="" textlink="PivotTables2!O29">
        <xdr:nvSpPr>
          <xdr:cNvPr id="709" name="TextBox 708">
            <a:extLst>
              <a:ext uri="{FF2B5EF4-FFF2-40B4-BE49-F238E27FC236}">
                <a16:creationId xmlns:a16="http://schemas.microsoft.com/office/drawing/2014/main" id="{A2B96ECB-CD33-728F-65E5-B3ED0E41AFEB}"/>
              </a:ext>
            </a:extLst>
          </xdr:cNvPr>
          <xdr:cNvSpPr txBox="1"/>
        </xdr:nvSpPr>
        <xdr:spPr>
          <a:xfrm>
            <a:off x="10882083" y="3430325"/>
            <a:ext cx="914401" cy="9201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4FDD085-0352-466E-8A01-4A1A0881115D}" type="TxLink">
              <a:rPr lang="en-US" sz="1600" b="0" i="0" u="none" strike="noStrike">
                <a:ln>
                  <a:noFill/>
                </a:ln>
                <a:solidFill>
                  <a:srgbClr val="296EFC"/>
                </a:solidFill>
                <a:latin typeface="Calibri"/>
                <a:ea typeface="Calibri"/>
                <a:cs typeface="Calibri"/>
              </a:rPr>
              <a:pPr algn="ctr"/>
              <a:t> </a:t>
            </a:fld>
            <a:endParaRPr lang="en-IN" sz="1200">
              <a:ln>
                <a:noFill/>
              </a:ln>
            </a:endParaRPr>
          </a:p>
        </xdr:txBody>
      </xdr:sp>
    </xdr:grpSp>
    <xdr:clientData/>
  </xdr:twoCellAnchor>
  <xdr:twoCellAnchor>
    <xdr:from>
      <xdr:col>23</xdr:col>
      <xdr:colOff>213910</xdr:colOff>
      <xdr:row>6</xdr:row>
      <xdr:rowOff>163053</xdr:rowOff>
    </xdr:from>
    <xdr:to>
      <xdr:col>24</xdr:col>
      <xdr:colOff>520469</xdr:colOff>
      <xdr:row>12</xdr:row>
      <xdr:rowOff>30344</xdr:rowOff>
    </xdr:to>
    <xdr:grpSp>
      <xdr:nvGrpSpPr>
        <xdr:cNvPr id="710" name="Group 709" hidden="1">
          <a:extLst>
            <a:ext uri="{FF2B5EF4-FFF2-40B4-BE49-F238E27FC236}">
              <a16:creationId xmlns:a16="http://schemas.microsoft.com/office/drawing/2014/main" id="{E6713016-065F-4C4D-93BF-80B81636BAED}"/>
            </a:ext>
          </a:extLst>
        </xdr:cNvPr>
        <xdr:cNvGrpSpPr/>
      </xdr:nvGrpSpPr>
      <xdr:grpSpPr>
        <a:xfrm>
          <a:off x="13536210" y="1280653"/>
          <a:ext cx="916159" cy="934091"/>
          <a:chOff x="10882083" y="3430325"/>
          <a:chExt cx="918210" cy="929635"/>
        </a:xfrm>
      </xdr:grpSpPr>
      <xdr:sp macro="" textlink="PivotTables2!M29">
        <xdr:nvSpPr>
          <xdr:cNvPr id="711" name="TextBox 710">
            <a:extLst>
              <a:ext uri="{FF2B5EF4-FFF2-40B4-BE49-F238E27FC236}">
                <a16:creationId xmlns:a16="http://schemas.microsoft.com/office/drawing/2014/main" id="{452E47BA-B512-0970-C744-0667B8FB7758}"/>
              </a:ext>
            </a:extLst>
          </xdr:cNvPr>
          <xdr:cNvSpPr txBox="1"/>
        </xdr:nvSpPr>
        <xdr:spPr>
          <a:xfrm>
            <a:off x="10885893" y="3436035"/>
            <a:ext cx="914400" cy="923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561769C-E8C4-43EA-8F56-96129EDC339D}" type="TxLink">
              <a:rPr lang="en-US" sz="1600" b="0" i="0" u="none" strike="noStrike">
                <a:ln>
                  <a:noFill/>
                </a:ln>
                <a:solidFill>
                  <a:srgbClr val="5A097C"/>
                </a:solidFill>
                <a:latin typeface="Calibri"/>
                <a:ea typeface="Calibri"/>
                <a:cs typeface="Calibri"/>
              </a:rPr>
              <a:pPr algn="ctr"/>
              <a:t>●</a:t>
            </a:fld>
            <a:endParaRPr lang="en-IN" sz="1200">
              <a:ln>
                <a:noFill/>
              </a:ln>
            </a:endParaRPr>
          </a:p>
        </xdr:txBody>
      </xdr:sp>
      <xdr:sp macro="" textlink="PivotTables2!O29">
        <xdr:nvSpPr>
          <xdr:cNvPr id="712" name="TextBox 711">
            <a:extLst>
              <a:ext uri="{FF2B5EF4-FFF2-40B4-BE49-F238E27FC236}">
                <a16:creationId xmlns:a16="http://schemas.microsoft.com/office/drawing/2014/main" id="{C2008FA9-5F37-E278-A6FE-441BA493A308}"/>
              </a:ext>
            </a:extLst>
          </xdr:cNvPr>
          <xdr:cNvSpPr txBox="1"/>
        </xdr:nvSpPr>
        <xdr:spPr>
          <a:xfrm>
            <a:off x="10882083" y="3430325"/>
            <a:ext cx="914401" cy="9201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4FDD085-0352-466E-8A01-4A1A0881115D}" type="TxLink">
              <a:rPr lang="en-US" sz="1600" b="0" i="0" u="none" strike="noStrike">
                <a:ln>
                  <a:noFill/>
                </a:ln>
                <a:solidFill>
                  <a:srgbClr val="296EFC"/>
                </a:solidFill>
                <a:latin typeface="Calibri"/>
                <a:ea typeface="Calibri"/>
                <a:cs typeface="Calibri"/>
              </a:rPr>
              <a:pPr algn="ctr"/>
              <a:t> </a:t>
            </a:fld>
            <a:endParaRPr lang="en-IN" sz="1200">
              <a:ln>
                <a:noFill/>
              </a:ln>
            </a:endParaRPr>
          </a:p>
        </xdr:txBody>
      </xdr:sp>
    </xdr:grpSp>
    <xdr:clientData/>
  </xdr:twoCellAnchor>
  <xdr:twoCellAnchor>
    <xdr:from>
      <xdr:col>0</xdr:col>
      <xdr:colOff>0</xdr:colOff>
      <xdr:row>0</xdr:row>
      <xdr:rowOff>0</xdr:rowOff>
    </xdr:from>
    <xdr:to>
      <xdr:col>28</xdr:col>
      <xdr:colOff>177000</xdr:colOff>
      <xdr:row>50</xdr:row>
      <xdr:rowOff>170280</xdr:rowOff>
    </xdr:to>
    <xdr:grpSp>
      <xdr:nvGrpSpPr>
        <xdr:cNvPr id="11" name="Group 10">
          <a:extLst>
            <a:ext uri="{FF2B5EF4-FFF2-40B4-BE49-F238E27FC236}">
              <a16:creationId xmlns:a16="http://schemas.microsoft.com/office/drawing/2014/main" id="{3DFBD173-1FC1-610D-613B-062A1327FC86}"/>
            </a:ext>
          </a:extLst>
        </xdr:cNvPr>
        <xdr:cNvGrpSpPr/>
      </xdr:nvGrpSpPr>
      <xdr:grpSpPr>
        <a:xfrm>
          <a:off x="0" y="0"/>
          <a:ext cx="16547300" cy="9111080"/>
          <a:chOff x="0" y="0"/>
          <a:chExt cx="16757589" cy="9186431"/>
        </a:xfrm>
      </xdr:grpSpPr>
      <xdr:pic>
        <xdr:nvPicPr>
          <xdr:cNvPr id="109" name="Picture 55">
            <a:extLst>
              <a:ext uri="{FF2B5EF4-FFF2-40B4-BE49-F238E27FC236}">
                <a16:creationId xmlns:a16="http://schemas.microsoft.com/office/drawing/2014/main" id="{25E64361-6950-4B67-BDAA-3D24F0B3572A}"/>
              </a:ext>
            </a:extLst>
          </xdr:cNvPr>
          <xdr:cNvPicPr>
            <a:picLocks noChangeAspect="1"/>
          </xdr:cNvPicPr>
        </xdr:nvPicPr>
        <xdr:blipFill>
          <a:blip xmlns:r="http://schemas.openxmlformats.org/officeDocument/2006/relationships" r:embed="rId1"/>
          <a:stretch>
            <a:fillRect/>
          </a:stretch>
        </xdr:blipFill>
        <xdr:spPr>
          <a:xfrm>
            <a:off x="4225934" y="465755"/>
            <a:ext cx="11895002" cy="7160250"/>
          </a:xfrm>
          <a:prstGeom prst="rect">
            <a:avLst/>
          </a:prstGeom>
        </xdr:spPr>
      </xdr:pic>
      <xdr:sp macro="" textlink="">
        <xdr:nvSpPr>
          <xdr:cNvPr id="2" name="Rectangle 1">
            <a:extLst>
              <a:ext uri="{FF2B5EF4-FFF2-40B4-BE49-F238E27FC236}">
                <a16:creationId xmlns:a16="http://schemas.microsoft.com/office/drawing/2014/main" id="{00000000-0008-0000-0100-000002000000}"/>
              </a:ext>
            </a:extLst>
          </xdr:cNvPr>
          <xdr:cNvSpPr/>
        </xdr:nvSpPr>
        <xdr:spPr>
          <a:xfrm>
            <a:off x="0" y="0"/>
            <a:ext cx="16757589" cy="404062"/>
          </a:xfrm>
          <a:prstGeom prst="rect">
            <a:avLst/>
          </a:prstGeom>
          <a:solidFill>
            <a:srgbClr val="1D1D3C"/>
          </a:solidFill>
          <a:ln>
            <a:noFill/>
          </a:ln>
        </xdr:spPr>
        <xdr:style>
          <a:lnRef idx="2">
            <a:schemeClr val="accent1">
              <a:shade val="15000"/>
            </a:schemeClr>
          </a:lnRef>
          <a:fillRef idx="1">
            <a:schemeClr val="accent1"/>
          </a:fillRef>
          <a:effectRef idx="0">
            <a:schemeClr val="accent1"/>
          </a:effectRef>
          <a:fontRef idx="minor">
            <a:schemeClr val="bg1"/>
          </a:fontRef>
        </xdr:style>
        <xdr:txBody>
          <a:bodyPr vertOverflow="clip" horzOverflow="clip" rtlCol="0" anchor="t"/>
          <a:lstStyle/>
          <a:p>
            <a:pPr algn="l"/>
            <a:endParaRPr lang="en-IN" sz="1100">
              <a:solidFill>
                <a:schemeClr val="bg1"/>
              </a:solidFill>
            </a:endParaRPr>
          </a:p>
        </xdr:txBody>
      </xdr:sp>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42650" y="37416"/>
            <a:ext cx="1220862" cy="352476"/>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pPr algn="r"/>
            <a:r>
              <a:rPr lang="en-IN" sz="1400">
                <a:solidFill>
                  <a:schemeClr val="bg1"/>
                </a:solidFill>
                <a:latin typeface="Avenir LT Std 55 Roman" panose="020B0503020203020204" pitchFamily="34" charset="0"/>
              </a:rPr>
              <a:t>Amaan</a:t>
            </a:r>
            <a:r>
              <a:rPr lang="en-IN" sz="1400" baseline="0">
                <a:solidFill>
                  <a:schemeClr val="bg1"/>
                </a:solidFill>
                <a:latin typeface="Avenir LT Std 55 Roman" panose="020B0503020203020204" pitchFamily="34" charset="0"/>
              </a:rPr>
              <a:t> Kasu</a:t>
            </a:r>
            <a:endParaRPr lang="en-IN" sz="1400">
              <a:solidFill>
                <a:schemeClr val="bg1"/>
              </a:solidFill>
              <a:latin typeface="Avenir LT Std 55 Roman" panose="020B0503020203020204" pitchFamily="34" charset="0"/>
            </a:endParaRPr>
          </a:p>
        </xdr:txBody>
      </xdr:sp>
      <xdr:sp macro="" textlink="">
        <xdr:nvSpPr>
          <xdr:cNvPr id="5" name="TextBox 4">
            <a:hlinkClick xmlns:r="http://schemas.openxmlformats.org/officeDocument/2006/relationships" r:id="rId2" tooltip="YourWebsite.com"/>
            <a:extLst>
              <a:ext uri="{FF2B5EF4-FFF2-40B4-BE49-F238E27FC236}">
                <a16:creationId xmlns:a16="http://schemas.microsoft.com/office/drawing/2014/main" id="{00000000-0008-0000-0100-000005000000}"/>
              </a:ext>
            </a:extLst>
          </xdr:cNvPr>
          <xdr:cNvSpPr txBox="1"/>
        </xdr:nvSpPr>
        <xdr:spPr>
          <a:xfrm>
            <a:off x="3812029" y="46771"/>
            <a:ext cx="1315445" cy="352476"/>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pPr algn="ctr"/>
            <a:r>
              <a:rPr lang="en-IN" sz="1400">
                <a:solidFill>
                  <a:schemeClr val="bg1"/>
                </a:solidFill>
                <a:latin typeface="Avenir LT Std 55 Roman" panose="020B0503020203020204" pitchFamily="34" charset="0"/>
              </a:rPr>
              <a:t>Browse</a:t>
            </a:r>
          </a:p>
        </xdr:txBody>
      </xdr:sp>
      <xdr:sp macro="" textlink="">
        <xdr:nvSpPr>
          <xdr:cNvPr id="6" name="TextBox 5">
            <a:hlinkClick xmlns:r="http://schemas.openxmlformats.org/officeDocument/2006/relationships" r:id="rId3" tooltip="Geographically"/>
            <a:extLst>
              <a:ext uri="{FF2B5EF4-FFF2-40B4-BE49-F238E27FC236}">
                <a16:creationId xmlns:a16="http://schemas.microsoft.com/office/drawing/2014/main" id="{00000000-0008-0000-0100-000006000000}"/>
              </a:ext>
            </a:extLst>
          </xdr:cNvPr>
          <xdr:cNvSpPr txBox="1"/>
        </xdr:nvSpPr>
        <xdr:spPr>
          <a:xfrm>
            <a:off x="12019892" y="46771"/>
            <a:ext cx="1315445" cy="352476"/>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ctr">
            <a:noAutofit/>
          </a:bodyPr>
          <a:lstStyle/>
          <a:p>
            <a:pPr algn="ctr"/>
            <a:r>
              <a:rPr lang="en-IN" sz="1400">
                <a:solidFill>
                  <a:schemeClr val="bg1"/>
                </a:solidFill>
                <a:latin typeface="Avenir LT Std 55 Roman" panose="020B0503020203020204" pitchFamily="34" charset="0"/>
              </a:rPr>
              <a:t>Geographically</a:t>
            </a:r>
          </a:p>
        </xdr:txBody>
      </xdr:sp>
      <xdr:sp macro="" textlink="">
        <xdr:nvSpPr>
          <xdr:cNvPr id="7" name="TextBox 6">
            <a:hlinkClick xmlns:r="http://schemas.openxmlformats.org/officeDocument/2006/relationships" r:id="rId4" tooltip="Sales Process"/>
            <a:extLst>
              <a:ext uri="{FF2B5EF4-FFF2-40B4-BE49-F238E27FC236}">
                <a16:creationId xmlns:a16="http://schemas.microsoft.com/office/drawing/2014/main" id="{00000000-0008-0000-0100-000007000000}"/>
              </a:ext>
            </a:extLst>
          </xdr:cNvPr>
          <xdr:cNvSpPr txBox="1"/>
        </xdr:nvSpPr>
        <xdr:spPr>
          <a:xfrm>
            <a:off x="13619458" y="46771"/>
            <a:ext cx="1315444" cy="352476"/>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ctr">
            <a:noAutofit/>
          </a:bodyPr>
          <a:lstStyle/>
          <a:p>
            <a:pPr algn="ctr"/>
            <a:r>
              <a:rPr lang="en-IN" sz="1400">
                <a:solidFill>
                  <a:schemeClr val="bg1"/>
                </a:solidFill>
                <a:latin typeface="Avenir LT Std 55 Roman" panose="020B0503020203020204" pitchFamily="34" charset="0"/>
              </a:rPr>
              <a:t>Sales Process</a:t>
            </a:r>
          </a:p>
        </xdr:txBody>
      </xdr:sp>
      <xdr:sp macro="" textlink="">
        <xdr:nvSpPr>
          <xdr:cNvPr id="8" name="TextBox 7">
            <a:hlinkClick xmlns:r="http://schemas.openxmlformats.org/officeDocument/2006/relationships" r:id="rId5"/>
            <a:extLst>
              <a:ext uri="{FF2B5EF4-FFF2-40B4-BE49-F238E27FC236}">
                <a16:creationId xmlns:a16="http://schemas.microsoft.com/office/drawing/2014/main" id="{00000000-0008-0000-0100-000008000000}"/>
              </a:ext>
            </a:extLst>
          </xdr:cNvPr>
          <xdr:cNvSpPr txBox="1"/>
        </xdr:nvSpPr>
        <xdr:spPr>
          <a:xfrm>
            <a:off x="15209192" y="46771"/>
            <a:ext cx="1325274" cy="352476"/>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ctr">
            <a:noAutofit/>
          </a:bodyPr>
          <a:lstStyle/>
          <a:p>
            <a:pPr algn="ctr"/>
            <a:r>
              <a:rPr lang="en-IN" sz="1400">
                <a:solidFill>
                  <a:schemeClr val="bg1"/>
                </a:solidFill>
                <a:latin typeface="Avenir LT Std 55 Roman" panose="020B0503020203020204" pitchFamily="34" charset="0"/>
              </a:rPr>
              <a:t>Project status</a:t>
            </a:r>
          </a:p>
        </xdr:txBody>
      </xdr:sp>
      <xdr:sp macro="" textlink="">
        <xdr:nvSpPr>
          <xdr:cNvPr id="9" name="TextBox 8">
            <a:hlinkClick xmlns:r="http://schemas.openxmlformats.org/officeDocument/2006/relationships" r:id="rId6" tooltip="Income Sources"/>
            <a:extLst>
              <a:ext uri="{FF2B5EF4-FFF2-40B4-BE49-F238E27FC236}">
                <a16:creationId xmlns:a16="http://schemas.microsoft.com/office/drawing/2014/main" id="{00000000-0008-0000-0100-000009000000}"/>
              </a:ext>
            </a:extLst>
          </xdr:cNvPr>
          <xdr:cNvSpPr txBox="1"/>
        </xdr:nvSpPr>
        <xdr:spPr>
          <a:xfrm>
            <a:off x="10420699" y="46771"/>
            <a:ext cx="1315444" cy="352476"/>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ctr">
            <a:noAutofit/>
          </a:bodyPr>
          <a:lstStyle/>
          <a:p>
            <a:pPr algn="ctr"/>
            <a:r>
              <a:rPr lang="en-IN" sz="1400">
                <a:solidFill>
                  <a:schemeClr val="bg1"/>
                </a:solidFill>
                <a:latin typeface="Avenir LT Std 55 Roman" panose="020B0503020203020204" pitchFamily="34" charset="0"/>
              </a:rPr>
              <a:t>Income</a:t>
            </a:r>
            <a:r>
              <a:rPr lang="en-IN" sz="1400" baseline="0">
                <a:solidFill>
                  <a:schemeClr val="bg1"/>
                </a:solidFill>
                <a:latin typeface="Avenir LT Std 55 Roman" panose="020B0503020203020204" pitchFamily="34" charset="0"/>
              </a:rPr>
              <a:t> Sources</a:t>
            </a:r>
            <a:endParaRPr lang="en-IN" sz="1400">
              <a:solidFill>
                <a:schemeClr val="bg1"/>
              </a:solidFill>
              <a:latin typeface="Avenir LT Std 55 Roman" panose="020B0503020203020204" pitchFamily="34" charset="0"/>
            </a:endParaRPr>
          </a:p>
        </xdr:txBody>
      </xdr:sp>
      <xdr:pic>
        <xdr:nvPicPr>
          <xdr:cNvPr id="10" name="Graphic 9" descr="Compass">
            <a:extLst>
              <a:ext uri="{FF2B5EF4-FFF2-40B4-BE49-F238E27FC236}">
                <a16:creationId xmlns:a16="http://schemas.microsoft.com/office/drawing/2014/main" id="{00000000-0008-0000-0100-00000A000000}"/>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3812029" y="35568"/>
            <a:ext cx="319810" cy="323165"/>
          </a:xfrm>
          <a:prstGeom prst="rect">
            <a:avLst/>
          </a:prstGeom>
        </xdr:spPr>
      </xdr:pic>
      <xdr:sp macro="" textlink="">
        <xdr:nvSpPr>
          <xdr:cNvPr id="12" name="Rectangle: Rounded Corners 11">
            <a:extLst>
              <a:ext uri="{FF2B5EF4-FFF2-40B4-BE49-F238E27FC236}">
                <a16:creationId xmlns:a16="http://schemas.microsoft.com/office/drawing/2014/main" id="{00000000-0008-0000-0100-00000C000000}"/>
              </a:ext>
            </a:extLst>
          </xdr:cNvPr>
          <xdr:cNvSpPr/>
        </xdr:nvSpPr>
        <xdr:spPr>
          <a:xfrm>
            <a:off x="12076925" y="318640"/>
            <a:ext cx="282229" cy="56285"/>
          </a:xfrm>
          <a:prstGeom prst="roundRect">
            <a:avLst>
              <a:gd name="adj" fmla="val 50000"/>
            </a:avLst>
          </a:prstGeom>
          <a:solidFill>
            <a:srgbClr val="194AFE"/>
          </a:solidFill>
        </xdr:spPr>
        <xdr:style>
          <a:lnRef idx="2">
            <a:schemeClr val="accent1">
              <a:shade val="15000"/>
            </a:schemeClr>
          </a:lnRef>
          <a:fillRef idx="1">
            <a:schemeClr val="accent1"/>
          </a:fillRef>
          <a:effectRef idx="0">
            <a:schemeClr val="accent1"/>
          </a:effectRef>
          <a:fontRef idx="minor">
            <a:schemeClr val="bg1"/>
          </a:fontRef>
        </xdr:style>
        <xdr:txBody>
          <a:bodyPr vertOverflow="clip" horzOverflow="clip" rtlCol="0" anchor="t"/>
          <a:lstStyle/>
          <a:p>
            <a:pPr algn="l"/>
            <a:endParaRPr lang="en-IN" sz="1100"/>
          </a:p>
        </xdr:txBody>
      </xdr:sp>
      <xdr:sp macro="" textlink="">
        <xdr:nvSpPr>
          <xdr:cNvPr id="13" name="TextBox 12">
            <a:extLst>
              <a:ext uri="{FF2B5EF4-FFF2-40B4-BE49-F238E27FC236}">
                <a16:creationId xmlns:a16="http://schemas.microsoft.com/office/drawing/2014/main" id="{00000000-0008-0000-0100-00000D000000}"/>
              </a:ext>
            </a:extLst>
          </xdr:cNvPr>
          <xdr:cNvSpPr txBox="1"/>
        </xdr:nvSpPr>
        <xdr:spPr>
          <a:xfrm>
            <a:off x="442650" y="46771"/>
            <a:ext cx="1220862" cy="352476"/>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pPr algn="r"/>
            <a:endParaRPr lang="en-IN" sz="1400">
              <a:solidFill>
                <a:schemeClr val="bg1"/>
              </a:solidFill>
              <a:latin typeface="Avenir LT Std 55 Roman" panose="020B0503020203020204" pitchFamily="34" charset="0"/>
            </a:endParaRPr>
          </a:p>
        </xdr:txBody>
      </xdr:sp>
      <xdr:sp macro="" textlink="">
        <xdr:nvSpPr>
          <xdr:cNvPr id="42" name="TextBox 41">
            <a:extLst>
              <a:ext uri="{FF2B5EF4-FFF2-40B4-BE49-F238E27FC236}">
                <a16:creationId xmlns:a16="http://schemas.microsoft.com/office/drawing/2014/main" id="{0DE2C372-E520-46C5-A74F-D9457314E1CE}"/>
              </a:ext>
            </a:extLst>
          </xdr:cNvPr>
          <xdr:cNvSpPr txBox="1">
            <a:spLocks noChangeAspect="1"/>
          </xdr:cNvSpPr>
        </xdr:nvSpPr>
        <xdr:spPr>
          <a:xfrm>
            <a:off x="289490" y="1352739"/>
            <a:ext cx="4305823" cy="601019"/>
          </a:xfrm>
          <a:prstGeom prst="rect">
            <a:avLst/>
          </a:prstGeom>
          <a:solidFill>
            <a:schemeClr val="tx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r>
              <a:rPr lang="en-IN" sz="3200">
                <a:solidFill>
                  <a:schemeClr val="bg1"/>
                </a:solidFill>
                <a:latin typeface="Avenir LT Std 55 Roman" panose="020B0503020203020204" pitchFamily="34" charset="0"/>
              </a:rPr>
              <a:t>Financial Statistics</a:t>
            </a:r>
          </a:p>
        </xdr:txBody>
      </xdr:sp>
      <xdr:sp macro="" textlink="PivotTables2!D11">
        <xdr:nvSpPr>
          <xdr:cNvPr id="43" name="TextBox 42">
            <a:extLst>
              <a:ext uri="{FF2B5EF4-FFF2-40B4-BE49-F238E27FC236}">
                <a16:creationId xmlns:a16="http://schemas.microsoft.com/office/drawing/2014/main" id="{4BB49E64-36AB-46C7-B65E-B9F78BA998BA}"/>
              </a:ext>
            </a:extLst>
          </xdr:cNvPr>
          <xdr:cNvSpPr txBox="1">
            <a:spLocks noChangeAspect="1"/>
          </xdr:cNvSpPr>
        </xdr:nvSpPr>
        <xdr:spPr>
          <a:xfrm>
            <a:off x="59331" y="1839491"/>
            <a:ext cx="4579276" cy="782789"/>
          </a:xfrm>
          <a:prstGeom prst="rect">
            <a:avLst/>
          </a:prstGeom>
          <a:solidFill>
            <a:schemeClr val="tx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fld id="{4AA64CC9-C10E-4F27-A431-0B53ACF966D4}" type="TxLink">
              <a:rPr lang="en-US" sz="5400" b="0" i="0" u="none">
                <a:solidFill>
                  <a:schemeClr val="bg1"/>
                </a:solidFill>
                <a:latin typeface="Calibri"/>
                <a:ea typeface="Calibri"/>
                <a:cs typeface="Calibri"/>
              </a:rPr>
              <a:pPr/>
              <a:t> $6,44,384 </a:t>
            </a:fld>
            <a:endParaRPr lang="en-IN" sz="5400">
              <a:solidFill>
                <a:schemeClr val="bg1"/>
              </a:solidFill>
              <a:latin typeface="Avenir LT Std 55 Roman" panose="020B0503020203020204" pitchFamily="34" charset="0"/>
            </a:endParaRPr>
          </a:p>
        </xdr:txBody>
      </xdr:sp>
      <mc:AlternateContent xmlns:mc="http://schemas.openxmlformats.org/markup-compatibility/2006">
        <mc:Choice xmlns:a14="http://schemas.microsoft.com/office/drawing/2010/main" Requires="a14">
          <xdr:graphicFrame macro="">
            <xdr:nvGraphicFramePr>
              <xdr:cNvPr id="47" name="Year 3">
                <a:extLst>
                  <a:ext uri="{FF2B5EF4-FFF2-40B4-BE49-F238E27FC236}">
                    <a16:creationId xmlns:a16="http://schemas.microsoft.com/office/drawing/2014/main" id="{22BE5016-17D6-4453-9E76-F77144D5C6E0}"/>
                  </a:ext>
                </a:extLst>
              </xdr:cNvPr>
              <xdr:cNvGraphicFramePr/>
            </xdr:nvGraphicFramePr>
            <xdr:xfrm>
              <a:off x="214649" y="2812092"/>
              <a:ext cx="3881240" cy="602691"/>
            </xdr:xfrm>
            <a:graphic>
              <a:graphicData uri="http://schemas.microsoft.com/office/drawing/2010/slicer">
                <sle:slicer xmlns:sle="http://schemas.microsoft.com/office/drawing/2010/slicer" name="Year 3"/>
              </a:graphicData>
            </a:graphic>
          </xdr:graphicFrame>
        </mc:Choice>
        <mc:Fallback>
          <xdr:sp macro="" textlink="">
            <xdr:nvSpPr>
              <xdr:cNvPr id="0" name=""/>
              <xdr:cNvSpPr>
                <a:spLocks noTextEdit="1"/>
              </xdr:cNvSpPr>
            </xdr:nvSpPr>
            <xdr:spPr>
              <a:xfrm>
                <a:off x="211955" y="2789026"/>
                <a:ext cx="3832535" cy="59774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50" name="Chart 49">
            <a:extLst>
              <a:ext uri="{FF2B5EF4-FFF2-40B4-BE49-F238E27FC236}">
                <a16:creationId xmlns:a16="http://schemas.microsoft.com/office/drawing/2014/main" id="{B2A32686-5541-4155-A811-5955D2DFA1FE}"/>
              </a:ext>
            </a:extLst>
          </xdr:cNvPr>
          <xdr:cNvGraphicFramePr/>
        </xdr:nvGraphicFramePr>
        <xdr:xfrm>
          <a:off x="205530" y="3323415"/>
          <a:ext cx="4108233" cy="423458"/>
        </xdr:xfrm>
        <a:graphic>
          <a:graphicData uri="http://schemas.openxmlformats.org/drawingml/2006/chart">
            <c:chart xmlns:c="http://schemas.openxmlformats.org/drawingml/2006/chart" xmlns:r="http://schemas.openxmlformats.org/officeDocument/2006/relationships" r:id="rId9"/>
          </a:graphicData>
        </a:graphic>
      </xdr:graphicFrame>
      <xdr:grpSp>
        <xdr:nvGrpSpPr>
          <xdr:cNvPr id="73" name="Group 72">
            <a:extLst>
              <a:ext uri="{FF2B5EF4-FFF2-40B4-BE49-F238E27FC236}">
                <a16:creationId xmlns:a16="http://schemas.microsoft.com/office/drawing/2014/main" id="{0C4C68E5-8878-46D8-4143-0C1647F94F1C}"/>
              </a:ext>
            </a:extLst>
          </xdr:cNvPr>
          <xdr:cNvGrpSpPr>
            <a:grpSpLocks/>
          </xdr:cNvGrpSpPr>
        </xdr:nvGrpSpPr>
        <xdr:grpSpPr>
          <a:xfrm>
            <a:off x="296160" y="3971733"/>
            <a:ext cx="4659701" cy="2705996"/>
            <a:chOff x="114300" y="3711807"/>
            <a:chExt cx="5919406" cy="2726265"/>
          </a:xfrm>
        </xdr:grpSpPr>
        <xdr:grpSp>
          <xdr:nvGrpSpPr>
            <xdr:cNvPr id="72" name="Group 71">
              <a:extLst>
                <a:ext uri="{FF2B5EF4-FFF2-40B4-BE49-F238E27FC236}">
                  <a16:creationId xmlns:a16="http://schemas.microsoft.com/office/drawing/2014/main" id="{C3A91C6C-8A74-7E88-8339-0036603BD7BC}"/>
                </a:ext>
              </a:extLst>
            </xdr:cNvPr>
            <xdr:cNvGrpSpPr>
              <a:grpSpLocks/>
            </xdr:cNvGrpSpPr>
          </xdr:nvGrpSpPr>
          <xdr:grpSpPr>
            <a:xfrm>
              <a:off x="3042337" y="3711808"/>
              <a:ext cx="2991369" cy="2726264"/>
              <a:chOff x="3052461" y="3718109"/>
              <a:chExt cx="2996007" cy="2720181"/>
            </a:xfrm>
          </xdr:grpSpPr>
          <xdr:sp macro="" textlink="PivotTables2!D5">
            <xdr:nvSpPr>
              <xdr:cNvPr id="19" name="TextBox 18">
                <a:extLst>
                  <a:ext uri="{FF2B5EF4-FFF2-40B4-BE49-F238E27FC236}">
                    <a16:creationId xmlns:a16="http://schemas.microsoft.com/office/drawing/2014/main" id="{4A3B5A16-EB0C-4C43-B8B5-7EE0F1D8AAB4}"/>
                  </a:ext>
                </a:extLst>
              </xdr:cNvPr>
              <xdr:cNvSpPr txBox="1"/>
            </xdr:nvSpPr>
            <xdr:spPr>
              <a:xfrm>
                <a:off x="3052461" y="4178338"/>
                <a:ext cx="1394533" cy="40567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F073AAC7-79DD-459E-8291-7C66C03D386C}" type="TxLink">
                  <a:rPr lang="en-US" sz="1600" b="0" i="0" u="none">
                    <a:solidFill>
                      <a:schemeClr val="bg1"/>
                    </a:solidFill>
                    <a:latin typeface="Avenir LT Std 55 Roman" panose="020B0503020203020204" pitchFamily="34" charset="0"/>
                    <a:ea typeface="Calibri"/>
                    <a:cs typeface="Calibri"/>
                  </a:rPr>
                  <a:pPr/>
                  <a:t> $62,240 </a:t>
                </a:fld>
                <a:endParaRPr lang="en-US" sz="3600" b="0" i="0" u="none">
                  <a:solidFill>
                    <a:schemeClr val="bg1"/>
                  </a:solidFill>
                  <a:latin typeface="Avenir LT Std 55 Roman" panose="020B0503020203020204" pitchFamily="34" charset="0"/>
                  <a:ea typeface="Calibri"/>
                  <a:cs typeface="Calibri"/>
                </a:endParaRPr>
              </a:p>
            </xdr:txBody>
          </xdr:sp>
          <xdr:sp macro="" textlink="PivotTables2!D6">
            <xdr:nvSpPr>
              <xdr:cNvPr id="22" name="TextBox 21">
                <a:extLst>
                  <a:ext uri="{FF2B5EF4-FFF2-40B4-BE49-F238E27FC236}">
                    <a16:creationId xmlns:a16="http://schemas.microsoft.com/office/drawing/2014/main" id="{E5880121-C8B5-4605-9483-E6AD8D337122}"/>
                  </a:ext>
                </a:extLst>
              </xdr:cNvPr>
              <xdr:cNvSpPr txBox="1"/>
            </xdr:nvSpPr>
            <xdr:spPr>
              <a:xfrm>
                <a:off x="3052461" y="3718109"/>
                <a:ext cx="1394533" cy="396006"/>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119BE5A8-EEBB-4D76-92DC-D10D6D46AC3D}" type="TxLink">
                  <a:rPr lang="en-US" sz="1600" b="0" i="0" u="none">
                    <a:solidFill>
                      <a:schemeClr val="bg1"/>
                    </a:solidFill>
                    <a:latin typeface="Avenir LT Std 55 Roman" panose="020B0503020203020204" pitchFamily="34" charset="0"/>
                    <a:ea typeface="Calibri"/>
                    <a:cs typeface="Calibri"/>
                  </a:rPr>
                  <a:pPr/>
                  <a:t> $62,256 </a:t>
                </a:fld>
                <a:endParaRPr lang="en-US" sz="6000" b="0" i="0" u="none">
                  <a:solidFill>
                    <a:schemeClr val="bg1"/>
                  </a:solidFill>
                  <a:latin typeface="Avenir LT Std 55 Roman" panose="020B0503020203020204" pitchFamily="34" charset="0"/>
                  <a:ea typeface="Calibri"/>
                  <a:cs typeface="Calibri"/>
                </a:endParaRPr>
              </a:p>
            </xdr:txBody>
          </xdr:sp>
          <xdr:sp macro="" textlink="PivotTables2!D7">
            <xdr:nvSpPr>
              <xdr:cNvPr id="25" name="TextBox 24">
                <a:extLst>
                  <a:ext uri="{FF2B5EF4-FFF2-40B4-BE49-F238E27FC236}">
                    <a16:creationId xmlns:a16="http://schemas.microsoft.com/office/drawing/2014/main" id="{F49964BA-A030-488C-BB66-790356E897C0}"/>
                  </a:ext>
                </a:extLst>
              </xdr:cNvPr>
              <xdr:cNvSpPr txBox="1"/>
            </xdr:nvSpPr>
            <xdr:spPr>
              <a:xfrm>
                <a:off x="3052461" y="4646330"/>
                <a:ext cx="1603469" cy="396005"/>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D8BCB41D-478C-481E-BCF5-C2C1EF324A7F}" type="TxLink">
                  <a:rPr lang="en-US" sz="1600" b="0" i="0" u="none">
                    <a:solidFill>
                      <a:schemeClr val="bg1"/>
                    </a:solidFill>
                    <a:latin typeface="Avenir LT Std 55 Roman" panose="020B0503020203020204" pitchFamily="34" charset="0"/>
                    <a:ea typeface="Calibri"/>
                    <a:cs typeface="Calibri"/>
                  </a:rPr>
                  <a:pPr/>
                  <a:t> $1,90,380 </a:t>
                </a:fld>
                <a:endParaRPr lang="en-US" sz="6000" b="0" i="0" u="none">
                  <a:solidFill>
                    <a:schemeClr val="bg1"/>
                  </a:solidFill>
                  <a:latin typeface="Avenir LT Std 55 Roman" panose="020B0503020203020204" pitchFamily="34" charset="0"/>
                  <a:ea typeface="Calibri"/>
                  <a:cs typeface="Calibri"/>
                </a:endParaRPr>
              </a:p>
            </xdr:txBody>
          </xdr:sp>
          <xdr:sp macro="" textlink="PivotTables2!D8">
            <xdr:nvSpPr>
              <xdr:cNvPr id="28" name="TextBox 27">
                <a:extLst>
                  <a:ext uri="{FF2B5EF4-FFF2-40B4-BE49-F238E27FC236}">
                    <a16:creationId xmlns:a16="http://schemas.microsoft.com/office/drawing/2014/main" id="{120931D4-AC99-460D-A9A3-03E7D94DE7DF}"/>
                  </a:ext>
                </a:extLst>
              </xdr:cNvPr>
              <xdr:cNvSpPr txBox="1"/>
            </xdr:nvSpPr>
            <xdr:spPr>
              <a:xfrm>
                <a:off x="3052461" y="5116084"/>
                <a:ext cx="1394533" cy="388416"/>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619723BC-9694-45FD-AB01-FC0CDDD08032}" type="TxLink">
                  <a:rPr lang="en-US" sz="1600" b="0" i="0" u="none">
                    <a:solidFill>
                      <a:schemeClr val="bg1"/>
                    </a:solidFill>
                    <a:latin typeface="Avenir LT Std 55 Roman" panose="020B0503020203020204" pitchFamily="34" charset="0"/>
                    <a:ea typeface="Calibri"/>
                    <a:cs typeface="Calibri"/>
                  </a:rPr>
                  <a:pPr/>
                  <a:t> $1,12,620 </a:t>
                </a:fld>
                <a:endParaRPr lang="en-US" sz="6000" b="0" i="0" u="none">
                  <a:solidFill>
                    <a:schemeClr val="bg1"/>
                  </a:solidFill>
                  <a:latin typeface="Avenir LT Std 55 Roman" panose="020B0503020203020204" pitchFamily="34" charset="0"/>
                  <a:ea typeface="Calibri"/>
                  <a:cs typeface="Calibri"/>
                </a:endParaRPr>
              </a:p>
            </xdr:txBody>
          </xdr:sp>
          <xdr:sp macro="" textlink="PivotTables2!D9">
            <xdr:nvSpPr>
              <xdr:cNvPr id="31" name="TextBox 30">
                <a:extLst>
                  <a:ext uri="{FF2B5EF4-FFF2-40B4-BE49-F238E27FC236}">
                    <a16:creationId xmlns:a16="http://schemas.microsoft.com/office/drawing/2014/main" id="{DFC0586E-F4A0-463C-989C-4A0B9443D85B}"/>
                  </a:ext>
                </a:extLst>
              </xdr:cNvPr>
              <xdr:cNvSpPr txBox="1"/>
            </xdr:nvSpPr>
            <xdr:spPr>
              <a:xfrm>
                <a:off x="3052461" y="5576801"/>
                <a:ext cx="1394533" cy="39600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359F614E-54A8-4692-95B5-441D8AD5EE21}" type="TxLink">
                  <a:rPr lang="en-US" sz="1600" b="0" i="0" u="none">
                    <a:solidFill>
                      <a:schemeClr val="bg1"/>
                    </a:solidFill>
                    <a:latin typeface="Avenir LT Std 55 Roman" panose="020B0503020203020204" pitchFamily="34" charset="0"/>
                    <a:ea typeface="Calibri"/>
                    <a:cs typeface="Calibri"/>
                  </a:rPr>
                  <a:pPr/>
                  <a:t> $1,06,948 </a:t>
                </a:fld>
                <a:endParaRPr lang="en-US" sz="6000" b="0" i="0" u="none">
                  <a:solidFill>
                    <a:schemeClr val="bg1"/>
                  </a:solidFill>
                  <a:latin typeface="Avenir LT Std 55 Roman" panose="020B0503020203020204" pitchFamily="34" charset="0"/>
                  <a:ea typeface="Calibri"/>
                  <a:cs typeface="Calibri"/>
                </a:endParaRPr>
              </a:p>
            </xdr:txBody>
          </xdr:sp>
          <xdr:sp macro="" textlink="PivotTables2!D10">
            <xdr:nvSpPr>
              <xdr:cNvPr id="34" name="TextBox 33">
                <a:extLst>
                  <a:ext uri="{FF2B5EF4-FFF2-40B4-BE49-F238E27FC236}">
                    <a16:creationId xmlns:a16="http://schemas.microsoft.com/office/drawing/2014/main" id="{D576378F-8ED0-4BD0-A059-6CCF867F5218}"/>
                  </a:ext>
                </a:extLst>
              </xdr:cNvPr>
              <xdr:cNvSpPr txBox="1"/>
            </xdr:nvSpPr>
            <xdr:spPr>
              <a:xfrm>
                <a:off x="3052461" y="6038475"/>
                <a:ext cx="1603469" cy="396005"/>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644AB457-7965-413E-9C39-F9A9CC306E3A}" type="TxLink">
                  <a:rPr lang="en-US" sz="1600" b="0" i="0" u="none">
                    <a:solidFill>
                      <a:schemeClr val="bg1"/>
                    </a:solidFill>
                    <a:latin typeface="Avenir LT Std 55 Roman" panose="020B0503020203020204" pitchFamily="34" charset="0"/>
                    <a:ea typeface="Calibri"/>
                    <a:cs typeface="Calibri"/>
                  </a:rPr>
                  <a:pPr/>
                  <a:t> $1,09,940 </a:t>
                </a:fld>
                <a:endParaRPr lang="en-US" sz="6000" b="0" i="0" u="none">
                  <a:solidFill>
                    <a:schemeClr val="bg1"/>
                  </a:solidFill>
                  <a:latin typeface="Avenir LT Std 55 Roman" panose="020B0503020203020204" pitchFamily="34" charset="0"/>
                  <a:ea typeface="Calibri"/>
                  <a:cs typeface="Calibri"/>
                </a:endParaRPr>
              </a:p>
            </xdr:txBody>
          </xdr:sp>
          <xdr:grpSp>
            <xdr:nvGrpSpPr>
              <xdr:cNvPr id="71" name="Group 70">
                <a:extLst>
                  <a:ext uri="{FF2B5EF4-FFF2-40B4-BE49-F238E27FC236}">
                    <a16:creationId xmlns:a16="http://schemas.microsoft.com/office/drawing/2014/main" id="{4E0F3361-A706-012B-F4FF-C847A473DC24}"/>
                  </a:ext>
                </a:extLst>
              </xdr:cNvPr>
              <xdr:cNvGrpSpPr>
                <a:grpSpLocks/>
              </xdr:cNvGrpSpPr>
            </xdr:nvGrpSpPr>
            <xdr:grpSpPr>
              <a:xfrm>
                <a:off x="4659999" y="3718109"/>
                <a:ext cx="1392279" cy="2720181"/>
                <a:chOff x="4659999" y="3718109"/>
                <a:chExt cx="1392279" cy="2720181"/>
              </a:xfrm>
            </xdr:grpSpPr>
            <xdr:sp macro="" textlink="PivotTables2!E5">
              <xdr:nvSpPr>
                <xdr:cNvPr id="20" name="TextBox 19">
                  <a:extLst>
                    <a:ext uri="{FF2B5EF4-FFF2-40B4-BE49-F238E27FC236}">
                      <a16:creationId xmlns:a16="http://schemas.microsoft.com/office/drawing/2014/main" id="{6058F283-23BE-4269-9ADD-3C7D442DFFFE}"/>
                    </a:ext>
                  </a:extLst>
                </xdr:cNvPr>
                <xdr:cNvSpPr txBox="1"/>
              </xdr:nvSpPr>
              <xdr:spPr>
                <a:xfrm>
                  <a:off x="4760657" y="4178338"/>
                  <a:ext cx="1190963" cy="40567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E411B5A9-0B9D-4AB2-B170-A65EC254DE41}" type="TxLink">
                    <a:rPr lang="en-US" sz="1600" b="0" i="0" u="none">
                      <a:solidFill>
                        <a:schemeClr val="bg1"/>
                      </a:solidFill>
                      <a:latin typeface="Avenir LT Std 55 Roman" panose="020B0503020203020204" pitchFamily="34" charset="0"/>
                      <a:ea typeface="Calibri"/>
                      <a:cs typeface="Calibri"/>
                    </a:rPr>
                    <a:pPr/>
                    <a:t>10%</a:t>
                  </a:fld>
                  <a:endParaRPr lang="en-IN" sz="3600">
                    <a:solidFill>
                      <a:schemeClr val="bg1"/>
                    </a:solidFill>
                    <a:latin typeface="Avenir LT Std 55 Roman" panose="020B0503020203020204" pitchFamily="34" charset="0"/>
                  </a:endParaRPr>
                </a:p>
              </xdr:txBody>
            </xdr:sp>
            <xdr:sp macro="" textlink="PivotTables2!E6">
              <xdr:nvSpPr>
                <xdr:cNvPr id="23" name="TextBox 22">
                  <a:extLst>
                    <a:ext uri="{FF2B5EF4-FFF2-40B4-BE49-F238E27FC236}">
                      <a16:creationId xmlns:a16="http://schemas.microsoft.com/office/drawing/2014/main" id="{9E2553F0-B99D-4B2A-AE8D-E7DC0F4FF1BE}"/>
                    </a:ext>
                  </a:extLst>
                </xdr:cNvPr>
                <xdr:cNvSpPr txBox="1"/>
              </xdr:nvSpPr>
              <xdr:spPr>
                <a:xfrm>
                  <a:off x="4760657" y="3718109"/>
                  <a:ext cx="1190963" cy="396006"/>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2CA005C2-0980-4A73-8AC7-1BBF4AAB6557}" type="TxLink">
                    <a:rPr lang="en-US" sz="1600" b="0" i="0" u="none">
                      <a:solidFill>
                        <a:schemeClr val="bg1"/>
                      </a:solidFill>
                      <a:latin typeface="Avenir LT Std 55 Roman" panose="020B0503020203020204" pitchFamily="34" charset="0"/>
                      <a:ea typeface="Calibri"/>
                      <a:cs typeface="Calibri"/>
                    </a:rPr>
                    <a:pPr/>
                    <a:t>10%</a:t>
                  </a:fld>
                  <a:endParaRPr lang="en-IN" sz="6000">
                    <a:solidFill>
                      <a:schemeClr val="bg1"/>
                    </a:solidFill>
                    <a:latin typeface="Avenir LT Std 55 Roman" panose="020B0503020203020204" pitchFamily="34" charset="0"/>
                  </a:endParaRPr>
                </a:p>
              </xdr:txBody>
            </xdr:sp>
            <xdr:sp macro="" textlink="PivotTables2!E7">
              <xdr:nvSpPr>
                <xdr:cNvPr id="26" name="TextBox 25">
                  <a:extLst>
                    <a:ext uri="{FF2B5EF4-FFF2-40B4-BE49-F238E27FC236}">
                      <a16:creationId xmlns:a16="http://schemas.microsoft.com/office/drawing/2014/main" id="{90F8D874-2782-43BC-9A74-B6DB646230F1}"/>
                    </a:ext>
                  </a:extLst>
                </xdr:cNvPr>
                <xdr:cNvSpPr txBox="1"/>
              </xdr:nvSpPr>
              <xdr:spPr>
                <a:xfrm>
                  <a:off x="4659999" y="4646329"/>
                  <a:ext cx="1388469" cy="396005"/>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D874B60A-1BA2-4317-A76B-7858F47FED3A}" type="TxLink">
                    <a:rPr lang="en-US" sz="1600" b="0" i="0" u="none">
                      <a:solidFill>
                        <a:schemeClr val="bg1"/>
                      </a:solidFill>
                      <a:latin typeface="Avenir LT Std 55 Roman" panose="020B0503020203020204" pitchFamily="34" charset="0"/>
                      <a:ea typeface="Calibri"/>
                      <a:cs typeface="Calibri"/>
                    </a:rPr>
                    <a:pPr/>
                    <a:t>30%</a:t>
                  </a:fld>
                  <a:endParaRPr lang="en-IN" sz="6000">
                    <a:solidFill>
                      <a:schemeClr val="bg1"/>
                    </a:solidFill>
                    <a:latin typeface="Avenir LT Std 55 Roman" panose="020B0503020203020204" pitchFamily="34" charset="0"/>
                  </a:endParaRPr>
                </a:p>
              </xdr:txBody>
            </xdr:sp>
            <xdr:sp macro="" textlink="PivotTables2!E8">
              <xdr:nvSpPr>
                <xdr:cNvPr id="29" name="TextBox 28">
                  <a:extLst>
                    <a:ext uri="{FF2B5EF4-FFF2-40B4-BE49-F238E27FC236}">
                      <a16:creationId xmlns:a16="http://schemas.microsoft.com/office/drawing/2014/main" id="{F52F2502-75AE-4497-A9B7-28C03F701331}"/>
                    </a:ext>
                  </a:extLst>
                </xdr:cNvPr>
                <xdr:cNvSpPr txBox="1"/>
              </xdr:nvSpPr>
              <xdr:spPr>
                <a:xfrm>
                  <a:off x="4659999" y="5116083"/>
                  <a:ext cx="1388469" cy="388416"/>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06DAE9EE-A932-475B-97E0-AB40FF2DB5D7}" type="TxLink">
                    <a:rPr lang="en-US" sz="1600" b="0" i="0" u="none">
                      <a:solidFill>
                        <a:schemeClr val="bg1"/>
                      </a:solidFill>
                      <a:latin typeface="Avenir LT Std 55 Roman" panose="020B0503020203020204" pitchFamily="34" charset="0"/>
                      <a:ea typeface="Calibri"/>
                      <a:cs typeface="Calibri"/>
                    </a:rPr>
                    <a:pPr/>
                    <a:t>17%</a:t>
                  </a:fld>
                  <a:endParaRPr lang="en-IN" sz="6000">
                    <a:solidFill>
                      <a:schemeClr val="bg1"/>
                    </a:solidFill>
                    <a:latin typeface="Avenir LT Std 55 Roman" panose="020B0503020203020204" pitchFamily="34" charset="0"/>
                  </a:endParaRPr>
                </a:p>
              </xdr:txBody>
            </xdr:sp>
            <xdr:sp macro="" textlink="PivotTables2!E9">
              <xdr:nvSpPr>
                <xdr:cNvPr id="32" name="TextBox 31">
                  <a:extLst>
                    <a:ext uri="{FF2B5EF4-FFF2-40B4-BE49-F238E27FC236}">
                      <a16:creationId xmlns:a16="http://schemas.microsoft.com/office/drawing/2014/main" id="{0ACB4911-3984-4300-A1CC-CE1B1026750C}"/>
                    </a:ext>
                  </a:extLst>
                </xdr:cNvPr>
                <xdr:cNvSpPr txBox="1"/>
              </xdr:nvSpPr>
              <xdr:spPr>
                <a:xfrm>
                  <a:off x="4659999" y="5576801"/>
                  <a:ext cx="1388469" cy="39600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932A0C91-FB29-430D-9CFA-3CC301B91D68}" type="TxLink">
                    <a:rPr lang="en-US" sz="1600" b="0" i="0" u="none">
                      <a:solidFill>
                        <a:schemeClr val="bg1"/>
                      </a:solidFill>
                      <a:latin typeface="Avenir LT Std 55 Roman" panose="020B0503020203020204" pitchFamily="34" charset="0"/>
                      <a:ea typeface="Calibri"/>
                      <a:cs typeface="Calibri"/>
                    </a:rPr>
                    <a:pPr/>
                    <a:t>17%</a:t>
                  </a:fld>
                  <a:endParaRPr lang="en-IN" sz="6000">
                    <a:solidFill>
                      <a:schemeClr val="bg1"/>
                    </a:solidFill>
                    <a:latin typeface="Avenir LT Std 55 Roman" panose="020B0503020203020204" pitchFamily="34" charset="0"/>
                  </a:endParaRPr>
                </a:p>
              </xdr:txBody>
            </xdr:sp>
            <xdr:sp macro="" textlink="PivotTables2!E10">
              <xdr:nvSpPr>
                <xdr:cNvPr id="35" name="TextBox 34">
                  <a:extLst>
                    <a:ext uri="{FF2B5EF4-FFF2-40B4-BE49-F238E27FC236}">
                      <a16:creationId xmlns:a16="http://schemas.microsoft.com/office/drawing/2014/main" id="{7301109F-948E-42A4-915C-48A2D625936C}"/>
                    </a:ext>
                  </a:extLst>
                </xdr:cNvPr>
                <xdr:cNvSpPr txBox="1"/>
              </xdr:nvSpPr>
              <xdr:spPr>
                <a:xfrm>
                  <a:off x="4676027" y="6038475"/>
                  <a:ext cx="1371653" cy="396005"/>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5451B06A-4171-46C2-801B-71CEEE1B0C3D}" type="TxLink">
                    <a:rPr lang="en-US" sz="1600" b="0" i="0" u="none">
                      <a:solidFill>
                        <a:schemeClr val="bg1"/>
                      </a:solidFill>
                      <a:latin typeface="Avenir LT Std 55 Roman" panose="020B0503020203020204" pitchFamily="34" charset="0"/>
                      <a:ea typeface="Calibri"/>
                      <a:cs typeface="Calibri"/>
                    </a:rPr>
                    <a:pPr/>
                    <a:t>17%</a:t>
                  </a:fld>
                  <a:endParaRPr lang="en-IN" sz="6000">
                    <a:solidFill>
                      <a:schemeClr val="bg1"/>
                    </a:solidFill>
                    <a:latin typeface="Avenir LT Std 55 Roman" panose="020B0503020203020204" pitchFamily="34" charset="0"/>
                  </a:endParaRPr>
                </a:p>
              </xdr:txBody>
            </xdr:sp>
          </xdr:grpSp>
        </xdr:grpSp>
        <xdr:grpSp>
          <xdr:nvGrpSpPr>
            <xdr:cNvPr id="69" name="Group 68">
              <a:extLst>
                <a:ext uri="{FF2B5EF4-FFF2-40B4-BE49-F238E27FC236}">
                  <a16:creationId xmlns:a16="http://schemas.microsoft.com/office/drawing/2014/main" id="{FE96BB68-729F-BD71-F040-FED2A7064733}"/>
                </a:ext>
              </a:extLst>
            </xdr:cNvPr>
            <xdr:cNvGrpSpPr>
              <a:grpSpLocks/>
            </xdr:cNvGrpSpPr>
          </xdr:nvGrpSpPr>
          <xdr:grpSpPr>
            <a:xfrm>
              <a:off x="114300" y="3711807"/>
              <a:ext cx="2905061" cy="2722445"/>
              <a:chOff x="112323" y="3718109"/>
              <a:chExt cx="2917069" cy="2716371"/>
            </a:xfrm>
          </xdr:grpSpPr>
          <xdr:grpSp>
            <xdr:nvGrpSpPr>
              <xdr:cNvPr id="68" name="Group 67">
                <a:extLst>
                  <a:ext uri="{FF2B5EF4-FFF2-40B4-BE49-F238E27FC236}">
                    <a16:creationId xmlns:a16="http://schemas.microsoft.com/office/drawing/2014/main" id="{204F7FC0-6729-5456-2D93-9079ADA49892}"/>
                  </a:ext>
                </a:extLst>
              </xdr:cNvPr>
              <xdr:cNvGrpSpPr>
                <a:grpSpLocks/>
              </xdr:cNvGrpSpPr>
            </xdr:nvGrpSpPr>
            <xdr:grpSpPr>
              <a:xfrm>
                <a:off x="245881" y="3718109"/>
                <a:ext cx="2783511" cy="2716371"/>
                <a:chOff x="238435" y="3718109"/>
                <a:chExt cx="2806195" cy="2716371"/>
              </a:xfrm>
            </xdr:grpSpPr>
            <xdr:sp macro="" textlink="PivotTables2!C5">
              <xdr:nvSpPr>
                <xdr:cNvPr id="18" name="TextBox 17">
                  <a:extLst>
                    <a:ext uri="{FF2B5EF4-FFF2-40B4-BE49-F238E27FC236}">
                      <a16:creationId xmlns:a16="http://schemas.microsoft.com/office/drawing/2014/main" id="{BDB5049B-44F4-65BB-D3CE-6FC1BFCD5BFF}"/>
                    </a:ext>
                  </a:extLst>
                </xdr:cNvPr>
                <xdr:cNvSpPr txBox="1"/>
              </xdr:nvSpPr>
              <xdr:spPr>
                <a:xfrm>
                  <a:off x="242245" y="4171434"/>
                  <a:ext cx="1084032" cy="40948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9C3B6C18-4EDB-48EA-950A-EEFEB2D58623}" type="TxLink">
                    <a:rPr lang="en-US" sz="1600" b="0" i="0" u="none">
                      <a:solidFill>
                        <a:schemeClr val="bg1"/>
                      </a:solidFill>
                      <a:latin typeface="Avenir LT Std 55 Roman" panose="020B0503020203020204" pitchFamily="34" charset="0"/>
                      <a:ea typeface="Calibri"/>
                      <a:cs typeface="Calibri"/>
                    </a:rPr>
                    <a:pPr/>
                    <a:t>Brazil</a:t>
                  </a:fld>
                  <a:endParaRPr lang="en-IN" sz="1600">
                    <a:solidFill>
                      <a:schemeClr val="bg1"/>
                    </a:solidFill>
                    <a:latin typeface="Avenir LT Std 55 Roman" panose="020B0503020203020204" pitchFamily="34" charset="0"/>
                  </a:endParaRPr>
                </a:p>
              </xdr:txBody>
            </xdr:sp>
            <xdr:sp macro="" textlink="PivotTables2!C6">
              <xdr:nvSpPr>
                <xdr:cNvPr id="21" name="TextBox 20">
                  <a:extLst>
                    <a:ext uri="{FF2B5EF4-FFF2-40B4-BE49-F238E27FC236}">
                      <a16:creationId xmlns:a16="http://schemas.microsoft.com/office/drawing/2014/main" id="{10664419-E3FF-4684-86C6-13E14E04B00C}"/>
                    </a:ext>
                  </a:extLst>
                </xdr:cNvPr>
                <xdr:cNvSpPr txBox="1"/>
              </xdr:nvSpPr>
              <xdr:spPr>
                <a:xfrm>
                  <a:off x="242245" y="3718109"/>
                  <a:ext cx="1413862" cy="396006"/>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13E12959-B733-4511-B43C-381CFA3A2C68}" type="TxLink">
                    <a:rPr lang="en-US" sz="1600" b="0" i="0" u="none">
                      <a:solidFill>
                        <a:schemeClr val="bg1"/>
                      </a:solidFill>
                      <a:latin typeface="Avenir LT Std 55 Roman" panose="020B0503020203020204" pitchFamily="34" charset="0"/>
                      <a:ea typeface="Calibri"/>
                      <a:cs typeface="Calibri"/>
                    </a:rPr>
                    <a:pPr/>
                    <a:t>Canada</a:t>
                  </a:fld>
                  <a:endParaRPr lang="en-IN" sz="3200">
                    <a:solidFill>
                      <a:schemeClr val="bg1"/>
                    </a:solidFill>
                    <a:latin typeface="Avenir LT Std 55 Roman" panose="020B0503020203020204" pitchFamily="34" charset="0"/>
                  </a:endParaRPr>
                </a:p>
              </xdr:txBody>
            </xdr:sp>
            <xdr:sp macro="" textlink="PivotTables2!C7">
              <xdr:nvSpPr>
                <xdr:cNvPr id="24" name="TextBox 23">
                  <a:extLst>
                    <a:ext uri="{FF2B5EF4-FFF2-40B4-BE49-F238E27FC236}">
                      <a16:creationId xmlns:a16="http://schemas.microsoft.com/office/drawing/2014/main" id="{93D5BF10-E1DA-42B7-B08B-E809B25B2AFD}"/>
                    </a:ext>
                  </a:extLst>
                </xdr:cNvPr>
                <xdr:cNvSpPr txBox="1"/>
              </xdr:nvSpPr>
              <xdr:spPr>
                <a:xfrm>
                  <a:off x="242245" y="4640142"/>
                  <a:ext cx="1156981" cy="3941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DF58A2BC-EB3D-4BD3-8309-374F0F4B069C}" type="TxLink">
                    <a:rPr lang="en-US" sz="1600" b="0" i="0" u="none">
                      <a:solidFill>
                        <a:schemeClr val="bg1"/>
                      </a:solidFill>
                      <a:latin typeface="Avenir LT Std 55 Roman" panose="020B0503020203020204" pitchFamily="34" charset="0"/>
                      <a:ea typeface="Calibri"/>
                      <a:cs typeface="Calibri"/>
                    </a:rPr>
                    <a:pPr/>
                    <a:t>Egypt</a:t>
                  </a:fld>
                  <a:endParaRPr lang="en-IN" sz="3200">
                    <a:solidFill>
                      <a:schemeClr val="bg1"/>
                    </a:solidFill>
                    <a:latin typeface="Avenir LT Std 55 Roman" panose="020B0503020203020204" pitchFamily="34" charset="0"/>
                  </a:endParaRPr>
                </a:p>
              </xdr:txBody>
            </xdr:sp>
            <xdr:sp macro="" textlink="PivotTables2!C8">
              <xdr:nvSpPr>
                <xdr:cNvPr id="27" name="TextBox 26">
                  <a:extLst>
                    <a:ext uri="{FF2B5EF4-FFF2-40B4-BE49-F238E27FC236}">
                      <a16:creationId xmlns:a16="http://schemas.microsoft.com/office/drawing/2014/main" id="{437470EE-8732-4A8E-9270-E4169BC01055}"/>
                    </a:ext>
                  </a:extLst>
                </xdr:cNvPr>
                <xdr:cNvSpPr txBox="1"/>
              </xdr:nvSpPr>
              <xdr:spPr>
                <a:xfrm>
                  <a:off x="242245" y="5110726"/>
                  <a:ext cx="1199385" cy="394131"/>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6A8746E7-AD3D-44D7-B265-542C56CB6933}" type="TxLink">
                    <a:rPr lang="en-US" sz="1600" b="0" i="0" u="none">
                      <a:solidFill>
                        <a:schemeClr val="bg1"/>
                      </a:solidFill>
                      <a:latin typeface="Avenir LT Std 55 Roman" panose="020B0503020203020204" pitchFamily="34" charset="0"/>
                      <a:ea typeface="Calibri"/>
                      <a:cs typeface="Calibri"/>
                    </a:rPr>
                    <a:pPr/>
                    <a:t>Russia</a:t>
                  </a:fld>
                  <a:endParaRPr lang="en-IN" sz="3200">
                    <a:solidFill>
                      <a:schemeClr val="bg1"/>
                    </a:solidFill>
                    <a:latin typeface="Avenir LT Std 55 Roman" panose="020B0503020203020204" pitchFamily="34" charset="0"/>
                  </a:endParaRPr>
                </a:p>
              </xdr:txBody>
            </xdr:sp>
            <xdr:sp macro="" textlink="PivotTables2!C9">
              <xdr:nvSpPr>
                <xdr:cNvPr id="30" name="TextBox 29">
                  <a:extLst>
                    <a:ext uri="{FF2B5EF4-FFF2-40B4-BE49-F238E27FC236}">
                      <a16:creationId xmlns:a16="http://schemas.microsoft.com/office/drawing/2014/main" id="{9C84BD11-C378-4260-B2CC-CE63DDD6C246}"/>
                    </a:ext>
                  </a:extLst>
                </xdr:cNvPr>
                <xdr:cNvSpPr txBox="1"/>
              </xdr:nvSpPr>
              <xdr:spPr>
                <a:xfrm>
                  <a:off x="242245" y="5572991"/>
                  <a:ext cx="2796670" cy="39600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E25B10C7-7725-47EB-BC5E-2E58BF01C173}" type="TxLink">
                    <a:rPr lang="en-US" sz="1600" b="0" i="0" u="none">
                      <a:solidFill>
                        <a:schemeClr val="bg1"/>
                      </a:solidFill>
                      <a:latin typeface="Avenir LT Std 55 Roman" panose="020B0503020203020204" pitchFamily="34" charset="0"/>
                      <a:ea typeface="Calibri"/>
                      <a:cs typeface="Calibri"/>
                    </a:rPr>
                    <a:pPr/>
                    <a:t>United Kingdom</a:t>
                  </a:fld>
                  <a:endParaRPr lang="en-IN" sz="3200">
                    <a:solidFill>
                      <a:schemeClr val="bg1"/>
                    </a:solidFill>
                    <a:latin typeface="Avenir LT Std 55 Roman" panose="020B0503020203020204" pitchFamily="34" charset="0"/>
                  </a:endParaRPr>
                </a:p>
              </xdr:txBody>
            </xdr:sp>
            <xdr:sp macro="" textlink="PivotTables2!C10">
              <xdr:nvSpPr>
                <xdr:cNvPr id="33" name="TextBox 32">
                  <a:extLst>
                    <a:ext uri="{FF2B5EF4-FFF2-40B4-BE49-F238E27FC236}">
                      <a16:creationId xmlns:a16="http://schemas.microsoft.com/office/drawing/2014/main" id="{9000FB4F-C3B2-4D0A-AC26-A4D5C21C2BFA}"/>
                    </a:ext>
                  </a:extLst>
                </xdr:cNvPr>
                <xdr:cNvSpPr txBox="1"/>
              </xdr:nvSpPr>
              <xdr:spPr>
                <a:xfrm>
                  <a:off x="242245" y="6034665"/>
                  <a:ext cx="919439" cy="403625"/>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F7291F12-280D-47C1-BBC6-0BD9181EA8B0}" type="TxLink">
                    <a:rPr lang="en-US" sz="1600" b="0" i="0" u="none">
                      <a:solidFill>
                        <a:schemeClr val="bg1"/>
                      </a:solidFill>
                      <a:latin typeface="Avenir LT Std 55 Roman" panose="020B0503020203020204" pitchFamily="34" charset="0"/>
                      <a:ea typeface="Calibri"/>
                      <a:cs typeface="Calibri"/>
                    </a:rPr>
                    <a:pPr/>
                    <a:t>USA</a:t>
                  </a:fld>
                  <a:endParaRPr lang="en-IN" sz="3200">
                    <a:solidFill>
                      <a:schemeClr val="bg1"/>
                    </a:solidFill>
                    <a:latin typeface="Avenir LT Std 55 Roman" panose="020B0503020203020204" pitchFamily="34" charset="0"/>
                  </a:endParaRPr>
                </a:p>
              </xdr:txBody>
            </xdr:sp>
          </xdr:grpSp>
          <xdr:grpSp>
            <xdr:nvGrpSpPr>
              <xdr:cNvPr id="67" name="Group 66">
                <a:extLst>
                  <a:ext uri="{FF2B5EF4-FFF2-40B4-BE49-F238E27FC236}">
                    <a16:creationId xmlns:a16="http://schemas.microsoft.com/office/drawing/2014/main" id="{926BB355-7DE3-CFF7-E56D-3F9964269D71}"/>
                  </a:ext>
                </a:extLst>
              </xdr:cNvPr>
              <xdr:cNvGrpSpPr>
                <a:grpSpLocks/>
              </xdr:cNvGrpSpPr>
            </xdr:nvGrpSpPr>
            <xdr:grpSpPr>
              <a:xfrm>
                <a:off x="112323" y="3845260"/>
                <a:ext cx="152004" cy="2423292"/>
                <a:chOff x="112323" y="3845260"/>
                <a:chExt cx="152201" cy="2423292"/>
              </a:xfrm>
            </xdr:grpSpPr>
            <xdr:sp macro="" textlink="">
              <xdr:nvSpPr>
                <xdr:cNvPr id="61" name="Flowchart: Connector 60">
                  <a:extLst>
                    <a:ext uri="{FF2B5EF4-FFF2-40B4-BE49-F238E27FC236}">
                      <a16:creationId xmlns:a16="http://schemas.microsoft.com/office/drawing/2014/main" id="{DE6BE8E3-AA06-4002-BBD3-B0682A96260D}"/>
                    </a:ext>
                  </a:extLst>
                </xdr:cNvPr>
                <xdr:cNvSpPr>
                  <a:spLocks/>
                </xdr:cNvSpPr>
              </xdr:nvSpPr>
              <xdr:spPr>
                <a:xfrm>
                  <a:off x="125698" y="3845260"/>
                  <a:ext cx="138825" cy="111691"/>
                </a:xfrm>
                <a:prstGeom prst="flowChartConnector">
                  <a:avLst/>
                </a:prstGeom>
                <a:solidFill>
                  <a:srgbClr val="DD115E"/>
                </a:solidFill>
                <a:ln>
                  <a:noFill/>
                </a:ln>
              </xdr:spPr>
              <xdr:style>
                <a:lnRef idx="2">
                  <a:schemeClr val="accent1">
                    <a:shade val="15000"/>
                  </a:schemeClr>
                </a:lnRef>
                <a:fillRef idx="1">
                  <a:schemeClr val="accent1"/>
                </a:fillRef>
                <a:effectRef idx="0">
                  <a:schemeClr val="accent1"/>
                </a:effectRef>
                <a:fontRef idx="minor">
                  <a:schemeClr val="bg1"/>
                </a:fontRef>
              </xdr:style>
              <xdr:txBody>
                <a:bodyPr vertOverflow="clip" horzOverflow="clip" rtlCol="0" anchor="t"/>
                <a:lstStyle/>
                <a:p>
                  <a:pPr algn="l"/>
                  <a:endParaRPr lang="en-IN" sz="1050"/>
                </a:p>
              </xdr:txBody>
            </xdr:sp>
            <xdr:sp macro="" textlink="">
              <xdr:nvSpPr>
                <xdr:cNvPr id="62" name="Flowchart: Connector 61">
                  <a:extLst>
                    <a:ext uri="{FF2B5EF4-FFF2-40B4-BE49-F238E27FC236}">
                      <a16:creationId xmlns:a16="http://schemas.microsoft.com/office/drawing/2014/main" id="{3C0A002A-4EA7-4897-8BEA-8DA0869474F7}"/>
                    </a:ext>
                  </a:extLst>
                </xdr:cNvPr>
                <xdr:cNvSpPr>
                  <a:spLocks/>
                </xdr:cNvSpPr>
              </xdr:nvSpPr>
              <xdr:spPr>
                <a:xfrm>
                  <a:off x="125698" y="4295236"/>
                  <a:ext cx="138825" cy="111691"/>
                </a:xfrm>
                <a:prstGeom prst="flowChartConnector">
                  <a:avLst/>
                </a:prstGeom>
                <a:solidFill>
                  <a:srgbClr val="DD115E"/>
                </a:solidFill>
                <a:ln>
                  <a:noFill/>
                </a:ln>
              </xdr:spPr>
              <xdr:style>
                <a:lnRef idx="2">
                  <a:schemeClr val="accent1">
                    <a:shade val="15000"/>
                  </a:schemeClr>
                </a:lnRef>
                <a:fillRef idx="1">
                  <a:schemeClr val="accent1"/>
                </a:fillRef>
                <a:effectRef idx="0">
                  <a:schemeClr val="accent1"/>
                </a:effectRef>
                <a:fontRef idx="minor">
                  <a:schemeClr val="bg1"/>
                </a:fontRef>
              </xdr:style>
              <xdr:txBody>
                <a:bodyPr vertOverflow="clip" horzOverflow="clip" rtlCol="0" anchor="t"/>
                <a:lstStyle/>
                <a:p>
                  <a:pPr algn="l"/>
                  <a:endParaRPr lang="en-IN" sz="1050"/>
                </a:p>
              </xdr:txBody>
            </xdr:sp>
            <xdr:sp macro="" textlink="">
              <xdr:nvSpPr>
                <xdr:cNvPr id="63" name="Flowchart: Connector 62">
                  <a:extLst>
                    <a:ext uri="{FF2B5EF4-FFF2-40B4-BE49-F238E27FC236}">
                      <a16:creationId xmlns:a16="http://schemas.microsoft.com/office/drawing/2014/main" id="{38DAC4AD-26DA-4F87-A8BA-40166C5FA665}"/>
                    </a:ext>
                  </a:extLst>
                </xdr:cNvPr>
                <xdr:cNvSpPr>
                  <a:spLocks/>
                </xdr:cNvSpPr>
              </xdr:nvSpPr>
              <xdr:spPr>
                <a:xfrm>
                  <a:off x="125700" y="4752513"/>
                  <a:ext cx="138824" cy="111691"/>
                </a:xfrm>
                <a:prstGeom prst="flowChartConnector">
                  <a:avLst/>
                </a:prstGeom>
                <a:solidFill>
                  <a:srgbClr val="DD115E"/>
                </a:solidFill>
                <a:ln>
                  <a:noFill/>
                </a:ln>
              </xdr:spPr>
              <xdr:style>
                <a:lnRef idx="2">
                  <a:schemeClr val="accent1">
                    <a:shade val="15000"/>
                  </a:schemeClr>
                </a:lnRef>
                <a:fillRef idx="1">
                  <a:schemeClr val="accent1"/>
                </a:fillRef>
                <a:effectRef idx="0">
                  <a:schemeClr val="accent1"/>
                </a:effectRef>
                <a:fontRef idx="minor">
                  <a:schemeClr val="bg1"/>
                </a:fontRef>
              </xdr:style>
              <xdr:txBody>
                <a:bodyPr vertOverflow="clip" horzOverflow="clip" rtlCol="0" anchor="t"/>
                <a:lstStyle/>
                <a:p>
                  <a:pPr algn="l"/>
                  <a:endParaRPr lang="en-IN" sz="1050"/>
                </a:p>
              </xdr:txBody>
            </xdr:sp>
            <xdr:sp macro="" textlink="">
              <xdr:nvSpPr>
                <xdr:cNvPr id="64" name="Flowchart: Connector 63">
                  <a:extLst>
                    <a:ext uri="{FF2B5EF4-FFF2-40B4-BE49-F238E27FC236}">
                      <a16:creationId xmlns:a16="http://schemas.microsoft.com/office/drawing/2014/main" id="{AB3C5F24-8150-4620-9427-9242660BD95A}"/>
                    </a:ext>
                  </a:extLst>
                </xdr:cNvPr>
                <xdr:cNvSpPr>
                  <a:spLocks/>
                </xdr:cNvSpPr>
              </xdr:nvSpPr>
              <xdr:spPr>
                <a:xfrm>
                  <a:off x="125700" y="5213663"/>
                  <a:ext cx="138824" cy="111691"/>
                </a:xfrm>
                <a:prstGeom prst="flowChartConnector">
                  <a:avLst/>
                </a:prstGeom>
                <a:solidFill>
                  <a:srgbClr val="DD115E"/>
                </a:solidFill>
                <a:ln>
                  <a:noFill/>
                </a:ln>
              </xdr:spPr>
              <xdr:style>
                <a:lnRef idx="2">
                  <a:schemeClr val="accent1">
                    <a:shade val="15000"/>
                  </a:schemeClr>
                </a:lnRef>
                <a:fillRef idx="1">
                  <a:schemeClr val="accent1"/>
                </a:fillRef>
                <a:effectRef idx="0">
                  <a:schemeClr val="accent1"/>
                </a:effectRef>
                <a:fontRef idx="minor">
                  <a:schemeClr val="bg1"/>
                </a:fontRef>
              </xdr:style>
              <xdr:txBody>
                <a:bodyPr vertOverflow="clip" horzOverflow="clip" rtlCol="0" anchor="t"/>
                <a:lstStyle/>
                <a:p>
                  <a:pPr algn="l"/>
                  <a:endParaRPr lang="en-IN" sz="1050"/>
                </a:p>
              </xdr:txBody>
            </xdr:sp>
            <xdr:sp macro="" textlink="">
              <xdr:nvSpPr>
                <xdr:cNvPr id="65" name="Flowchart: Connector 64">
                  <a:extLst>
                    <a:ext uri="{FF2B5EF4-FFF2-40B4-BE49-F238E27FC236}">
                      <a16:creationId xmlns:a16="http://schemas.microsoft.com/office/drawing/2014/main" id="{30202B81-3727-4EFF-94E6-F869AEFA3994}"/>
                    </a:ext>
                  </a:extLst>
                </xdr:cNvPr>
                <xdr:cNvSpPr>
                  <a:spLocks/>
                </xdr:cNvSpPr>
              </xdr:nvSpPr>
              <xdr:spPr>
                <a:xfrm>
                  <a:off x="112323" y="5681852"/>
                  <a:ext cx="138824" cy="111691"/>
                </a:xfrm>
                <a:prstGeom prst="flowChartConnector">
                  <a:avLst/>
                </a:prstGeom>
                <a:solidFill>
                  <a:srgbClr val="DD115E"/>
                </a:solidFill>
                <a:ln>
                  <a:noFill/>
                </a:ln>
              </xdr:spPr>
              <xdr:style>
                <a:lnRef idx="2">
                  <a:schemeClr val="accent1">
                    <a:shade val="15000"/>
                  </a:schemeClr>
                </a:lnRef>
                <a:fillRef idx="1">
                  <a:schemeClr val="accent1"/>
                </a:fillRef>
                <a:effectRef idx="0">
                  <a:schemeClr val="accent1"/>
                </a:effectRef>
                <a:fontRef idx="minor">
                  <a:schemeClr val="bg1"/>
                </a:fontRef>
              </xdr:style>
              <xdr:txBody>
                <a:bodyPr vertOverflow="clip" horzOverflow="clip" rtlCol="0" anchor="t"/>
                <a:lstStyle/>
                <a:p>
                  <a:pPr algn="l"/>
                  <a:endParaRPr lang="en-IN" sz="1050"/>
                </a:p>
              </xdr:txBody>
            </xdr:sp>
            <xdr:sp macro="" textlink="">
              <xdr:nvSpPr>
                <xdr:cNvPr id="66" name="Flowchart: Connector 65">
                  <a:extLst>
                    <a:ext uri="{FF2B5EF4-FFF2-40B4-BE49-F238E27FC236}">
                      <a16:creationId xmlns:a16="http://schemas.microsoft.com/office/drawing/2014/main" id="{FAD1B7BC-1905-493C-BABC-D02DA08DA0FF}"/>
                    </a:ext>
                  </a:extLst>
                </xdr:cNvPr>
                <xdr:cNvSpPr>
                  <a:spLocks/>
                </xdr:cNvSpPr>
              </xdr:nvSpPr>
              <xdr:spPr>
                <a:xfrm>
                  <a:off x="125700" y="6156861"/>
                  <a:ext cx="138824" cy="111691"/>
                </a:xfrm>
                <a:prstGeom prst="flowChartConnector">
                  <a:avLst/>
                </a:prstGeom>
                <a:solidFill>
                  <a:srgbClr val="DD115E"/>
                </a:solidFill>
                <a:ln>
                  <a:noFill/>
                </a:ln>
              </xdr:spPr>
              <xdr:style>
                <a:lnRef idx="2">
                  <a:schemeClr val="accent1">
                    <a:shade val="15000"/>
                  </a:schemeClr>
                </a:lnRef>
                <a:fillRef idx="1">
                  <a:schemeClr val="accent1"/>
                </a:fillRef>
                <a:effectRef idx="0">
                  <a:schemeClr val="accent1"/>
                </a:effectRef>
                <a:fontRef idx="minor">
                  <a:schemeClr val="bg1"/>
                </a:fontRef>
              </xdr:style>
              <xdr:txBody>
                <a:bodyPr vertOverflow="clip" horzOverflow="clip" rtlCol="0" anchor="t"/>
                <a:lstStyle/>
                <a:p>
                  <a:pPr algn="l"/>
                  <a:endParaRPr lang="en-IN" sz="1050"/>
                </a:p>
              </xdr:txBody>
            </xdr:sp>
          </xdr:grpSp>
        </xdr:grpSp>
      </xdr:grpSp>
      <xdr:grpSp>
        <xdr:nvGrpSpPr>
          <xdr:cNvPr id="79" name="Group 78">
            <a:extLst>
              <a:ext uri="{FF2B5EF4-FFF2-40B4-BE49-F238E27FC236}">
                <a16:creationId xmlns:a16="http://schemas.microsoft.com/office/drawing/2014/main" id="{9AFC51AF-5426-C55A-759A-83EC7746B761}"/>
              </a:ext>
            </a:extLst>
          </xdr:cNvPr>
          <xdr:cNvGrpSpPr>
            <a:grpSpLocks/>
          </xdr:cNvGrpSpPr>
        </xdr:nvGrpSpPr>
        <xdr:grpSpPr>
          <a:xfrm>
            <a:off x="0" y="6290542"/>
            <a:ext cx="4589780" cy="2895889"/>
            <a:chOff x="153787" y="6682575"/>
            <a:chExt cx="4552881" cy="2727246"/>
          </a:xfrm>
        </xdr:grpSpPr>
        <xdr:graphicFrame macro="">
          <xdr:nvGraphicFramePr>
            <xdr:cNvPr id="75" name="Chart 74">
              <a:extLst>
                <a:ext uri="{FF2B5EF4-FFF2-40B4-BE49-F238E27FC236}">
                  <a16:creationId xmlns:a16="http://schemas.microsoft.com/office/drawing/2014/main" id="{490C95AA-0B20-4B01-870F-1662D53BFA14}"/>
                </a:ext>
              </a:extLst>
            </xdr:cNvPr>
            <xdr:cNvGraphicFramePr/>
          </xdr:nvGraphicFramePr>
          <xdr:xfrm>
            <a:off x="153787" y="6682575"/>
            <a:ext cx="4552881" cy="2727246"/>
          </xdr:xfrm>
          <a:graphic>
            <a:graphicData uri="http://schemas.openxmlformats.org/drawingml/2006/chart">
              <c:chart xmlns:c="http://schemas.openxmlformats.org/drawingml/2006/chart" xmlns:r="http://schemas.openxmlformats.org/officeDocument/2006/relationships" r:id="rId10"/>
            </a:graphicData>
          </a:graphic>
        </xdr:graphicFrame>
        <xdr:sp macro="" textlink="PivotTables2!I15">
          <xdr:nvSpPr>
            <xdr:cNvPr id="76" name="TextBox 75">
              <a:extLst>
                <a:ext uri="{FF2B5EF4-FFF2-40B4-BE49-F238E27FC236}">
                  <a16:creationId xmlns:a16="http://schemas.microsoft.com/office/drawing/2014/main" id="{83FF944C-951C-495F-A3CD-0ECDCD03339F}"/>
                </a:ext>
              </a:extLst>
            </xdr:cNvPr>
            <xdr:cNvSpPr txBox="1">
              <a:spLocks noChangeAspect="1"/>
            </xdr:cNvSpPr>
          </xdr:nvSpPr>
          <xdr:spPr>
            <a:xfrm>
              <a:off x="1916876" y="7539931"/>
              <a:ext cx="1187002" cy="852170"/>
            </a:xfrm>
            <a:prstGeom prst="rect">
              <a:avLst/>
            </a:prstGeom>
            <a:no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fld id="{373E3A30-50D8-4F9C-B632-CED75A15C2EF}" type="TxLink">
                <a:rPr lang="en-US" sz="4000" b="0" i="0" u="none">
                  <a:solidFill>
                    <a:schemeClr val="bg1"/>
                  </a:solidFill>
                  <a:latin typeface="Calibri"/>
                  <a:ea typeface="Calibri"/>
                  <a:cs typeface="Calibri"/>
                </a:rPr>
                <a:pPr/>
                <a:t>73%</a:t>
              </a:fld>
              <a:endParaRPr lang="en-IN" sz="9600">
                <a:solidFill>
                  <a:schemeClr val="bg1"/>
                </a:solidFill>
                <a:latin typeface="Avenir LT Std 55 Roman" panose="020B0503020203020204" pitchFamily="34" charset="0"/>
              </a:endParaRPr>
            </a:p>
          </xdr:txBody>
        </xdr:sp>
        <xdr:sp macro="" textlink="">
          <xdr:nvSpPr>
            <xdr:cNvPr id="78" name="TextBox 77">
              <a:extLst>
                <a:ext uri="{FF2B5EF4-FFF2-40B4-BE49-F238E27FC236}">
                  <a16:creationId xmlns:a16="http://schemas.microsoft.com/office/drawing/2014/main" id="{533352E4-7C8A-4EED-8624-7093FAAA94AF}"/>
                </a:ext>
              </a:extLst>
            </xdr:cNvPr>
            <xdr:cNvSpPr txBox="1">
              <a:spLocks noChangeAspect="1"/>
            </xdr:cNvSpPr>
          </xdr:nvSpPr>
          <xdr:spPr>
            <a:xfrm>
              <a:off x="925174" y="7790837"/>
              <a:ext cx="3006727" cy="1039495"/>
            </a:xfrm>
            <a:prstGeom prst="rect">
              <a:avLst/>
            </a:prstGeom>
            <a:no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IN" sz="1400">
                  <a:solidFill>
                    <a:schemeClr val="bg1"/>
                  </a:solidFill>
                  <a:latin typeface="Avenir LT Std 55 Roman" panose="020B0503020203020204" pitchFamily="34" charset="0"/>
                </a:rPr>
                <a:t>Sales</a:t>
              </a:r>
              <a:r>
                <a:rPr lang="en-IN" sz="1400" baseline="0">
                  <a:solidFill>
                    <a:schemeClr val="bg1"/>
                  </a:solidFill>
                  <a:latin typeface="Avenir LT Std 55 Roman" panose="020B0503020203020204" pitchFamily="34" charset="0"/>
                </a:rPr>
                <a:t> Target</a:t>
              </a:r>
            </a:p>
            <a:p>
              <a:pPr algn="ctr"/>
              <a:r>
                <a:rPr lang="en-IN" sz="1800" baseline="0">
                  <a:solidFill>
                    <a:schemeClr val="bg1"/>
                  </a:solidFill>
                  <a:latin typeface="Avenir LT Std 55 Roman" panose="020B0503020203020204" pitchFamily="34" charset="0"/>
                </a:rPr>
                <a:t>Achieved</a:t>
              </a:r>
              <a:endParaRPr lang="en-IN" sz="2400">
                <a:solidFill>
                  <a:schemeClr val="bg1"/>
                </a:solidFill>
                <a:latin typeface="Avenir LT Std 55 Roman" panose="020B0503020203020204" pitchFamily="34" charset="0"/>
              </a:endParaRPr>
            </a:p>
          </xdr:txBody>
        </xdr:sp>
      </xdr:grpSp>
      <xdr:sp macro="" textlink="">
        <xdr:nvSpPr>
          <xdr:cNvPr id="14" name="TextBox 13">
            <a:extLst>
              <a:ext uri="{FF2B5EF4-FFF2-40B4-BE49-F238E27FC236}">
                <a16:creationId xmlns:a16="http://schemas.microsoft.com/office/drawing/2014/main" id="{37F6167D-B86B-DD3F-0B56-944C30F29600}"/>
              </a:ext>
            </a:extLst>
          </xdr:cNvPr>
          <xdr:cNvSpPr txBox="1"/>
        </xdr:nvSpPr>
        <xdr:spPr>
          <a:xfrm>
            <a:off x="7040831" y="1799724"/>
            <a:ext cx="183437" cy="2676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endParaRPr lang="en-IN" sz="1100"/>
          </a:p>
        </xdr:txBody>
      </xdr:sp>
      <xdr:grpSp>
        <xdr:nvGrpSpPr>
          <xdr:cNvPr id="52" name="Group 51">
            <a:extLst>
              <a:ext uri="{FF2B5EF4-FFF2-40B4-BE49-F238E27FC236}">
                <a16:creationId xmlns:a16="http://schemas.microsoft.com/office/drawing/2014/main" id="{364F5487-27D7-9CA6-3601-06D96FDD28DB}"/>
              </a:ext>
            </a:extLst>
          </xdr:cNvPr>
          <xdr:cNvGrpSpPr/>
        </xdr:nvGrpSpPr>
        <xdr:grpSpPr>
          <a:xfrm>
            <a:off x="5097197" y="2721842"/>
            <a:ext cx="1821329" cy="631493"/>
            <a:chOff x="5471090" y="3644034"/>
            <a:chExt cx="1812081" cy="613391"/>
          </a:xfrm>
        </xdr:grpSpPr>
        <xdr:grpSp>
          <xdr:nvGrpSpPr>
            <xdr:cNvPr id="93" name="Group 92">
              <a:extLst>
                <a:ext uri="{FF2B5EF4-FFF2-40B4-BE49-F238E27FC236}">
                  <a16:creationId xmlns:a16="http://schemas.microsoft.com/office/drawing/2014/main" id="{0615A4D0-71AF-41C7-8833-A5420E41FA8A}"/>
                </a:ext>
              </a:extLst>
            </xdr:cNvPr>
            <xdr:cNvGrpSpPr/>
          </xdr:nvGrpSpPr>
          <xdr:grpSpPr>
            <a:xfrm>
              <a:off x="5471090" y="3644034"/>
              <a:ext cx="1812081" cy="613391"/>
              <a:chOff x="6751319" y="1695436"/>
              <a:chExt cx="1798184" cy="629668"/>
            </a:xfrm>
          </xdr:grpSpPr>
          <xdr:grpSp>
            <xdr:nvGrpSpPr>
              <xdr:cNvPr id="94" name="Group 93">
                <a:extLst>
                  <a:ext uri="{FF2B5EF4-FFF2-40B4-BE49-F238E27FC236}">
                    <a16:creationId xmlns:a16="http://schemas.microsoft.com/office/drawing/2014/main" id="{8933C17C-E320-43A3-C8BC-6AA729FF6AF6}"/>
                  </a:ext>
                </a:extLst>
              </xdr:cNvPr>
              <xdr:cNvGrpSpPr/>
            </xdr:nvGrpSpPr>
            <xdr:grpSpPr>
              <a:xfrm>
                <a:off x="6751319" y="1695436"/>
                <a:ext cx="1740351" cy="629668"/>
                <a:chOff x="6908391" y="1743710"/>
                <a:chExt cx="1733352" cy="624450"/>
              </a:xfrm>
            </xdr:grpSpPr>
            <xdr:sp macro="" textlink="">
              <xdr:nvSpPr>
                <xdr:cNvPr id="97" name="Rectangle: Rounded Corners 96">
                  <a:extLst>
                    <a:ext uri="{FF2B5EF4-FFF2-40B4-BE49-F238E27FC236}">
                      <a16:creationId xmlns:a16="http://schemas.microsoft.com/office/drawing/2014/main" id="{D34A0D05-08A9-FAF9-6319-8D014EB2C21A}"/>
                    </a:ext>
                  </a:extLst>
                </xdr:cNvPr>
                <xdr:cNvSpPr/>
              </xdr:nvSpPr>
              <xdr:spPr>
                <a:xfrm>
                  <a:off x="6908391" y="1743710"/>
                  <a:ext cx="1733352" cy="624450"/>
                </a:xfrm>
                <a:prstGeom prst="roundRect">
                  <a:avLst>
                    <a:gd name="adj" fmla="val 25326"/>
                  </a:avLst>
                </a:prstGeom>
                <a:solidFill>
                  <a:srgbClr val="070E0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98" name="Rectangle: Rounded Corners 97">
                  <a:extLst>
                    <a:ext uri="{FF2B5EF4-FFF2-40B4-BE49-F238E27FC236}">
                      <a16:creationId xmlns:a16="http://schemas.microsoft.com/office/drawing/2014/main" id="{3B4DE7C6-37AA-43B9-2ED0-1F3BAF18B9B8}"/>
                    </a:ext>
                  </a:extLst>
                </xdr:cNvPr>
                <xdr:cNvSpPr/>
              </xdr:nvSpPr>
              <xdr:spPr>
                <a:xfrm>
                  <a:off x="7077391" y="1876799"/>
                  <a:ext cx="351392" cy="358877"/>
                </a:xfrm>
                <a:prstGeom prst="roundRect">
                  <a:avLst>
                    <a:gd name="adj" fmla="val 25326"/>
                  </a:avLst>
                </a:prstGeom>
                <a:solidFill>
                  <a:srgbClr val="213C9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pic>
              <xdr:nvPicPr>
                <xdr:cNvPr id="99" name="Graphic 98" descr="City">
                  <a:extLst>
                    <a:ext uri="{FF2B5EF4-FFF2-40B4-BE49-F238E27FC236}">
                      <a16:creationId xmlns:a16="http://schemas.microsoft.com/office/drawing/2014/main" id="{0F829569-7DB6-7F69-7967-7D65C4D9FFF1}"/>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7091054" y="1908507"/>
                  <a:ext cx="325969" cy="303047"/>
                </a:xfrm>
                <a:prstGeom prst="rect">
                  <a:avLst/>
                </a:prstGeom>
              </xdr:spPr>
            </xdr:pic>
          </xdr:grpSp>
          <xdr:sp macro="" textlink="PivotTables2!C6">
            <xdr:nvSpPr>
              <xdr:cNvPr id="95" name="TextBox 94">
                <a:extLst>
                  <a:ext uri="{FF2B5EF4-FFF2-40B4-BE49-F238E27FC236}">
                    <a16:creationId xmlns:a16="http://schemas.microsoft.com/office/drawing/2014/main" id="{260FDC7E-4B7F-03EC-3FDB-9E6E7EF514F7}"/>
                  </a:ext>
                </a:extLst>
              </xdr:cNvPr>
              <xdr:cNvSpPr txBox="1"/>
            </xdr:nvSpPr>
            <xdr:spPr>
              <a:xfrm>
                <a:off x="7423186" y="1760833"/>
                <a:ext cx="874505" cy="278619"/>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pPr algn="ctr"/>
                <a:endParaRPr lang="en-IN" sz="2800">
                  <a:solidFill>
                    <a:schemeClr val="bg1"/>
                  </a:solidFill>
                  <a:latin typeface="Avenir LT Std 55 Roman" panose="020B0503020203020204" pitchFamily="34" charset="0"/>
                </a:endParaRPr>
              </a:p>
            </xdr:txBody>
          </xdr:sp>
          <xdr:sp macro="" textlink="PivotTables2!D10">
            <xdr:nvSpPr>
              <xdr:cNvPr id="96" name="TextBox 95">
                <a:extLst>
                  <a:ext uri="{FF2B5EF4-FFF2-40B4-BE49-F238E27FC236}">
                    <a16:creationId xmlns:a16="http://schemas.microsoft.com/office/drawing/2014/main" id="{087CB707-B988-69EB-E522-072FF320F223}"/>
                  </a:ext>
                </a:extLst>
              </xdr:cNvPr>
              <xdr:cNvSpPr txBox="1"/>
            </xdr:nvSpPr>
            <xdr:spPr>
              <a:xfrm>
                <a:off x="7148482" y="1920687"/>
                <a:ext cx="1401021" cy="3775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528FF78-562B-4252-BA7C-7384F8840AC2}" type="TxLink">
                  <a:rPr lang="en-US" sz="1800" b="0" i="0" u="none" strike="noStrike">
                    <a:solidFill>
                      <a:schemeClr val="bg1"/>
                    </a:solidFill>
                    <a:latin typeface="Avenir LT Std 45 Book" panose="020B0502020203020204" pitchFamily="34" charset="0"/>
                    <a:ea typeface="Calibri"/>
                    <a:cs typeface="Calibri"/>
                  </a:rPr>
                  <a:pPr algn="ctr"/>
                  <a:t> $1,09,940 </a:t>
                </a:fld>
                <a:endParaRPr lang="en-IN" sz="3200">
                  <a:solidFill>
                    <a:schemeClr val="bg1"/>
                  </a:solidFill>
                  <a:latin typeface="Avenir LT Std 45 Book" panose="020B0502020203020204" pitchFamily="34" charset="0"/>
                </a:endParaRPr>
              </a:p>
            </xdr:txBody>
          </xdr:sp>
        </xdr:grpSp>
        <xdr:sp macro="" textlink="PivotTables2!C10">
          <xdr:nvSpPr>
            <xdr:cNvPr id="40" name="TextBox 39">
              <a:extLst>
                <a:ext uri="{FF2B5EF4-FFF2-40B4-BE49-F238E27FC236}">
                  <a16:creationId xmlns:a16="http://schemas.microsoft.com/office/drawing/2014/main" id="{2E649F78-6872-42A6-BAA8-2E3DAFA59FCF}"/>
                </a:ext>
              </a:extLst>
            </xdr:cNvPr>
            <xdr:cNvSpPr txBox="1"/>
          </xdr:nvSpPr>
          <xdr:spPr>
            <a:xfrm>
              <a:off x="6294793" y="3682677"/>
              <a:ext cx="670053" cy="291393"/>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F7291F12-280D-47C1-BBC6-0BD9181EA8B0}" type="TxLink">
                <a:rPr lang="en-US" sz="1400" b="0" i="0" u="none">
                  <a:solidFill>
                    <a:schemeClr val="bg1"/>
                  </a:solidFill>
                  <a:latin typeface="Avenir LT Std 55 Roman" panose="020B0503020203020204" pitchFamily="34" charset="0"/>
                  <a:ea typeface="Calibri"/>
                  <a:cs typeface="Calibri"/>
                </a:rPr>
                <a:pPr/>
                <a:t>USA</a:t>
              </a:fld>
              <a:endParaRPr lang="en-IN" sz="2800">
                <a:solidFill>
                  <a:schemeClr val="bg1"/>
                </a:solidFill>
                <a:latin typeface="Avenir LT Std 55 Roman" panose="020B0503020203020204" pitchFamily="34" charset="0"/>
              </a:endParaRPr>
            </a:p>
          </xdr:txBody>
        </xdr:sp>
      </xdr:grpSp>
      <xdr:grpSp>
        <xdr:nvGrpSpPr>
          <xdr:cNvPr id="178" name="Group 177">
            <a:extLst>
              <a:ext uri="{FF2B5EF4-FFF2-40B4-BE49-F238E27FC236}">
                <a16:creationId xmlns:a16="http://schemas.microsoft.com/office/drawing/2014/main" id="{5E9D63BF-078B-52EC-FA91-DBF58985C322}"/>
              </a:ext>
            </a:extLst>
          </xdr:cNvPr>
          <xdr:cNvGrpSpPr/>
        </xdr:nvGrpSpPr>
        <xdr:grpSpPr>
          <a:xfrm>
            <a:off x="8440978" y="7160394"/>
            <a:ext cx="8179936" cy="1412131"/>
            <a:chOff x="8412896" y="7001633"/>
            <a:chExt cx="8150219" cy="1390013"/>
          </a:xfrm>
        </xdr:grpSpPr>
        <xdr:grpSp>
          <xdr:nvGrpSpPr>
            <xdr:cNvPr id="177" name="Group 176">
              <a:extLst>
                <a:ext uri="{FF2B5EF4-FFF2-40B4-BE49-F238E27FC236}">
                  <a16:creationId xmlns:a16="http://schemas.microsoft.com/office/drawing/2014/main" id="{84C2260C-901D-C48C-D344-4C2FC3945DBB}"/>
                </a:ext>
              </a:extLst>
            </xdr:cNvPr>
            <xdr:cNvGrpSpPr/>
          </xdr:nvGrpSpPr>
          <xdr:grpSpPr>
            <a:xfrm>
              <a:off x="8412896" y="7135568"/>
              <a:ext cx="8150219" cy="1167042"/>
              <a:chOff x="8412896" y="7135568"/>
              <a:chExt cx="8142599" cy="1167042"/>
            </a:xfrm>
          </xdr:grpSpPr>
          <xdr:grpSp>
            <xdr:nvGrpSpPr>
              <xdr:cNvPr id="132" name="Group 131">
                <a:extLst>
                  <a:ext uri="{FF2B5EF4-FFF2-40B4-BE49-F238E27FC236}">
                    <a16:creationId xmlns:a16="http://schemas.microsoft.com/office/drawing/2014/main" id="{90918A7D-956C-3B7D-D1E0-976CFA213E01}"/>
                  </a:ext>
                </a:extLst>
              </xdr:cNvPr>
              <xdr:cNvGrpSpPr/>
            </xdr:nvGrpSpPr>
            <xdr:grpSpPr>
              <a:xfrm>
                <a:off x="10755669" y="7280720"/>
                <a:ext cx="2221627" cy="1025700"/>
                <a:chOff x="10755669" y="7280720"/>
                <a:chExt cx="2221627" cy="1025700"/>
              </a:xfrm>
            </xdr:grpSpPr>
            <xdr:sp macro="" textlink="PivotTables2!I41">
              <xdr:nvSpPr>
                <xdr:cNvPr id="88" name="TextBox 87">
                  <a:extLst>
                    <a:ext uri="{FF2B5EF4-FFF2-40B4-BE49-F238E27FC236}">
                      <a16:creationId xmlns:a16="http://schemas.microsoft.com/office/drawing/2014/main" id="{90B07A8E-EA8D-4A1F-9E44-81444A0682BB}"/>
                    </a:ext>
                  </a:extLst>
                </xdr:cNvPr>
                <xdr:cNvSpPr txBox="1"/>
              </xdr:nvSpPr>
              <xdr:spPr>
                <a:xfrm>
                  <a:off x="10846212" y="7280720"/>
                  <a:ext cx="1766897" cy="439819"/>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1FD532D4-E16B-4BDF-93DE-CA1A81B09D21}" type="TxLink">
                    <a:rPr lang="en-US" sz="1600" b="0" i="0" u="none" strike="noStrike">
                      <a:solidFill>
                        <a:schemeClr val="bg1"/>
                      </a:solidFill>
                      <a:latin typeface="Avenir LT Std 65 Medium" panose="020B0603020203020204" pitchFamily="34" charset="0"/>
                      <a:ea typeface="Calibri"/>
                      <a:cs typeface="Calibri"/>
                    </a:rPr>
                    <a:pPr/>
                    <a:t>Payroll Taxes</a:t>
                  </a:fld>
                  <a:endParaRPr lang="en-IN" sz="2800">
                    <a:solidFill>
                      <a:schemeClr val="bg1"/>
                    </a:solidFill>
                    <a:latin typeface="Avenir LT Std 65 Medium" panose="020B0603020203020204" pitchFamily="34" charset="0"/>
                  </a:endParaRPr>
                </a:p>
              </xdr:txBody>
            </xdr:sp>
            <xdr:sp macro="" textlink="PivotTables2!I43">
              <xdr:nvSpPr>
                <xdr:cNvPr id="112" name="TextBox 111">
                  <a:extLst>
                    <a:ext uri="{FF2B5EF4-FFF2-40B4-BE49-F238E27FC236}">
                      <a16:creationId xmlns:a16="http://schemas.microsoft.com/office/drawing/2014/main" id="{F7B1444C-F361-45F9-91B2-B0FDF86B0978}"/>
                    </a:ext>
                  </a:extLst>
                </xdr:cNvPr>
                <xdr:cNvSpPr txBox="1"/>
              </xdr:nvSpPr>
              <xdr:spPr>
                <a:xfrm>
                  <a:off x="10755669" y="7535093"/>
                  <a:ext cx="2221627" cy="438912"/>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8BBF7C8C-E2AD-429A-9714-F6A132BF13CA}" type="TxLink">
                    <a:rPr lang="en-US" sz="2400" b="0" i="0" u="none" strike="noStrike">
                      <a:solidFill>
                        <a:schemeClr val="bg1"/>
                      </a:solidFill>
                      <a:latin typeface="Avenir LT Std 65 Medium" panose="020B0603020203020204" pitchFamily="34" charset="0"/>
                      <a:ea typeface="Calibri"/>
                      <a:cs typeface="Calibri"/>
                    </a:rPr>
                    <a:pPr/>
                    <a:t> $59,283 </a:t>
                  </a:fld>
                  <a:endParaRPr lang="en-IN" sz="5400">
                    <a:solidFill>
                      <a:schemeClr val="bg1"/>
                    </a:solidFill>
                    <a:latin typeface="Avenir LT Std 65 Medium" panose="020B0603020203020204" pitchFamily="34" charset="0"/>
                  </a:endParaRPr>
                </a:p>
              </xdr:txBody>
            </xdr:sp>
            <xdr:sp macro="" textlink="PivotTables2!I42">
              <xdr:nvSpPr>
                <xdr:cNvPr id="114" name="TextBox 113">
                  <a:extLst>
                    <a:ext uri="{FF2B5EF4-FFF2-40B4-BE49-F238E27FC236}">
                      <a16:creationId xmlns:a16="http://schemas.microsoft.com/office/drawing/2014/main" id="{177058D3-BF72-47A8-8D94-76D34B0D82EA}"/>
                    </a:ext>
                  </a:extLst>
                </xdr:cNvPr>
                <xdr:cNvSpPr txBox="1"/>
              </xdr:nvSpPr>
              <xdr:spPr>
                <a:xfrm>
                  <a:off x="10886474" y="7900463"/>
                  <a:ext cx="770042" cy="405957"/>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B7B0530C-F5E6-45C2-B4BF-572E4CB2414E}" type="TxLink">
                    <a:rPr lang="en-US" sz="1800" b="0" i="0" u="none" strike="noStrike">
                      <a:solidFill>
                        <a:schemeClr val="bg1"/>
                      </a:solidFill>
                      <a:latin typeface="Calibri"/>
                      <a:ea typeface="Calibri"/>
                      <a:cs typeface="Calibri"/>
                    </a:rPr>
                    <a:pPr/>
                    <a:t>9.20%</a:t>
                  </a:fld>
                  <a:endParaRPr lang="en-IN" sz="4400">
                    <a:solidFill>
                      <a:schemeClr val="bg1"/>
                    </a:solidFill>
                    <a:latin typeface="Avenir LT Std 65 Medium" panose="020B0603020203020204" pitchFamily="34" charset="0"/>
                  </a:endParaRPr>
                </a:p>
              </xdr:txBody>
            </xdr:sp>
          </xdr:grpSp>
          <xdr:grpSp>
            <xdr:nvGrpSpPr>
              <xdr:cNvPr id="175" name="Group 174">
                <a:extLst>
                  <a:ext uri="{FF2B5EF4-FFF2-40B4-BE49-F238E27FC236}">
                    <a16:creationId xmlns:a16="http://schemas.microsoft.com/office/drawing/2014/main" id="{8F45BE29-68D1-0136-80A3-381800A19990}"/>
                  </a:ext>
                </a:extLst>
              </xdr:cNvPr>
              <xdr:cNvGrpSpPr/>
            </xdr:nvGrpSpPr>
            <xdr:grpSpPr>
              <a:xfrm>
                <a:off x="12499754" y="7280720"/>
                <a:ext cx="2224889" cy="1025700"/>
                <a:chOff x="12499754" y="7280720"/>
                <a:chExt cx="2224889" cy="1025700"/>
              </a:xfrm>
            </xdr:grpSpPr>
            <xdr:sp macro="" textlink="PivotTables2!J41">
              <xdr:nvSpPr>
                <xdr:cNvPr id="48" name="TextBox 47">
                  <a:extLst>
                    <a:ext uri="{FF2B5EF4-FFF2-40B4-BE49-F238E27FC236}">
                      <a16:creationId xmlns:a16="http://schemas.microsoft.com/office/drawing/2014/main" id="{C48B66D1-515A-4F91-B6F6-9C50A2E93118}"/>
                    </a:ext>
                  </a:extLst>
                </xdr:cNvPr>
                <xdr:cNvSpPr txBox="1"/>
              </xdr:nvSpPr>
              <xdr:spPr>
                <a:xfrm>
                  <a:off x="12592072" y="7280720"/>
                  <a:ext cx="1746956" cy="439819"/>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031329C9-F493-4F39-986E-90035ED69F87}" type="TxLink">
                    <a:rPr lang="en-US" sz="1600" b="0" i="0" u="none" strike="noStrike">
                      <a:solidFill>
                        <a:schemeClr val="bg1"/>
                      </a:solidFill>
                      <a:latin typeface="Avenir LT Std 65 Medium" panose="020B0603020203020204" pitchFamily="34" charset="0"/>
                      <a:ea typeface="Calibri"/>
                      <a:cs typeface="Calibri"/>
                    </a:rPr>
                    <a:pPr/>
                    <a:t>Property Taxes</a:t>
                  </a:fld>
                  <a:endParaRPr lang="en-IN" sz="2800">
                    <a:solidFill>
                      <a:schemeClr val="bg1"/>
                    </a:solidFill>
                    <a:latin typeface="Avenir LT Std 65 Medium" panose="020B0603020203020204" pitchFamily="34" charset="0"/>
                  </a:endParaRPr>
                </a:p>
              </xdr:txBody>
            </xdr:sp>
            <xdr:sp macro="" textlink="PivotTables2!J43">
              <xdr:nvSpPr>
                <xdr:cNvPr id="121" name="TextBox 120">
                  <a:extLst>
                    <a:ext uri="{FF2B5EF4-FFF2-40B4-BE49-F238E27FC236}">
                      <a16:creationId xmlns:a16="http://schemas.microsoft.com/office/drawing/2014/main" id="{623328FA-690D-4307-A2ED-446558A740E9}"/>
                    </a:ext>
                  </a:extLst>
                </xdr:cNvPr>
                <xdr:cNvSpPr txBox="1"/>
              </xdr:nvSpPr>
              <xdr:spPr>
                <a:xfrm>
                  <a:off x="12499754" y="7535093"/>
                  <a:ext cx="2224889" cy="412521"/>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34634857-F87E-4837-B5EA-F3AB3DD6528C}" type="TxLink">
                    <a:rPr lang="en-US" sz="2400" b="0" i="0" u="none" strike="noStrike">
                      <a:solidFill>
                        <a:schemeClr val="bg1"/>
                      </a:solidFill>
                      <a:latin typeface="Avenir LT Std 65 Medium" panose="020B0603020203020204" pitchFamily="34" charset="0"/>
                      <a:ea typeface="Calibri"/>
                      <a:cs typeface="Calibri"/>
                    </a:rPr>
                    <a:pPr/>
                    <a:t> $47,684 </a:t>
                  </a:fld>
                  <a:endParaRPr lang="en-IN" sz="5400">
                    <a:solidFill>
                      <a:schemeClr val="bg1"/>
                    </a:solidFill>
                    <a:latin typeface="Avenir LT Std 65 Medium" panose="020B0603020203020204" pitchFamily="34" charset="0"/>
                  </a:endParaRPr>
                </a:p>
              </xdr:txBody>
            </xdr:sp>
            <xdr:sp macro="" textlink="PivotTables2!J42">
              <xdr:nvSpPr>
                <xdr:cNvPr id="122" name="TextBox 121">
                  <a:extLst>
                    <a:ext uri="{FF2B5EF4-FFF2-40B4-BE49-F238E27FC236}">
                      <a16:creationId xmlns:a16="http://schemas.microsoft.com/office/drawing/2014/main" id="{5D2FE489-B4FD-6D38-8FD0-B8B162B48E59}"/>
                    </a:ext>
                  </a:extLst>
                </xdr:cNvPr>
                <xdr:cNvSpPr txBox="1"/>
              </xdr:nvSpPr>
              <xdr:spPr>
                <a:xfrm>
                  <a:off x="12610899" y="7900463"/>
                  <a:ext cx="1002369" cy="405957"/>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733C3898-9301-4912-84C8-678AA19A9267}" type="TxLink">
                    <a:rPr lang="en-US" sz="1800" b="0" i="0" u="none" strike="noStrike">
                      <a:solidFill>
                        <a:schemeClr val="bg1"/>
                      </a:solidFill>
                      <a:latin typeface="Calibri"/>
                      <a:ea typeface="Calibri"/>
                      <a:cs typeface="Calibri"/>
                    </a:rPr>
                    <a:pPr/>
                    <a:t>7.40%</a:t>
                  </a:fld>
                  <a:endParaRPr lang="en-IN" sz="4400">
                    <a:solidFill>
                      <a:schemeClr val="bg1"/>
                    </a:solidFill>
                    <a:latin typeface="Avenir LT Std 65 Medium" panose="020B0603020203020204" pitchFamily="34" charset="0"/>
                  </a:endParaRPr>
                </a:p>
              </xdr:txBody>
            </xdr:sp>
          </xdr:grpSp>
          <xdr:grpSp>
            <xdr:nvGrpSpPr>
              <xdr:cNvPr id="176" name="Group 175">
                <a:extLst>
                  <a:ext uri="{FF2B5EF4-FFF2-40B4-BE49-F238E27FC236}">
                    <a16:creationId xmlns:a16="http://schemas.microsoft.com/office/drawing/2014/main" id="{5AA89554-5A6A-D734-5C1C-6F4E6BEB38E0}"/>
                  </a:ext>
                </a:extLst>
              </xdr:cNvPr>
              <xdr:cNvGrpSpPr/>
            </xdr:nvGrpSpPr>
            <xdr:grpSpPr>
              <a:xfrm>
                <a:off x="14335420" y="7280720"/>
                <a:ext cx="2223885" cy="1023731"/>
                <a:chOff x="14329705" y="7280720"/>
                <a:chExt cx="2223885" cy="1023731"/>
              </a:xfrm>
            </xdr:grpSpPr>
            <xdr:sp macro="" textlink="PivotTables2!K41">
              <xdr:nvSpPr>
                <xdr:cNvPr id="49" name="TextBox 48">
                  <a:extLst>
                    <a:ext uri="{FF2B5EF4-FFF2-40B4-BE49-F238E27FC236}">
                      <a16:creationId xmlns:a16="http://schemas.microsoft.com/office/drawing/2014/main" id="{24362C2E-8D29-4B34-BF37-B2254DDEE599}"/>
                    </a:ext>
                  </a:extLst>
                </xdr:cNvPr>
                <xdr:cNvSpPr txBox="1"/>
              </xdr:nvSpPr>
              <xdr:spPr>
                <a:xfrm>
                  <a:off x="14413327" y="7280720"/>
                  <a:ext cx="1732607" cy="409767"/>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98CEE123-52B9-4B9A-A63A-9AE3A5A47559}" type="TxLink">
                    <a:rPr lang="en-US" sz="1600" b="0" i="0" u="none" strike="noStrike">
                      <a:solidFill>
                        <a:schemeClr val="bg1"/>
                      </a:solidFill>
                      <a:latin typeface="Avenir LT Std 65 Medium" panose="020B0603020203020204" pitchFamily="34" charset="0"/>
                      <a:ea typeface="Calibri"/>
                      <a:cs typeface="Calibri"/>
                    </a:rPr>
                    <a:pPr/>
                    <a:t>Exise Taxes</a:t>
                  </a:fld>
                  <a:endParaRPr lang="en-IN" sz="2800">
                    <a:solidFill>
                      <a:schemeClr val="bg1"/>
                    </a:solidFill>
                    <a:latin typeface="Avenir LT Std 65 Medium" panose="020B0603020203020204" pitchFamily="34" charset="0"/>
                  </a:endParaRPr>
                </a:p>
              </xdr:txBody>
            </xdr:sp>
            <xdr:sp macro="" textlink="PivotTables2!K43">
              <xdr:nvSpPr>
                <xdr:cNvPr id="123" name="TextBox 122">
                  <a:extLst>
                    <a:ext uri="{FF2B5EF4-FFF2-40B4-BE49-F238E27FC236}">
                      <a16:creationId xmlns:a16="http://schemas.microsoft.com/office/drawing/2014/main" id="{04CE6960-A5C7-38A6-F98A-45B6E103F008}"/>
                    </a:ext>
                  </a:extLst>
                </xdr:cNvPr>
                <xdr:cNvSpPr txBox="1"/>
              </xdr:nvSpPr>
              <xdr:spPr>
                <a:xfrm>
                  <a:off x="14329705" y="7535093"/>
                  <a:ext cx="2223885" cy="730638"/>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9DDC8811-70FA-47AF-B700-FF9AD0280186}" type="TxLink">
                    <a:rPr lang="en-US" sz="2400" b="0" i="0" u="none" strike="noStrike">
                      <a:solidFill>
                        <a:schemeClr val="bg1"/>
                      </a:solidFill>
                      <a:latin typeface="Avenir LT Std 65 Medium" panose="020B0603020203020204" pitchFamily="34" charset="0"/>
                      <a:ea typeface="Calibri"/>
                      <a:cs typeface="Calibri"/>
                    </a:rPr>
                    <a:pPr/>
                    <a:t> $39,952 </a:t>
                  </a:fld>
                  <a:endParaRPr lang="en-IN" sz="5400">
                    <a:solidFill>
                      <a:schemeClr val="bg1"/>
                    </a:solidFill>
                    <a:latin typeface="Avenir LT Std 65 Medium" panose="020B0603020203020204" pitchFamily="34" charset="0"/>
                  </a:endParaRPr>
                </a:p>
              </xdr:txBody>
            </xdr:sp>
            <xdr:sp macro="" textlink="PivotTables2!K42">
              <xdr:nvSpPr>
                <xdr:cNvPr id="124" name="TextBox 123">
                  <a:extLst>
                    <a:ext uri="{FF2B5EF4-FFF2-40B4-BE49-F238E27FC236}">
                      <a16:creationId xmlns:a16="http://schemas.microsoft.com/office/drawing/2014/main" id="{12A10F23-72E1-0F14-2CD1-30687EAF792D}"/>
                    </a:ext>
                  </a:extLst>
                </xdr:cNvPr>
                <xdr:cNvSpPr txBox="1"/>
              </xdr:nvSpPr>
              <xdr:spPr>
                <a:xfrm>
                  <a:off x="14430989" y="7900463"/>
                  <a:ext cx="941246" cy="403988"/>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9081E6C9-19C1-4592-B285-D7571AF571B0}" type="TxLink">
                    <a:rPr lang="en-US" sz="1800" b="0" i="0" u="none" strike="noStrike">
                      <a:solidFill>
                        <a:schemeClr val="bg1"/>
                      </a:solidFill>
                      <a:latin typeface="Calibri"/>
                      <a:ea typeface="Calibri"/>
                      <a:cs typeface="Calibri"/>
                    </a:rPr>
                    <a:pPr/>
                    <a:t>6.20%</a:t>
                  </a:fld>
                  <a:endParaRPr lang="en-IN" sz="4400">
                    <a:solidFill>
                      <a:schemeClr val="bg1"/>
                    </a:solidFill>
                    <a:latin typeface="Avenir LT Std 65 Medium" panose="020B0603020203020204" pitchFamily="34" charset="0"/>
                  </a:endParaRPr>
                </a:p>
              </xdr:txBody>
            </xdr:sp>
          </xdr:grpSp>
          <xdr:grpSp>
            <xdr:nvGrpSpPr>
              <xdr:cNvPr id="131" name="Group 130">
                <a:extLst>
                  <a:ext uri="{FF2B5EF4-FFF2-40B4-BE49-F238E27FC236}">
                    <a16:creationId xmlns:a16="http://schemas.microsoft.com/office/drawing/2014/main" id="{EE3D5D3B-7DD8-71F0-1C8C-8ED1D405D696}"/>
                  </a:ext>
                </a:extLst>
              </xdr:cNvPr>
              <xdr:cNvGrpSpPr/>
            </xdr:nvGrpSpPr>
            <xdr:grpSpPr>
              <a:xfrm>
                <a:off x="8412896" y="7139378"/>
                <a:ext cx="2223202" cy="1164938"/>
                <a:chOff x="8412896" y="7131758"/>
                <a:chExt cx="2223202" cy="1172558"/>
              </a:xfrm>
            </xdr:grpSpPr>
            <xdr:sp macro="" textlink="PivotTables2!L41">
              <xdr:nvSpPr>
                <xdr:cNvPr id="111" name="TextBox 110">
                  <a:extLst>
                    <a:ext uri="{FF2B5EF4-FFF2-40B4-BE49-F238E27FC236}">
                      <a16:creationId xmlns:a16="http://schemas.microsoft.com/office/drawing/2014/main" id="{705B8182-0989-4B2D-AE7E-434AB0B018E1}"/>
                    </a:ext>
                  </a:extLst>
                </xdr:cNvPr>
                <xdr:cNvSpPr txBox="1"/>
              </xdr:nvSpPr>
              <xdr:spPr>
                <a:xfrm>
                  <a:off x="8478713" y="7131758"/>
                  <a:ext cx="2067940" cy="596426"/>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F6BC960F-D69D-4E1F-A290-295B5851C57F}" type="TxLink">
                    <a:rPr lang="en-US" sz="2600" b="1" i="0" u="none" strike="noStrike">
                      <a:solidFill>
                        <a:schemeClr val="bg1"/>
                      </a:solidFill>
                      <a:latin typeface="Avenir LT Std 55 Roman"/>
                      <a:ea typeface="Calibri"/>
                      <a:cs typeface="Calibri"/>
                    </a:rPr>
                    <a:pPr/>
                    <a:t>Total Taxes</a:t>
                  </a:fld>
                  <a:endParaRPr lang="en-IN" sz="2600" b="1">
                    <a:solidFill>
                      <a:schemeClr val="bg1"/>
                    </a:solidFill>
                    <a:latin typeface="Avenir LT Std 65 Medium" panose="020B0603020203020204" pitchFamily="34" charset="0"/>
                  </a:endParaRPr>
                </a:p>
              </xdr:txBody>
            </xdr:sp>
            <xdr:sp macro="" textlink="PivotTables2!L42">
              <xdr:nvSpPr>
                <xdr:cNvPr id="125" name="TextBox 124">
                  <a:extLst>
                    <a:ext uri="{FF2B5EF4-FFF2-40B4-BE49-F238E27FC236}">
                      <a16:creationId xmlns:a16="http://schemas.microsoft.com/office/drawing/2014/main" id="{571E5AF5-6417-5145-BE5F-3AC536C5267D}"/>
                    </a:ext>
                  </a:extLst>
                </xdr:cNvPr>
                <xdr:cNvSpPr txBox="1"/>
              </xdr:nvSpPr>
              <xdr:spPr>
                <a:xfrm>
                  <a:off x="8533378" y="7900463"/>
                  <a:ext cx="935787" cy="403853"/>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F4755BA5-59FB-4256-86FF-7C6A3FD01BB0}" type="TxLink">
                    <a:rPr lang="en-US" sz="1800" b="0" i="0" u="none" strike="noStrike">
                      <a:solidFill>
                        <a:schemeClr val="bg1"/>
                      </a:solidFill>
                      <a:latin typeface="Calibri"/>
                      <a:ea typeface="Calibri"/>
                      <a:cs typeface="Calibri"/>
                    </a:rPr>
                    <a:pPr/>
                    <a:t>22.80%</a:t>
                  </a:fld>
                  <a:endParaRPr lang="en-IN" sz="4400">
                    <a:solidFill>
                      <a:schemeClr val="bg1"/>
                    </a:solidFill>
                    <a:latin typeface="Avenir LT Std 65 Medium" panose="020B0603020203020204" pitchFamily="34" charset="0"/>
                  </a:endParaRPr>
                </a:p>
              </xdr:txBody>
            </xdr:sp>
            <xdr:sp macro="" textlink="PivotTables2!L43">
              <xdr:nvSpPr>
                <xdr:cNvPr id="126" name="TextBox 125">
                  <a:extLst>
                    <a:ext uri="{FF2B5EF4-FFF2-40B4-BE49-F238E27FC236}">
                      <a16:creationId xmlns:a16="http://schemas.microsoft.com/office/drawing/2014/main" id="{E179E156-33A2-A5A5-0AD8-A44759180C7E}"/>
                    </a:ext>
                  </a:extLst>
                </xdr:cNvPr>
                <xdr:cNvSpPr txBox="1"/>
              </xdr:nvSpPr>
              <xdr:spPr>
                <a:xfrm>
                  <a:off x="8412896" y="7531283"/>
                  <a:ext cx="2223202" cy="705147"/>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E94B82D7-E71E-44C5-B40D-E5B1E7DD2C20}" type="TxLink">
                    <a:rPr lang="en-US" sz="2400" b="0" i="0" u="none" strike="noStrike">
                      <a:solidFill>
                        <a:schemeClr val="bg1"/>
                      </a:solidFill>
                      <a:latin typeface="Avenir LT Std 65 Medium" panose="020B0603020203020204" pitchFamily="34" charset="0"/>
                      <a:ea typeface="Calibri"/>
                      <a:cs typeface="Calibri"/>
                    </a:rPr>
                    <a:pPr/>
                    <a:t> $1,46,920 </a:t>
                  </a:fld>
                  <a:endParaRPr lang="en-IN" sz="5400">
                    <a:solidFill>
                      <a:schemeClr val="bg1"/>
                    </a:solidFill>
                    <a:latin typeface="Avenir LT Std 65 Medium" panose="020B0603020203020204" pitchFamily="34" charset="0"/>
                  </a:endParaRPr>
                </a:p>
              </xdr:txBody>
            </xdr:sp>
          </xdr:grpSp>
        </xdr:grpSp>
        <xdr:graphicFrame macro="">
          <xdr:nvGraphicFramePr>
            <xdr:cNvPr id="128" name="Chart 127">
              <a:extLst>
                <a:ext uri="{FF2B5EF4-FFF2-40B4-BE49-F238E27FC236}">
                  <a16:creationId xmlns:a16="http://schemas.microsoft.com/office/drawing/2014/main" id="{C426CB2C-0508-43C9-A335-2C62E061BD3C}"/>
                </a:ext>
              </a:extLst>
            </xdr:cNvPr>
            <xdr:cNvGraphicFramePr>
              <a:graphicFrameLocks noChangeAspect="1"/>
            </xdr:cNvGraphicFramePr>
          </xdr:nvGraphicFramePr>
          <xdr:xfrm>
            <a:off x="10386313" y="7001633"/>
            <a:ext cx="520781" cy="1390013"/>
          </xdr:xfrm>
          <a:graphic>
            <a:graphicData uri="http://schemas.openxmlformats.org/drawingml/2006/chart">
              <c:chart xmlns:c="http://schemas.openxmlformats.org/drawingml/2006/chart" xmlns:r="http://schemas.openxmlformats.org/officeDocument/2006/relationships" r:id="rId13"/>
            </a:graphicData>
          </a:graphic>
        </xdr:graphicFrame>
      </xdr:grpSp>
      <xdr:sp macro="" textlink="">
        <xdr:nvSpPr>
          <xdr:cNvPr id="45" name="TextBox 44">
            <a:extLst>
              <a:ext uri="{FF2B5EF4-FFF2-40B4-BE49-F238E27FC236}">
                <a16:creationId xmlns:a16="http://schemas.microsoft.com/office/drawing/2014/main" id="{018CE408-399F-995A-F8C2-586370907F0B}"/>
              </a:ext>
            </a:extLst>
          </xdr:cNvPr>
          <xdr:cNvSpPr txBox="1"/>
        </xdr:nvSpPr>
        <xdr:spPr>
          <a:xfrm>
            <a:off x="9391673" y="3782139"/>
            <a:ext cx="183437" cy="2676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endParaRPr lang="en-IN" sz="1100"/>
          </a:p>
        </xdr:txBody>
      </xdr:sp>
      <xdr:grpSp>
        <xdr:nvGrpSpPr>
          <xdr:cNvPr id="204" name="Group 203">
            <a:extLst>
              <a:ext uri="{FF2B5EF4-FFF2-40B4-BE49-F238E27FC236}">
                <a16:creationId xmlns:a16="http://schemas.microsoft.com/office/drawing/2014/main" id="{D60C1344-ED50-4A67-8A11-040A15408485}"/>
              </a:ext>
            </a:extLst>
          </xdr:cNvPr>
          <xdr:cNvGrpSpPr/>
        </xdr:nvGrpSpPr>
        <xdr:grpSpPr>
          <a:xfrm>
            <a:off x="10424010" y="3919833"/>
            <a:ext cx="225690" cy="203862"/>
            <a:chOff x="10640208" y="3820589"/>
            <a:chExt cx="910590" cy="932498"/>
          </a:xfrm>
        </xdr:grpSpPr>
        <xdr:sp macro="" textlink="PivotTables2!L29">
          <xdr:nvSpPr>
            <xdr:cNvPr id="205" name="TextBox 204">
              <a:extLst>
                <a:ext uri="{FF2B5EF4-FFF2-40B4-BE49-F238E27FC236}">
                  <a16:creationId xmlns:a16="http://schemas.microsoft.com/office/drawing/2014/main" id="{2A0F99B8-9095-610D-02A8-8705DBFEF2D4}"/>
                </a:ext>
              </a:extLst>
            </xdr:cNvPr>
            <xdr:cNvSpPr txBox="1"/>
          </xdr:nvSpPr>
          <xdr:spPr>
            <a:xfrm>
              <a:off x="10640208" y="3820589"/>
              <a:ext cx="910590" cy="923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531CF6C-CF35-4DAF-9FC7-3398AA79BE1A}" type="TxLink">
                <a:rPr lang="en-US" sz="1600" b="0" i="0" u="none" strike="noStrike">
                  <a:ln>
                    <a:noFill/>
                  </a:ln>
                  <a:solidFill>
                    <a:srgbClr val="C240D8"/>
                  </a:solidFill>
                  <a:latin typeface="Calibri"/>
                  <a:ea typeface="Calibri"/>
                  <a:cs typeface="Calibri"/>
                </a:rPr>
                <a:pPr algn="ctr"/>
                <a:t>●</a:t>
              </a:fld>
              <a:endParaRPr lang="en-IN" sz="1200">
                <a:ln>
                  <a:noFill/>
                </a:ln>
              </a:endParaRPr>
            </a:p>
          </xdr:txBody>
        </xdr:sp>
        <xdr:sp macro="" textlink="PivotTables2!N29">
          <xdr:nvSpPr>
            <xdr:cNvPr id="206" name="TextBox 205">
              <a:extLst>
                <a:ext uri="{FF2B5EF4-FFF2-40B4-BE49-F238E27FC236}">
                  <a16:creationId xmlns:a16="http://schemas.microsoft.com/office/drawing/2014/main" id="{74CBF3EF-2DBC-61B7-F5E3-C31704EC1197}"/>
                </a:ext>
              </a:extLst>
            </xdr:cNvPr>
            <xdr:cNvSpPr txBox="1"/>
          </xdr:nvSpPr>
          <xdr:spPr>
            <a:xfrm>
              <a:off x="10644971" y="3821542"/>
              <a:ext cx="904875" cy="9315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2E5CA36-B9DE-459E-B6AA-DDB084D93EF8}" type="TxLink">
                <a:rPr lang="en-US" sz="1600" b="0" i="0" u="none" strike="noStrike">
                  <a:ln>
                    <a:noFill/>
                  </a:ln>
                  <a:solidFill>
                    <a:srgbClr val="0F11A7"/>
                  </a:solidFill>
                  <a:latin typeface="Calibri"/>
                  <a:ea typeface="Calibri"/>
                  <a:cs typeface="Calibri"/>
                </a:rPr>
                <a:pPr algn="ctr"/>
                <a:t> </a:t>
              </a:fld>
              <a:endParaRPr lang="en-IN" sz="1200">
                <a:ln>
                  <a:noFill/>
                </a:ln>
              </a:endParaRPr>
            </a:p>
          </xdr:txBody>
        </xdr:sp>
      </xdr:grpSp>
      <xdr:grpSp>
        <xdr:nvGrpSpPr>
          <xdr:cNvPr id="228" name="Group 227">
            <a:extLst>
              <a:ext uri="{FF2B5EF4-FFF2-40B4-BE49-F238E27FC236}">
                <a16:creationId xmlns:a16="http://schemas.microsoft.com/office/drawing/2014/main" id="{4A7354BE-186A-E8CA-72F6-0E271CF072BB}"/>
              </a:ext>
            </a:extLst>
          </xdr:cNvPr>
          <xdr:cNvGrpSpPr/>
        </xdr:nvGrpSpPr>
        <xdr:grpSpPr>
          <a:xfrm>
            <a:off x="11160236" y="3922561"/>
            <a:ext cx="151889" cy="210022"/>
            <a:chOff x="10640208" y="3820589"/>
            <a:chExt cx="910590" cy="932498"/>
          </a:xfrm>
        </xdr:grpSpPr>
        <xdr:sp macro="" textlink="PivotTables2!L29">
          <xdr:nvSpPr>
            <xdr:cNvPr id="229" name="TextBox 228">
              <a:extLst>
                <a:ext uri="{FF2B5EF4-FFF2-40B4-BE49-F238E27FC236}">
                  <a16:creationId xmlns:a16="http://schemas.microsoft.com/office/drawing/2014/main" id="{852C187E-5827-5B71-2B26-45C60DD9D9E1}"/>
                </a:ext>
              </a:extLst>
            </xdr:cNvPr>
            <xdr:cNvSpPr txBox="1"/>
          </xdr:nvSpPr>
          <xdr:spPr>
            <a:xfrm>
              <a:off x="10640208" y="3820589"/>
              <a:ext cx="910590" cy="923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531CF6C-CF35-4DAF-9FC7-3398AA79BE1A}" type="TxLink">
                <a:rPr lang="en-US" sz="1600" b="0" i="0" u="none" strike="noStrike">
                  <a:ln>
                    <a:noFill/>
                  </a:ln>
                  <a:solidFill>
                    <a:srgbClr val="C240D8"/>
                  </a:solidFill>
                  <a:latin typeface="Calibri"/>
                  <a:ea typeface="Calibri"/>
                  <a:cs typeface="Calibri"/>
                </a:rPr>
                <a:pPr algn="ctr"/>
                <a:t>●</a:t>
              </a:fld>
              <a:endParaRPr lang="en-IN" sz="1200">
                <a:ln>
                  <a:noFill/>
                </a:ln>
              </a:endParaRPr>
            </a:p>
          </xdr:txBody>
        </xdr:sp>
        <xdr:sp macro="" textlink="PivotTables2!N29">
          <xdr:nvSpPr>
            <xdr:cNvPr id="230" name="TextBox 229">
              <a:extLst>
                <a:ext uri="{FF2B5EF4-FFF2-40B4-BE49-F238E27FC236}">
                  <a16:creationId xmlns:a16="http://schemas.microsoft.com/office/drawing/2014/main" id="{2A46AC42-4169-E920-0194-9E5409C4B6DC}"/>
                </a:ext>
              </a:extLst>
            </xdr:cNvPr>
            <xdr:cNvSpPr txBox="1"/>
          </xdr:nvSpPr>
          <xdr:spPr>
            <a:xfrm>
              <a:off x="10644971" y="3821542"/>
              <a:ext cx="904875" cy="9315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2E5CA36-B9DE-459E-B6AA-DDB084D93EF8}" type="TxLink">
                <a:rPr lang="en-US" sz="1600" b="0" i="0" u="none" strike="noStrike">
                  <a:ln>
                    <a:noFill/>
                  </a:ln>
                  <a:solidFill>
                    <a:srgbClr val="0F11A7"/>
                  </a:solidFill>
                  <a:latin typeface="Calibri"/>
                  <a:ea typeface="Calibri"/>
                  <a:cs typeface="Calibri"/>
                </a:rPr>
                <a:pPr algn="ctr"/>
                <a:t> </a:t>
              </a:fld>
              <a:endParaRPr lang="en-IN" sz="1200">
                <a:ln>
                  <a:noFill/>
                </a:ln>
              </a:endParaRPr>
            </a:p>
          </xdr:txBody>
        </xdr:sp>
      </xdr:grpSp>
      <xdr:grpSp>
        <xdr:nvGrpSpPr>
          <xdr:cNvPr id="249" name="Group 248">
            <a:extLst>
              <a:ext uri="{FF2B5EF4-FFF2-40B4-BE49-F238E27FC236}">
                <a16:creationId xmlns:a16="http://schemas.microsoft.com/office/drawing/2014/main" id="{9D310D73-1A40-4A46-F5DD-4B266CCD6697}"/>
              </a:ext>
            </a:extLst>
          </xdr:cNvPr>
          <xdr:cNvGrpSpPr/>
        </xdr:nvGrpSpPr>
        <xdr:grpSpPr>
          <a:xfrm>
            <a:off x="10630092" y="4233338"/>
            <a:ext cx="203319" cy="195056"/>
            <a:chOff x="10640208" y="3820589"/>
            <a:chExt cx="910590" cy="932498"/>
          </a:xfrm>
        </xdr:grpSpPr>
        <xdr:sp macro="" textlink="PivotTables2!L29">
          <xdr:nvSpPr>
            <xdr:cNvPr id="250" name="TextBox 249">
              <a:extLst>
                <a:ext uri="{FF2B5EF4-FFF2-40B4-BE49-F238E27FC236}">
                  <a16:creationId xmlns:a16="http://schemas.microsoft.com/office/drawing/2014/main" id="{0164F30E-CFA9-0D2D-E570-0071FA0D1846}"/>
                </a:ext>
              </a:extLst>
            </xdr:cNvPr>
            <xdr:cNvSpPr txBox="1"/>
          </xdr:nvSpPr>
          <xdr:spPr>
            <a:xfrm>
              <a:off x="10640208" y="3820589"/>
              <a:ext cx="910590" cy="923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531CF6C-CF35-4DAF-9FC7-3398AA79BE1A}" type="TxLink">
                <a:rPr lang="en-US" sz="1600" b="0" i="0" u="none" strike="noStrike">
                  <a:ln>
                    <a:noFill/>
                  </a:ln>
                  <a:solidFill>
                    <a:srgbClr val="C240D8"/>
                  </a:solidFill>
                  <a:latin typeface="Calibri"/>
                  <a:ea typeface="Calibri"/>
                  <a:cs typeface="Calibri"/>
                </a:rPr>
                <a:pPr algn="ctr"/>
                <a:t>●</a:t>
              </a:fld>
              <a:endParaRPr lang="en-IN" sz="1200">
                <a:ln>
                  <a:noFill/>
                </a:ln>
              </a:endParaRPr>
            </a:p>
          </xdr:txBody>
        </xdr:sp>
        <xdr:sp macro="" textlink="PivotTables2!N29">
          <xdr:nvSpPr>
            <xdr:cNvPr id="251" name="TextBox 250">
              <a:extLst>
                <a:ext uri="{FF2B5EF4-FFF2-40B4-BE49-F238E27FC236}">
                  <a16:creationId xmlns:a16="http://schemas.microsoft.com/office/drawing/2014/main" id="{047005A3-E14D-D9BE-441A-6843826E8916}"/>
                </a:ext>
              </a:extLst>
            </xdr:cNvPr>
            <xdr:cNvSpPr txBox="1"/>
          </xdr:nvSpPr>
          <xdr:spPr>
            <a:xfrm>
              <a:off x="10644971" y="3821542"/>
              <a:ext cx="904875" cy="9315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2E5CA36-B9DE-459E-B6AA-DDB084D93EF8}" type="TxLink">
                <a:rPr lang="en-US" sz="1600" b="0" i="0" u="none" strike="noStrike">
                  <a:ln>
                    <a:noFill/>
                  </a:ln>
                  <a:solidFill>
                    <a:srgbClr val="0F11A7"/>
                  </a:solidFill>
                  <a:latin typeface="Calibri"/>
                  <a:ea typeface="Calibri"/>
                  <a:cs typeface="Calibri"/>
                </a:rPr>
                <a:pPr algn="ctr"/>
                <a:t> </a:t>
              </a:fld>
              <a:endParaRPr lang="en-IN" sz="1200">
                <a:ln>
                  <a:noFill/>
                </a:ln>
              </a:endParaRPr>
            </a:p>
          </xdr:txBody>
        </xdr:sp>
      </xdr:grpSp>
      <xdr:grpSp>
        <xdr:nvGrpSpPr>
          <xdr:cNvPr id="274" name="Group 273">
            <a:extLst>
              <a:ext uri="{FF2B5EF4-FFF2-40B4-BE49-F238E27FC236}">
                <a16:creationId xmlns:a16="http://schemas.microsoft.com/office/drawing/2014/main" id="{2929EEE7-6EBF-49AD-B225-7569785FE11D}"/>
              </a:ext>
            </a:extLst>
          </xdr:cNvPr>
          <xdr:cNvGrpSpPr/>
        </xdr:nvGrpSpPr>
        <xdr:grpSpPr>
          <a:xfrm>
            <a:off x="11249144" y="4149091"/>
            <a:ext cx="192962" cy="185366"/>
            <a:chOff x="10640208" y="3817792"/>
            <a:chExt cx="911524" cy="933318"/>
          </a:xfrm>
        </xdr:grpSpPr>
        <xdr:sp macro="" textlink="PivotTables2!L29">
          <xdr:nvSpPr>
            <xdr:cNvPr id="275" name="TextBox 274">
              <a:extLst>
                <a:ext uri="{FF2B5EF4-FFF2-40B4-BE49-F238E27FC236}">
                  <a16:creationId xmlns:a16="http://schemas.microsoft.com/office/drawing/2014/main" id="{5AECD8E6-D413-59F2-F1E5-89A3F3C8D8F3}"/>
                </a:ext>
              </a:extLst>
            </xdr:cNvPr>
            <xdr:cNvSpPr txBox="1"/>
          </xdr:nvSpPr>
          <xdr:spPr>
            <a:xfrm>
              <a:off x="10640208" y="3820589"/>
              <a:ext cx="910590" cy="923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531CF6C-CF35-4DAF-9FC7-3398AA79BE1A}" type="TxLink">
                <a:rPr lang="en-US" sz="1600" b="0" i="0" u="none" strike="noStrike">
                  <a:ln>
                    <a:noFill/>
                  </a:ln>
                  <a:solidFill>
                    <a:srgbClr val="C240D8"/>
                  </a:solidFill>
                  <a:latin typeface="Calibri"/>
                  <a:ea typeface="Calibri"/>
                  <a:cs typeface="Calibri"/>
                </a:rPr>
                <a:pPr algn="ctr"/>
                <a:t>●</a:t>
              </a:fld>
              <a:endParaRPr lang="en-IN" sz="1200">
                <a:ln>
                  <a:noFill/>
                </a:ln>
              </a:endParaRPr>
            </a:p>
          </xdr:txBody>
        </xdr:sp>
        <xdr:sp macro="" textlink="PivotTables2!N29">
          <xdr:nvSpPr>
            <xdr:cNvPr id="276" name="TextBox 275">
              <a:extLst>
                <a:ext uri="{FF2B5EF4-FFF2-40B4-BE49-F238E27FC236}">
                  <a16:creationId xmlns:a16="http://schemas.microsoft.com/office/drawing/2014/main" id="{B13F9FA4-1C37-A49A-4CD1-0944B06066B8}"/>
                </a:ext>
              </a:extLst>
            </xdr:cNvPr>
            <xdr:cNvSpPr txBox="1"/>
          </xdr:nvSpPr>
          <xdr:spPr>
            <a:xfrm>
              <a:off x="10643140" y="3817792"/>
              <a:ext cx="908592" cy="9333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2E5CA36-B9DE-459E-B6AA-DDB084D93EF8}" type="TxLink">
                <a:rPr lang="en-US" sz="1600" b="0" i="0" u="none" strike="noStrike">
                  <a:ln>
                    <a:noFill/>
                  </a:ln>
                  <a:solidFill>
                    <a:srgbClr val="0F11A7"/>
                  </a:solidFill>
                  <a:latin typeface="Calibri"/>
                  <a:ea typeface="Calibri"/>
                  <a:cs typeface="Calibri"/>
                </a:rPr>
                <a:pPr algn="ctr"/>
                <a:t> </a:t>
              </a:fld>
              <a:endParaRPr lang="en-IN" sz="1200">
                <a:ln>
                  <a:noFill/>
                </a:ln>
              </a:endParaRPr>
            </a:p>
          </xdr:txBody>
        </xdr:sp>
      </xdr:grpSp>
      <xdr:grpSp>
        <xdr:nvGrpSpPr>
          <xdr:cNvPr id="301" name="Group 300">
            <a:extLst>
              <a:ext uri="{FF2B5EF4-FFF2-40B4-BE49-F238E27FC236}">
                <a16:creationId xmlns:a16="http://schemas.microsoft.com/office/drawing/2014/main" id="{2C258585-EEF2-4B28-8E61-267D5A46BC9A}"/>
              </a:ext>
            </a:extLst>
          </xdr:cNvPr>
          <xdr:cNvGrpSpPr/>
        </xdr:nvGrpSpPr>
        <xdr:grpSpPr>
          <a:xfrm>
            <a:off x="11422483" y="4128839"/>
            <a:ext cx="232792" cy="203871"/>
            <a:chOff x="10640208" y="3817792"/>
            <a:chExt cx="911524" cy="933318"/>
          </a:xfrm>
        </xdr:grpSpPr>
        <xdr:sp macro="" textlink="PivotTables2!L29">
          <xdr:nvSpPr>
            <xdr:cNvPr id="302" name="TextBox 301">
              <a:extLst>
                <a:ext uri="{FF2B5EF4-FFF2-40B4-BE49-F238E27FC236}">
                  <a16:creationId xmlns:a16="http://schemas.microsoft.com/office/drawing/2014/main" id="{27FBDA08-DE5A-EEF9-6691-676244619713}"/>
                </a:ext>
              </a:extLst>
            </xdr:cNvPr>
            <xdr:cNvSpPr txBox="1"/>
          </xdr:nvSpPr>
          <xdr:spPr>
            <a:xfrm>
              <a:off x="10640208" y="3820589"/>
              <a:ext cx="910590" cy="923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531CF6C-CF35-4DAF-9FC7-3398AA79BE1A}" type="TxLink">
                <a:rPr lang="en-US" sz="1600" b="0" i="0" u="none" strike="noStrike">
                  <a:ln>
                    <a:noFill/>
                  </a:ln>
                  <a:solidFill>
                    <a:srgbClr val="C240D8"/>
                  </a:solidFill>
                  <a:latin typeface="Calibri"/>
                  <a:ea typeface="Calibri"/>
                  <a:cs typeface="Calibri"/>
                </a:rPr>
                <a:pPr algn="ctr"/>
                <a:t>●</a:t>
              </a:fld>
              <a:endParaRPr lang="en-IN" sz="1200">
                <a:ln>
                  <a:noFill/>
                </a:ln>
              </a:endParaRPr>
            </a:p>
          </xdr:txBody>
        </xdr:sp>
        <xdr:sp macro="" textlink="PivotTables2!N29">
          <xdr:nvSpPr>
            <xdr:cNvPr id="303" name="TextBox 302">
              <a:extLst>
                <a:ext uri="{FF2B5EF4-FFF2-40B4-BE49-F238E27FC236}">
                  <a16:creationId xmlns:a16="http://schemas.microsoft.com/office/drawing/2014/main" id="{5BF2189E-AD49-FFCC-8EA7-F63914E2FA34}"/>
                </a:ext>
              </a:extLst>
            </xdr:cNvPr>
            <xdr:cNvSpPr txBox="1"/>
          </xdr:nvSpPr>
          <xdr:spPr>
            <a:xfrm>
              <a:off x="10643140" y="3817792"/>
              <a:ext cx="908592" cy="9333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2E5CA36-B9DE-459E-B6AA-DDB084D93EF8}" type="TxLink">
                <a:rPr lang="en-US" sz="1600" b="0" i="0" u="none" strike="noStrike">
                  <a:ln>
                    <a:noFill/>
                  </a:ln>
                  <a:solidFill>
                    <a:srgbClr val="0F11A7"/>
                  </a:solidFill>
                  <a:latin typeface="Calibri"/>
                  <a:ea typeface="Calibri"/>
                  <a:cs typeface="Calibri"/>
                </a:rPr>
                <a:pPr algn="ctr"/>
                <a:t> </a:t>
              </a:fld>
              <a:endParaRPr lang="en-IN" sz="1200">
                <a:ln>
                  <a:noFill/>
                </a:ln>
              </a:endParaRPr>
            </a:p>
          </xdr:txBody>
        </xdr:sp>
      </xdr:grpSp>
      <xdr:grpSp>
        <xdr:nvGrpSpPr>
          <xdr:cNvPr id="307" name="Group 306">
            <a:extLst>
              <a:ext uri="{FF2B5EF4-FFF2-40B4-BE49-F238E27FC236}">
                <a16:creationId xmlns:a16="http://schemas.microsoft.com/office/drawing/2014/main" id="{430CE9F4-DA04-4113-84BF-B91F34AC76E3}"/>
              </a:ext>
            </a:extLst>
          </xdr:cNvPr>
          <xdr:cNvGrpSpPr/>
        </xdr:nvGrpSpPr>
        <xdr:grpSpPr>
          <a:xfrm>
            <a:off x="11080907" y="3815373"/>
            <a:ext cx="137180" cy="223825"/>
            <a:chOff x="13066281" y="3815828"/>
            <a:chExt cx="922020" cy="939165"/>
          </a:xfrm>
        </xdr:grpSpPr>
        <xdr:sp macro="" textlink="PivotTables2!M29">
          <xdr:nvSpPr>
            <xdr:cNvPr id="308" name="TextBox 307">
              <a:extLst>
                <a:ext uri="{FF2B5EF4-FFF2-40B4-BE49-F238E27FC236}">
                  <a16:creationId xmlns:a16="http://schemas.microsoft.com/office/drawing/2014/main" id="{7AF18DE9-214C-8BB3-43D5-D2DFC83EE1F2}"/>
                </a:ext>
              </a:extLst>
            </xdr:cNvPr>
            <xdr:cNvSpPr txBox="1"/>
          </xdr:nvSpPr>
          <xdr:spPr>
            <a:xfrm>
              <a:off x="13074854" y="3815828"/>
              <a:ext cx="904875" cy="9391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B802B44-8D88-4410-A8AA-BC6CB7DFAB6B}" type="TxLink">
                <a:rPr lang="en-US" sz="1600" b="0" i="0" u="none" strike="noStrike">
                  <a:solidFill>
                    <a:srgbClr val="5A097C"/>
                  </a:solidFill>
                  <a:latin typeface="Calibri"/>
                  <a:ea typeface="Calibri"/>
                  <a:cs typeface="Calibri"/>
                </a:rPr>
                <a:pPr algn="ctr"/>
                <a:t>●</a:t>
              </a:fld>
              <a:endParaRPr lang="en-IN" sz="1200"/>
            </a:p>
          </xdr:txBody>
        </xdr:sp>
        <xdr:sp macro="" textlink="PivotTables2!O29">
          <xdr:nvSpPr>
            <xdr:cNvPr id="309" name="TextBox 308">
              <a:extLst>
                <a:ext uri="{FF2B5EF4-FFF2-40B4-BE49-F238E27FC236}">
                  <a16:creationId xmlns:a16="http://schemas.microsoft.com/office/drawing/2014/main" id="{89574157-EDDB-968A-18CF-39FE734E1361}"/>
                </a:ext>
              </a:extLst>
            </xdr:cNvPr>
            <xdr:cNvSpPr txBox="1"/>
          </xdr:nvSpPr>
          <xdr:spPr>
            <a:xfrm>
              <a:off x="13066281" y="3825353"/>
              <a:ext cx="922020"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BD0D5E9-87B8-49A6-B0A2-CF2EB6D780A6}" type="TxLink">
                <a:rPr lang="en-US" sz="1600" b="0" i="0" u="none" strike="noStrike">
                  <a:solidFill>
                    <a:srgbClr val="296EFC"/>
                  </a:solidFill>
                  <a:latin typeface="Calibri"/>
                  <a:ea typeface="Calibri"/>
                  <a:cs typeface="Calibri"/>
                </a:rPr>
                <a:pPr algn="ctr"/>
                <a:t> </a:t>
              </a:fld>
              <a:endParaRPr lang="en-IN" sz="1200"/>
            </a:p>
          </xdr:txBody>
        </xdr:sp>
      </xdr:grpSp>
      <xdr:grpSp>
        <xdr:nvGrpSpPr>
          <xdr:cNvPr id="310" name="Group 309">
            <a:extLst>
              <a:ext uri="{FF2B5EF4-FFF2-40B4-BE49-F238E27FC236}">
                <a16:creationId xmlns:a16="http://schemas.microsoft.com/office/drawing/2014/main" id="{F5FE3EB6-6087-4E4E-A0A4-053FD9B6A78C}"/>
              </a:ext>
            </a:extLst>
          </xdr:cNvPr>
          <xdr:cNvGrpSpPr/>
        </xdr:nvGrpSpPr>
        <xdr:grpSpPr>
          <a:xfrm>
            <a:off x="11074100" y="4216214"/>
            <a:ext cx="138629" cy="235581"/>
            <a:chOff x="13066281" y="3815828"/>
            <a:chExt cx="922020" cy="939165"/>
          </a:xfrm>
        </xdr:grpSpPr>
        <xdr:sp macro="" textlink="PivotTables2!M29">
          <xdr:nvSpPr>
            <xdr:cNvPr id="311" name="TextBox 310">
              <a:extLst>
                <a:ext uri="{FF2B5EF4-FFF2-40B4-BE49-F238E27FC236}">
                  <a16:creationId xmlns:a16="http://schemas.microsoft.com/office/drawing/2014/main" id="{BB73FD2D-D2BF-83CD-644F-2B1C9F93FF96}"/>
                </a:ext>
              </a:extLst>
            </xdr:cNvPr>
            <xdr:cNvSpPr txBox="1"/>
          </xdr:nvSpPr>
          <xdr:spPr>
            <a:xfrm>
              <a:off x="13074854" y="3815828"/>
              <a:ext cx="904875" cy="9391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B802B44-8D88-4410-A8AA-BC6CB7DFAB6B}" type="TxLink">
                <a:rPr lang="en-US" sz="1600" b="0" i="0" u="none" strike="noStrike">
                  <a:solidFill>
                    <a:srgbClr val="5A097C"/>
                  </a:solidFill>
                  <a:latin typeface="Calibri"/>
                  <a:ea typeface="Calibri"/>
                  <a:cs typeface="Calibri"/>
                </a:rPr>
                <a:pPr algn="ctr"/>
                <a:t>●</a:t>
              </a:fld>
              <a:endParaRPr lang="en-IN" sz="1200"/>
            </a:p>
          </xdr:txBody>
        </xdr:sp>
        <xdr:sp macro="" textlink="PivotTables2!O29">
          <xdr:nvSpPr>
            <xdr:cNvPr id="312" name="TextBox 311">
              <a:extLst>
                <a:ext uri="{FF2B5EF4-FFF2-40B4-BE49-F238E27FC236}">
                  <a16:creationId xmlns:a16="http://schemas.microsoft.com/office/drawing/2014/main" id="{C17FCBE1-813A-E1A6-4242-59E0ECD8F831}"/>
                </a:ext>
              </a:extLst>
            </xdr:cNvPr>
            <xdr:cNvSpPr txBox="1"/>
          </xdr:nvSpPr>
          <xdr:spPr>
            <a:xfrm>
              <a:off x="13066281" y="3825353"/>
              <a:ext cx="922020"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BD0D5E9-87B8-49A6-B0A2-CF2EB6D780A6}" type="TxLink">
                <a:rPr lang="en-US" sz="1600" b="0" i="0" u="none" strike="noStrike">
                  <a:solidFill>
                    <a:srgbClr val="296EFC"/>
                  </a:solidFill>
                  <a:latin typeface="Calibri"/>
                  <a:ea typeface="Calibri"/>
                  <a:cs typeface="Calibri"/>
                </a:rPr>
                <a:pPr algn="ctr"/>
                <a:t> </a:t>
              </a:fld>
              <a:endParaRPr lang="en-IN" sz="1200"/>
            </a:p>
          </xdr:txBody>
        </xdr:sp>
      </xdr:grpSp>
      <xdr:grpSp>
        <xdr:nvGrpSpPr>
          <xdr:cNvPr id="334" name="Group 333">
            <a:extLst>
              <a:ext uri="{FF2B5EF4-FFF2-40B4-BE49-F238E27FC236}">
                <a16:creationId xmlns:a16="http://schemas.microsoft.com/office/drawing/2014/main" id="{8EAFD258-8226-4602-AFA0-9A83127F05F6}"/>
              </a:ext>
            </a:extLst>
          </xdr:cNvPr>
          <xdr:cNvGrpSpPr/>
        </xdr:nvGrpSpPr>
        <xdr:grpSpPr>
          <a:xfrm>
            <a:off x="11343797" y="4434719"/>
            <a:ext cx="214944" cy="196404"/>
            <a:chOff x="13066281" y="3815828"/>
            <a:chExt cx="922020" cy="939165"/>
          </a:xfrm>
        </xdr:grpSpPr>
        <xdr:sp macro="" textlink="PivotTables2!M29">
          <xdr:nvSpPr>
            <xdr:cNvPr id="335" name="TextBox 334">
              <a:extLst>
                <a:ext uri="{FF2B5EF4-FFF2-40B4-BE49-F238E27FC236}">
                  <a16:creationId xmlns:a16="http://schemas.microsoft.com/office/drawing/2014/main" id="{2BDF20FD-6FD4-89F6-0C9D-E9804D76B395}"/>
                </a:ext>
              </a:extLst>
            </xdr:cNvPr>
            <xdr:cNvSpPr txBox="1"/>
          </xdr:nvSpPr>
          <xdr:spPr>
            <a:xfrm>
              <a:off x="13074854" y="3815828"/>
              <a:ext cx="904875" cy="9391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B802B44-8D88-4410-A8AA-BC6CB7DFAB6B}" type="TxLink">
                <a:rPr lang="en-US" sz="1600" b="0" i="0" u="none" strike="noStrike">
                  <a:solidFill>
                    <a:srgbClr val="5A097C"/>
                  </a:solidFill>
                  <a:latin typeface="Calibri"/>
                  <a:ea typeface="Calibri"/>
                  <a:cs typeface="Calibri"/>
                </a:rPr>
                <a:pPr algn="ctr"/>
                <a:t>●</a:t>
              </a:fld>
              <a:endParaRPr lang="en-IN" sz="1200"/>
            </a:p>
          </xdr:txBody>
        </xdr:sp>
        <xdr:sp macro="" textlink="PivotTables2!O29">
          <xdr:nvSpPr>
            <xdr:cNvPr id="336" name="TextBox 335">
              <a:extLst>
                <a:ext uri="{FF2B5EF4-FFF2-40B4-BE49-F238E27FC236}">
                  <a16:creationId xmlns:a16="http://schemas.microsoft.com/office/drawing/2014/main" id="{063C2566-2FEC-65AE-B791-2E4D387A08F1}"/>
                </a:ext>
              </a:extLst>
            </xdr:cNvPr>
            <xdr:cNvSpPr txBox="1"/>
          </xdr:nvSpPr>
          <xdr:spPr>
            <a:xfrm>
              <a:off x="13066281" y="3825353"/>
              <a:ext cx="922020"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BD0D5E9-87B8-49A6-B0A2-CF2EB6D780A6}" type="TxLink">
                <a:rPr lang="en-US" sz="1600" b="0" i="0" u="none" strike="noStrike">
                  <a:solidFill>
                    <a:srgbClr val="296EFC"/>
                  </a:solidFill>
                  <a:latin typeface="Calibri"/>
                  <a:ea typeface="Calibri"/>
                  <a:cs typeface="Calibri"/>
                </a:rPr>
                <a:pPr algn="ctr"/>
                <a:t> </a:t>
              </a:fld>
              <a:endParaRPr lang="en-IN" sz="1200"/>
            </a:p>
          </xdr:txBody>
        </xdr:sp>
      </xdr:grpSp>
      <xdr:grpSp>
        <xdr:nvGrpSpPr>
          <xdr:cNvPr id="349" name="Group 348">
            <a:extLst>
              <a:ext uri="{FF2B5EF4-FFF2-40B4-BE49-F238E27FC236}">
                <a16:creationId xmlns:a16="http://schemas.microsoft.com/office/drawing/2014/main" id="{021CDA81-9B4A-F0C9-AFF3-99C03E107CB8}"/>
              </a:ext>
            </a:extLst>
          </xdr:cNvPr>
          <xdr:cNvGrpSpPr/>
        </xdr:nvGrpSpPr>
        <xdr:grpSpPr>
          <a:xfrm>
            <a:off x="10900674" y="4061444"/>
            <a:ext cx="261593" cy="150375"/>
            <a:chOff x="13066281" y="3815828"/>
            <a:chExt cx="922020" cy="939165"/>
          </a:xfrm>
        </xdr:grpSpPr>
        <xdr:sp macro="" textlink="PivotTables2!M29">
          <xdr:nvSpPr>
            <xdr:cNvPr id="350" name="TextBox 349">
              <a:extLst>
                <a:ext uri="{FF2B5EF4-FFF2-40B4-BE49-F238E27FC236}">
                  <a16:creationId xmlns:a16="http://schemas.microsoft.com/office/drawing/2014/main" id="{1EE84B3A-5816-B16F-CE17-5632F4862DA8}"/>
                </a:ext>
              </a:extLst>
            </xdr:cNvPr>
            <xdr:cNvSpPr txBox="1"/>
          </xdr:nvSpPr>
          <xdr:spPr>
            <a:xfrm>
              <a:off x="13074854" y="3815828"/>
              <a:ext cx="904875" cy="9391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B802B44-8D88-4410-A8AA-BC6CB7DFAB6B}" type="TxLink">
                <a:rPr lang="en-US" sz="1600" b="0" i="0" u="none" strike="noStrike">
                  <a:solidFill>
                    <a:srgbClr val="5A097C"/>
                  </a:solidFill>
                  <a:latin typeface="Calibri"/>
                  <a:ea typeface="Calibri"/>
                  <a:cs typeface="Calibri"/>
                </a:rPr>
                <a:pPr algn="ctr"/>
                <a:t>●</a:t>
              </a:fld>
              <a:endParaRPr lang="en-IN" sz="1200"/>
            </a:p>
          </xdr:txBody>
        </xdr:sp>
        <xdr:sp macro="" textlink="PivotTables2!O29">
          <xdr:nvSpPr>
            <xdr:cNvPr id="351" name="TextBox 350">
              <a:extLst>
                <a:ext uri="{FF2B5EF4-FFF2-40B4-BE49-F238E27FC236}">
                  <a16:creationId xmlns:a16="http://schemas.microsoft.com/office/drawing/2014/main" id="{0293D794-36D1-17FC-0969-5BE87189ABBE}"/>
                </a:ext>
              </a:extLst>
            </xdr:cNvPr>
            <xdr:cNvSpPr txBox="1"/>
          </xdr:nvSpPr>
          <xdr:spPr>
            <a:xfrm>
              <a:off x="13066281" y="3825353"/>
              <a:ext cx="922020"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BD0D5E9-87B8-49A6-B0A2-CF2EB6D780A6}" type="TxLink">
                <a:rPr lang="en-US" sz="1600" b="0" i="0" u="none" strike="noStrike">
                  <a:solidFill>
                    <a:srgbClr val="296EFC"/>
                  </a:solidFill>
                  <a:latin typeface="Calibri"/>
                  <a:ea typeface="Calibri"/>
                  <a:cs typeface="Calibri"/>
                </a:rPr>
                <a:pPr algn="ctr"/>
                <a:t> </a:t>
              </a:fld>
              <a:endParaRPr lang="en-IN" sz="1200"/>
            </a:p>
          </xdr:txBody>
        </xdr:sp>
      </xdr:grpSp>
      <xdr:grpSp>
        <xdr:nvGrpSpPr>
          <xdr:cNvPr id="355" name="Group 354">
            <a:extLst>
              <a:ext uri="{FF2B5EF4-FFF2-40B4-BE49-F238E27FC236}">
                <a16:creationId xmlns:a16="http://schemas.microsoft.com/office/drawing/2014/main" id="{DDCC8AD3-F9D3-2E33-6568-78C211B87433}"/>
              </a:ext>
            </a:extLst>
          </xdr:cNvPr>
          <xdr:cNvGrpSpPr/>
        </xdr:nvGrpSpPr>
        <xdr:grpSpPr>
          <a:xfrm>
            <a:off x="10495143" y="4451784"/>
            <a:ext cx="262006" cy="167976"/>
            <a:chOff x="13066281" y="3815828"/>
            <a:chExt cx="922020" cy="939165"/>
          </a:xfrm>
        </xdr:grpSpPr>
        <xdr:sp macro="" textlink="PivotTables2!M29">
          <xdr:nvSpPr>
            <xdr:cNvPr id="356" name="TextBox 355">
              <a:extLst>
                <a:ext uri="{FF2B5EF4-FFF2-40B4-BE49-F238E27FC236}">
                  <a16:creationId xmlns:a16="http://schemas.microsoft.com/office/drawing/2014/main" id="{473749B0-FA0B-A13C-EA0E-E1729EE9A268}"/>
                </a:ext>
              </a:extLst>
            </xdr:cNvPr>
            <xdr:cNvSpPr txBox="1"/>
          </xdr:nvSpPr>
          <xdr:spPr>
            <a:xfrm>
              <a:off x="13074854" y="3815828"/>
              <a:ext cx="904875" cy="9391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B802B44-8D88-4410-A8AA-BC6CB7DFAB6B}" type="TxLink">
                <a:rPr lang="en-US" sz="1600" b="0" i="0" u="none" strike="noStrike">
                  <a:solidFill>
                    <a:srgbClr val="5A097C"/>
                  </a:solidFill>
                  <a:latin typeface="Calibri"/>
                  <a:ea typeface="Calibri"/>
                  <a:cs typeface="Calibri"/>
                </a:rPr>
                <a:pPr algn="ctr"/>
                <a:t>●</a:t>
              </a:fld>
              <a:endParaRPr lang="en-IN" sz="1200"/>
            </a:p>
          </xdr:txBody>
        </xdr:sp>
        <xdr:sp macro="" textlink="PivotTables2!O29">
          <xdr:nvSpPr>
            <xdr:cNvPr id="357" name="TextBox 356">
              <a:extLst>
                <a:ext uri="{FF2B5EF4-FFF2-40B4-BE49-F238E27FC236}">
                  <a16:creationId xmlns:a16="http://schemas.microsoft.com/office/drawing/2014/main" id="{32700E74-B11F-3928-58E2-00EEE145E255}"/>
                </a:ext>
              </a:extLst>
            </xdr:cNvPr>
            <xdr:cNvSpPr txBox="1"/>
          </xdr:nvSpPr>
          <xdr:spPr>
            <a:xfrm>
              <a:off x="13066281" y="3825353"/>
              <a:ext cx="922020"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BD0D5E9-87B8-49A6-B0A2-CF2EB6D780A6}" type="TxLink">
                <a:rPr lang="en-US" sz="1600" b="0" i="0" u="none" strike="noStrike">
                  <a:solidFill>
                    <a:srgbClr val="296EFC"/>
                  </a:solidFill>
                  <a:latin typeface="Calibri"/>
                  <a:ea typeface="Calibri"/>
                  <a:cs typeface="Calibri"/>
                </a:rPr>
                <a:pPr algn="ctr"/>
                <a:t> </a:t>
              </a:fld>
              <a:endParaRPr lang="en-IN" sz="1200"/>
            </a:p>
          </xdr:txBody>
        </xdr:sp>
      </xdr:grpSp>
      <xdr:grpSp>
        <xdr:nvGrpSpPr>
          <xdr:cNvPr id="201" name="Group 200">
            <a:extLst>
              <a:ext uri="{FF2B5EF4-FFF2-40B4-BE49-F238E27FC236}">
                <a16:creationId xmlns:a16="http://schemas.microsoft.com/office/drawing/2014/main" id="{AB6CFAF1-2DE0-45B9-8554-1E28358378DE}"/>
              </a:ext>
            </a:extLst>
          </xdr:cNvPr>
          <xdr:cNvGrpSpPr/>
        </xdr:nvGrpSpPr>
        <xdr:grpSpPr>
          <a:xfrm flipH="1">
            <a:off x="11480465" y="3935937"/>
            <a:ext cx="136739" cy="188381"/>
            <a:chOff x="10640208" y="3820589"/>
            <a:chExt cx="910590" cy="932498"/>
          </a:xfrm>
        </xdr:grpSpPr>
        <xdr:sp macro="" textlink="PivotTables2!L29">
          <xdr:nvSpPr>
            <xdr:cNvPr id="202" name="TextBox 201">
              <a:extLst>
                <a:ext uri="{FF2B5EF4-FFF2-40B4-BE49-F238E27FC236}">
                  <a16:creationId xmlns:a16="http://schemas.microsoft.com/office/drawing/2014/main" id="{1A65835B-BFC1-BF4C-24B8-0953F624999C}"/>
                </a:ext>
              </a:extLst>
            </xdr:cNvPr>
            <xdr:cNvSpPr txBox="1"/>
          </xdr:nvSpPr>
          <xdr:spPr>
            <a:xfrm>
              <a:off x="10640208" y="3820589"/>
              <a:ext cx="910590" cy="923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531CF6C-CF35-4DAF-9FC7-3398AA79BE1A}" type="TxLink">
                <a:rPr lang="en-US" sz="1600" b="0" i="0" u="none" strike="noStrike">
                  <a:ln>
                    <a:noFill/>
                  </a:ln>
                  <a:solidFill>
                    <a:srgbClr val="C240D8"/>
                  </a:solidFill>
                  <a:latin typeface="Calibri"/>
                  <a:ea typeface="Calibri"/>
                  <a:cs typeface="Calibri"/>
                </a:rPr>
                <a:pPr algn="ctr"/>
                <a:t>●</a:t>
              </a:fld>
              <a:endParaRPr lang="en-IN" sz="1200">
                <a:ln>
                  <a:noFill/>
                </a:ln>
              </a:endParaRPr>
            </a:p>
          </xdr:txBody>
        </xdr:sp>
        <xdr:sp macro="" textlink="PivotTables2!N29">
          <xdr:nvSpPr>
            <xdr:cNvPr id="203" name="TextBox 202">
              <a:extLst>
                <a:ext uri="{FF2B5EF4-FFF2-40B4-BE49-F238E27FC236}">
                  <a16:creationId xmlns:a16="http://schemas.microsoft.com/office/drawing/2014/main" id="{53DCAC4C-999A-ACA3-6288-2FD21EB139E5}"/>
                </a:ext>
              </a:extLst>
            </xdr:cNvPr>
            <xdr:cNvSpPr txBox="1"/>
          </xdr:nvSpPr>
          <xdr:spPr>
            <a:xfrm>
              <a:off x="10644971" y="3821542"/>
              <a:ext cx="904875" cy="9315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2E5CA36-B9DE-459E-B6AA-DDB084D93EF8}" type="TxLink">
                <a:rPr lang="en-US" sz="1600" b="0" i="0" u="none" strike="noStrike">
                  <a:ln>
                    <a:noFill/>
                  </a:ln>
                  <a:solidFill>
                    <a:srgbClr val="0F11A7"/>
                  </a:solidFill>
                  <a:latin typeface="Calibri"/>
                  <a:ea typeface="Calibri"/>
                  <a:cs typeface="Calibri"/>
                </a:rPr>
                <a:pPr algn="ctr"/>
                <a:t> </a:t>
              </a:fld>
              <a:endParaRPr lang="en-IN" sz="1200">
                <a:ln>
                  <a:noFill/>
                </a:ln>
              </a:endParaRPr>
            </a:p>
          </xdr:txBody>
        </xdr:sp>
      </xdr:grpSp>
      <xdr:grpSp>
        <xdr:nvGrpSpPr>
          <xdr:cNvPr id="231" name="Group 230">
            <a:extLst>
              <a:ext uri="{FF2B5EF4-FFF2-40B4-BE49-F238E27FC236}">
                <a16:creationId xmlns:a16="http://schemas.microsoft.com/office/drawing/2014/main" id="{0A391100-C6C8-1D86-3433-B8201E059ED7}"/>
              </a:ext>
            </a:extLst>
          </xdr:cNvPr>
          <xdr:cNvGrpSpPr/>
        </xdr:nvGrpSpPr>
        <xdr:grpSpPr>
          <a:xfrm flipH="1">
            <a:off x="10858839" y="3927814"/>
            <a:ext cx="147700" cy="187658"/>
            <a:chOff x="10640208" y="3820589"/>
            <a:chExt cx="910590" cy="932498"/>
          </a:xfrm>
        </xdr:grpSpPr>
        <xdr:sp macro="" textlink="PivotTables2!L29">
          <xdr:nvSpPr>
            <xdr:cNvPr id="232" name="TextBox 231">
              <a:extLst>
                <a:ext uri="{FF2B5EF4-FFF2-40B4-BE49-F238E27FC236}">
                  <a16:creationId xmlns:a16="http://schemas.microsoft.com/office/drawing/2014/main" id="{4FBCD8F9-F349-15C3-6358-D0978985B3B2}"/>
                </a:ext>
              </a:extLst>
            </xdr:cNvPr>
            <xdr:cNvSpPr txBox="1"/>
          </xdr:nvSpPr>
          <xdr:spPr>
            <a:xfrm>
              <a:off x="10640208" y="3820589"/>
              <a:ext cx="910590" cy="923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531CF6C-CF35-4DAF-9FC7-3398AA79BE1A}" type="TxLink">
                <a:rPr lang="en-US" sz="1600" b="0" i="0" u="none" strike="noStrike">
                  <a:ln>
                    <a:noFill/>
                  </a:ln>
                  <a:solidFill>
                    <a:srgbClr val="C240D8"/>
                  </a:solidFill>
                  <a:latin typeface="Calibri"/>
                  <a:ea typeface="Calibri"/>
                  <a:cs typeface="Calibri"/>
                </a:rPr>
                <a:pPr algn="ctr"/>
                <a:t>●</a:t>
              </a:fld>
              <a:endParaRPr lang="en-IN" sz="1200">
                <a:ln>
                  <a:noFill/>
                </a:ln>
              </a:endParaRPr>
            </a:p>
          </xdr:txBody>
        </xdr:sp>
        <xdr:sp macro="" textlink="PivotTables2!N29">
          <xdr:nvSpPr>
            <xdr:cNvPr id="233" name="TextBox 232">
              <a:extLst>
                <a:ext uri="{FF2B5EF4-FFF2-40B4-BE49-F238E27FC236}">
                  <a16:creationId xmlns:a16="http://schemas.microsoft.com/office/drawing/2014/main" id="{4E06BFAF-D318-B599-50F3-757FF0B2125B}"/>
                </a:ext>
              </a:extLst>
            </xdr:cNvPr>
            <xdr:cNvSpPr txBox="1"/>
          </xdr:nvSpPr>
          <xdr:spPr>
            <a:xfrm>
              <a:off x="10644971" y="3821542"/>
              <a:ext cx="904875" cy="9315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2E5CA36-B9DE-459E-B6AA-DDB084D93EF8}" type="TxLink">
                <a:rPr lang="en-US" sz="1600" b="0" i="0" u="none" strike="noStrike">
                  <a:ln>
                    <a:noFill/>
                  </a:ln>
                  <a:solidFill>
                    <a:srgbClr val="0F11A7"/>
                  </a:solidFill>
                  <a:latin typeface="Calibri"/>
                  <a:ea typeface="Calibri"/>
                  <a:cs typeface="Calibri"/>
                </a:rPr>
                <a:pPr algn="ctr"/>
                <a:t> </a:t>
              </a:fld>
              <a:endParaRPr lang="en-IN" sz="1200">
                <a:ln>
                  <a:noFill/>
                </a:ln>
              </a:endParaRPr>
            </a:p>
          </xdr:txBody>
        </xdr:sp>
      </xdr:grpSp>
      <xdr:grpSp>
        <xdr:nvGrpSpPr>
          <xdr:cNvPr id="246" name="Group 245">
            <a:extLst>
              <a:ext uri="{FF2B5EF4-FFF2-40B4-BE49-F238E27FC236}">
                <a16:creationId xmlns:a16="http://schemas.microsoft.com/office/drawing/2014/main" id="{A7B113E7-311F-F61D-2ADA-2106D0AC1DA2}"/>
              </a:ext>
            </a:extLst>
          </xdr:cNvPr>
          <xdr:cNvGrpSpPr/>
        </xdr:nvGrpSpPr>
        <xdr:grpSpPr>
          <a:xfrm flipH="1">
            <a:off x="11086933" y="4151245"/>
            <a:ext cx="115686" cy="165527"/>
            <a:chOff x="10640208" y="3820589"/>
            <a:chExt cx="910590" cy="932498"/>
          </a:xfrm>
        </xdr:grpSpPr>
        <xdr:sp macro="" textlink="PivotTables2!L29">
          <xdr:nvSpPr>
            <xdr:cNvPr id="247" name="TextBox 246">
              <a:extLst>
                <a:ext uri="{FF2B5EF4-FFF2-40B4-BE49-F238E27FC236}">
                  <a16:creationId xmlns:a16="http://schemas.microsoft.com/office/drawing/2014/main" id="{38F129D8-2D4F-B600-E5F2-5930320CD683}"/>
                </a:ext>
              </a:extLst>
            </xdr:cNvPr>
            <xdr:cNvSpPr txBox="1"/>
          </xdr:nvSpPr>
          <xdr:spPr>
            <a:xfrm>
              <a:off x="10640208" y="3820589"/>
              <a:ext cx="910590" cy="923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531CF6C-CF35-4DAF-9FC7-3398AA79BE1A}" type="TxLink">
                <a:rPr lang="en-US" sz="1600" b="0" i="0" u="none" strike="noStrike">
                  <a:ln>
                    <a:noFill/>
                  </a:ln>
                  <a:solidFill>
                    <a:srgbClr val="C240D8"/>
                  </a:solidFill>
                  <a:latin typeface="Calibri"/>
                  <a:ea typeface="Calibri"/>
                  <a:cs typeface="Calibri"/>
                </a:rPr>
                <a:pPr algn="ctr"/>
                <a:t>●</a:t>
              </a:fld>
              <a:endParaRPr lang="en-IN" sz="1200">
                <a:ln>
                  <a:noFill/>
                </a:ln>
              </a:endParaRPr>
            </a:p>
          </xdr:txBody>
        </xdr:sp>
        <xdr:sp macro="" textlink="PivotTables2!N29">
          <xdr:nvSpPr>
            <xdr:cNvPr id="248" name="TextBox 247">
              <a:extLst>
                <a:ext uri="{FF2B5EF4-FFF2-40B4-BE49-F238E27FC236}">
                  <a16:creationId xmlns:a16="http://schemas.microsoft.com/office/drawing/2014/main" id="{8402F435-6A60-27E0-C502-E685DD6E6AE2}"/>
                </a:ext>
              </a:extLst>
            </xdr:cNvPr>
            <xdr:cNvSpPr txBox="1"/>
          </xdr:nvSpPr>
          <xdr:spPr>
            <a:xfrm>
              <a:off x="10644971" y="3821542"/>
              <a:ext cx="904875" cy="9315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2E5CA36-B9DE-459E-B6AA-DDB084D93EF8}" type="TxLink">
                <a:rPr lang="en-US" sz="1600" b="0" i="0" u="none" strike="noStrike">
                  <a:ln>
                    <a:noFill/>
                  </a:ln>
                  <a:solidFill>
                    <a:srgbClr val="0F11A7"/>
                  </a:solidFill>
                  <a:latin typeface="Calibri"/>
                  <a:ea typeface="Calibri"/>
                  <a:cs typeface="Calibri"/>
                </a:rPr>
                <a:pPr algn="ctr"/>
                <a:t> </a:t>
              </a:fld>
              <a:endParaRPr lang="en-IN" sz="1200">
                <a:ln>
                  <a:noFill/>
                </a:ln>
              </a:endParaRPr>
            </a:p>
          </xdr:txBody>
        </xdr:sp>
      </xdr:grpSp>
      <xdr:grpSp>
        <xdr:nvGrpSpPr>
          <xdr:cNvPr id="252" name="Group 251">
            <a:extLst>
              <a:ext uri="{FF2B5EF4-FFF2-40B4-BE49-F238E27FC236}">
                <a16:creationId xmlns:a16="http://schemas.microsoft.com/office/drawing/2014/main" id="{0C2BAE74-6D86-69F6-BEF2-66DECDE1EC58}"/>
              </a:ext>
            </a:extLst>
          </xdr:cNvPr>
          <xdr:cNvGrpSpPr/>
        </xdr:nvGrpSpPr>
        <xdr:grpSpPr>
          <a:xfrm flipH="1">
            <a:off x="11373917" y="4035728"/>
            <a:ext cx="138154" cy="182399"/>
            <a:chOff x="10640208" y="3817792"/>
            <a:chExt cx="911524" cy="933318"/>
          </a:xfrm>
        </xdr:grpSpPr>
        <xdr:sp macro="" textlink="PivotTables2!L29">
          <xdr:nvSpPr>
            <xdr:cNvPr id="253" name="TextBox 252">
              <a:extLst>
                <a:ext uri="{FF2B5EF4-FFF2-40B4-BE49-F238E27FC236}">
                  <a16:creationId xmlns:a16="http://schemas.microsoft.com/office/drawing/2014/main" id="{267926BF-EE20-5967-AA57-95D2901592ED}"/>
                </a:ext>
              </a:extLst>
            </xdr:cNvPr>
            <xdr:cNvSpPr txBox="1"/>
          </xdr:nvSpPr>
          <xdr:spPr>
            <a:xfrm>
              <a:off x="10640208" y="3820589"/>
              <a:ext cx="910590" cy="923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531CF6C-CF35-4DAF-9FC7-3398AA79BE1A}" type="TxLink">
                <a:rPr lang="en-US" sz="1600" b="0" i="0" u="none" strike="noStrike">
                  <a:ln>
                    <a:noFill/>
                  </a:ln>
                  <a:solidFill>
                    <a:srgbClr val="C240D8"/>
                  </a:solidFill>
                  <a:latin typeface="Calibri"/>
                  <a:ea typeface="Calibri"/>
                  <a:cs typeface="Calibri"/>
                </a:rPr>
                <a:pPr algn="ctr"/>
                <a:t>●</a:t>
              </a:fld>
              <a:endParaRPr lang="en-IN" sz="1200">
                <a:ln>
                  <a:noFill/>
                </a:ln>
              </a:endParaRPr>
            </a:p>
          </xdr:txBody>
        </xdr:sp>
        <xdr:sp macro="" textlink="PivotTables2!N29">
          <xdr:nvSpPr>
            <xdr:cNvPr id="254" name="TextBox 253">
              <a:extLst>
                <a:ext uri="{FF2B5EF4-FFF2-40B4-BE49-F238E27FC236}">
                  <a16:creationId xmlns:a16="http://schemas.microsoft.com/office/drawing/2014/main" id="{5CEFF6EE-76E4-59FA-C1EA-DD2E00329627}"/>
                </a:ext>
              </a:extLst>
            </xdr:cNvPr>
            <xdr:cNvSpPr txBox="1"/>
          </xdr:nvSpPr>
          <xdr:spPr>
            <a:xfrm>
              <a:off x="10643140" y="3817792"/>
              <a:ext cx="908592" cy="9333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2E5CA36-B9DE-459E-B6AA-DDB084D93EF8}" type="TxLink">
                <a:rPr lang="en-US" sz="1600" b="0" i="0" u="none" strike="noStrike">
                  <a:ln>
                    <a:noFill/>
                  </a:ln>
                  <a:solidFill>
                    <a:srgbClr val="0F11A7"/>
                  </a:solidFill>
                  <a:latin typeface="Calibri"/>
                  <a:ea typeface="Calibri"/>
                  <a:cs typeface="Calibri"/>
                </a:rPr>
                <a:pPr algn="ctr"/>
                <a:t> </a:t>
              </a:fld>
              <a:endParaRPr lang="en-IN" sz="1200">
                <a:ln>
                  <a:noFill/>
                </a:ln>
              </a:endParaRPr>
            </a:p>
          </xdr:txBody>
        </xdr:sp>
      </xdr:grpSp>
      <xdr:grpSp>
        <xdr:nvGrpSpPr>
          <xdr:cNvPr id="255" name="Group 254">
            <a:extLst>
              <a:ext uri="{FF2B5EF4-FFF2-40B4-BE49-F238E27FC236}">
                <a16:creationId xmlns:a16="http://schemas.microsoft.com/office/drawing/2014/main" id="{07FF3BB0-8AF0-DF04-B8FC-60FDF11FE656}"/>
              </a:ext>
            </a:extLst>
          </xdr:cNvPr>
          <xdr:cNvGrpSpPr/>
        </xdr:nvGrpSpPr>
        <xdr:grpSpPr>
          <a:xfrm flipH="1">
            <a:off x="10867962" y="4131712"/>
            <a:ext cx="138411" cy="202208"/>
            <a:chOff x="10640208" y="3817792"/>
            <a:chExt cx="911524" cy="933318"/>
          </a:xfrm>
        </xdr:grpSpPr>
        <xdr:sp macro="" textlink="PivotTables2!L29">
          <xdr:nvSpPr>
            <xdr:cNvPr id="256" name="TextBox 255">
              <a:extLst>
                <a:ext uri="{FF2B5EF4-FFF2-40B4-BE49-F238E27FC236}">
                  <a16:creationId xmlns:a16="http://schemas.microsoft.com/office/drawing/2014/main" id="{48FE0AB6-96B4-A0E8-CFA0-BC257A2884A2}"/>
                </a:ext>
              </a:extLst>
            </xdr:cNvPr>
            <xdr:cNvSpPr txBox="1"/>
          </xdr:nvSpPr>
          <xdr:spPr>
            <a:xfrm>
              <a:off x="10640208" y="3820589"/>
              <a:ext cx="910590" cy="923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531CF6C-CF35-4DAF-9FC7-3398AA79BE1A}" type="TxLink">
                <a:rPr lang="en-US" sz="1600" b="0" i="0" u="none" strike="noStrike">
                  <a:ln>
                    <a:noFill/>
                  </a:ln>
                  <a:solidFill>
                    <a:srgbClr val="C240D8"/>
                  </a:solidFill>
                  <a:latin typeface="Calibri"/>
                  <a:ea typeface="Calibri"/>
                  <a:cs typeface="Calibri"/>
                </a:rPr>
                <a:pPr algn="ctr"/>
                <a:t>●</a:t>
              </a:fld>
              <a:endParaRPr lang="en-IN" sz="1200">
                <a:ln>
                  <a:noFill/>
                </a:ln>
              </a:endParaRPr>
            </a:p>
          </xdr:txBody>
        </xdr:sp>
        <xdr:sp macro="" textlink="PivotTables2!N29">
          <xdr:nvSpPr>
            <xdr:cNvPr id="257" name="TextBox 256">
              <a:extLst>
                <a:ext uri="{FF2B5EF4-FFF2-40B4-BE49-F238E27FC236}">
                  <a16:creationId xmlns:a16="http://schemas.microsoft.com/office/drawing/2014/main" id="{2D6AECB3-236F-5149-A5C4-3EEDEF043C42}"/>
                </a:ext>
              </a:extLst>
            </xdr:cNvPr>
            <xdr:cNvSpPr txBox="1"/>
          </xdr:nvSpPr>
          <xdr:spPr>
            <a:xfrm>
              <a:off x="10643140" y="3817792"/>
              <a:ext cx="908592" cy="9333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2E5CA36-B9DE-459E-B6AA-DDB084D93EF8}" type="TxLink">
                <a:rPr lang="en-US" sz="1600" b="0" i="0" u="none" strike="noStrike">
                  <a:ln>
                    <a:noFill/>
                  </a:ln>
                  <a:solidFill>
                    <a:srgbClr val="0F11A7"/>
                  </a:solidFill>
                  <a:latin typeface="Calibri"/>
                  <a:ea typeface="Calibri"/>
                  <a:cs typeface="Calibri"/>
                </a:rPr>
                <a:pPr algn="ctr"/>
                <a:t> </a:t>
              </a:fld>
              <a:endParaRPr lang="en-IN" sz="1200">
                <a:ln>
                  <a:noFill/>
                </a:ln>
              </a:endParaRPr>
            </a:p>
          </xdr:txBody>
        </xdr:sp>
      </xdr:grpSp>
      <xdr:grpSp>
        <xdr:nvGrpSpPr>
          <xdr:cNvPr id="258" name="Group 257">
            <a:extLst>
              <a:ext uri="{FF2B5EF4-FFF2-40B4-BE49-F238E27FC236}">
                <a16:creationId xmlns:a16="http://schemas.microsoft.com/office/drawing/2014/main" id="{F7A02B89-4AAD-6EBB-EBD5-C492759F50D4}"/>
              </a:ext>
            </a:extLst>
          </xdr:cNvPr>
          <xdr:cNvGrpSpPr/>
        </xdr:nvGrpSpPr>
        <xdr:grpSpPr>
          <a:xfrm flipH="1">
            <a:off x="10865448" y="4236680"/>
            <a:ext cx="141069" cy="188018"/>
            <a:chOff x="10640208" y="3817792"/>
            <a:chExt cx="911524" cy="933318"/>
          </a:xfrm>
        </xdr:grpSpPr>
        <xdr:sp macro="" textlink="PivotTables2!L29">
          <xdr:nvSpPr>
            <xdr:cNvPr id="259" name="TextBox 258">
              <a:extLst>
                <a:ext uri="{FF2B5EF4-FFF2-40B4-BE49-F238E27FC236}">
                  <a16:creationId xmlns:a16="http://schemas.microsoft.com/office/drawing/2014/main" id="{3742F357-1789-5D21-6C5D-B69369015BF4}"/>
                </a:ext>
              </a:extLst>
            </xdr:cNvPr>
            <xdr:cNvSpPr txBox="1"/>
          </xdr:nvSpPr>
          <xdr:spPr>
            <a:xfrm>
              <a:off x="10640208" y="3820589"/>
              <a:ext cx="910590" cy="923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531CF6C-CF35-4DAF-9FC7-3398AA79BE1A}" type="TxLink">
                <a:rPr lang="en-US" sz="1600" b="0" i="0" u="none" strike="noStrike">
                  <a:ln>
                    <a:noFill/>
                  </a:ln>
                  <a:solidFill>
                    <a:srgbClr val="C240D8"/>
                  </a:solidFill>
                  <a:latin typeface="Calibri"/>
                  <a:ea typeface="Calibri"/>
                  <a:cs typeface="Calibri"/>
                </a:rPr>
                <a:pPr algn="ctr"/>
                <a:t>●</a:t>
              </a:fld>
              <a:endParaRPr lang="en-IN" sz="1200">
                <a:ln>
                  <a:noFill/>
                </a:ln>
              </a:endParaRPr>
            </a:p>
          </xdr:txBody>
        </xdr:sp>
        <xdr:sp macro="" textlink="PivotTables2!N29">
          <xdr:nvSpPr>
            <xdr:cNvPr id="260" name="TextBox 259">
              <a:extLst>
                <a:ext uri="{FF2B5EF4-FFF2-40B4-BE49-F238E27FC236}">
                  <a16:creationId xmlns:a16="http://schemas.microsoft.com/office/drawing/2014/main" id="{F23E4EFB-1590-556A-57C3-80B9982C15EF}"/>
                </a:ext>
              </a:extLst>
            </xdr:cNvPr>
            <xdr:cNvSpPr txBox="1"/>
          </xdr:nvSpPr>
          <xdr:spPr>
            <a:xfrm>
              <a:off x="10643140" y="3817792"/>
              <a:ext cx="908592" cy="9333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2E5CA36-B9DE-459E-B6AA-DDB084D93EF8}" type="TxLink">
                <a:rPr lang="en-US" sz="1600" b="0" i="0" u="none" strike="noStrike">
                  <a:ln>
                    <a:noFill/>
                  </a:ln>
                  <a:solidFill>
                    <a:srgbClr val="0F11A7"/>
                  </a:solidFill>
                  <a:latin typeface="Calibri"/>
                  <a:ea typeface="Calibri"/>
                  <a:cs typeface="Calibri"/>
                </a:rPr>
                <a:pPr algn="ctr"/>
                <a:t> </a:t>
              </a:fld>
              <a:endParaRPr lang="en-IN" sz="1200">
                <a:ln>
                  <a:noFill/>
                </a:ln>
              </a:endParaRPr>
            </a:p>
          </xdr:txBody>
        </xdr:sp>
      </xdr:grpSp>
      <xdr:grpSp>
        <xdr:nvGrpSpPr>
          <xdr:cNvPr id="261" name="Group 260">
            <a:extLst>
              <a:ext uri="{FF2B5EF4-FFF2-40B4-BE49-F238E27FC236}">
                <a16:creationId xmlns:a16="http://schemas.microsoft.com/office/drawing/2014/main" id="{5099A806-A8BA-1BDA-8968-91A8BA377CFC}"/>
              </a:ext>
            </a:extLst>
          </xdr:cNvPr>
          <xdr:cNvGrpSpPr/>
        </xdr:nvGrpSpPr>
        <xdr:grpSpPr>
          <a:xfrm flipH="1">
            <a:off x="11068927" y="3934348"/>
            <a:ext cx="141937" cy="183579"/>
            <a:chOff x="10640208" y="3817792"/>
            <a:chExt cx="911524" cy="933318"/>
          </a:xfrm>
        </xdr:grpSpPr>
        <xdr:sp macro="" textlink="PivotTables2!L29">
          <xdr:nvSpPr>
            <xdr:cNvPr id="262" name="TextBox 261">
              <a:extLst>
                <a:ext uri="{FF2B5EF4-FFF2-40B4-BE49-F238E27FC236}">
                  <a16:creationId xmlns:a16="http://schemas.microsoft.com/office/drawing/2014/main" id="{9D7CB8C7-825E-0BD9-09E0-53F22CBBA289}"/>
                </a:ext>
              </a:extLst>
            </xdr:cNvPr>
            <xdr:cNvSpPr txBox="1"/>
          </xdr:nvSpPr>
          <xdr:spPr>
            <a:xfrm>
              <a:off x="10640208" y="3820589"/>
              <a:ext cx="910590" cy="923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531CF6C-CF35-4DAF-9FC7-3398AA79BE1A}" type="TxLink">
                <a:rPr lang="en-US" sz="1600" b="0" i="0" u="none" strike="noStrike">
                  <a:ln>
                    <a:noFill/>
                  </a:ln>
                  <a:solidFill>
                    <a:srgbClr val="C240D8"/>
                  </a:solidFill>
                  <a:latin typeface="Calibri"/>
                  <a:ea typeface="Calibri"/>
                  <a:cs typeface="Calibri"/>
                </a:rPr>
                <a:pPr algn="ctr"/>
                <a:t>●</a:t>
              </a:fld>
              <a:endParaRPr lang="en-IN" sz="1200">
                <a:ln>
                  <a:noFill/>
                </a:ln>
              </a:endParaRPr>
            </a:p>
          </xdr:txBody>
        </xdr:sp>
        <xdr:sp macro="" textlink="PivotTables2!N29">
          <xdr:nvSpPr>
            <xdr:cNvPr id="263" name="TextBox 262">
              <a:extLst>
                <a:ext uri="{FF2B5EF4-FFF2-40B4-BE49-F238E27FC236}">
                  <a16:creationId xmlns:a16="http://schemas.microsoft.com/office/drawing/2014/main" id="{161050CD-5B62-5089-7087-A1A89947B4D6}"/>
                </a:ext>
              </a:extLst>
            </xdr:cNvPr>
            <xdr:cNvSpPr txBox="1"/>
          </xdr:nvSpPr>
          <xdr:spPr>
            <a:xfrm>
              <a:off x="10643140" y="3817792"/>
              <a:ext cx="908592" cy="9333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2E5CA36-B9DE-459E-B6AA-DDB084D93EF8}" type="TxLink">
                <a:rPr lang="en-US" sz="1600" b="0" i="0" u="none" strike="noStrike">
                  <a:ln>
                    <a:noFill/>
                  </a:ln>
                  <a:solidFill>
                    <a:srgbClr val="0F11A7"/>
                  </a:solidFill>
                  <a:latin typeface="Calibri"/>
                  <a:ea typeface="Calibri"/>
                  <a:cs typeface="Calibri"/>
                </a:rPr>
                <a:pPr algn="ctr"/>
                <a:t> </a:t>
              </a:fld>
              <a:endParaRPr lang="en-IN" sz="1200">
                <a:ln>
                  <a:noFill/>
                </a:ln>
              </a:endParaRPr>
            </a:p>
          </xdr:txBody>
        </xdr:sp>
      </xdr:grpSp>
      <xdr:grpSp>
        <xdr:nvGrpSpPr>
          <xdr:cNvPr id="264" name="Group 263">
            <a:extLst>
              <a:ext uri="{FF2B5EF4-FFF2-40B4-BE49-F238E27FC236}">
                <a16:creationId xmlns:a16="http://schemas.microsoft.com/office/drawing/2014/main" id="{FD0C4DBC-5FAB-4F52-AF86-3C8E5948E1DD}"/>
              </a:ext>
            </a:extLst>
          </xdr:cNvPr>
          <xdr:cNvGrpSpPr/>
        </xdr:nvGrpSpPr>
        <xdr:grpSpPr>
          <a:xfrm flipH="1">
            <a:off x="11083445" y="4039119"/>
            <a:ext cx="118404" cy="193679"/>
            <a:chOff x="10640208" y="3817792"/>
            <a:chExt cx="911524" cy="933318"/>
          </a:xfrm>
        </xdr:grpSpPr>
        <xdr:sp macro="" textlink="PivotTables2!L29">
          <xdr:nvSpPr>
            <xdr:cNvPr id="265" name="TextBox 264">
              <a:extLst>
                <a:ext uri="{FF2B5EF4-FFF2-40B4-BE49-F238E27FC236}">
                  <a16:creationId xmlns:a16="http://schemas.microsoft.com/office/drawing/2014/main" id="{D357EF41-7EC4-BCB3-3B8D-F27DA1DD4FFD}"/>
                </a:ext>
              </a:extLst>
            </xdr:cNvPr>
            <xdr:cNvSpPr txBox="1"/>
          </xdr:nvSpPr>
          <xdr:spPr>
            <a:xfrm>
              <a:off x="10640208" y="3820589"/>
              <a:ext cx="910590" cy="923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531CF6C-CF35-4DAF-9FC7-3398AA79BE1A}" type="TxLink">
                <a:rPr lang="en-US" sz="1600" b="0" i="0" u="none" strike="noStrike">
                  <a:ln>
                    <a:noFill/>
                  </a:ln>
                  <a:solidFill>
                    <a:srgbClr val="C240D8"/>
                  </a:solidFill>
                  <a:latin typeface="Calibri"/>
                  <a:ea typeface="Calibri"/>
                  <a:cs typeface="Calibri"/>
                </a:rPr>
                <a:pPr algn="ctr"/>
                <a:t>●</a:t>
              </a:fld>
              <a:endParaRPr lang="en-IN" sz="1200">
                <a:ln>
                  <a:noFill/>
                </a:ln>
              </a:endParaRPr>
            </a:p>
          </xdr:txBody>
        </xdr:sp>
        <xdr:sp macro="" textlink="PivotTables2!N29">
          <xdr:nvSpPr>
            <xdr:cNvPr id="266" name="TextBox 265">
              <a:extLst>
                <a:ext uri="{FF2B5EF4-FFF2-40B4-BE49-F238E27FC236}">
                  <a16:creationId xmlns:a16="http://schemas.microsoft.com/office/drawing/2014/main" id="{015F6F58-9113-AC2A-9212-1886D9DA1877}"/>
                </a:ext>
              </a:extLst>
            </xdr:cNvPr>
            <xdr:cNvSpPr txBox="1"/>
          </xdr:nvSpPr>
          <xdr:spPr>
            <a:xfrm>
              <a:off x="10643140" y="3817792"/>
              <a:ext cx="908592" cy="9333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2E5CA36-B9DE-459E-B6AA-DDB084D93EF8}" type="TxLink">
                <a:rPr lang="en-US" sz="1600" b="0" i="0" u="none" strike="noStrike">
                  <a:ln>
                    <a:noFill/>
                  </a:ln>
                  <a:solidFill>
                    <a:srgbClr val="0F11A7"/>
                  </a:solidFill>
                  <a:latin typeface="Calibri"/>
                  <a:ea typeface="Calibri"/>
                  <a:cs typeface="Calibri"/>
                </a:rPr>
                <a:pPr algn="ctr"/>
                <a:t> </a:t>
              </a:fld>
              <a:endParaRPr lang="en-IN" sz="1200">
                <a:ln>
                  <a:noFill/>
                </a:ln>
              </a:endParaRPr>
            </a:p>
          </xdr:txBody>
        </xdr:sp>
      </xdr:grpSp>
      <xdr:grpSp>
        <xdr:nvGrpSpPr>
          <xdr:cNvPr id="271" name="Group 270">
            <a:extLst>
              <a:ext uri="{FF2B5EF4-FFF2-40B4-BE49-F238E27FC236}">
                <a16:creationId xmlns:a16="http://schemas.microsoft.com/office/drawing/2014/main" id="{E5A55135-401A-44EC-8CA7-6782398C9E06}"/>
              </a:ext>
            </a:extLst>
          </xdr:cNvPr>
          <xdr:cNvGrpSpPr/>
        </xdr:nvGrpSpPr>
        <xdr:grpSpPr>
          <a:xfrm flipH="1">
            <a:off x="11176485" y="4243576"/>
            <a:ext cx="136384" cy="191808"/>
            <a:chOff x="10640208" y="3817792"/>
            <a:chExt cx="911524" cy="933318"/>
          </a:xfrm>
        </xdr:grpSpPr>
        <xdr:sp macro="" textlink="PivotTables2!L29">
          <xdr:nvSpPr>
            <xdr:cNvPr id="272" name="TextBox 271">
              <a:extLst>
                <a:ext uri="{FF2B5EF4-FFF2-40B4-BE49-F238E27FC236}">
                  <a16:creationId xmlns:a16="http://schemas.microsoft.com/office/drawing/2014/main" id="{47CD6502-4BC1-7A59-7CBB-5D3606D96AF9}"/>
                </a:ext>
              </a:extLst>
            </xdr:cNvPr>
            <xdr:cNvSpPr txBox="1"/>
          </xdr:nvSpPr>
          <xdr:spPr>
            <a:xfrm>
              <a:off x="10640208" y="3820589"/>
              <a:ext cx="910590" cy="923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531CF6C-CF35-4DAF-9FC7-3398AA79BE1A}" type="TxLink">
                <a:rPr lang="en-US" sz="1600" b="0" i="0" u="none" strike="noStrike">
                  <a:ln>
                    <a:noFill/>
                  </a:ln>
                  <a:solidFill>
                    <a:srgbClr val="C240D8"/>
                  </a:solidFill>
                  <a:latin typeface="Calibri"/>
                  <a:ea typeface="Calibri"/>
                  <a:cs typeface="Calibri"/>
                </a:rPr>
                <a:pPr algn="ctr"/>
                <a:t>●</a:t>
              </a:fld>
              <a:endParaRPr lang="en-IN" sz="1200">
                <a:ln>
                  <a:noFill/>
                </a:ln>
              </a:endParaRPr>
            </a:p>
          </xdr:txBody>
        </xdr:sp>
        <xdr:sp macro="" textlink="PivotTables2!N29">
          <xdr:nvSpPr>
            <xdr:cNvPr id="273" name="TextBox 272">
              <a:extLst>
                <a:ext uri="{FF2B5EF4-FFF2-40B4-BE49-F238E27FC236}">
                  <a16:creationId xmlns:a16="http://schemas.microsoft.com/office/drawing/2014/main" id="{72069B65-4373-7055-3379-4C0A3F40BB3E}"/>
                </a:ext>
              </a:extLst>
            </xdr:cNvPr>
            <xdr:cNvSpPr txBox="1"/>
          </xdr:nvSpPr>
          <xdr:spPr>
            <a:xfrm>
              <a:off x="10643140" y="3817792"/>
              <a:ext cx="908592" cy="9333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2E5CA36-B9DE-459E-B6AA-DDB084D93EF8}" type="TxLink">
                <a:rPr lang="en-US" sz="1600" b="0" i="0" u="none" strike="noStrike">
                  <a:ln>
                    <a:noFill/>
                  </a:ln>
                  <a:solidFill>
                    <a:srgbClr val="0F11A7"/>
                  </a:solidFill>
                  <a:latin typeface="Calibri"/>
                  <a:ea typeface="Calibri"/>
                  <a:cs typeface="Calibri"/>
                </a:rPr>
                <a:pPr algn="ctr"/>
                <a:t> </a:t>
              </a:fld>
              <a:endParaRPr lang="en-IN" sz="1200">
                <a:ln>
                  <a:noFill/>
                </a:ln>
              </a:endParaRPr>
            </a:p>
          </xdr:txBody>
        </xdr:sp>
      </xdr:grpSp>
      <xdr:grpSp>
        <xdr:nvGrpSpPr>
          <xdr:cNvPr id="280" name="Group 279">
            <a:extLst>
              <a:ext uri="{FF2B5EF4-FFF2-40B4-BE49-F238E27FC236}">
                <a16:creationId xmlns:a16="http://schemas.microsoft.com/office/drawing/2014/main" id="{01186097-9212-E88C-D0F2-2D85198F68F6}"/>
              </a:ext>
            </a:extLst>
          </xdr:cNvPr>
          <xdr:cNvGrpSpPr/>
        </xdr:nvGrpSpPr>
        <xdr:grpSpPr>
          <a:xfrm flipH="1">
            <a:off x="11174170" y="4551794"/>
            <a:ext cx="142487" cy="184841"/>
            <a:chOff x="10640208" y="3817792"/>
            <a:chExt cx="911524" cy="933318"/>
          </a:xfrm>
        </xdr:grpSpPr>
        <xdr:sp macro="" textlink="PivotTables2!L29">
          <xdr:nvSpPr>
            <xdr:cNvPr id="281" name="TextBox 280">
              <a:extLst>
                <a:ext uri="{FF2B5EF4-FFF2-40B4-BE49-F238E27FC236}">
                  <a16:creationId xmlns:a16="http://schemas.microsoft.com/office/drawing/2014/main" id="{E8208B2E-4DA7-2A7B-A1C1-38950D8838C2}"/>
                </a:ext>
              </a:extLst>
            </xdr:cNvPr>
            <xdr:cNvSpPr txBox="1"/>
          </xdr:nvSpPr>
          <xdr:spPr>
            <a:xfrm>
              <a:off x="10640208" y="3820589"/>
              <a:ext cx="910590" cy="923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531CF6C-CF35-4DAF-9FC7-3398AA79BE1A}" type="TxLink">
                <a:rPr lang="en-US" sz="1600" b="0" i="0" u="none" strike="noStrike">
                  <a:ln>
                    <a:noFill/>
                  </a:ln>
                  <a:solidFill>
                    <a:srgbClr val="C240D8"/>
                  </a:solidFill>
                  <a:latin typeface="Calibri"/>
                  <a:ea typeface="Calibri"/>
                  <a:cs typeface="Calibri"/>
                </a:rPr>
                <a:pPr algn="ctr"/>
                <a:t>●</a:t>
              </a:fld>
              <a:endParaRPr lang="en-IN" sz="1200">
                <a:ln>
                  <a:noFill/>
                </a:ln>
              </a:endParaRPr>
            </a:p>
          </xdr:txBody>
        </xdr:sp>
        <xdr:sp macro="" textlink="PivotTables2!N29">
          <xdr:nvSpPr>
            <xdr:cNvPr id="282" name="TextBox 281">
              <a:extLst>
                <a:ext uri="{FF2B5EF4-FFF2-40B4-BE49-F238E27FC236}">
                  <a16:creationId xmlns:a16="http://schemas.microsoft.com/office/drawing/2014/main" id="{A3E793A3-2028-E0FE-54AD-7D055B747355}"/>
                </a:ext>
              </a:extLst>
            </xdr:cNvPr>
            <xdr:cNvSpPr txBox="1"/>
          </xdr:nvSpPr>
          <xdr:spPr>
            <a:xfrm>
              <a:off x="10643140" y="3817792"/>
              <a:ext cx="908592" cy="9333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2E5CA36-B9DE-459E-B6AA-DDB084D93EF8}" type="TxLink">
                <a:rPr lang="en-US" sz="1600" b="0" i="0" u="none" strike="noStrike">
                  <a:ln>
                    <a:noFill/>
                  </a:ln>
                  <a:solidFill>
                    <a:srgbClr val="0F11A7"/>
                  </a:solidFill>
                  <a:latin typeface="Calibri"/>
                  <a:ea typeface="Calibri"/>
                  <a:cs typeface="Calibri"/>
                </a:rPr>
                <a:pPr algn="ctr"/>
                <a:t> </a:t>
              </a:fld>
              <a:endParaRPr lang="en-IN" sz="1200">
                <a:ln>
                  <a:noFill/>
                </a:ln>
              </a:endParaRPr>
            </a:p>
          </xdr:txBody>
        </xdr:sp>
      </xdr:grpSp>
      <xdr:grpSp>
        <xdr:nvGrpSpPr>
          <xdr:cNvPr id="298" name="Group 297">
            <a:extLst>
              <a:ext uri="{FF2B5EF4-FFF2-40B4-BE49-F238E27FC236}">
                <a16:creationId xmlns:a16="http://schemas.microsoft.com/office/drawing/2014/main" id="{921F8EA2-C522-4A4D-90E0-1A5933987AB7}"/>
              </a:ext>
            </a:extLst>
          </xdr:cNvPr>
          <xdr:cNvGrpSpPr/>
        </xdr:nvGrpSpPr>
        <xdr:grpSpPr>
          <a:xfrm flipH="1">
            <a:off x="11282838" y="4546193"/>
            <a:ext cx="135360" cy="181092"/>
            <a:chOff x="10640208" y="3817792"/>
            <a:chExt cx="911524" cy="933318"/>
          </a:xfrm>
        </xdr:grpSpPr>
        <xdr:sp macro="" textlink="PivotTables2!L29">
          <xdr:nvSpPr>
            <xdr:cNvPr id="299" name="TextBox 298">
              <a:extLst>
                <a:ext uri="{FF2B5EF4-FFF2-40B4-BE49-F238E27FC236}">
                  <a16:creationId xmlns:a16="http://schemas.microsoft.com/office/drawing/2014/main" id="{5CE60A19-470A-5A8B-22E6-5AC420969146}"/>
                </a:ext>
              </a:extLst>
            </xdr:cNvPr>
            <xdr:cNvSpPr txBox="1"/>
          </xdr:nvSpPr>
          <xdr:spPr>
            <a:xfrm>
              <a:off x="10640208" y="3820589"/>
              <a:ext cx="910590" cy="923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531CF6C-CF35-4DAF-9FC7-3398AA79BE1A}" type="TxLink">
                <a:rPr lang="en-US" sz="1600" b="0" i="0" u="none" strike="noStrike">
                  <a:ln>
                    <a:noFill/>
                  </a:ln>
                  <a:solidFill>
                    <a:srgbClr val="C240D8"/>
                  </a:solidFill>
                  <a:latin typeface="Calibri"/>
                  <a:ea typeface="Calibri"/>
                  <a:cs typeface="Calibri"/>
                </a:rPr>
                <a:pPr algn="ctr"/>
                <a:t>●</a:t>
              </a:fld>
              <a:endParaRPr lang="en-IN" sz="1200">
                <a:ln>
                  <a:noFill/>
                </a:ln>
              </a:endParaRPr>
            </a:p>
          </xdr:txBody>
        </xdr:sp>
        <xdr:sp macro="" textlink="PivotTables2!N29">
          <xdr:nvSpPr>
            <xdr:cNvPr id="300" name="TextBox 299">
              <a:extLst>
                <a:ext uri="{FF2B5EF4-FFF2-40B4-BE49-F238E27FC236}">
                  <a16:creationId xmlns:a16="http://schemas.microsoft.com/office/drawing/2014/main" id="{F1BC7955-A3A3-B4F0-0B46-99A2497AA974}"/>
                </a:ext>
              </a:extLst>
            </xdr:cNvPr>
            <xdr:cNvSpPr txBox="1"/>
          </xdr:nvSpPr>
          <xdr:spPr>
            <a:xfrm>
              <a:off x="10643140" y="3817792"/>
              <a:ext cx="908592" cy="9333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2E5CA36-B9DE-459E-B6AA-DDB084D93EF8}" type="TxLink">
                <a:rPr lang="en-US" sz="1600" b="0" i="0" u="none" strike="noStrike">
                  <a:ln>
                    <a:noFill/>
                  </a:ln>
                  <a:solidFill>
                    <a:srgbClr val="0F11A7"/>
                  </a:solidFill>
                  <a:latin typeface="Calibri"/>
                  <a:ea typeface="Calibri"/>
                  <a:cs typeface="Calibri"/>
                </a:rPr>
                <a:pPr algn="ctr"/>
                <a:t> </a:t>
              </a:fld>
              <a:endParaRPr lang="en-IN" sz="1200">
                <a:ln>
                  <a:noFill/>
                </a:ln>
              </a:endParaRPr>
            </a:p>
          </xdr:txBody>
        </xdr:sp>
      </xdr:grpSp>
      <xdr:grpSp>
        <xdr:nvGrpSpPr>
          <xdr:cNvPr id="340" name="Group 339">
            <a:extLst>
              <a:ext uri="{FF2B5EF4-FFF2-40B4-BE49-F238E27FC236}">
                <a16:creationId xmlns:a16="http://schemas.microsoft.com/office/drawing/2014/main" id="{E7668896-47DA-632C-8203-8B3B042177DA}"/>
              </a:ext>
            </a:extLst>
          </xdr:cNvPr>
          <xdr:cNvGrpSpPr/>
        </xdr:nvGrpSpPr>
        <xdr:grpSpPr>
          <a:xfrm flipH="1">
            <a:off x="10666671" y="4037690"/>
            <a:ext cx="128830" cy="189019"/>
            <a:chOff x="13066281" y="3815828"/>
            <a:chExt cx="922020" cy="939165"/>
          </a:xfrm>
        </xdr:grpSpPr>
        <xdr:sp macro="" textlink="PivotTables2!M29">
          <xdr:nvSpPr>
            <xdr:cNvPr id="341" name="TextBox 340">
              <a:extLst>
                <a:ext uri="{FF2B5EF4-FFF2-40B4-BE49-F238E27FC236}">
                  <a16:creationId xmlns:a16="http://schemas.microsoft.com/office/drawing/2014/main" id="{89133140-E81A-0593-34EF-FA9ECD17F450}"/>
                </a:ext>
              </a:extLst>
            </xdr:cNvPr>
            <xdr:cNvSpPr txBox="1"/>
          </xdr:nvSpPr>
          <xdr:spPr>
            <a:xfrm>
              <a:off x="13074854" y="3815828"/>
              <a:ext cx="904875" cy="9391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B802B44-8D88-4410-A8AA-BC6CB7DFAB6B}" type="TxLink">
                <a:rPr lang="en-US" sz="1600" b="0" i="0" u="none" strike="noStrike">
                  <a:solidFill>
                    <a:srgbClr val="5A097C"/>
                  </a:solidFill>
                  <a:latin typeface="Calibri"/>
                  <a:ea typeface="Calibri"/>
                  <a:cs typeface="Calibri"/>
                </a:rPr>
                <a:pPr algn="ctr"/>
                <a:t>●</a:t>
              </a:fld>
              <a:endParaRPr lang="en-IN" sz="1200"/>
            </a:p>
          </xdr:txBody>
        </xdr:sp>
        <xdr:sp macro="" textlink="PivotTables2!O29">
          <xdr:nvSpPr>
            <xdr:cNvPr id="342" name="TextBox 341">
              <a:extLst>
                <a:ext uri="{FF2B5EF4-FFF2-40B4-BE49-F238E27FC236}">
                  <a16:creationId xmlns:a16="http://schemas.microsoft.com/office/drawing/2014/main" id="{D300E936-3A7E-661E-0F49-25F85144BEA5}"/>
                </a:ext>
              </a:extLst>
            </xdr:cNvPr>
            <xdr:cNvSpPr txBox="1"/>
          </xdr:nvSpPr>
          <xdr:spPr>
            <a:xfrm>
              <a:off x="13066281" y="3825353"/>
              <a:ext cx="922020"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BD0D5E9-87B8-49A6-B0A2-CF2EB6D780A6}" type="TxLink">
                <a:rPr lang="en-US" sz="1600" b="0" i="0" u="none" strike="noStrike">
                  <a:solidFill>
                    <a:srgbClr val="296EFC"/>
                  </a:solidFill>
                  <a:latin typeface="Calibri"/>
                  <a:ea typeface="Calibri"/>
                  <a:cs typeface="Calibri"/>
                </a:rPr>
                <a:pPr algn="ctr"/>
                <a:t> </a:t>
              </a:fld>
              <a:endParaRPr lang="en-IN" sz="1200"/>
            </a:p>
          </xdr:txBody>
        </xdr:sp>
      </xdr:grpSp>
      <xdr:grpSp>
        <xdr:nvGrpSpPr>
          <xdr:cNvPr id="346" name="Group 345">
            <a:extLst>
              <a:ext uri="{FF2B5EF4-FFF2-40B4-BE49-F238E27FC236}">
                <a16:creationId xmlns:a16="http://schemas.microsoft.com/office/drawing/2014/main" id="{9C80BA63-741F-E3C9-0BEC-0066F1A7F1F0}"/>
              </a:ext>
            </a:extLst>
          </xdr:cNvPr>
          <xdr:cNvGrpSpPr/>
        </xdr:nvGrpSpPr>
        <xdr:grpSpPr>
          <a:xfrm flipH="1">
            <a:off x="11370234" y="4128881"/>
            <a:ext cx="150433" cy="189731"/>
            <a:chOff x="13066281" y="3815828"/>
            <a:chExt cx="922020" cy="939165"/>
          </a:xfrm>
        </xdr:grpSpPr>
        <xdr:sp macro="" textlink="PivotTables2!M29">
          <xdr:nvSpPr>
            <xdr:cNvPr id="347" name="TextBox 346">
              <a:extLst>
                <a:ext uri="{FF2B5EF4-FFF2-40B4-BE49-F238E27FC236}">
                  <a16:creationId xmlns:a16="http://schemas.microsoft.com/office/drawing/2014/main" id="{D9800ABD-EDE6-290C-B2F1-228AF760236F}"/>
                </a:ext>
              </a:extLst>
            </xdr:cNvPr>
            <xdr:cNvSpPr txBox="1"/>
          </xdr:nvSpPr>
          <xdr:spPr>
            <a:xfrm>
              <a:off x="13074854" y="3815828"/>
              <a:ext cx="904875" cy="9391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B802B44-8D88-4410-A8AA-BC6CB7DFAB6B}" type="TxLink">
                <a:rPr lang="en-US" sz="1600" b="0" i="0" u="none" strike="noStrike">
                  <a:solidFill>
                    <a:srgbClr val="5A097C"/>
                  </a:solidFill>
                  <a:latin typeface="Calibri"/>
                  <a:ea typeface="Calibri"/>
                  <a:cs typeface="Calibri"/>
                </a:rPr>
                <a:pPr algn="ctr"/>
                <a:t>●</a:t>
              </a:fld>
              <a:endParaRPr lang="en-IN" sz="1200"/>
            </a:p>
          </xdr:txBody>
        </xdr:sp>
        <xdr:sp macro="" textlink="PivotTables2!O29">
          <xdr:nvSpPr>
            <xdr:cNvPr id="348" name="TextBox 347">
              <a:extLst>
                <a:ext uri="{FF2B5EF4-FFF2-40B4-BE49-F238E27FC236}">
                  <a16:creationId xmlns:a16="http://schemas.microsoft.com/office/drawing/2014/main" id="{131AE571-A934-825E-537F-C07D93815014}"/>
                </a:ext>
              </a:extLst>
            </xdr:cNvPr>
            <xdr:cNvSpPr txBox="1"/>
          </xdr:nvSpPr>
          <xdr:spPr>
            <a:xfrm>
              <a:off x="13066281" y="3825353"/>
              <a:ext cx="922020"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BD0D5E9-87B8-49A6-B0A2-CF2EB6D780A6}" type="TxLink">
                <a:rPr lang="en-US" sz="1600" b="0" i="0" u="none" strike="noStrike">
                  <a:solidFill>
                    <a:srgbClr val="296EFC"/>
                  </a:solidFill>
                  <a:latin typeface="Calibri"/>
                  <a:ea typeface="Calibri"/>
                  <a:cs typeface="Calibri"/>
                </a:rPr>
                <a:pPr algn="ctr"/>
                <a:t> </a:t>
              </a:fld>
              <a:endParaRPr lang="en-IN" sz="1200"/>
            </a:p>
          </xdr:txBody>
        </xdr:sp>
      </xdr:grpSp>
      <xdr:grpSp>
        <xdr:nvGrpSpPr>
          <xdr:cNvPr id="358" name="Group 357">
            <a:extLst>
              <a:ext uri="{FF2B5EF4-FFF2-40B4-BE49-F238E27FC236}">
                <a16:creationId xmlns:a16="http://schemas.microsoft.com/office/drawing/2014/main" id="{F78FCF14-B9A3-3208-F674-DAAE4F71C776}"/>
              </a:ext>
            </a:extLst>
          </xdr:cNvPr>
          <xdr:cNvGrpSpPr/>
        </xdr:nvGrpSpPr>
        <xdr:grpSpPr>
          <a:xfrm flipH="1">
            <a:off x="11371598" y="3927693"/>
            <a:ext cx="133736" cy="186893"/>
            <a:chOff x="13066281" y="3815828"/>
            <a:chExt cx="922020" cy="939165"/>
          </a:xfrm>
        </xdr:grpSpPr>
        <xdr:sp macro="" textlink="PivotTables2!M29">
          <xdr:nvSpPr>
            <xdr:cNvPr id="359" name="TextBox 358">
              <a:extLst>
                <a:ext uri="{FF2B5EF4-FFF2-40B4-BE49-F238E27FC236}">
                  <a16:creationId xmlns:a16="http://schemas.microsoft.com/office/drawing/2014/main" id="{FFA9A158-23F3-8529-8A6D-14760BD6ADDD}"/>
                </a:ext>
              </a:extLst>
            </xdr:cNvPr>
            <xdr:cNvSpPr txBox="1"/>
          </xdr:nvSpPr>
          <xdr:spPr>
            <a:xfrm>
              <a:off x="13074854" y="3815828"/>
              <a:ext cx="904875" cy="9391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B802B44-8D88-4410-A8AA-BC6CB7DFAB6B}" type="TxLink">
                <a:rPr lang="en-US" sz="1600" b="0" i="0" u="none" strike="noStrike">
                  <a:solidFill>
                    <a:srgbClr val="5A097C"/>
                  </a:solidFill>
                  <a:latin typeface="Calibri"/>
                  <a:ea typeface="Calibri"/>
                  <a:cs typeface="Calibri"/>
                </a:rPr>
                <a:pPr algn="ctr"/>
                <a:t>●</a:t>
              </a:fld>
              <a:endParaRPr lang="en-IN" sz="1200"/>
            </a:p>
          </xdr:txBody>
        </xdr:sp>
        <xdr:sp macro="" textlink="PivotTables2!O29">
          <xdr:nvSpPr>
            <xdr:cNvPr id="360" name="TextBox 359">
              <a:extLst>
                <a:ext uri="{FF2B5EF4-FFF2-40B4-BE49-F238E27FC236}">
                  <a16:creationId xmlns:a16="http://schemas.microsoft.com/office/drawing/2014/main" id="{2B0847A7-E0C0-7FB0-9E35-367E4768D123}"/>
                </a:ext>
              </a:extLst>
            </xdr:cNvPr>
            <xdr:cNvSpPr txBox="1"/>
          </xdr:nvSpPr>
          <xdr:spPr>
            <a:xfrm>
              <a:off x="13066281" y="3825353"/>
              <a:ext cx="922020"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BD0D5E9-87B8-49A6-B0A2-CF2EB6D780A6}" type="TxLink">
                <a:rPr lang="en-US" sz="1600" b="0" i="0" u="none" strike="noStrike">
                  <a:solidFill>
                    <a:srgbClr val="296EFC"/>
                  </a:solidFill>
                  <a:latin typeface="Calibri"/>
                  <a:ea typeface="Calibri"/>
                  <a:cs typeface="Calibri"/>
                </a:rPr>
                <a:pPr algn="ctr"/>
                <a:t> </a:t>
              </a:fld>
              <a:endParaRPr lang="en-IN" sz="1200"/>
            </a:p>
          </xdr:txBody>
        </xdr:sp>
      </xdr:grpSp>
      <xdr:grpSp>
        <xdr:nvGrpSpPr>
          <xdr:cNvPr id="174" name="Group 173">
            <a:extLst>
              <a:ext uri="{FF2B5EF4-FFF2-40B4-BE49-F238E27FC236}">
                <a16:creationId xmlns:a16="http://schemas.microsoft.com/office/drawing/2014/main" id="{33350433-5AE7-A351-AAE4-974FD1773F05}"/>
              </a:ext>
            </a:extLst>
          </xdr:cNvPr>
          <xdr:cNvGrpSpPr/>
        </xdr:nvGrpSpPr>
        <xdr:grpSpPr>
          <a:xfrm flipH="1">
            <a:off x="11160546" y="4044843"/>
            <a:ext cx="156823" cy="177330"/>
            <a:chOff x="10885893" y="3434130"/>
            <a:chExt cx="914400" cy="925830"/>
          </a:xfrm>
        </xdr:grpSpPr>
        <xdr:sp macro="" textlink="PivotTables2!AR44">
          <xdr:nvSpPr>
            <xdr:cNvPr id="172" name="TextBox 171">
              <a:extLst>
                <a:ext uri="{FF2B5EF4-FFF2-40B4-BE49-F238E27FC236}">
                  <a16:creationId xmlns:a16="http://schemas.microsoft.com/office/drawing/2014/main" id="{E1F0BEA3-4F02-C83C-488C-D123402A9D32}"/>
                </a:ext>
              </a:extLst>
            </xdr:cNvPr>
            <xdr:cNvSpPr txBox="1"/>
          </xdr:nvSpPr>
          <xdr:spPr>
            <a:xfrm>
              <a:off x="10885893" y="3436035"/>
              <a:ext cx="914400" cy="923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561769C-E8C4-43EA-8F56-96129EDC339D}" type="TxLink">
                <a:rPr lang="en-US" sz="1600" b="0" i="0" u="none" strike="noStrike">
                  <a:ln>
                    <a:noFill/>
                  </a:ln>
                  <a:solidFill>
                    <a:srgbClr val="5A097C"/>
                  </a:solidFill>
                  <a:latin typeface="Calibri"/>
                  <a:ea typeface="Calibri"/>
                  <a:cs typeface="Calibri"/>
                </a:rPr>
                <a:pPr algn="ctr"/>
                <a:t> </a:t>
              </a:fld>
              <a:endParaRPr lang="en-IN" sz="1200">
                <a:ln>
                  <a:noFill/>
                </a:ln>
              </a:endParaRPr>
            </a:p>
          </xdr:txBody>
        </xdr:sp>
        <xdr:sp macro="" textlink="PivotTables2!AT44">
          <xdr:nvSpPr>
            <xdr:cNvPr id="173" name="TextBox 172">
              <a:extLst>
                <a:ext uri="{FF2B5EF4-FFF2-40B4-BE49-F238E27FC236}">
                  <a16:creationId xmlns:a16="http://schemas.microsoft.com/office/drawing/2014/main" id="{C8A0C48D-822F-3A50-09F8-98A99C92F417}"/>
                </a:ext>
              </a:extLst>
            </xdr:cNvPr>
            <xdr:cNvSpPr txBox="1"/>
          </xdr:nvSpPr>
          <xdr:spPr>
            <a:xfrm>
              <a:off x="10885893" y="3434130"/>
              <a:ext cx="914400"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4FDD085-0352-466E-8A01-4A1A0881115D}" type="TxLink">
                <a:rPr lang="en-US" sz="1600" b="0" i="0" u="none" strike="noStrike">
                  <a:ln>
                    <a:noFill/>
                  </a:ln>
                  <a:solidFill>
                    <a:srgbClr val="296EFC"/>
                  </a:solidFill>
                  <a:latin typeface="Calibri"/>
                  <a:ea typeface="Calibri"/>
                  <a:cs typeface="Calibri"/>
                </a:rPr>
                <a:pPr algn="ctr"/>
                <a:t> </a:t>
              </a:fld>
              <a:endParaRPr lang="en-IN" sz="1200">
                <a:ln>
                  <a:noFill/>
                </a:ln>
              </a:endParaRPr>
            </a:p>
          </xdr:txBody>
        </xdr:sp>
      </xdr:grpSp>
      <xdr:grpSp>
        <xdr:nvGrpSpPr>
          <xdr:cNvPr id="117" name="Group 116">
            <a:extLst>
              <a:ext uri="{FF2B5EF4-FFF2-40B4-BE49-F238E27FC236}">
                <a16:creationId xmlns:a16="http://schemas.microsoft.com/office/drawing/2014/main" id="{2A32FB41-ACC9-B3F2-C4ED-4CA2664841AF}"/>
              </a:ext>
            </a:extLst>
          </xdr:cNvPr>
          <xdr:cNvGrpSpPr/>
        </xdr:nvGrpSpPr>
        <xdr:grpSpPr>
          <a:xfrm>
            <a:off x="10734242" y="2230831"/>
            <a:ext cx="180653" cy="142598"/>
            <a:chOff x="11217214" y="2305877"/>
            <a:chExt cx="914400" cy="933450"/>
          </a:xfrm>
        </xdr:grpSpPr>
        <xdr:sp macro="" textlink="PivotTables2!M32">
          <xdr:nvSpPr>
            <xdr:cNvPr id="58" name="TextBox 57">
              <a:extLst>
                <a:ext uri="{FF2B5EF4-FFF2-40B4-BE49-F238E27FC236}">
                  <a16:creationId xmlns:a16="http://schemas.microsoft.com/office/drawing/2014/main" id="{EA87C1EE-B379-94BE-E1BD-E98028FA5FB1}"/>
                </a:ext>
              </a:extLst>
            </xdr:cNvPr>
            <xdr:cNvSpPr txBox="1"/>
          </xdr:nvSpPr>
          <xdr:spPr>
            <a:xfrm>
              <a:off x="11217214" y="2317307"/>
              <a:ext cx="914400" cy="9105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E4A121D-D07E-4EC0-90B0-9855A659109C}" type="TxLink">
                <a:rPr lang="en-US" sz="1600" b="0" i="0" u="none" strike="noStrike">
                  <a:solidFill>
                    <a:srgbClr val="5A097C"/>
                  </a:solidFill>
                  <a:latin typeface="Calibri"/>
                  <a:ea typeface="Calibri"/>
                  <a:cs typeface="Calibri"/>
                </a:rPr>
                <a:pPr algn="ctr"/>
                <a:t> </a:t>
              </a:fld>
              <a:endParaRPr lang="en-IN" sz="1200"/>
            </a:p>
          </xdr:txBody>
        </xdr:sp>
        <xdr:sp macro="" textlink="PivotTables2!O32">
          <xdr:nvSpPr>
            <xdr:cNvPr id="86" name="TextBox 85">
              <a:extLst>
                <a:ext uri="{FF2B5EF4-FFF2-40B4-BE49-F238E27FC236}">
                  <a16:creationId xmlns:a16="http://schemas.microsoft.com/office/drawing/2014/main" id="{10287B2D-687A-F24B-BB5D-D0579BC27B3E}"/>
                </a:ext>
              </a:extLst>
            </xdr:cNvPr>
            <xdr:cNvSpPr txBox="1"/>
          </xdr:nvSpPr>
          <xdr:spPr>
            <a:xfrm>
              <a:off x="11217214" y="2305877"/>
              <a:ext cx="914400" cy="933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F348762-33D7-4D14-B84B-0E9907C9452B}"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115" name="Group 114">
            <a:extLst>
              <a:ext uri="{FF2B5EF4-FFF2-40B4-BE49-F238E27FC236}">
                <a16:creationId xmlns:a16="http://schemas.microsoft.com/office/drawing/2014/main" id="{D320FCD8-052F-7A48-367E-B404FDB1A232}"/>
              </a:ext>
            </a:extLst>
          </xdr:cNvPr>
          <xdr:cNvGrpSpPr/>
        </xdr:nvGrpSpPr>
        <xdr:grpSpPr>
          <a:xfrm>
            <a:off x="10738478" y="2341122"/>
            <a:ext cx="177837" cy="148872"/>
            <a:chOff x="9096553" y="2335063"/>
            <a:chExt cx="918210" cy="925830"/>
          </a:xfrm>
        </xdr:grpSpPr>
        <xdr:sp macro="" textlink="PivotTables2!L32">
          <xdr:nvSpPr>
            <xdr:cNvPr id="107" name="TextBox 106">
              <a:extLst>
                <a:ext uri="{FF2B5EF4-FFF2-40B4-BE49-F238E27FC236}">
                  <a16:creationId xmlns:a16="http://schemas.microsoft.com/office/drawing/2014/main" id="{BE6D5425-F401-2A6E-3204-4F1F4DE82A9F}"/>
                </a:ext>
              </a:extLst>
            </xdr:cNvPr>
            <xdr:cNvSpPr txBox="1"/>
          </xdr:nvSpPr>
          <xdr:spPr>
            <a:xfrm>
              <a:off x="9100363" y="2339825"/>
              <a:ext cx="914400" cy="9182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E51396B-C151-4A93-BF31-7A562C1BB3AD}" type="TxLink">
                <a:rPr lang="en-US" sz="1600" b="0" i="0" u="none" strike="noStrike">
                  <a:solidFill>
                    <a:srgbClr val="C240D8"/>
                  </a:solidFill>
                  <a:latin typeface="Calibri"/>
                  <a:ea typeface="Calibri"/>
                  <a:cs typeface="Calibri"/>
                </a:rPr>
                <a:pPr algn="ctr"/>
                <a:t> </a:t>
              </a:fld>
              <a:endParaRPr lang="en-IN" sz="1200"/>
            </a:p>
          </xdr:txBody>
        </xdr:sp>
        <xdr:sp macro="" textlink="PivotTables2!N32">
          <xdr:nvSpPr>
            <xdr:cNvPr id="108" name="TextBox 107">
              <a:extLst>
                <a:ext uri="{FF2B5EF4-FFF2-40B4-BE49-F238E27FC236}">
                  <a16:creationId xmlns:a16="http://schemas.microsoft.com/office/drawing/2014/main" id="{AE845A25-1156-A602-07F2-CC88D5625C9E}"/>
                </a:ext>
              </a:extLst>
            </xdr:cNvPr>
            <xdr:cNvSpPr txBox="1"/>
          </xdr:nvSpPr>
          <xdr:spPr>
            <a:xfrm>
              <a:off x="9096553" y="2335063"/>
              <a:ext cx="914400" cy="925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DB7CCBF-58F1-4B85-B871-D7D722799D3F}"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118" name="Group 117">
            <a:extLst>
              <a:ext uri="{FF2B5EF4-FFF2-40B4-BE49-F238E27FC236}">
                <a16:creationId xmlns:a16="http://schemas.microsoft.com/office/drawing/2014/main" id="{07BCAC1F-7AAF-44C3-6930-01441AD6F40B}"/>
              </a:ext>
            </a:extLst>
          </xdr:cNvPr>
          <xdr:cNvGrpSpPr/>
        </xdr:nvGrpSpPr>
        <xdr:grpSpPr>
          <a:xfrm>
            <a:off x="11056988" y="2740486"/>
            <a:ext cx="185403" cy="147002"/>
            <a:chOff x="9096553" y="2335063"/>
            <a:chExt cx="918210" cy="925830"/>
          </a:xfrm>
        </xdr:grpSpPr>
        <xdr:sp macro="" textlink="PivotTables2!L32">
          <xdr:nvSpPr>
            <xdr:cNvPr id="119" name="TextBox 118">
              <a:extLst>
                <a:ext uri="{FF2B5EF4-FFF2-40B4-BE49-F238E27FC236}">
                  <a16:creationId xmlns:a16="http://schemas.microsoft.com/office/drawing/2014/main" id="{4660B681-A7C3-DD45-E47B-92DE13DFECD1}"/>
                </a:ext>
              </a:extLst>
            </xdr:cNvPr>
            <xdr:cNvSpPr txBox="1"/>
          </xdr:nvSpPr>
          <xdr:spPr>
            <a:xfrm>
              <a:off x="9100363" y="2339825"/>
              <a:ext cx="914400" cy="9182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E51396B-C151-4A93-BF31-7A562C1BB3AD}" type="TxLink">
                <a:rPr lang="en-US" sz="1600" b="0" i="0" u="none" strike="noStrike">
                  <a:solidFill>
                    <a:srgbClr val="C240D8"/>
                  </a:solidFill>
                  <a:latin typeface="Calibri"/>
                  <a:ea typeface="Calibri"/>
                  <a:cs typeface="Calibri"/>
                </a:rPr>
                <a:pPr algn="ctr"/>
                <a:t> </a:t>
              </a:fld>
              <a:endParaRPr lang="en-IN" sz="1200"/>
            </a:p>
          </xdr:txBody>
        </xdr:sp>
        <xdr:sp macro="" textlink="PivotTables2!N32">
          <xdr:nvSpPr>
            <xdr:cNvPr id="120" name="TextBox 119">
              <a:extLst>
                <a:ext uri="{FF2B5EF4-FFF2-40B4-BE49-F238E27FC236}">
                  <a16:creationId xmlns:a16="http://schemas.microsoft.com/office/drawing/2014/main" id="{0354F5FF-E109-BB52-1B0B-6D32EBA957A6}"/>
                </a:ext>
              </a:extLst>
            </xdr:cNvPr>
            <xdr:cNvSpPr txBox="1"/>
          </xdr:nvSpPr>
          <xdr:spPr>
            <a:xfrm>
              <a:off x="9096553" y="2335063"/>
              <a:ext cx="914400" cy="925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DB7CCBF-58F1-4B85-B871-D7D722799D3F}"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138" name="Group 137">
            <a:extLst>
              <a:ext uri="{FF2B5EF4-FFF2-40B4-BE49-F238E27FC236}">
                <a16:creationId xmlns:a16="http://schemas.microsoft.com/office/drawing/2014/main" id="{30771CE9-EE27-DFA3-733F-D1FEA7751C43}"/>
              </a:ext>
            </a:extLst>
          </xdr:cNvPr>
          <xdr:cNvGrpSpPr/>
        </xdr:nvGrpSpPr>
        <xdr:grpSpPr>
          <a:xfrm>
            <a:off x="10638693" y="2647762"/>
            <a:ext cx="185403" cy="137267"/>
            <a:chOff x="9096553" y="2335063"/>
            <a:chExt cx="918210" cy="925830"/>
          </a:xfrm>
        </xdr:grpSpPr>
        <xdr:sp macro="" textlink="PivotTables2!L32">
          <xdr:nvSpPr>
            <xdr:cNvPr id="139" name="TextBox 138">
              <a:extLst>
                <a:ext uri="{FF2B5EF4-FFF2-40B4-BE49-F238E27FC236}">
                  <a16:creationId xmlns:a16="http://schemas.microsoft.com/office/drawing/2014/main" id="{E6F8801C-4B81-1F2E-D4F9-263B7BA7BE7A}"/>
                </a:ext>
              </a:extLst>
            </xdr:cNvPr>
            <xdr:cNvSpPr txBox="1"/>
          </xdr:nvSpPr>
          <xdr:spPr>
            <a:xfrm>
              <a:off x="9100363" y="2339825"/>
              <a:ext cx="914400" cy="9182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E51396B-C151-4A93-BF31-7A562C1BB3AD}" type="TxLink">
                <a:rPr lang="en-US" sz="1600" b="0" i="0" u="none" strike="noStrike">
                  <a:solidFill>
                    <a:srgbClr val="C240D8"/>
                  </a:solidFill>
                  <a:latin typeface="Calibri"/>
                  <a:ea typeface="Calibri"/>
                  <a:cs typeface="Calibri"/>
                </a:rPr>
                <a:pPr algn="ctr"/>
                <a:t> </a:t>
              </a:fld>
              <a:endParaRPr lang="en-IN" sz="1200"/>
            </a:p>
          </xdr:txBody>
        </xdr:sp>
        <xdr:sp macro="" textlink="PivotTables2!N32">
          <xdr:nvSpPr>
            <xdr:cNvPr id="140" name="TextBox 139">
              <a:extLst>
                <a:ext uri="{FF2B5EF4-FFF2-40B4-BE49-F238E27FC236}">
                  <a16:creationId xmlns:a16="http://schemas.microsoft.com/office/drawing/2014/main" id="{DA1A7EE8-E79E-89D7-8FBB-07545745A306}"/>
                </a:ext>
              </a:extLst>
            </xdr:cNvPr>
            <xdr:cNvSpPr txBox="1"/>
          </xdr:nvSpPr>
          <xdr:spPr>
            <a:xfrm>
              <a:off x="9096553" y="2335063"/>
              <a:ext cx="914400" cy="925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DB7CCBF-58F1-4B85-B871-D7D722799D3F}"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141" name="Group 140">
            <a:extLst>
              <a:ext uri="{FF2B5EF4-FFF2-40B4-BE49-F238E27FC236}">
                <a16:creationId xmlns:a16="http://schemas.microsoft.com/office/drawing/2014/main" id="{11A38223-2BFC-1AB0-EEBF-19A0E167E770}"/>
              </a:ext>
            </a:extLst>
          </xdr:cNvPr>
          <xdr:cNvGrpSpPr/>
        </xdr:nvGrpSpPr>
        <xdr:grpSpPr>
          <a:xfrm>
            <a:off x="10633964" y="2650100"/>
            <a:ext cx="185403" cy="135396"/>
            <a:chOff x="9096553" y="2335063"/>
            <a:chExt cx="918210" cy="925830"/>
          </a:xfrm>
        </xdr:grpSpPr>
        <xdr:sp macro="" textlink="PivotTables2!L32">
          <xdr:nvSpPr>
            <xdr:cNvPr id="142" name="TextBox 141">
              <a:extLst>
                <a:ext uri="{FF2B5EF4-FFF2-40B4-BE49-F238E27FC236}">
                  <a16:creationId xmlns:a16="http://schemas.microsoft.com/office/drawing/2014/main" id="{E5DF4D8C-DA17-3124-94A8-D0878A3E0E47}"/>
                </a:ext>
              </a:extLst>
            </xdr:cNvPr>
            <xdr:cNvSpPr txBox="1"/>
          </xdr:nvSpPr>
          <xdr:spPr>
            <a:xfrm>
              <a:off x="9100363" y="2339825"/>
              <a:ext cx="914400" cy="9182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E51396B-C151-4A93-BF31-7A562C1BB3AD}" type="TxLink">
                <a:rPr lang="en-US" sz="1600" b="0" i="0" u="none" strike="noStrike">
                  <a:solidFill>
                    <a:srgbClr val="C240D8"/>
                  </a:solidFill>
                  <a:latin typeface="Calibri"/>
                  <a:ea typeface="Calibri"/>
                  <a:cs typeface="Calibri"/>
                </a:rPr>
                <a:pPr algn="ctr"/>
                <a:t> </a:t>
              </a:fld>
              <a:endParaRPr lang="en-IN" sz="1200"/>
            </a:p>
          </xdr:txBody>
        </xdr:sp>
        <xdr:sp macro="" textlink="PivotTables2!N32">
          <xdr:nvSpPr>
            <xdr:cNvPr id="143" name="TextBox 142">
              <a:extLst>
                <a:ext uri="{FF2B5EF4-FFF2-40B4-BE49-F238E27FC236}">
                  <a16:creationId xmlns:a16="http://schemas.microsoft.com/office/drawing/2014/main" id="{A791094C-49A5-5A6C-BE68-D2BB6C32B0F1}"/>
                </a:ext>
              </a:extLst>
            </xdr:cNvPr>
            <xdr:cNvSpPr txBox="1"/>
          </xdr:nvSpPr>
          <xdr:spPr>
            <a:xfrm>
              <a:off x="9096553" y="2335063"/>
              <a:ext cx="914400" cy="925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DB7CCBF-58F1-4B85-B871-D7D722799D3F}"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159" name="Group 158">
            <a:extLst>
              <a:ext uri="{FF2B5EF4-FFF2-40B4-BE49-F238E27FC236}">
                <a16:creationId xmlns:a16="http://schemas.microsoft.com/office/drawing/2014/main" id="{6C584530-0A20-E755-E44F-26533AE5FFC1}"/>
              </a:ext>
            </a:extLst>
          </xdr:cNvPr>
          <xdr:cNvGrpSpPr/>
        </xdr:nvGrpSpPr>
        <xdr:grpSpPr>
          <a:xfrm>
            <a:off x="10942304" y="2028402"/>
            <a:ext cx="195233" cy="143260"/>
            <a:chOff x="9096553" y="2335063"/>
            <a:chExt cx="918210" cy="925830"/>
          </a:xfrm>
        </xdr:grpSpPr>
        <xdr:sp macro="" textlink="PivotTables2!L32">
          <xdr:nvSpPr>
            <xdr:cNvPr id="160" name="TextBox 159">
              <a:extLst>
                <a:ext uri="{FF2B5EF4-FFF2-40B4-BE49-F238E27FC236}">
                  <a16:creationId xmlns:a16="http://schemas.microsoft.com/office/drawing/2014/main" id="{D79DE490-DC8A-2505-3786-33DEC811BA5A}"/>
                </a:ext>
              </a:extLst>
            </xdr:cNvPr>
            <xdr:cNvSpPr txBox="1"/>
          </xdr:nvSpPr>
          <xdr:spPr>
            <a:xfrm>
              <a:off x="9100363" y="2339825"/>
              <a:ext cx="914400" cy="9182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E51396B-C151-4A93-BF31-7A562C1BB3AD}" type="TxLink">
                <a:rPr lang="en-US" sz="1600" b="0" i="0" u="none" strike="noStrike">
                  <a:solidFill>
                    <a:srgbClr val="C240D8"/>
                  </a:solidFill>
                  <a:latin typeface="Calibri"/>
                  <a:ea typeface="Calibri"/>
                  <a:cs typeface="Calibri"/>
                </a:rPr>
                <a:pPr algn="ctr"/>
                <a:t> </a:t>
              </a:fld>
              <a:endParaRPr lang="en-IN" sz="1200"/>
            </a:p>
          </xdr:txBody>
        </xdr:sp>
        <xdr:sp macro="" textlink="PivotTables2!N32">
          <xdr:nvSpPr>
            <xdr:cNvPr id="161" name="TextBox 160">
              <a:extLst>
                <a:ext uri="{FF2B5EF4-FFF2-40B4-BE49-F238E27FC236}">
                  <a16:creationId xmlns:a16="http://schemas.microsoft.com/office/drawing/2014/main" id="{A0DBF221-C7BA-7549-9D56-9DBBCA4470E6}"/>
                </a:ext>
              </a:extLst>
            </xdr:cNvPr>
            <xdr:cNvSpPr txBox="1"/>
          </xdr:nvSpPr>
          <xdr:spPr>
            <a:xfrm>
              <a:off x="9096553" y="2335063"/>
              <a:ext cx="914400" cy="925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DB7CCBF-58F1-4B85-B871-D7D722799D3F}"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171" name="Group 170">
            <a:extLst>
              <a:ext uri="{FF2B5EF4-FFF2-40B4-BE49-F238E27FC236}">
                <a16:creationId xmlns:a16="http://schemas.microsoft.com/office/drawing/2014/main" id="{6B347D46-A45B-CC4A-7A5C-5B65916BE5DC}"/>
              </a:ext>
            </a:extLst>
          </xdr:cNvPr>
          <xdr:cNvGrpSpPr/>
        </xdr:nvGrpSpPr>
        <xdr:grpSpPr>
          <a:xfrm>
            <a:off x="10938541" y="2328027"/>
            <a:ext cx="198049" cy="148210"/>
            <a:chOff x="11217214" y="2305877"/>
            <a:chExt cx="914400" cy="933450"/>
          </a:xfrm>
        </xdr:grpSpPr>
        <xdr:sp macro="" textlink="PivotTables2!M32">
          <xdr:nvSpPr>
            <xdr:cNvPr id="179" name="TextBox 178">
              <a:extLst>
                <a:ext uri="{FF2B5EF4-FFF2-40B4-BE49-F238E27FC236}">
                  <a16:creationId xmlns:a16="http://schemas.microsoft.com/office/drawing/2014/main" id="{2BE490EE-DEE8-B281-B233-10D0855AB26A}"/>
                </a:ext>
              </a:extLst>
            </xdr:cNvPr>
            <xdr:cNvSpPr txBox="1"/>
          </xdr:nvSpPr>
          <xdr:spPr>
            <a:xfrm>
              <a:off x="11217214" y="2317307"/>
              <a:ext cx="914400" cy="9105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E4A121D-D07E-4EC0-90B0-9855A659109C}" type="TxLink">
                <a:rPr lang="en-US" sz="1600" b="0" i="0" u="none" strike="noStrike">
                  <a:solidFill>
                    <a:srgbClr val="5A097C"/>
                  </a:solidFill>
                  <a:latin typeface="Calibri"/>
                  <a:ea typeface="Calibri"/>
                  <a:cs typeface="Calibri"/>
                </a:rPr>
                <a:pPr algn="ctr"/>
                <a:t> </a:t>
              </a:fld>
              <a:endParaRPr lang="en-IN" sz="1200"/>
            </a:p>
          </xdr:txBody>
        </xdr:sp>
        <xdr:sp macro="" textlink="PivotTables2!O32">
          <xdr:nvSpPr>
            <xdr:cNvPr id="180" name="TextBox 179">
              <a:extLst>
                <a:ext uri="{FF2B5EF4-FFF2-40B4-BE49-F238E27FC236}">
                  <a16:creationId xmlns:a16="http://schemas.microsoft.com/office/drawing/2014/main" id="{AF98A393-8055-6686-F535-963F074BD4F3}"/>
                </a:ext>
              </a:extLst>
            </xdr:cNvPr>
            <xdr:cNvSpPr txBox="1"/>
          </xdr:nvSpPr>
          <xdr:spPr>
            <a:xfrm>
              <a:off x="11217214" y="2305877"/>
              <a:ext cx="914400" cy="933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F348762-33D7-4D14-B84B-0E9907C9452B}"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197" name="Group 196">
            <a:extLst>
              <a:ext uri="{FF2B5EF4-FFF2-40B4-BE49-F238E27FC236}">
                <a16:creationId xmlns:a16="http://schemas.microsoft.com/office/drawing/2014/main" id="{193D00F8-4024-3A5E-AC30-3AF3C4FE35C1}"/>
              </a:ext>
            </a:extLst>
          </xdr:cNvPr>
          <xdr:cNvGrpSpPr/>
        </xdr:nvGrpSpPr>
        <xdr:grpSpPr>
          <a:xfrm>
            <a:off x="10631147" y="2537471"/>
            <a:ext cx="188219" cy="148211"/>
            <a:chOff x="11217214" y="2305877"/>
            <a:chExt cx="914400" cy="933450"/>
          </a:xfrm>
        </xdr:grpSpPr>
        <xdr:sp macro="" textlink="PivotTables2!M32">
          <xdr:nvSpPr>
            <xdr:cNvPr id="198" name="TextBox 197">
              <a:extLst>
                <a:ext uri="{FF2B5EF4-FFF2-40B4-BE49-F238E27FC236}">
                  <a16:creationId xmlns:a16="http://schemas.microsoft.com/office/drawing/2014/main" id="{838CFE11-197E-B7E6-222B-6FD2651CF5C7}"/>
                </a:ext>
              </a:extLst>
            </xdr:cNvPr>
            <xdr:cNvSpPr txBox="1"/>
          </xdr:nvSpPr>
          <xdr:spPr>
            <a:xfrm>
              <a:off x="11217214" y="2317307"/>
              <a:ext cx="914400" cy="9105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E4A121D-D07E-4EC0-90B0-9855A659109C}" type="TxLink">
                <a:rPr lang="en-US" sz="1600" b="0" i="0" u="none" strike="noStrike">
                  <a:solidFill>
                    <a:srgbClr val="5A097C"/>
                  </a:solidFill>
                  <a:latin typeface="Calibri"/>
                  <a:ea typeface="Calibri"/>
                  <a:cs typeface="Calibri"/>
                </a:rPr>
                <a:pPr algn="ctr"/>
                <a:t> </a:t>
              </a:fld>
              <a:endParaRPr lang="en-IN" sz="1200"/>
            </a:p>
          </xdr:txBody>
        </xdr:sp>
        <xdr:sp macro="" textlink="PivotTables2!O32">
          <xdr:nvSpPr>
            <xdr:cNvPr id="199" name="TextBox 198">
              <a:extLst>
                <a:ext uri="{FF2B5EF4-FFF2-40B4-BE49-F238E27FC236}">
                  <a16:creationId xmlns:a16="http://schemas.microsoft.com/office/drawing/2014/main" id="{2C27227D-93B9-E6FD-C36F-6C1379A5AEE0}"/>
                </a:ext>
              </a:extLst>
            </xdr:cNvPr>
            <xdr:cNvSpPr txBox="1"/>
          </xdr:nvSpPr>
          <xdr:spPr>
            <a:xfrm>
              <a:off x="11217214" y="2305877"/>
              <a:ext cx="914400" cy="933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F348762-33D7-4D14-B84B-0E9907C9452B}"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209" name="Group 208">
            <a:extLst>
              <a:ext uri="{FF2B5EF4-FFF2-40B4-BE49-F238E27FC236}">
                <a16:creationId xmlns:a16="http://schemas.microsoft.com/office/drawing/2014/main" id="{13A79F19-E35A-8871-3B54-6601E75B6846}"/>
              </a:ext>
            </a:extLst>
          </xdr:cNvPr>
          <xdr:cNvGrpSpPr/>
        </xdr:nvGrpSpPr>
        <xdr:grpSpPr>
          <a:xfrm>
            <a:off x="10931920" y="2650569"/>
            <a:ext cx="198049" cy="138476"/>
            <a:chOff x="11217214" y="2305877"/>
            <a:chExt cx="914400" cy="933450"/>
          </a:xfrm>
        </xdr:grpSpPr>
        <xdr:sp macro="" textlink="PivotTables2!M32">
          <xdr:nvSpPr>
            <xdr:cNvPr id="210" name="TextBox 209">
              <a:extLst>
                <a:ext uri="{FF2B5EF4-FFF2-40B4-BE49-F238E27FC236}">
                  <a16:creationId xmlns:a16="http://schemas.microsoft.com/office/drawing/2014/main" id="{C6B375AE-A390-C182-37A6-D73EC22141F6}"/>
                </a:ext>
              </a:extLst>
            </xdr:cNvPr>
            <xdr:cNvSpPr txBox="1"/>
          </xdr:nvSpPr>
          <xdr:spPr>
            <a:xfrm>
              <a:off x="11217214" y="2317307"/>
              <a:ext cx="914400" cy="9105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E4A121D-D07E-4EC0-90B0-9855A659109C}" type="TxLink">
                <a:rPr lang="en-US" sz="1600" b="0" i="0" u="none" strike="noStrike">
                  <a:solidFill>
                    <a:srgbClr val="5A097C"/>
                  </a:solidFill>
                  <a:latin typeface="Calibri"/>
                  <a:ea typeface="Calibri"/>
                  <a:cs typeface="Calibri"/>
                </a:rPr>
                <a:pPr algn="ctr"/>
                <a:t> </a:t>
              </a:fld>
              <a:endParaRPr lang="en-IN" sz="1200"/>
            </a:p>
          </xdr:txBody>
        </xdr:sp>
        <xdr:sp macro="" textlink="PivotTables2!O32">
          <xdr:nvSpPr>
            <xdr:cNvPr id="211" name="TextBox 210">
              <a:extLst>
                <a:ext uri="{FF2B5EF4-FFF2-40B4-BE49-F238E27FC236}">
                  <a16:creationId xmlns:a16="http://schemas.microsoft.com/office/drawing/2014/main" id="{F16981C6-C505-CF35-3DA3-176F809CDDDC}"/>
                </a:ext>
              </a:extLst>
            </xdr:cNvPr>
            <xdr:cNvSpPr txBox="1"/>
          </xdr:nvSpPr>
          <xdr:spPr>
            <a:xfrm>
              <a:off x="11217214" y="2305877"/>
              <a:ext cx="914400" cy="933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F348762-33D7-4D14-B84B-0E9907C9452B}"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212" name="Group 211">
            <a:extLst>
              <a:ext uri="{FF2B5EF4-FFF2-40B4-BE49-F238E27FC236}">
                <a16:creationId xmlns:a16="http://schemas.microsoft.com/office/drawing/2014/main" id="{00B8C7FD-C99E-8E6E-F471-543F93401E4E}"/>
              </a:ext>
            </a:extLst>
          </xdr:cNvPr>
          <xdr:cNvGrpSpPr/>
        </xdr:nvGrpSpPr>
        <xdr:grpSpPr>
          <a:xfrm>
            <a:off x="10833081" y="2851595"/>
            <a:ext cx="198049" cy="134734"/>
            <a:chOff x="11217214" y="2305877"/>
            <a:chExt cx="914400" cy="933450"/>
          </a:xfrm>
        </xdr:grpSpPr>
        <xdr:sp macro="" textlink="PivotTables2!M32">
          <xdr:nvSpPr>
            <xdr:cNvPr id="213" name="TextBox 212">
              <a:extLst>
                <a:ext uri="{FF2B5EF4-FFF2-40B4-BE49-F238E27FC236}">
                  <a16:creationId xmlns:a16="http://schemas.microsoft.com/office/drawing/2014/main" id="{B281607E-C4AF-4C08-37C9-A44F46270D02}"/>
                </a:ext>
              </a:extLst>
            </xdr:cNvPr>
            <xdr:cNvSpPr txBox="1"/>
          </xdr:nvSpPr>
          <xdr:spPr>
            <a:xfrm>
              <a:off x="11217214" y="2317307"/>
              <a:ext cx="914400" cy="9105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E4A121D-D07E-4EC0-90B0-9855A659109C}" type="TxLink">
                <a:rPr lang="en-US" sz="1600" b="0" i="0" u="none" strike="noStrike">
                  <a:solidFill>
                    <a:srgbClr val="5A097C"/>
                  </a:solidFill>
                  <a:latin typeface="Calibri"/>
                  <a:ea typeface="Calibri"/>
                  <a:cs typeface="Calibri"/>
                </a:rPr>
                <a:pPr algn="ctr"/>
                <a:t> </a:t>
              </a:fld>
              <a:endParaRPr lang="en-IN" sz="1200"/>
            </a:p>
          </xdr:txBody>
        </xdr:sp>
        <xdr:sp macro="" textlink="PivotTables2!O32">
          <xdr:nvSpPr>
            <xdr:cNvPr id="214" name="TextBox 213">
              <a:extLst>
                <a:ext uri="{FF2B5EF4-FFF2-40B4-BE49-F238E27FC236}">
                  <a16:creationId xmlns:a16="http://schemas.microsoft.com/office/drawing/2014/main" id="{3BB3CEB4-D634-EE55-AE69-C785FF74BD75}"/>
                </a:ext>
              </a:extLst>
            </xdr:cNvPr>
            <xdr:cNvSpPr txBox="1"/>
          </xdr:nvSpPr>
          <xdr:spPr>
            <a:xfrm>
              <a:off x="11217214" y="2305877"/>
              <a:ext cx="914400" cy="933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F348762-33D7-4D14-B84B-0E9907C9452B}"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221" name="Group 220">
            <a:extLst>
              <a:ext uri="{FF2B5EF4-FFF2-40B4-BE49-F238E27FC236}">
                <a16:creationId xmlns:a16="http://schemas.microsoft.com/office/drawing/2014/main" id="{7B231BD9-E0C0-3454-4601-67BFC9B00A47}"/>
              </a:ext>
            </a:extLst>
          </xdr:cNvPr>
          <xdr:cNvGrpSpPr/>
        </xdr:nvGrpSpPr>
        <xdr:grpSpPr>
          <a:xfrm>
            <a:off x="10835446" y="2132146"/>
            <a:ext cx="198049" cy="150082"/>
            <a:chOff x="11217214" y="2305877"/>
            <a:chExt cx="914400" cy="933450"/>
          </a:xfrm>
        </xdr:grpSpPr>
        <xdr:sp macro="" textlink="PivotTables2!M32">
          <xdr:nvSpPr>
            <xdr:cNvPr id="222" name="TextBox 221">
              <a:extLst>
                <a:ext uri="{FF2B5EF4-FFF2-40B4-BE49-F238E27FC236}">
                  <a16:creationId xmlns:a16="http://schemas.microsoft.com/office/drawing/2014/main" id="{01EEDA57-1A54-F824-7A69-17913B5BF03C}"/>
                </a:ext>
              </a:extLst>
            </xdr:cNvPr>
            <xdr:cNvSpPr txBox="1"/>
          </xdr:nvSpPr>
          <xdr:spPr>
            <a:xfrm>
              <a:off x="11217214" y="2317307"/>
              <a:ext cx="914400" cy="9105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E4A121D-D07E-4EC0-90B0-9855A659109C}" type="TxLink">
                <a:rPr lang="en-US" sz="1600" b="0" i="0" u="none" strike="noStrike">
                  <a:solidFill>
                    <a:srgbClr val="5A097C"/>
                  </a:solidFill>
                  <a:latin typeface="Calibri"/>
                  <a:ea typeface="Calibri"/>
                  <a:cs typeface="Calibri"/>
                </a:rPr>
                <a:pPr algn="ctr"/>
                <a:t> </a:t>
              </a:fld>
              <a:endParaRPr lang="en-IN" sz="1200"/>
            </a:p>
          </xdr:txBody>
        </xdr:sp>
        <xdr:sp macro="" textlink="PivotTables2!O32">
          <xdr:nvSpPr>
            <xdr:cNvPr id="223" name="TextBox 222">
              <a:extLst>
                <a:ext uri="{FF2B5EF4-FFF2-40B4-BE49-F238E27FC236}">
                  <a16:creationId xmlns:a16="http://schemas.microsoft.com/office/drawing/2014/main" id="{03E22423-FA4E-8FF1-693B-5B8520726E9E}"/>
                </a:ext>
              </a:extLst>
            </xdr:cNvPr>
            <xdr:cNvSpPr txBox="1"/>
          </xdr:nvSpPr>
          <xdr:spPr>
            <a:xfrm>
              <a:off x="11217214" y="2305877"/>
              <a:ext cx="914400" cy="933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F348762-33D7-4D14-B84B-0E9907C9452B}"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239" name="Group 238">
            <a:extLst>
              <a:ext uri="{FF2B5EF4-FFF2-40B4-BE49-F238E27FC236}">
                <a16:creationId xmlns:a16="http://schemas.microsoft.com/office/drawing/2014/main" id="{34C29149-E55D-13AA-EA81-3DBDCBBC21AD}"/>
              </a:ext>
            </a:extLst>
          </xdr:cNvPr>
          <xdr:cNvGrpSpPr/>
        </xdr:nvGrpSpPr>
        <xdr:grpSpPr>
          <a:xfrm>
            <a:off x="10633985" y="2845514"/>
            <a:ext cx="188219" cy="140347"/>
            <a:chOff x="11217214" y="2305877"/>
            <a:chExt cx="914400" cy="933450"/>
          </a:xfrm>
        </xdr:grpSpPr>
        <xdr:sp macro="" textlink="PivotTables2!M32">
          <xdr:nvSpPr>
            <xdr:cNvPr id="240" name="TextBox 239">
              <a:extLst>
                <a:ext uri="{FF2B5EF4-FFF2-40B4-BE49-F238E27FC236}">
                  <a16:creationId xmlns:a16="http://schemas.microsoft.com/office/drawing/2014/main" id="{3A08B143-BC82-4607-E698-161575988275}"/>
                </a:ext>
              </a:extLst>
            </xdr:cNvPr>
            <xdr:cNvSpPr txBox="1"/>
          </xdr:nvSpPr>
          <xdr:spPr>
            <a:xfrm>
              <a:off x="11217214" y="2317307"/>
              <a:ext cx="914400" cy="9105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E4A121D-D07E-4EC0-90B0-9855A659109C}" type="TxLink">
                <a:rPr lang="en-US" sz="1600" b="0" i="0" u="none" strike="noStrike">
                  <a:solidFill>
                    <a:srgbClr val="5A097C"/>
                  </a:solidFill>
                  <a:latin typeface="Calibri"/>
                  <a:ea typeface="Calibri"/>
                  <a:cs typeface="Calibri"/>
                </a:rPr>
                <a:pPr algn="ctr"/>
                <a:t> </a:t>
              </a:fld>
              <a:endParaRPr lang="en-IN" sz="1200"/>
            </a:p>
          </xdr:txBody>
        </xdr:sp>
        <xdr:sp macro="" textlink="PivotTables2!O32">
          <xdr:nvSpPr>
            <xdr:cNvPr id="241" name="TextBox 240">
              <a:extLst>
                <a:ext uri="{FF2B5EF4-FFF2-40B4-BE49-F238E27FC236}">
                  <a16:creationId xmlns:a16="http://schemas.microsoft.com/office/drawing/2014/main" id="{E2657B70-08B2-57F8-84B1-6E8EEC36D3F0}"/>
                </a:ext>
              </a:extLst>
            </xdr:cNvPr>
            <xdr:cNvSpPr txBox="1"/>
          </xdr:nvSpPr>
          <xdr:spPr>
            <a:xfrm>
              <a:off x="11217214" y="2305877"/>
              <a:ext cx="914400" cy="933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F348762-33D7-4D14-B84B-0E9907C9452B}"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267" name="Group 266">
            <a:extLst>
              <a:ext uri="{FF2B5EF4-FFF2-40B4-BE49-F238E27FC236}">
                <a16:creationId xmlns:a16="http://schemas.microsoft.com/office/drawing/2014/main" id="{A4238CD2-9568-BF96-DBDA-28D2487D9BAB}"/>
              </a:ext>
            </a:extLst>
          </xdr:cNvPr>
          <xdr:cNvGrpSpPr/>
        </xdr:nvGrpSpPr>
        <xdr:grpSpPr>
          <a:xfrm>
            <a:off x="10730438" y="2853465"/>
            <a:ext cx="185403" cy="131655"/>
            <a:chOff x="9096553" y="2335063"/>
            <a:chExt cx="918210" cy="925830"/>
          </a:xfrm>
        </xdr:grpSpPr>
        <xdr:sp macro="" textlink="PivotTables2!L32">
          <xdr:nvSpPr>
            <xdr:cNvPr id="268" name="TextBox 267">
              <a:extLst>
                <a:ext uri="{FF2B5EF4-FFF2-40B4-BE49-F238E27FC236}">
                  <a16:creationId xmlns:a16="http://schemas.microsoft.com/office/drawing/2014/main" id="{30D295C7-1397-8745-30F5-E745576809E7}"/>
                </a:ext>
              </a:extLst>
            </xdr:cNvPr>
            <xdr:cNvSpPr txBox="1"/>
          </xdr:nvSpPr>
          <xdr:spPr>
            <a:xfrm>
              <a:off x="9100363" y="2339825"/>
              <a:ext cx="914400" cy="9182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E51396B-C151-4A93-BF31-7A562C1BB3AD}" type="TxLink">
                <a:rPr lang="en-US" sz="1600" b="0" i="0" u="none" strike="noStrike">
                  <a:solidFill>
                    <a:srgbClr val="C240D8"/>
                  </a:solidFill>
                  <a:latin typeface="Calibri"/>
                  <a:ea typeface="Calibri"/>
                  <a:cs typeface="Calibri"/>
                </a:rPr>
                <a:pPr algn="ctr"/>
                <a:t> </a:t>
              </a:fld>
              <a:endParaRPr lang="en-IN" sz="1200"/>
            </a:p>
          </xdr:txBody>
        </xdr:sp>
        <xdr:sp macro="" textlink="PivotTables2!N32">
          <xdr:nvSpPr>
            <xdr:cNvPr id="269" name="TextBox 268">
              <a:extLst>
                <a:ext uri="{FF2B5EF4-FFF2-40B4-BE49-F238E27FC236}">
                  <a16:creationId xmlns:a16="http://schemas.microsoft.com/office/drawing/2014/main" id="{5762D10C-90E4-7DCA-5CDE-321683A13598}"/>
                </a:ext>
              </a:extLst>
            </xdr:cNvPr>
            <xdr:cNvSpPr txBox="1"/>
          </xdr:nvSpPr>
          <xdr:spPr>
            <a:xfrm>
              <a:off x="9096553" y="2335063"/>
              <a:ext cx="914400" cy="925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DB7CCBF-58F1-4B85-B871-D7D722799D3F}"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279" name="Group 278">
            <a:extLst>
              <a:ext uri="{FF2B5EF4-FFF2-40B4-BE49-F238E27FC236}">
                <a16:creationId xmlns:a16="http://schemas.microsoft.com/office/drawing/2014/main" id="{5EEF14BC-DA46-A0B1-AD02-024460E1742D}"/>
              </a:ext>
            </a:extLst>
          </xdr:cNvPr>
          <xdr:cNvGrpSpPr/>
        </xdr:nvGrpSpPr>
        <xdr:grpSpPr>
          <a:xfrm>
            <a:off x="11056483" y="2441504"/>
            <a:ext cx="183512" cy="143259"/>
            <a:chOff x="9096553" y="2335063"/>
            <a:chExt cx="918210" cy="925830"/>
          </a:xfrm>
        </xdr:grpSpPr>
        <xdr:sp macro="" textlink="PivotTables2!L32">
          <xdr:nvSpPr>
            <xdr:cNvPr id="283" name="TextBox 282">
              <a:extLst>
                <a:ext uri="{FF2B5EF4-FFF2-40B4-BE49-F238E27FC236}">
                  <a16:creationId xmlns:a16="http://schemas.microsoft.com/office/drawing/2014/main" id="{C64644B5-6BD3-286C-2704-780EA368793E}"/>
                </a:ext>
              </a:extLst>
            </xdr:cNvPr>
            <xdr:cNvSpPr txBox="1"/>
          </xdr:nvSpPr>
          <xdr:spPr>
            <a:xfrm>
              <a:off x="9100363" y="2339825"/>
              <a:ext cx="914400" cy="9182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E51396B-C151-4A93-BF31-7A562C1BB3AD}" type="TxLink">
                <a:rPr lang="en-US" sz="1600" b="0" i="0" u="none" strike="noStrike">
                  <a:solidFill>
                    <a:srgbClr val="C240D8"/>
                  </a:solidFill>
                  <a:latin typeface="Calibri"/>
                  <a:ea typeface="Calibri"/>
                  <a:cs typeface="Calibri"/>
                </a:rPr>
                <a:pPr algn="ctr"/>
                <a:t> </a:t>
              </a:fld>
              <a:endParaRPr lang="en-IN" sz="1200"/>
            </a:p>
          </xdr:txBody>
        </xdr:sp>
        <xdr:sp macro="" textlink="PivotTables2!N32">
          <xdr:nvSpPr>
            <xdr:cNvPr id="284" name="TextBox 283">
              <a:extLst>
                <a:ext uri="{FF2B5EF4-FFF2-40B4-BE49-F238E27FC236}">
                  <a16:creationId xmlns:a16="http://schemas.microsoft.com/office/drawing/2014/main" id="{61C67839-655D-7E26-288A-97E7D18B4134}"/>
                </a:ext>
              </a:extLst>
            </xdr:cNvPr>
            <xdr:cNvSpPr txBox="1"/>
          </xdr:nvSpPr>
          <xdr:spPr>
            <a:xfrm>
              <a:off x="9096553" y="2335063"/>
              <a:ext cx="914400" cy="925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DB7CCBF-58F1-4B85-B871-D7D722799D3F}"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285" name="Group 284">
            <a:extLst>
              <a:ext uri="{FF2B5EF4-FFF2-40B4-BE49-F238E27FC236}">
                <a16:creationId xmlns:a16="http://schemas.microsoft.com/office/drawing/2014/main" id="{79E28F88-5FC9-6876-DEBB-47CAD4522B58}"/>
              </a:ext>
            </a:extLst>
          </xdr:cNvPr>
          <xdr:cNvGrpSpPr/>
        </xdr:nvGrpSpPr>
        <xdr:grpSpPr>
          <a:xfrm>
            <a:off x="10942777" y="2438404"/>
            <a:ext cx="193342" cy="143259"/>
            <a:chOff x="9096553" y="2335063"/>
            <a:chExt cx="918210" cy="925830"/>
          </a:xfrm>
        </xdr:grpSpPr>
        <xdr:sp macro="" textlink="PivotTables2!L32">
          <xdr:nvSpPr>
            <xdr:cNvPr id="286" name="TextBox 285">
              <a:extLst>
                <a:ext uri="{FF2B5EF4-FFF2-40B4-BE49-F238E27FC236}">
                  <a16:creationId xmlns:a16="http://schemas.microsoft.com/office/drawing/2014/main" id="{7EF8F703-036C-09E4-0717-7642898D9DD9}"/>
                </a:ext>
              </a:extLst>
            </xdr:cNvPr>
            <xdr:cNvSpPr txBox="1"/>
          </xdr:nvSpPr>
          <xdr:spPr>
            <a:xfrm>
              <a:off x="9100363" y="2339825"/>
              <a:ext cx="914400" cy="9182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E51396B-C151-4A93-BF31-7A562C1BB3AD}" type="TxLink">
                <a:rPr lang="en-US" sz="1600" b="0" i="0" u="none" strike="noStrike">
                  <a:solidFill>
                    <a:srgbClr val="C240D8"/>
                  </a:solidFill>
                  <a:latin typeface="Calibri"/>
                  <a:ea typeface="Calibri"/>
                  <a:cs typeface="Calibri"/>
                </a:rPr>
                <a:pPr algn="ctr"/>
                <a:t> </a:t>
              </a:fld>
              <a:endParaRPr lang="en-IN" sz="1200"/>
            </a:p>
          </xdr:txBody>
        </xdr:sp>
        <xdr:sp macro="" textlink="PivotTables2!N32">
          <xdr:nvSpPr>
            <xdr:cNvPr id="287" name="TextBox 286">
              <a:extLst>
                <a:ext uri="{FF2B5EF4-FFF2-40B4-BE49-F238E27FC236}">
                  <a16:creationId xmlns:a16="http://schemas.microsoft.com/office/drawing/2014/main" id="{A9A95234-BB1A-2B4C-6330-2D5445EF4748}"/>
                </a:ext>
              </a:extLst>
            </xdr:cNvPr>
            <xdr:cNvSpPr txBox="1"/>
          </xdr:nvSpPr>
          <xdr:spPr>
            <a:xfrm>
              <a:off x="9096553" y="2335063"/>
              <a:ext cx="914400" cy="925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DB7CCBF-58F1-4B85-B871-D7D722799D3F}"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296" name="Group 295">
            <a:extLst>
              <a:ext uri="{FF2B5EF4-FFF2-40B4-BE49-F238E27FC236}">
                <a16:creationId xmlns:a16="http://schemas.microsoft.com/office/drawing/2014/main" id="{33FEE71F-A5D6-7E4F-F989-7CE353EC4907}"/>
              </a:ext>
            </a:extLst>
          </xdr:cNvPr>
          <xdr:cNvGrpSpPr/>
        </xdr:nvGrpSpPr>
        <xdr:grpSpPr>
          <a:xfrm>
            <a:off x="7072234" y="2945027"/>
            <a:ext cx="138524" cy="138816"/>
            <a:chOff x="7415532" y="2271945"/>
            <a:chExt cx="916305" cy="922020"/>
          </a:xfrm>
        </xdr:grpSpPr>
        <xdr:sp macro="" textlink="PivotTables2!L30">
          <xdr:nvSpPr>
            <xdr:cNvPr id="288" name="TextBox 287">
              <a:extLst>
                <a:ext uri="{FF2B5EF4-FFF2-40B4-BE49-F238E27FC236}">
                  <a16:creationId xmlns:a16="http://schemas.microsoft.com/office/drawing/2014/main" id="{C533BD8F-DE27-0F12-63FD-1F8714586207}"/>
                </a:ext>
              </a:extLst>
            </xdr:cNvPr>
            <xdr:cNvSpPr txBox="1"/>
          </xdr:nvSpPr>
          <xdr:spPr>
            <a:xfrm>
              <a:off x="7415532" y="2272897"/>
              <a:ext cx="91630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B02964B-F590-44F1-8578-BCB914CA343A}" type="TxLink">
                <a:rPr lang="en-US" sz="1600" b="0" i="0" u="none" strike="noStrike">
                  <a:solidFill>
                    <a:srgbClr val="C240D8"/>
                  </a:solidFill>
                  <a:latin typeface="Calibri"/>
                  <a:ea typeface="Calibri"/>
                  <a:cs typeface="Calibri"/>
                </a:rPr>
                <a:pPr algn="ctr"/>
                <a:t> </a:t>
              </a:fld>
              <a:endParaRPr lang="en-IN" sz="1200"/>
            </a:p>
          </xdr:txBody>
        </xdr:sp>
        <xdr:sp macro="" textlink="PivotTables2!N30">
          <xdr:nvSpPr>
            <xdr:cNvPr id="289" name="TextBox 288">
              <a:extLst>
                <a:ext uri="{FF2B5EF4-FFF2-40B4-BE49-F238E27FC236}">
                  <a16:creationId xmlns:a16="http://schemas.microsoft.com/office/drawing/2014/main" id="{9A7755FF-BFBF-D089-5BDE-50D4BCEDF7DC}"/>
                </a:ext>
              </a:extLst>
            </xdr:cNvPr>
            <xdr:cNvSpPr txBox="1"/>
          </xdr:nvSpPr>
          <xdr:spPr>
            <a:xfrm>
              <a:off x="7415532" y="2271945"/>
              <a:ext cx="916305" cy="922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ED885A6-A176-4BD6-914F-E6A653D11DAA}"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297" name="Group 296">
            <a:extLst>
              <a:ext uri="{FF2B5EF4-FFF2-40B4-BE49-F238E27FC236}">
                <a16:creationId xmlns:a16="http://schemas.microsoft.com/office/drawing/2014/main" id="{724DF185-28F9-D5EF-A59B-0227A9A64748}"/>
              </a:ext>
            </a:extLst>
          </xdr:cNvPr>
          <xdr:cNvGrpSpPr/>
        </xdr:nvGrpSpPr>
        <xdr:grpSpPr>
          <a:xfrm>
            <a:off x="6969399" y="2849004"/>
            <a:ext cx="152523" cy="133763"/>
            <a:chOff x="9471879" y="2244563"/>
            <a:chExt cx="916305" cy="925830"/>
          </a:xfrm>
        </xdr:grpSpPr>
        <xdr:sp macro="" textlink="PivotTables2!M30">
          <xdr:nvSpPr>
            <xdr:cNvPr id="294" name="TextBox 293">
              <a:extLst>
                <a:ext uri="{FF2B5EF4-FFF2-40B4-BE49-F238E27FC236}">
                  <a16:creationId xmlns:a16="http://schemas.microsoft.com/office/drawing/2014/main" id="{C86D0A3A-64E0-2FFC-C34D-FD6E7265A6AA}"/>
                </a:ext>
              </a:extLst>
            </xdr:cNvPr>
            <xdr:cNvSpPr txBox="1"/>
          </xdr:nvSpPr>
          <xdr:spPr>
            <a:xfrm>
              <a:off x="9471879" y="2246468"/>
              <a:ext cx="91630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39EAFBE-97AA-4F86-9090-4D55A5A4616B}" type="TxLink">
                <a:rPr lang="en-US" sz="1600" b="0" i="0" u="none" strike="noStrike">
                  <a:solidFill>
                    <a:srgbClr val="5A097C"/>
                  </a:solidFill>
                  <a:latin typeface="Calibri"/>
                  <a:ea typeface="Calibri"/>
                  <a:cs typeface="Calibri"/>
                </a:rPr>
                <a:pPr algn="ctr"/>
                <a:t> </a:t>
              </a:fld>
              <a:endParaRPr lang="en-IN" sz="1200"/>
            </a:p>
          </xdr:txBody>
        </xdr:sp>
        <xdr:sp macro="" textlink="PivotTables2!O30">
          <xdr:nvSpPr>
            <xdr:cNvPr id="295" name="TextBox 294">
              <a:extLst>
                <a:ext uri="{FF2B5EF4-FFF2-40B4-BE49-F238E27FC236}">
                  <a16:creationId xmlns:a16="http://schemas.microsoft.com/office/drawing/2014/main" id="{DF24D9D4-85CB-3CC3-55B3-7142784B962F}"/>
                </a:ext>
              </a:extLst>
            </xdr:cNvPr>
            <xdr:cNvSpPr txBox="1"/>
          </xdr:nvSpPr>
          <xdr:spPr>
            <a:xfrm>
              <a:off x="9471879" y="2244563"/>
              <a:ext cx="916305" cy="925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F4B0DE1-99A3-4BAB-BD2E-68805944F154}"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304" name="Group 303">
            <a:extLst>
              <a:ext uri="{FF2B5EF4-FFF2-40B4-BE49-F238E27FC236}">
                <a16:creationId xmlns:a16="http://schemas.microsoft.com/office/drawing/2014/main" id="{790E66FE-61EA-B396-5E89-70E411070018}"/>
              </a:ext>
            </a:extLst>
          </xdr:cNvPr>
          <xdr:cNvGrpSpPr/>
        </xdr:nvGrpSpPr>
        <xdr:grpSpPr>
          <a:xfrm>
            <a:off x="7271329" y="3141888"/>
            <a:ext cx="160030" cy="142003"/>
            <a:chOff x="9471879" y="2244563"/>
            <a:chExt cx="916305" cy="925830"/>
          </a:xfrm>
        </xdr:grpSpPr>
        <xdr:sp macro="" textlink="PivotTables2!M30">
          <xdr:nvSpPr>
            <xdr:cNvPr id="305" name="TextBox 304">
              <a:extLst>
                <a:ext uri="{FF2B5EF4-FFF2-40B4-BE49-F238E27FC236}">
                  <a16:creationId xmlns:a16="http://schemas.microsoft.com/office/drawing/2014/main" id="{83F28DC1-9241-DE7F-5C62-B937E548E393}"/>
                </a:ext>
              </a:extLst>
            </xdr:cNvPr>
            <xdr:cNvSpPr txBox="1"/>
          </xdr:nvSpPr>
          <xdr:spPr>
            <a:xfrm>
              <a:off x="9471879" y="2246468"/>
              <a:ext cx="91630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39EAFBE-97AA-4F86-9090-4D55A5A4616B}" type="TxLink">
                <a:rPr lang="en-US" sz="1600" b="0" i="0" u="none" strike="noStrike">
                  <a:solidFill>
                    <a:srgbClr val="5A097C"/>
                  </a:solidFill>
                  <a:latin typeface="Calibri"/>
                  <a:ea typeface="Calibri"/>
                  <a:cs typeface="Calibri"/>
                </a:rPr>
                <a:pPr algn="ctr"/>
                <a:t> </a:t>
              </a:fld>
              <a:endParaRPr lang="en-IN" sz="1200"/>
            </a:p>
          </xdr:txBody>
        </xdr:sp>
        <xdr:sp macro="" textlink="PivotTables2!O30">
          <xdr:nvSpPr>
            <xdr:cNvPr id="306" name="TextBox 305">
              <a:extLst>
                <a:ext uri="{FF2B5EF4-FFF2-40B4-BE49-F238E27FC236}">
                  <a16:creationId xmlns:a16="http://schemas.microsoft.com/office/drawing/2014/main" id="{47FCC00E-D76D-0443-89B9-FAB1267FBDA7}"/>
                </a:ext>
              </a:extLst>
            </xdr:cNvPr>
            <xdr:cNvSpPr txBox="1"/>
          </xdr:nvSpPr>
          <xdr:spPr>
            <a:xfrm>
              <a:off x="9471879" y="2244563"/>
              <a:ext cx="916305" cy="925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F4B0DE1-99A3-4BAB-BD2E-68805944F154}"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313" name="Group 312">
            <a:extLst>
              <a:ext uri="{FF2B5EF4-FFF2-40B4-BE49-F238E27FC236}">
                <a16:creationId xmlns:a16="http://schemas.microsoft.com/office/drawing/2014/main" id="{472CDD9A-82A0-382B-8380-70E23B5A0A5E}"/>
              </a:ext>
            </a:extLst>
          </xdr:cNvPr>
          <xdr:cNvGrpSpPr/>
        </xdr:nvGrpSpPr>
        <xdr:grpSpPr>
          <a:xfrm>
            <a:off x="7265360" y="3045227"/>
            <a:ext cx="162724" cy="144988"/>
            <a:chOff x="9471879" y="2244563"/>
            <a:chExt cx="916305" cy="925830"/>
          </a:xfrm>
        </xdr:grpSpPr>
        <xdr:sp macro="" textlink="PivotTables2!M30">
          <xdr:nvSpPr>
            <xdr:cNvPr id="314" name="TextBox 313">
              <a:extLst>
                <a:ext uri="{FF2B5EF4-FFF2-40B4-BE49-F238E27FC236}">
                  <a16:creationId xmlns:a16="http://schemas.microsoft.com/office/drawing/2014/main" id="{9213986B-8927-A52A-16E2-6BB64A9440BF}"/>
                </a:ext>
              </a:extLst>
            </xdr:cNvPr>
            <xdr:cNvSpPr txBox="1"/>
          </xdr:nvSpPr>
          <xdr:spPr>
            <a:xfrm>
              <a:off x="9471879" y="2246468"/>
              <a:ext cx="91630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39EAFBE-97AA-4F86-9090-4D55A5A4616B}" type="TxLink">
                <a:rPr lang="en-US" sz="1600" b="0" i="0" u="none" strike="noStrike">
                  <a:solidFill>
                    <a:srgbClr val="5A097C"/>
                  </a:solidFill>
                  <a:latin typeface="Calibri"/>
                  <a:ea typeface="Calibri"/>
                  <a:cs typeface="Calibri"/>
                </a:rPr>
                <a:pPr algn="ctr"/>
                <a:t> </a:t>
              </a:fld>
              <a:endParaRPr lang="en-IN" sz="1200"/>
            </a:p>
          </xdr:txBody>
        </xdr:sp>
        <xdr:sp macro="" textlink="PivotTables2!O30">
          <xdr:nvSpPr>
            <xdr:cNvPr id="315" name="TextBox 314">
              <a:extLst>
                <a:ext uri="{FF2B5EF4-FFF2-40B4-BE49-F238E27FC236}">
                  <a16:creationId xmlns:a16="http://schemas.microsoft.com/office/drawing/2014/main" id="{880EC538-5BCF-CF5B-C065-2E2A176BF14C}"/>
                </a:ext>
              </a:extLst>
            </xdr:cNvPr>
            <xdr:cNvSpPr txBox="1"/>
          </xdr:nvSpPr>
          <xdr:spPr>
            <a:xfrm>
              <a:off x="9471879" y="2244563"/>
              <a:ext cx="916305" cy="925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F4B0DE1-99A3-4BAB-BD2E-68805944F154}"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319" name="Group 318">
            <a:extLst>
              <a:ext uri="{FF2B5EF4-FFF2-40B4-BE49-F238E27FC236}">
                <a16:creationId xmlns:a16="http://schemas.microsoft.com/office/drawing/2014/main" id="{8760781C-465D-5256-C646-DE698FBB9A08}"/>
              </a:ext>
            </a:extLst>
          </xdr:cNvPr>
          <xdr:cNvGrpSpPr/>
        </xdr:nvGrpSpPr>
        <xdr:grpSpPr>
          <a:xfrm>
            <a:off x="7164171" y="3138542"/>
            <a:ext cx="158941" cy="152851"/>
            <a:chOff x="9471879" y="2244563"/>
            <a:chExt cx="916305" cy="925830"/>
          </a:xfrm>
        </xdr:grpSpPr>
        <xdr:sp macro="" textlink="PivotTables2!M30">
          <xdr:nvSpPr>
            <xdr:cNvPr id="320" name="TextBox 319">
              <a:extLst>
                <a:ext uri="{FF2B5EF4-FFF2-40B4-BE49-F238E27FC236}">
                  <a16:creationId xmlns:a16="http://schemas.microsoft.com/office/drawing/2014/main" id="{061951B2-CFAF-7292-EE52-776E8C5AF821}"/>
                </a:ext>
              </a:extLst>
            </xdr:cNvPr>
            <xdr:cNvSpPr txBox="1"/>
          </xdr:nvSpPr>
          <xdr:spPr>
            <a:xfrm>
              <a:off x="9471879" y="2246468"/>
              <a:ext cx="91630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39EAFBE-97AA-4F86-9090-4D55A5A4616B}" type="TxLink">
                <a:rPr lang="en-US" sz="1600" b="0" i="0" u="none" strike="noStrike">
                  <a:solidFill>
                    <a:srgbClr val="5A097C"/>
                  </a:solidFill>
                  <a:latin typeface="Calibri"/>
                  <a:ea typeface="Calibri"/>
                  <a:cs typeface="Calibri"/>
                </a:rPr>
                <a:pPr algn="ctr"/>
                <a:t> </a:t>
              </a:fld>
              <a:endParaRPr lang="en-IN" sz="1200"/>
            </a:p>
          </xdr:txBody>
        </xdr:sp>
        <xdr:sp macro="" textlink="PivotTables2!O30">
          <xdr:nvSpPr>
            <xdr:cNvPr id="321" name="TextBox 320">
              <a:extLst>
                <a:ext uri="{FF2B5EF4-FFF2-40B4-BE49-F238E27FC236}">
                  <a16:creationId xmlns:a16="http://schemas.microsoft.com/office/drawing/2014/main" id="{362D3194-4A01-C1E6-97CC-17142C9AB301}"/>
                </a:ext>
              </a:extLst>
            </xdr:cNvPr>
            <xdr:cNvSpPr txBox="1"/>
          </xdr:nvSpPr>
          <xdr:spPr>
            <a:xfrm>
              <a:off x="9471879" y="2244563"/>
              <a:ext cx="916305" cy="925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F4B0DE1-99A3-4BAB-BD2E-68805944F154}"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325" name="Group 324">
            <a:extLst>
              <a:ext uri="{FF2B5EF4-FFF2-40B4-BE49-F238E27FC236}">
                <a16:creationId xmlns:a16="http://schemas.microsoft.com/office/drawing/2014/main" id="{5FBCDA64-E0B7-78AD-7B9E-080F865CE53B}"/>
              </a:ext>
            </a:extLst>
          </xdr:cNvPr>
          <xdr:cNvGrpSpPr/>
        </xdr:nvGrpSpPr>
        <xdr:grpSpPr>
          <a:xfrm>
            <a:off x="6853719" y="3448867"/>
            <a:ext cx="163808" cy="150981"/>
            <a:chOff x="9471879" y="2244563"/>
            <a:chExt cx="916305" cy="925830"/>
          </a:xfrm>
        </xdr:grpSpPr>
        <xdr:sp macro="" textlink="PivotTables2!M30">
          <xdr:nvSpPr>
            <xdr:cNvPr id="326" name="TextBox 325">
              <a:extLst>
                <a:ext uri="{FF2B5EF4-FFF2-40B4-BE49-F238E27FC236}">
                  <a16:creationId xmlns:a16="http://schemas.microsoft.com/office/drawing/2014/main" id="{BF9C43A6-D23E-3042-0134-A66C4E6A952E}"/>
                </a:ext>
              </a:extLst>
            </xdr:cNvPr>
            <xdr:cNvSpPr txBox="1"/>
          </xdr:nvSpPr>
          <xdr:spPr>
            <a:xfrm>
              <a:off x="9471879" y="2246468"/>
              <a:ext cx="91630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39EAFBE-97AA-4F86-9090-4D55A5A4616B}" type="TxLink">
                <a:rPr lang="en-US" sz="1600" b="0" i="0" u="none" strike="noStrike">
                  <a:solidFill>
                    <a:srgbClr val="5A097C"/>
                  </a:solidFill>
                  <a:latin typeface="Calibri"/>
                  <a:ea typeface="Calibri"/>
                  <a:cs typeface="Calibri"/>
                </a:rPr>
                <a:pPr algn="ctr"/>
                <a:t> </a:t>
              </a:fld>
              <a:endParaRPr lang="en-IN" sz="1200"/>
            </a:p>
          </xdr:txBody>
        </xdr:sp>
        <xdr:sp macro="" textlink="PivotTables2!O30">
          <xdr:nvSpPr>
            <xdr:cNvPr id="327" name="TextBox 326">
              <a:extLst>
                <a:ext uri="{FF2B5EF4-FFF2-40B4-BE49-F238E27FC236}">
                  <a16:creationId xmlns:a16="http://schemas.microsoft.com/office/drawing/2014/main" id="{3EBBD921-05E6-9EDE-D816-3252EB965EFD}"/>
                </a:ext>
              </a:extLst>
            </xdr:cNvPr>
            <xdr:cNvSpPr txBox="1"/>
          </xdr:nvSpPr>
          <xdr:spPr>
            <a:xfrm>
              <a:off x="9471879" y="2244563"/>
              <a:ext cx="916305" cy="925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F4B0DE1-99A3-4BAB-BD2E-68805944F154}"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328" name="Group 327">
            <a:extLst>
              <a:ext uri="{FF2B5EF4-FFF2-40B4-BE49-F238E27FC236}">
                <a16:creationId xmlns:a16="http://schemas.microsoft.com/office/drawing/2014/main" id="{C175A1F9-D5C6-E25D-BFDA-6483004E9924}"/>
              </a:ext>
            </a:extLst>
          </xdr:cNvPr>
          <xdr:cNvGrpSpPr/>
        </xdr:nvGrpSpPr>
        <xdr:grpSpPr>
          <a:xfrm>
            <a:off x="7578898" y="3442884"/>
            <a:ext cx="139385" cy="156301"/>
            <a:chOff x="9471879" y="2244563"/>
            <a:chExt cx="916305" cy="925830"/>
          </a:xfrm>
        </xdr:grpSpPr>
        <xdr:sp macro="" textlink="PivotTables2!M30">
          <xdr:nvSpPr>
            <xdr:cNvPr id="329" name="TextBox 328">
              <a:extLst>
                <a:ext uri="{FF2B5EF4-FFF2-40B4-BE49-F238E27FC236}">
                  <a16:creationId xmlns:a16="http://schemas.microsoft.com/office/drawing/2014/main" id="{FEC7D190-619F-07D1-0E30-695087B1B5A6}"/>
                </a:ext>
              </a:extLst>
            </xdr:cNvPr>
            <xdr:cNvSpPr txBox="1"/>
          </xdr:nvSpPr>
          <xdr:spPr>
            <a:xfrm>
              <a:off x="9471879" y="2246468"/>
              <a:ext cx="91630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39EAFBE-97AA-4F86-9090-4D55A5A4616B}" type="TxLink">
                <a:rPr lang="en-US" sz="1600" b="0" i="0" u="none" strike="noStrike">
                  <a:solidFill>
                    <a:srgbClr val="5A097C"/>
                  </a:solidFill>
                  <a:latin typeface="Calibri"/>
                  <a:ea typeface="Calibri"/>
                  <a:cs typeface="Calibri"/>
                </a:rPr>
                <a:pPr algn="ctr"/>
                <a:t> </a:t>
              </a:fld>
              <a:endParaRPr lang="en-IN" sz="1200"/>
            </a:p>
          </xdr:txBody>
        </xdr:sp>
        <xdr:sp macro="" textlink="PivotTables2!O30">
          <xdr:nvSpPr>
            <xdr:cNvPr id="330" name="TextBox 329">
              <a:extLst>
                <a:ext uri="{FF2B5EF4-FFF2-40B4-BE49-F238E27FC236}">
                  <a16:creationId xmlns:a16="http://schemas.microsoft.com/office/drawing/2014/main" id="{C21B7050-485E-C9F0-04CA-DBAA7A2F5769}"/>
                </a:ext>
              </a:extLst>
            </xdr:cNvPr>
            <xdr:cNvSpPr txBox="1"/>
          </xdr:nvSpPr>
          <xdr:spPr>
            <a:xfrm>
              <a:off x="9471879" y="2244563"/>
              <a:ext cx="916305" cy="925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F4B0DE1-99A3-4BAB-BD2E-68805944F154}"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3" name="Group 2">
            <a:extLst>
              <a:ext uri="{FF2B5EF4-FFF2-40B4-BE49-F238E27FC236}">
                <a16:creationId xmlns:a16="http://schemas.microsoft.com/office/drawing/2014/main" id="{C674A0DB-8B19-E0D3-75BC-9F2911525BC0}"/>
              </a:ext>
            </a:extLst>
          </xdr:cNvPr>
          <xdr:cNvGrpSpPr/>
        </xdr:nvGrpSpPr>
        <xdr:grpSpPr>
          <a:xfrm>
            <a:off x="7076350" y="3137179"/>
            <a:ext cx="135662" cy="156917"/>
            <a:chOff x="7295722" y="3181054"/>
            <a:chExt cx="149501" cy="153897"/>
          </a:xfrm>
        </xdr:grpSpPr>
        <xdr:grpSp>
          <xdr:nvGrpSpPr>
            <xdr:cNvPr id="316" name="Group 315">
              <a:extLst>
                <a:ext uri="{FF2B5EF4-FFF2-40B4-BE49-F238E27FC236}">
                  <a16:creationId xmlns:a16="http://schemas.microsoft.com/office/drawing/2014/main" id="{40880D5D-AF8E-4081-9D55-EC738FC10732}"/>
                </a:ext>
              </a:extLst>
            </xdr:cNvPr>
            <xdr:cNvGrpSpPr/>
          </xdr:nvGrpSpPr>
          <xdr:grpSpPr>
            <a:xfrm>
              <a:off x="7295722" y="3181054"/>
              <a:ext cx="149501" cy="153897"/>
              <a:chOff x="9471879" y="2244563"/>
              <a:chExt cx="916305" cy="925830"/>
            </a:xfrm>
          </xdr:grpSpPr>
          <xdr:sp macro="" textlink="PivotTables2!M30">
            <xdr:nvSpPr>
              <xdr:cNvPr id="317" name="TextBox 316">
                <a:extLst>
                  <a:ext uri="{FF2B5EF4-FFF2-40B4-BE49-F238E27FC236}">
                    <a16:creationId xmlns:a16="http://schemas.microsoft.com/office/drawing/2014/main" id="{E97F49C2-7ABE-2866-607C-83A445F8BD3F}"/>
                  </a:ext>
                </a:extLst>
              </xdr:cNvPr>
              <xdr:cNvSpPr txBox="1"/>
            </xdr:nvSpPr>
            <xdr:spPr>
              <a:xfrm>
                <a:off x="9471879" y="2246468"/>
                <a:ext cx="91630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39EAFBE-97AA-4F86-9090-4D55A5A4616B}" type="TxLink">
                  <a:rPr lang="en-US" sz="1600" b="0" i="0" u="none" strike="noStrike">
                    <a:solidFill>
                      <a:srgbClr val="5A097C"/>
                    </a:solidFill>
                    <a:latin typeface="Calibri"/>
                    <a:ea typeface="Calibri"/>
                    <a:cs typeface="Calibri"/>
                  </a:rPr>
                  <a:pPr algn="ctr"/>
                  <a:t> </a:t>
                </a:fld>
                <a:endParaRPr lang="en-IN" sz="1200"/>
              </a:p>
            </xdr:txBody>
          </xdr:sp>
          <xdr:sp macro="" textlink="PivotTables2!O30">
            <xdr:nvSpPr>
              <xdr:cNvPr id="318" name="TextBox 317">
                <a:extLst>
                  <a:ext uri="{FF2B5EF4-FFF2-40B4-BE49-F238E27FC236}">
                    <a16:creationId xmlns:a16="http://schemas.microsoft.com/office/drawing/2014/main" id="{BA5E4B2F-E933-865D-CFF4-0C9013AF6E0E}"/>
                  </a:ext>
                </a:extLst>
              </xdr:cNvPr>
              <xdr:cNvSpPr txBox="1"/>
            </xdr:nvSpPr>
            <xdr:spPr>
              <a:xfrm>
                <a:off x="9471879" y="2244563"/>
                <a:ext cx="916305" cy="925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F4B0DE1-99A3-4BAB-BD2E-68805944F154}"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331" name="Group 330">
              <a:extLst>
                <a:ext uri="{FF2B5EF4-FFF2-40B4-BE49-F238E27FC236}">
                  <a16:creationId xmlns:a16="http://schemas.microsoft.com/office/drawing/2014/main" id="{39DE2719-030F-E613-DC99-82516712BC6E}"/>
                </a:ext>
              </a:extLst>
            </xdr:cNvPr>
            <xdr:cNvGrpSpPr/>
          </xdr:nvGrpSpPr>
          <xdr:grpSpPr>
            <a:xfrm>
              <a:off x="7297460" y="3181219"/>
              <a:ext cx="146024" cy="153567"/>
              <a:chOff x="9471879" y="2244563"/>
              <a:chExt cx="916305" cy="925830"/>
            </a:xfrm>
          </xdr:grpSpPr>
          <xdr:sp macro="" textlink="PivotTables2!T47">
            <xdr:nvSpPr>
              <xdr:cNvPr id="332" name="TextBox 331">
                <a:extLst>
                  <a:ext uri="{FF2B5EF4-FFF2-40B4-BE49-F238E27FC236}">
                    <a16:creationId xmlns:a16="http://schemas.microsoft.com/office/drawing/2014/main" id="{7B02A40A-E2FA-A25E-23E0-1FA9FC0C3F8B}"/>
                  </a:ext>
                </a:extLst>
              </xdr:cNvPr>
              <xdr:cNvSpPr txBox="1"/>
            </xdr:nvSpPr>
            <xdr:spPr>
              <a:xfrm>
                <a:off x="9471879" y="2246468"/>
                <a:ext cx="91630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39EAFBE-97AA-4F86-9090-4D55A5A4616B}" type="TxLink">
                  <a:rPr lang="en-US" sz="1600" b="0" i="0" u="none" strike="noStrike">
                    <a:solidFill>
                      <a:srgbClr val="5A097C"/>
                    </a:solidFill>
                    <a:latin typeface="Calibri"/>
                    <a:ea typeface="Calibri"/>
                    <a:cs typeface="Calibri"/>
                  </a:rPr>
                  <a:pPr algn="ctr"/>
                  <a:t> </a:t>
                </a:fld>
                <a:endParaRPr lang="en-IN" sz="1200"/>
              </a:p>
            </xdr:txBody>
          </xdr:sp>
          <xdr:sp macro="" textlink="PivotTables2!V47">
            <xdr:nvSpPr>
              <xdr:cNvPr id="333" name="TextBox 332">
                <a:extLst>
                  <a:ext uri="{FF2B5EF4-FFF2-40B4-BE49-F238E27FC236}">
                    <a16:creationId xmlns:a16="http://schemas.microsoft.com/office/drawing/2014/main" id="{075118CC-223E-BD7F-EEF7-3BE1FFFF394F}"/>
                  </a:ext>
                </a:extLst>
              </xdr:cNvPr>
              <xdr:cNvSpPr txBox="1"/>
            </xdr:nvSpPr>
            <xdr:spPr>
              <a:xfrm>
                <a:off x="9471879" y="2244563"/>
                <a:ext cx="916305" cy="925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F4B0DE1-99A3-4BAB-BD2E-68805944F154}" type="TxLink">
                  <a:rPr lang="en-US" sz="1600" b="0" i="0" u="none" strike="noStrike">
                    <a:solidFill>
                      <a:srgbClr val="296EFC"/>
                    </a:solidFill>
                    <a:latin typeface="Calibri"/>
                    <a:ea typeface="Calibri"/>
                    <a:cs typeface="Calibri"/>
                  </a:rPr>
                  <a:pPr algn="ctr"/>
                  <a:t> </a:t>
                </a:fld>
                <a:endParaRPr lang="en-IN" sz="1200"/>
              </a:p>
            </xdr:txBody>
          </xdr:sp>
        </xdr:grpSp>
      </xdr:grpSp>
      <xdr:grpSp>
        <xdr:nvGrpSpPr>
          <xdr:cNvPr id="494" name="Group 493">
            <a:extLst>
              <a:ext uri="{FF2B5EF4-FFF2-40B4-BE49-F238E27FC236}">
                <a16:creationId xmlns:a16="http://schemas.microsoft.com/office/drawing/2014/main" id="{5FE5DF53-E0D6-9ABD-4332-81642F580D90}"/>
              </a:ext>
            </a:extLst>
          </xdr:cNvPr>
          <xdr:cNvGrpSpPr/>
        </xdr:nvGrpSpPr>
        <xdr:grpSpPr>
          <a:xfrm>
            <a:off x="6862369" y="3346863"/>
            <a:ext cx="148675" cy="167819"/>
            <a:chOff x="9471879" y="2244563"/>
            <a:chExt cx="916305" cy="925830"/>
          </a:xfrm>
        </xdr:grpSpPr>
        <xdr:sp macro="" textlink="PivotTables2!T47">
          <xdr:nvSpPr>
            <xdr:cNvPr id="514" name="TextBox 513">
              <a:extLst>
                <a:ext uri="{FF2B5EF4-FFF2-40B4-BE49-F238E27FC236}">
                  <a16:creationId xmlns:a16="http://schemas.microsoft.com/office/drawing/2014/main" id="{232BA89D-2FA7-C544-46A1-1E2E74AD9E5D}"/>
                </a:ext>
              </a:extLst>
            </xdr:cNvPr>
            <xdr:cNvSpPr txBox="1"/>
          </xdr:nvSpPr>
          <xdr:spPr>
            <a:xfrm>
              <a:off x="9471879" y="2246468"/>
              <a:ext cx="91630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39EAFBE-97AA-4F86-9090-4D55A5A4616B}" type="TxLink">
                <a:rPr lang="en-US" sz="1600" b="0" i="0" u="none" strike="noStrike">
                  <a:solidFill>
                    <a:srgbClr val="5A097C"/>
                  </a:solidFill>
                  <a:latin typeface="Calibri"/>
                  <a:ea typeface="Calibri"/>
                  <a:cs typeface="Calibri"/>
                </a:rPr>
                <a:pPr algn="ctr"/>
                <a:t> </a:t>
              </a:fld>
              <a:endParaRPr lang="en-IN" sz="1200"/>
            </a:p>
          </xdr:txBody>
        </xdr:sp>
        <xdr:sp macro="" textlink="PivotTables2!V47">
          <xdr:nvSpPr>
            <xdr:cNvPr id="515" name="TextBox 514">
              <a:extLst>
                <a:ext uri="{FF2B5EF4-FFF2-40B4-BE49-F238E27FC236}">
                  <a16:creationId xmlns:a16="http://schemas.microsoft.com/office/drawing/2014/main" id="{DE9F8BFB-48FB-0960-DF9A-BC8BB5FCD410}"/>
                </a:ext>
              </a:extLst>
            </xdr:cNvPr>
            <xdr:cNvSpPr txBox="1"/>
          </xdr:nvSpPr>
          <xdr:spPr>
            <a:xfrm>
              <a:off x="9471879" y="2244563"/>
              <a:ext cx="916305" cy="925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F4B0DE1-99A3-4BAB-BD2E-68805944F154}" type="TxLink">
                <a:rPr lang="en-US" sz="1600" b="0" i="0" u="none" strike="noStrike">
                  <a:solidFill>
                    <a:srgbClr val="296EFC"/>
                  </a:solidFill>
                  <a:latin typeface="Calibri"/>
                  <a:ea typeface="Calibri"/>
                  <a:cs typeface="Calibri"/>
                </a:rPr>
                <a:pPr algn="ctr"/>
                <a:t> </a:t>
              </a:fld>
              <a:endParaRPr lang="en-IN" sz="1200"/>
            </a:p>
          </xdr:txBody>
        </xdr:sp>
      </xdr:grpSp>
      <xdr:grpSp>
        <xdr:nvGrpSpPr>
          <xdr:cNvPr id="519" name="Group 518">
            <a:extLst>
              <a:ext uri="{FF2B5EF4-FFF2-40B4-BE49-F238E27FC236}">
                <a16:creationId xmlns:a16="http://schemas.microsoft.com/office/drawing/2014/main" id="{1F26C57C-F4D9-B60C-3D61-0D9ADC297B76}"/>
              </a:ext>
            </a:extLst>
          </xdr:cNvPr>
          <xdr:cNvGrpSpPr/>
        </xdr:nvGrpSpPr>
        <xdr:grpSpPr>
          <a:xfrm>
            <a:off x="6856221" y="3239759"/>
            <a:ext cx="154350" cy="171560"/>
            <a:chOff x="9471879" y="2244563"/>
            <a:chExt cx="916305" cy="925830"/>
          </a:xfrm>
        </xdr:grpSpPr>
        <xdr:sp macro="" textlink="PivotTables2!T47">
          <xdr:nvSpPr>
            <xdr:cNvPr id="520" name="TextBox 519">
              <a:extLst>
                <a:ext uri="{FF2B5EF4-FFF2-40B4-BE49-F238E27FC236}">
                  <a16:creationId xmlns:a16="http://schemas.microsoft.com/office/drawing/2014/main" id="{D0F56C30-D97E-A0B7-C42D-495EE5ACCCB9}"/>
                </a:ext>
              </a:extLst>
            </xdr:cNvPr>
            <xdr:cNvSpPr txBox="1"/>
          </xdr:nvSpPr>
          <xdr:spPr>
            <a:xfrm>
              <a:off x="9471879" y="2246468"/>
              <a:ext cx="91630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39EAFBE-97AA-4F86-9090-4D55A5A4616B}" type="TxLink">
                <a:rPr lang="en-US" sz="1600" b="0" i="0" u="none" strike="noStrike">
                  <a:solidFill>
                    <a:srgbClr val="5A097C"/>
                  </a:solidFill>
                  <a:latin typeface="Calibri"/>
                  <a:ea typeface="Calibri"/>
                  <a:cs typeface="Calibri"/>
                </a:rPr>
                <a:pPr algn="ctr"/>
                <a:t> </a:t>
              </a:fld>
              <a:endParaRPr lang="en-IN" sz="1200"/>
            </a:p>
          </xdr:txBody>
        </xdr:sp>
        <xdr:sp macro="" textlink="PivotTables2!V47">
          <xdr:nvSpPr>
            <xdr:cNvPr id="521" name="TextBox 520">
              <a:extLst>
                <a:ext uri="{FF2B5EF4-FFF2-40B4-BE49-F238E27FC236}">
                  <a16:creationId xmlns:a16="http://schemas.microsoft.com/office/drawing/2014/main" id="{9C749CFC-DD32-AA39-A64A-E6B8788B7D81}"/>
                </a:ext>
              </a:extLst>
            </xdr:cNvPr>
            <xdr:cNvSpPr txBox="1"/>
          </xdr:nvSpPr>
          <xdr:spPr>
            <a:xfrm>
              <a:off x="9471879" y="2244563"/>
              <a:ext cx="916305" cy="925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F4B0DE1-99A3-4BAB-BD2E-68805944F154}" type="TxLink">
                <a:rPr lang="en-US" sz="1600" b="0" i="0" u="none" strike="noStrike">
                  <a:solidFill>
                    <a:srgbClr val="296EFC"/>
                  </a:solidFill>
                  <a:latin typeface="Calibri"/>
                  <a:ea typeface="Calibri"/>
                  <a:cs typeface="Calibri"/>
                </a:rPr>
                <a:pPr algn="ctr"/>
                <a:t> </a:t>
              </a:fld>
              <a:endParaRPr lang="en-IN" sz="1200"/>
            </a:p>
          </xdr:txBody>
        </xdr:sp>
      </xdr:grpSp>
      <xdr:grpSp>
        <xdr:nvGrpSpPr>
          <xdr:cNvPr id="522" name="Group 521">
            <a:extLst>
              <a:ext uri="{FF2B5EF4-FFF2-40B4-BE49-F238E27FC236}">
                <a16:creationId xmlns:a16="http://schemas.microsoft.com/office/drawing/2014/main" id="{68DC3652-B258-405E-A6D7-A382BB87AE98}"/>
              </a:ext>
            </a:extLst>
          </xdr:cNvPr>
          <xdr:cNvGrpSpPr/>
        </xdr:nvGrpSpPr>
        <xdr:grpSpPr>
          <a:xfrm>
            <a:off x="7364736" y="2928442"/>
            <a:ext cx="142628" cy="177173"/>
            <a:chOff x="9471879" y="2244563"/>
            <a:chExt cx="916305" cy="925830"/>
          </a:xfrm>
        </xdr:grpSpPr>
        <xdr:sp macro="" textlink="PivotTables2!T47">
          <xdr:nvSpPr>
            <xdr:cNvPr id="523" name="TextBox 522">
              <a:extLst>
                <a:ext uri="{FF2B5EF4-FFF2-40B4-BE49-F238E27FC236}">
                  <a16:creationId xmlns:a16="http://schemas.microsoft.com/office/drawing/2014/main" id="{ADCC8E8B-B48E-7E60-DEF5-B9BFF5324720}"/>
                </a:ext>
              </a:extLst>
            </xdr:cNvPr>
            <xdr:cNvSpPr txBox="1"/>
          </xdr:nvSpPr>
          <xdr:spPr>
            <a:xfrm>
              <a:off x="9471879" y="2246468"/>
              <a:ext cx="91630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39EAFBE-97AA-4F86-9090-4D55A5A4616B}" type="TxLink">
                <a:rPr lang="en-US" sz="1600" b="0" i="0" u="none" strike="noStrike">
                  <a:solidFill>
                    <a:srgbClr val="5A097C"/>
                  </a:solidFill>
                  <a:latin typeface="Calibri"/>
                  <a:ea typeface="Calibri"/>
                  <a:cs typeface="Calibri"/>
                </a:rPr>
                <a:pPr algn="ctr"/>
                <a:t> </a:t>
              </a:fld>
              <a:endParaRPr lang="en-IN" sz="1200"/>
            </a:p>
          </xdr:txBody>
        </xdr:sp>
        <xdr:sp macro="" textlink="PivotTables2!V47">
          <xdr:nvSpPr>
            <xdr:cNvPr id="524" name="TextBox 523">
              <a:extLst>
                <a:ext uri="{FF2B5EF4-FFF2-40B4-BE49-F238E27FC236}">
                  <a16:creationId xmlns:a16="http://schemas.microsoft.com/office/drawing/2014/main" id="{613B036E-AA92-55E1-7E67-567D01569886}"/>
                </a:ext>
              </a:extLst>
            </xdr:cNvPr>
            <xdr:cNvSpPr txBox="1"/>
          </xdr:nvSpPr>
          <xdr:spPr>
            <a:xfrm>
              <a:off x="9471879" y="2244563"/>
              <a:ext cx="916305" cy="925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F4B0DE1-99A3-4BAB-BD2E-68805944F154}" type="TxLink">
                <a:rPr lang="en-US" sz="1600" b="0" i="0" u="none" strike="noStrike">
                  <a:solidFill>
                    <a:srgbClr val="296EFC"/>
                  </a:solidFill>
                  <a:latin typeface="Calibri"/>
                  <a:ea typeface="Calibri"/>
                  <a:cs typeface="Calibri"/>
                </a:rPr>
                <a:pPr algn="ctr"/>
                <a:t> </a:t>
              </a:fld>
              <a:endParaRPr lang="en-IN" sz="1200"/>
            </a:p>
          </xdr:txBody>
        </xdr:sp>
      </xdr:grpSp>
      <xdr:grpSp>
        <xdr:nvGrpSpPr>
          <xdr:cNvPr id="528" name="Group 527">
            <a:extLst>
              <a:ext uri="{FF2B5EF4-FFF2-40B4-BE49-F238E27FC236}">
                <a16:creationId xmlns:a16="http://schemas.microsoft.com/office/drawing/2014/main" id="{55F71C00-D97A-127A-640F-6B20784E621D}"/>
              </a:ext>
            </a:extLst>
          </xdr:cNvPr>
          <xdr:cNvGrpSpPr/>
        </xdr:nvGrpSpPr>
        <xdr:grpSpPr>
          <a:xfrm>
            <a:off x="7764989" y="2863431"/>
            <a:ext cx="164086" cy="192139"/>
            <a:chOff x="9471879" y="2244563"/>
            <a:chExt cx="916305" cy="925830"/>
          </a:xfrm>
        </xdr:grpSpPr>
        <xdr:sp macro="" textlink="PivotTables2!T47">
          <xdr:nvSpPr>
            <xdr:cNvPr id="529" name="TextBox 528">
              <a:extLst>
                <a:ext uri="{FF2B5EF4-FFF2-40B4-BE49-F238E27FC236}">
                  <a16:creationId xmlns:a16="http://schemas.microsoft.com/office/drawing/2014/main" id="{CC106662-8490-B943-F7A4-628A403866A1}"/>
                </a:ext>
              </a:extLst>
            </xdr:cNvPr>
            <xdr:cNvSpPr txBox="1"/>
          </xdr:nvSpPr>
          <xdr:spPr>
            <a:xfrm>
              <a:off x="9471879" y="2246468"/>
              <a:ext cx="91630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39EAFBE-97AA-4F86-9090-4D55A5A4616B}" type="TxLink">
                <a:rPr lang="en-US" sz="1600" b="0" i="0" u="none" strike="noStrike">
                  <a:solidFill>
                    <a:srgbClr val="5A097C"/>
                  </a:solidFill>
                  <a:latin typeface="Calibri"/>
                  <a:ea typeface="Calibri"/>
                  <a:cs typeface="Calibri"/>
                </a:rPr>
                <a:pPr algn="ctr"/>
                <a:t> </a:t>
              </a:fld>
              <a:endParaRPr lang="en-IN" sz="1200"/>
            </a:p>
          </xdr:txBody>
        </xdr:sp>
        <xdr:sp macro="" textlink="PivotTables2!V47">
          <xdr:nvSpPr>
            <xdr:cNvPr id="530" name="TextBox 529">
              <a:extLst>
                <a:ext uri="{FF2B5EF4-FFF2-40B4-BE49-F238E27FC236}">
                  <a16:creationId xmlns:a16="http://schemas.microsoft.com/office/drawing/2014/main" id="{B46F8512-5D78-0629-D0DA-E017D3754525}"/>
                </a:ext>
              </a:extLst>
            </xdr:cNvPr>
            <xdr:cNvSpPr txBox="1"/>
          </xdr:nvSpPr>
          <xdr:spPr>
            <a:xfrm>
              <a:off x="9471879" y="2244563"/>
              <a:ext cx="916305" cy="925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F4B0DE1-99A3-4BAB-BD2E-68805944F154}" type="TxLink">
                <a:rPr lang="en-US" sz="1600" b="0" i="0" u="none" strike="noStrike">
                  <a:solidFill>
                    <a:srgbClr val="296EFC"/>
                  </a:solidFill>
                  <a:latin typeface="Calibri"/>
                  <a:ea typeface="Calibri"/>
                  <a:cs typeface="Calibri"/>
                </a:rPr>
                <a:pPr algn="ctr"/>
                <a:t> </a:t>
              </a:fld>
              <a:endParaRPr lang="en-IN" sz="1200"/>
            </a:p>
          </xdr:txBody>
        </xdr:sp>
      </xdr:grpSp>
      <xdr:grpSp>
        <xdr:nvGrpSpPr>
          <xdr:cNvPr id="531" name="Group 530">
            <a:extLst>
              <a:ext uri="{FF2B5EF4-FFF2-40B4-BE49-F238E27FC236}">
                <a16:creationId xmlns:a16="http://schemas.microsoft.com/office/drawing/2014/main" id="{E55B67A6-4AF3-144E-142D-F4787EEE156E}"/>
              </a:ext>
            </a:extLst>
          </xdr:cNvPr>
          <xdr:cNvGrpSpPr/>
        </xdr:nvGrpSpPr>
        <xdr:grpSpPr>
          <a:xfrm>
            <a:off x="6967255" y="3439382"/>
            <a:ext cx="144520" cy="184656"/>
            <a:chOff x="9471879" y="2244563"/>
            <a:chExt cx="916305" cy="925830"/>
          </a:xfrm>
        </xdr:grpSpPr>
        <xdr:sp macro="" textlink="PivotTables2!T47">
          <xdr:nvSpPr>
            <xdr:cNvPr id="532" name="TextBox 531">
              <a:extLst>
                <a:ext uri="{FF2B5EF4-FFF2-40B4-BE49-F238E27FC236}">
                  <a16:creationId xmlns:a16="http://schemas.microsoft.com/office/drawing/2014/main" id="{B76D5143-AB4B-E62C-3795-FB32D389B729}"/>
                </a:ext>
              </a:extLst>
            </xdr:cNvPr>
            <xdr:cNvSpPr txBox="1"/>
          </xdr:nvSpPr>
          <xdr:spPr>
            <a:xfrm>
              <a:off x="9471879" y="2246468"/>
              <a:ext cx="91630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39EAFBE-97AA-4F86-9090-4D55A5A4616B}" type="TxLink">
                <a:rPr lang="en-US" sz="1600" b="0" i="0" u="none" strike="noStrike">
                  <a:solidFill>
                    <a:srgbClr val="5A097C"/>
                  </a:solidFill>
                  <a:latin typeface="Calibri"/>
                  <a:ea typeface="Calibri"/>
                  <a:cs typeface="Calibri"/>
                </a:rPr>
                <a:pPr algn="ctr"/>
                <a:t> </a:t>
              </a:fld>
              <a:endParaRPr lang="en-IN" sz="1200"/>
            </a:p>
          </xdr:txBody>
        </xdr:sp>
        <xdr:sp macro="" textlink="PivotTables2!V47">
          <xdr:nvSpPr>
            <xdr:cNvPr id="533" name="TextBox 532">
              <a:extLst>
                <a:ext uri="{FF2B5EF4-FFF2-40B4-BE49-F238E27FC236}">
                  <a16:creationId xmlns:a16="http://schemas.microsoft.com/office/drawing/2014/main" id="{D239EA71-EF23-8BD7-6016-097F7B8AAAE4}"/>
                </a:ext>
              </a:extLst>
            </xdr:cNvPr>
            <xdr:cNvSpPr txBox="1"/>
          </xdr:nvSpPr>
          <xdr:spPr>
            <a:xfrm>
              <a:off x="9471879" y="2244563"/>
              <a:ext cx="916305" cy="925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F4B0DE1-99A3-4BAB-BD2E-68805944F154}" type="TxLink">
                <a:rPr lang="en-US" sz="1600" b="0" i="0" u="none" strike="noStrike">
                  <a:solidFill>
                    <a:srgbClr val="296EFC"/>
                  </a:solidFill>
                  <a:latin typeface="Calibri"/>
                  <a:ea typeface="Calibri"/>
                  <a:cs typeface="Calibri"/>
                </a:rPr>
                <a:pPr algn="ctr"/>
                <a:t> </a:t>
              </a:fld>
              <a:endParaRPr lang="en-IN" sz="1200"/>
            </a:p>
          </xdr:txBody>
        </xdr:sp>
      </xdr:grpSp>
      <xdr:grpSp>
        <xdr:nvGrpSpPr>
          <xdr:cNvPr id="534" name="Group 533">
            <a:extLst>
              <a:ext uri="{FF2B5EF4-FFF2-40B4-BE49-F238E27FC236}">
                <a16:creationId xmlns:a16="http://schemas.microsoft.com/office/drawing/2014/main" id="{4E29BB4B-2F83-161B-B6F2-70D4F5208150}"/>
              </a:ext>
            </a:extLst>
          </xdr:cNvPr>
          <xdr:cNvGrpSpPr/>
        </xdr:nvGrpSpPr>
        <xdr:grpSpPr>
          <a:xfrm>
            <a:off x="6657553" y="3553455"/>
            <a:ext cx="142203" cy="139623"/>
            <a:chOff x="7415532" y="2271945"/>
            <a:chExt cx="916305" cy="922020"/>
          </a:xfrm>
        </xdr:grpSpPr>
        <xdr:sp macro="" textlink="PivotTables2!L30">
          <xdr:nvSpPr>
            <xdr:cNvPr id="535" name="TextBox 534">
              <a:extLst>
                <a:ext uri="{FF2B5EF4-FFF2-40B4-BE49-F238E27FC236}">
                  <a16:creationId xmlns:a16="http://schemas.microsoft.com/office/drawing/2014/main" id="{6D0BB6F8-D1B3-E3AC-72CB-5F39D12194DF}"/>
                </a:ext>
              </a:extLst>
            </xdr:cNvPr>
            <xdr:cNvSpPr txBox="1"/>
          </xdr:nvSpPr>
          <xdr:spPr>
            <a:xfrm>
              <a:off x="7415532" y="2272897"/>
              <a:ext cx="91630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B02964B-F590-44F1-8578-BCB914CA343A}" type="TxLink">
                <a:rPr lang="en-US" sz="1600" b="0" i="0" u="none" strike="noStrike">
                  <a:solidFill>
                    <a:srgbClr val="C240D8"/>
                  </a:solidFill>
                  <a:latin typeface="Calibri"/>
                  <a:ea typeface="Calibri"/>
                  <a:cs typeface="Calibri"/>
                </a:rPr>
                <a:pPr algn="ctr"/>
                <a:t> </a:t>
              </a:fld>
              <a:endParaRPr lang="en-IN" sz="1200"/>
            </a:p>
          </xdr:txBody>
        </xdr:sp>
        <xdr:sp macro="" textlink="PivotTables2!N30">
          <xdr:nvSpPr>
            <xdr:cNvPr id="536" name="TextBox 535">
              <a:extLst>
                <a:ext uri="{FF2B5EF4-FFF2-40B4-BE49-F238E27FC236}">
                  <a16:creationId xmlns:a16="http://schemas.microsoft.com/office/drawing/2014/main" id="{53B77324-1047-4CA1-42EA-DC34FFA231DA}"/>
                </a:ext>
              </a:extLst>
            </xdr:cNvPr>
            <xdr:cNvSpPr txBox="1"/>
          </xdr:nvSpPr>
          <xdr:spPr>
            <a:xfrm>
              <a:off x="7415532" y="2271945"/>
              <a:ext cx="916305" cy="922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ED885A6-A176-4BD6-914F-E6A653D11DAA}"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537" name="Group 536">
            <a:extLst>
              <a:ext uri="{FF2B5EF4-FFF2-40B4-BE49-F238E27FC236}">
                <a16:creationId xmlns:a16="http://schemas.microsoft.com/office/drawing/2014/main" id="{99017F28-BC24-9B87-A5AF-5F0D6CE463CF}"/>
              </a:ext>
            </a:extLst>
          </xdr:cNvPr>
          <xdr:cNvGrpSpPr/>
        </xdr:nvGrpSpPr>
        <xdr:grpSpPr>
          <a:xfrm>
            <a:off x="7177707" y="3364601"/>
            <a:ext cx="155797" cy="131331"/>
            <a:chOff x="7415532" y="2271945"/>
            <a:chExt cx="916305" cy="922020"/>
          </a:xfrm>
        </xdr:grpSpPr>
        <xdr:sp macro="" textlink="PivotTables2!L30">
          <xdr:nvSpPr>
            <xdr:cNvPr id="538" name="TextBox 537">
              <a:extLst>
                <a:ext uri="{FF2B5EF4-FFF2-40B4-BE49-F238E27FC236}">
                  <a16:creationId xmlns:a16="http://schemas.microsoft.com/office/drawing/2014/main" id="{4FA543E4-0DD4-5719-0DAB-2CF7C26F682B}"/>
                </a:ext>
              </a:extLst>
            </xdr:cNvPr>
            <xdr:cNvSpPr txBox="1"/>
          </xdr:nvSpPr>
          <xdr:spPr>
            <a:xfrm>
              <a:off x="7415532" y="2272897"/>
              <a:ext cx="91630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B02964B-F590-44F1-8578-BCB914CA343A}" type="TxLink">
                <a:rPr lang="en-US" sz="1600" b="0" i="0" u="none" strike="noStrike">
                  <a:solidFill>
                    <a:srgbClr val="C240D8"/>
                  </a:solidFill>
                  <a:latin typeface="Calibri"/>
                  <a:ea typeface="Calibri"/>
                  <a:cs typeface="Calibri"/>
                </a:rPr>
                <a:pPr algn="ctr"/>
                <a:t> </a:t>
              </a:fld>
              <a:endParaRPr lang="en-IN" sz="1200"/>
            </a:p>
          </xdr:txBody>
        </xdr:sp>
        <xdr:sp macro="" textlink="PivotTables2!N30">
          <xdr:nvSpPr>
            <xdr:cNvPr id="539" name="TextBox 538">
              <a:extLst>
                <a:ext uri="{FF2B5EF4-FFF2-40B4-BE49-F238E27FC236}">
                  <a16:creationId xmlns:a16="http://schemas.microsoft.com/office/drawing/2014/main" id="{2C8F7C57-CD73-564E-A976-ABB7B26426F7}"/>
                </a:ext>
              </a:extLst>
            </xdr:cNvPr>
            <xdr:cNvSpPr txBox="1"/>
          </xdr:nvSpPr>
          <xdr:spPr>
            <a:xfrm>
              <a:off x="7415532" y="2271945"/>
              <a:ext cx="916305" cy="922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ED885A6-A176-4BD6-914F-E6A653D11DAA}"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540" name="Group 539">
            <a:extLst>
              <a:ext uri="{FF2B5EF4-FFF2-40B4-BE49-F238E27FC236}">
                <a16:creationId xmlns:a16="http://schemas.microsoft.com/office/drawing/2014/main" id="{75B13FD5-6EA9-0152-6E6C-4D4F15EF6B49}"/>
              </a:ext>
            </a:extLst>
          </xdr:cNvPr>
          <xdr:cNvGrpSpPr/>
        </xdr:nvGrpSpPr>
        <xdr:grpSpPr>
          <a:xfrm>
            <a:off x="7880853" y="3142929"/>
            <a:ext cx="157712" cy="144427"/>
            <a:chOff x="7415532" y="2271945"/>
            <a:chExt cx="916305" cy="922020"/>
          </a:xfrm>
        </xdr:grpSpPr>
        <xdr:sp macro="" textlink="PivotTables2!L30">
          <xdr:nvSpPr>
            <xdr:cNvPr id="541" name="TextBox 540">
              <a:extLst>
                <a:ext uri="{FF2B5EF4-FFF2-40B4-BE49-F238E27FC236}">
                  <a16:creationId xmlns:a16="http://schemas.microsoft.com/office/drawing/2014/main" id="{C16AB91A-DB20-2788-5B82-C71E436C18A9}"/>
                </a:ext>
              </a:extLst>
            </xdr:cNvPr>
            <xdr:cNvSpPr txBox="1"/>
          </xdr:nvSpPr>
          <xdr:spPr>
            <a:xfrm>
              <a:off x="7415532" y="2272897"/>
              <a:ext cx="91630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B02964B-F590-44F1-8578-BCB914CA343A}" type="TxLink">
                <a:rPr lang="en-US" sz="1600" b="0" i="0" u="none" strike="noStrike">
                  <a:solidFill>
                    <a:srgbClr val="C240D8"/>
                  </a:solidFill>
                  <a:latin typeface="Calibri"/>
                  <a:ea typeface="Calibri"/>
                  <a:cs typeface="Calibri"/>
                </a:rPr>
                <a:pPr algn="ctr"/>
                <a:t> </a:t>
              </a:fld>
              <a:endParaRPr lang="en-IN" sz="1200"/>
            </a:p>
          </xdr:txBody>
        </xdr:sp>
        <xdr:sp macro="" textlink="PivotTables2!N30">
          <xdr:nvSpPr>
            <xdr:cNvPr id="542" name="TextBox 541">
              <a:extLst>
                <a:ext uri="{FF2B5EF4-FFF2-40B4-BE49-F238E27FC236}">
                  <a16:creationId xmlns:a16="http://schemas.microsoft.com/office/drawing/2014/main" id="{106686CC-975D-97DE-5DD8-252A0A5F256A}"/>
                </a:ext>
              </a:extLst>
            </xdr:cNvPr>
            <xdr:cNvSpPr txBox="1"/>
          </xdr:nvSpPr>
          <xdr:spPr>
            <a:xfrm>
              <a:off x="7415532" y="2271945"/>
              <a:ext cx="916305" cy="922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ED885A6-A176-4BD6-914F-E6A653D11DAA}"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543" name="Group 542">
            <a:extLst>
              <a:ext uri="{FF2B5EF4-FFF2-40B4-BE49-F238E27FC236}">
                <a16:creationId xmlns:a16="http://schemas.microsoft.com/office/drawing/2014/main" id="{345AE610-C03D-C9F5-9753-669C862C487E}"/>
              </a:ext>
            </a:extLst>
          </xdr:cNvPr>
          <xdr:cNvGrpSpPr/>
        </xdr:nvGrpSpPr>
        <xdr:grpSpPr>
          <a:xfrm>
            <a:off x="7169856" y="2848438"/>
            <a:ext cx="149162" cy="137583"/>
            <a:chOff x="7415532" y="2271945"/>
            <a:chExt cx="916305" cy="922020"/>
          </a:xfrm>
        </xdr:grpSpPr>
        <xdr:sp macro="" textlink="PivotTables2!L30">
          <xdr:nvSpPr>
            <xdr:cNvPr id="544" name="TextBox 543">
              <a:extLst>
                <a:ext uri="{FF2B5EF4-FFF2-40B4-BE49-F238E27FC236}">
                  <a16:creationId xmlns:a16="http://schemas.microsoft.com/office/drawing/2014/main" id="{62A9E1A0-974D-AFAD-E37F-47C378417F54}"/>
                </a:ext>
              </a:extLst>
            </xdr:cNvPr>
            <xdr:cNvSpPr txBox="1"/>
          </xdr:nvSpPr>
          <xdr:spPr>
            <a:xfrm>
              <a:off x="7415532" y="2272897"/>
              <a:ext cx="91630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B02964B-F590-44F1-8578-BCB914CA343A}" type="TxLink">
                <a:rPr lang="en-US" sz="1600" b="0" i="0" u="none" strike="noStrike">
                  <a:solidFill>
                    <a:srgbClr val="C240D8"/>
                  </a:solidFill>
                  <a:latin typeface="Calibri"/>
                  <a:ea typeface="Calibri"/>
                  <a:cs typeface="Calibri"/>
                </a:rPr>
                <a:pPr algn="ctr"/>
                <a:t> </a:t>
              </a:fld>
              <a:endParaRPr lang="en-IN" sz="1200"/>
            </a:p>
          </xdr:txBody>
        </xdr:sp>
        <xdr:sp macro="" textlink="PivotTables2!N30">
          <xdr:nvSpPr>
            <xdr:cNvPr id="545" name="TextBox 544">
              <a:extLst>
                <a:ext uri="{FF2B5EF4-FFF2-40B4-BE49-F238E27FC236}">
                  <a16:creationId xmlns:a16="http://schemas.microsoft.com/office/drawing/2014/main" id="{15221567-946A-018E-FA42-887B605EF5C1}"/>
                </a:ext>
              </a:extLst>
            </xdr:cNvPr>
            <xdr:cNvSpPr txBox="1"/>
          </xdr:nvSpPr>
          <xdr:spPr>
            <a:xfrm>
              <a:off x="7415532" y="2271945"/>
              <a:ext cx="916305" cy="922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ED885A6-A176-4BD6-914F-E6A653D11DAA}"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546" name="Group 545">
            <a:extLst>
              <a:ext uri="{FF2B5EF4-FFF2-40B4-BE49-F238E27FC236}">
                <a16:creationId xmlns:a16="http://schemas.microsoft.com/office/drawing/2014/main" id="{B65CF1E5-FFCD-AC0D-CC67-71F12D80B0FA}"/>
              </a:ext>
            </a:extLst>
          </xdr:cNvPr>
          <xdr:cNvGrpSpPr/>
        </xdr:nvGrpSpPr>
        <xdr:grpSpPr>
          <a:xfrm>
            <a:off x="7581594" y="3259061"/>
            <a:ext cx="154197" cy="142557"/>
            <a:chOff x="7415532" y="2271945"/>
            <a:chExt cx="916305" cy="922020"/>
          </a:xfrm>
        </xdr:grpSpPr>
        <xdr:sp macro="" textlink="PivotTables2!L30">
          <xdr:nvSpPr>
            <xdr:cNvPr id="547" name="TextBox 546">
              <a:extLst>
                <a:ext uri="{FF2B5EF4-FFF2-40B4-BE49-F238E27FC236}">
                  <a16:creationId xmlns:a16="http://schemas.microsoft.com/office/drawing/2014/main" id="{92C6B9D5-9626-BAD4-B4E4-38B3BC436F45}"/>
                </a:ext>
              </a:extLst>
            </xdr:cNvPr>
            <xdr:cNvSpPr txBox="1"/>
          </xdr:nvSpPr>
          <xdr:spPr>
            <a:xfrm>
              <a:off x="7415532" y="2272897"/>
              <a:ext cx="91630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B02964B-F590-44F1-8578-BCB914CA343A}" type="TxLink">
                <a:rPr lang="en-US" sz="1600" b="0" i="0" u="none" strike="noStrike">
                  <a:solidFill>
                    <a:srgbClr val="C240D8"/>
                  </a:solidFill>
                  <a:latin typeface="Calibri"/>
                  <a:ea typeface="Calibri"/>
                  <a:cs typeface="Calibri"/>
                </a:rPr>
                <a:pPr algn="ctr"/>
                <a:t> </a:t>
              </a:fld>
              <a:endParaRPr lang="en-IN" sz="1200"/>
            </a:p>
          </xdr:txBody>
        </xdr:sp>
        <xdr:sp macro="" textlink="PivotTables2!N30">
          <xdr:nvSpPr>
            <xdr:cNvPr id="548" name="TextBox 547">
              <a:extLst>
                <a:ext uri="{FF2B5EF4-FFF2-40B4-BE49-F238E27FC236}">
                  <a16:creationId xmlns:a16="http://schemas.microsoft.com/office/drawing/2014/main" id="{910ED81C-6070-2A7D-6879-AB6E826F7870}"/>
                </a:ext>
              </a:extLst>
            </xdr:cNvPr>
            <xdr:cNvSpPr txBox="1"/>
          </xdr:nvSpPr>
          <xdr:spPr>
            <a:xfrm>
              <a:off x="7415532" y="2271945"/>
              <a:ext cx="916305" cy="922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ED885A6-A176-4BD6-914F-E6A653D11DAA}"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549" name="Group 548">
            <a:extLst>
              <a:ext uri="{FF2B5EF4-FFF2-40B4-BE49-F238E27FC236}">
                <a16:creationId xmlns:a16="http://schemas.microsoft.com/office/drawing/2014/main" id="{C778F0F6-E747-A7DE-0E0E-EBD46963BA4B}"/>
              </a:ext>
            </a:extLst>
          </xdr:cNvPr>
          <xdr:cNvGrpSpPr/>
        </xdr:nvGrpSpPr>
        <xdr:grpSpPr>
          <a:xfrm>
            <a:off x="7370787" y="3045695"/>
            <a:ext cx="153657" cy="140752"/>
            <a:chOff x="7415532" y="2271945"/>
            <a:chExt cx="916305" cy="922020"/>
          </a:xfrm>
        </xdr:grpSpPr>
        <xdr:sp macro="" textlink="PivotTables2!L30">
          <xdr:nvSpPr>
            <xdr:cNvPr id="550" name="TextBox 549">
              <a:extLst>
                <a:ext uri="{FF2B5EF4-FFF2-40B4-BE49-F238E27FC236}">
                  <a16:creationId xmlns:a16="http://schemas.microsoft.com/office/drawing/2014/main" id="{21D50768-83A4-5CAE-94BD-0BE1A09CB0E4}"/>
                </a:ext>
              </a:extLst>
            </xdr:cNvPr>
            <xdr:cNvSpPr txBox="1"/>
          </xdr:nvSpPr>
          <xdr:spPr>
            <a:xfrm>
              <a:off x="7415532" y="2272897"/>
              <a:ext cx="91630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B02964B-F590-44F1-8578-BCB914CA343A}" type="TxLink">
                <a:rPr lang="en-US" sz="1600" b="0" i="0" u="none" strike="noStrike">
                  <a:solidFill>
                    <a:srgbClr val="C240D8"/>
                  </a:solidFill>
                  <a:latin typeface="Calibri"/>
                  <a:ea typeface="Calibri"/>
                  <a:cs typeface="Calibri"/>
                </a:rPr>
                <a:pPr algn="ctr"/>
                <a:t> </a:t>
              </a:fld>
              <a:endParaRPr lang="en-IN" sz="1200"/>
            </a:p>
          </xdr:txBody>
        </xdr:sp>
        <xdr:sp macro="" textlink="PivotTables2!N30">
          <xdr:nvSpPr>
            <xdr:cNvPr id="551" name="TextBox 550">
              <a:extLst>
                <a:ext uri="{FF2B5EF4-FFF2-40B4-BE49-F238E27FC236}">
                  <a16:creationId xmlns:a16="http://schemas.microsoft.com/office/drawing/2014/main" id="{122FE9F0-733E-F44E-FF46-1A316FC73589}"/>
                </a:ext>
              </a:extLst>
            </xdr:cNvPr>
            <xdr:cNvSpPr txBox="1"/>
          </xdr:nvSpPr>
          <xdr:spPr>
            <a:xfrm>
              <a:off x="7415532" y="2271945"/>
              <a:ext cx="916305" cy="922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ED885A6-A176-4BD6-914F-E6A653D11DAA}"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552" name="Group 551">
            <a:extLst>
              <a:ext uri="{FF2B5EF4-FFF2-40B4-BE49-F238E27FC236}">
                <a16:creationId xmlns:a16="http://schemas.microsoft.com/office/drawing/2014/main" id="{348E45B1-FD77-DF10-F981-1B6069435425}"/>
              </a:ext>
            </a:extLst>
          </xdr:cNvPr>
          <xdr:cNvGrpSpPr/>
        </xdr:nvGrpSpPr>
        <xdr:grpSpPr>
          <a:xfrm>
            <a:off x="6973394" y="3260553"/>
            <a:ext cx="157441" cy="136945"/>
            <a:chOff x="7415532" y="2271945"/>
            <a:chExt cx="916305" cy="922020"/>
          </a:xfrm>
        </xdr:grpSpPr>
        <xdr:sp macro="" textlink="PivotTables2!L30">
          <xdr:nvSpPr>
            <xdr:cNvPr id="553" name="TextBox 552">
              <a:extLst>
                <a:ext uri="{FF2B5EF4-FFF2-40B4-BE49-F238E27FC236}">
                  <a16:creationId xmlns:a16="http://schemas.microsoft.com/office/drawing/2014/main" id="{C093B369-F6A6-029C-14DB-8BAF864D6601}"/>
                </a:ext>
              </a:extLst>
            </xdr:cNvPr>
            <xdr:cNvSpPr txBox="1"/>
          </xdr:nvSpPr>
          <xdr:spPr>
            <a:xfrm>
              <a:off x="7415532" y="2272897"/>
              <a:ext cx="91630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B02964B-F590-44F1-8578-BCB914CA343A}" type="TxLink">
                <a:rPr lang="en-US" sz="1600" b="0" i="0" u="none" strike="noStrike">
                  <a:solidFill>
                    <a:srgbClr val="C240D8"/>
                  </a:solidFill>
                  <a:latin typeface="Calibri"/>
                  <a:ea typeface="Calibri"/>
                  <a:cs typeface="Calibri"/>
                </a:rPr>
                <a:pPr algn="ctr"/>
                <a:t> </a:t>
              </a:fld>
              <a:endParaRPr lang="en-IN" sz="1200"/>
            </a:p>
          </xdr:txBody>
        </xdr:sp>
        <xdr:sp macro="" textlink="PivotTables2!N30">
          <xdr:nvSpPr>
            <xdr:cNvPr id="554" name="TextBox 553">
              <a:extLst>
                <a:ext uri="{FF2B5EF4-FFF2-40B4-BE49-F238E27FC236}">
                  <a16:creationId xmlns:a16="http://schemas.microsoft.com/office/drawing/2014/main" id="{A015E801-40F3-AF0D-07C5-8ABC2AC357FC}"/>
                </a:ext>
              </a:extLst>
            </xdr:cNvPr>
            <xdr:cNvSpPr txBox="1"/>
          </xdr:nvSpPr>
          <xdr:spPr>
            <a:xfrm>
              <a:off x="7415532" y="2271945"/>
              <a:ext cx="916305" cy="922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ED885A6-A176-4BD6-914F-E6A653D11DAA}"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555" name="Group 554">
            <a:extLst>
              <a:ext uri="{FF2B5EF4-FFF2-40B4-BE49-F238E27FC236}">
                <a16:creationId xmlns:a16="http://schemas.microsoft.com/office/drawing/2014/main" id="{15DF3729-EB76-DC92-0D84-8091CAD0361D}"/>
              </a:ext>
            </a:extLst>
          </xdr:cNvPr>
          <xdr:cNvGrpSpPr/>
        </xdr:nvGrpSpPr>
        <xdr:grpSpPr>
          <a:xfrm>
            <a:off x="6853849" y="3048770"/>
            <a:ext cx="165379" cy="136564"/>
            <a:chOff x="7415532" y="2271945"/>
            <a:chExt cx="916305" cy="922020"/>
          </a:xfrm>
        </xdr:grpSpPr>
        <xdr:sp macro="" textlink="PivotTables2!L30">
          <xdr:nvSpPr>
            <xdr:cNvPr id="562" name="TextBox 561">
              <a:extLst>
                <a:ext uri="{FF2B5EF4-FFF2-40B4-BE49-F238E27FC236}">
                  <a16:creationId xmlns:a16="http://schemas.microsoft.com/office/drawing/2014/main" id="{38FE6C55-234C-7C29-158F-DAFCCF04AEA1}"/>
                </a:ext>
              </a:extLst>
            </xdr:cNvPr>
            <xdr:cNvSpPr txBox="1"/>
          </xdr:nvSpPr>
          <xdr:spPr>
            <a:xfrm>
              <a:off x="7415532" y="2272897"/>
              <a:ext cx="91630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B02964B-F590-44F1-8578-BCB914CA343A}" type="TxLink">
                <a:rPr lang="en-US" sz="1600" b="0" i="0" u="none" strike="noStrike">
                  <a:solidFill>
                    <a:srgbClr val="C240D8"/>
                  </a:solidFill>
                  <a:latin typeface="Calibri"/>
                  <a:ea typeface="Calibri"/>
                  <a:cs typeface="Calibri"/>
                </a:rPr>
                <a:pPr algn="ctr"/>
                <a:t> </a:t>
              </a:fld>
              <a:endParaRPr lang="en-IN" sz="1200"/>
            </a:p>
          </xdr:txBody>
        </xdr:sp>
        <xdr:sp macro="" textlink="PivotTables2!N30">
          <xdr:nvSpPr>
            <xdr:cNvPr id="563" name="TextBox 562">
              <a:extLst>
                <a:ext uri="{FF2B5EF4-FFF2-40B4-BE49-F238E27FC236}">
                  <a16:creationId xmlns:a16="http://schemas.microsoft.com/office/drawing/2014/main" id="{48F8F3F3-DC4A-E00D-31F0-3B2DC95E539A}"/>
                </a:ext>
              </a:extLst>
            </xdr:cNvPr>
            <xdr:cNvSpPr txBox="1"/>
          </xdr:nvSpPr>
          <xdr:spPr>
            <a:xfrm>
              <a:off x="7415532" y="2271945"/>
              <a:ext cx="916305" cy="922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ED885A6-A176-4BD6-914F-E6A653D11DAA}"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564" name="Group 563">
            <a:extLst>
              <a:ext uri="{FF2B5EF4-FFF2-40B4-BE49-F238E27FC236}">
                <a16:creationId xmlns:a16="http://schemas.microsoft.com/office/drawing/2014/main" id="{C9236731-AA7E-1BD1-7501-14994277B97D}"/>
              </a:ext>
            </a:extLst>
          </xdr:cNvPr>
          <xdr:cNvGrpSpPr/>
        </xdr:nvGrpSpPr>
        <xdr:grpSpPr>
          <a:xfrm>
            <a:off x="7470853" y="3052130"/>
            <a:ext cx="155549" cy="139173"/>
            <a:chOff x="7415532" y="2271945"/>
            <a:chExt cx="916305" cy="922020"/>
          </a:xfrm>
        </xdr:grpSpPr>
        <xdr:sp macro="" textlink="PivotTables2!L30">
          <xdr:nvSpPr>
            <xdr:cNvPr id="565" name="TextBox 564">
              <a:extLst>
                <a:ext uri="{FF2B5EF4-FFF2-40B4-BE49-F238E27FC236}">
                  <a16:creationId xmlns:a16="http://schemas.microsoft.com/office/drawing/2014/main" id="{38A91AAC-E759-3859-5F2B-5DBA0E187C85}"/>
                </a:ext>
              </a:extLst>
            </xdr:cNvPr>
            <xdr:cNvSpPr txBox="1"/>
          </xdr:nvSpPr>
          <xdr:spPr>
            <a:xfrm>
              <a:off x="7415532" y="2272897"/>
              <a:ext cx="91630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B02964B-F590-44F1-8578-BCB914CA343A}" type="TxLink">
                <a:rPr lang="en-US" sz="1600" b="0" i="0" u="none" strike="noStrike">
                  <a:solidFill>
                    <a:srgbClr val="C240D8"/>
                  </a:solidFill>
                  <a:latin typeface="Calibri"/>
                  <a:ea typeface="Calibri"/>
                  <a:cs typeface="Calibri"/>
                </a:rPr>
                <a:pPr algn="ctr"/>
                <a:t> </a:t>
              </a:fld>
              <a:endParaRPr lang="en-IN" sz="1200"/>
            </a:p>
          </xdr:txBody>
        </xdr:sp>
        <xdr:sp macro="" textlink="PivotTables2!N30">
          <xdr:nvSpPr>
            <xdr:cNvPr id="566" name="TextBox 565">
              <a:extLst>
                <a:ext uri="{FF2B5EF4-FFF2-40B4-BE49-F238E27FC236}">
                  <a16:creationId xmlns:a16="http://schemas.microsoft.com/office/drawing/2014/main" id="{5EB5AB78-CED6-D446-7395-F90D1364EAE6}"/>
                </a:ext>
              </a:extLst>
            </xdr:cNvPr>
            <xdr:cNvSpPr txBox="1"/>
          </xdr:nvSpPr>
          <xdr:spPr>
            <a:xfrm>
              <a:off x="7415532" y="2271945"/>
              <a:ext cx="916305" cy="922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ED885A6-A176-4BD6-914F-E6A653D11DAA}"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567" name="Group 566">
            <a:extLst>
              <a:ext uri="{FF2B5EF4-FFF2-40B4-BE49-F238E27FC236}">
                <a16:creationId xmlns:a16="http://schemas.microsoft.com/office/drawing/2014/main" id="{FF4542AD-2C74-BCC2-0395-631EA3E321C9}"/>
              </a:ext>
            </a:extLst>
          </xdr:cNvPr>
          <xdr:cNvGrpSpPr/>
        </xdr:nvGrpSpPr>
        <xdr:grpSpPr>
          <a:xfrm>
            <a:off x="7481058" y="3547015"/>
            <a:ext cx="159317" cy="151448"/>
            <a:chOff x="7415532" y="2271945"/>
            <a:chExt cx="916305" cy="922020"/>
          </a:xfrm>
        </xdr:grpSpPr>
        <xdr:sp macro="" textlink="PivotTables2!L30">
          <xdr:nvSpPr>
            <xdr:cNvPr id="568" name="TextBox 567">
              <a:extLst>
                <a:ext uri="{FF2B5EF4-FFF2-40B4-BE49-F238E27FC236}">
                  <a16:creationId xmlns:a16="http://schemas.microsoft.com/office/drawing/2014/main" id="{D9AB6E0C-2BD5-A59C-5EDA-835AFEC44560}"/>
                </a:ext>
              </a:extLst>
            </xdr:cNvPr>
            <xdr:cNvSpPr txBox="1"/>
          </xdr:nvSpPr>
          <xdr:spPr>
            <a:xfrm>
              <a:off x="7415532" y="2272897"/>
              <a:ext cx="91630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B02964B-F590-44F1-8578-BCB914CA343A}" type="TxLink">
                <a:rPr lang="en-US" sz="1600" b="0" i="0" u="none" strike="noStrike">
                  <a:solidFill>
                    <a:srgbClr val="C240D8"/>
                  </a:solidFill>
                  <a:latin typeface="Calibri"/>
                  <a:ea typeface="Calibri"/>
                  <a:cs typeface="Calibri"/>
                </a:rPr>
                <a:pPr algn="ctr"/>
                <a:t> </a:t>
              </a:fld>
              <a:endParaRPr lang="en-IN" sz="1200"/>
            </a:p>
          </xdr:txBody>
        </xdr:sp>
        <xdr:sp macro="" textlink="PivotTables2!N30">
          <xdr:nvSpPr>
            <xdr:cNvPr id="569" name="TextBox 568">
              <a:extLst>
                <a:ext uri="{FF2B5EF4-FFF2-40B4-BE49-F238E27FC236}">
                  <a16:creationId xmlns:a16="http://schemas.microsoft.com/office/drawing/2014/main" id="{EB6A4297-33A9-A6FF-071E-18ED9C9E9031}"/>
                </a:ext>
              </a:extLst>
            </xdr:cNvPr>
            <xdr:cNvSpPr txBox="1"/>
          </xdr:nvSpPr>
          <xdr:spPr>
            <a:xfrm>
              <a:off x="7415532" y="2271945"/>
              <a:ext cx="916305" cy="922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ED885A6-A176-4BD6-914F-E6A653D11DAA}"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868" name="Group 867">
            <a:extLst>
              <a:ext uri="{FF2B5EF4-FFF2-40B4-BE49-F238E27FC236}">
                <a16:creationId xmlns:a16="http://schemas.microsoft.com/office/drawing/2014/main" id="{1D475D64-98FF-C28E-F506-0EB7014CE372}"/>
              </a:ext>
            </a:extLst>
          </xdr:cNvPr>
          <xdr:cNvGrpSpPr/>
        </xdr:nvGrpSpPr>
        <xdr:grpSpPr>
          <a:xfrm>
            <a:off x="7984321" y="2862184"/>
            <a:ext cx="153657" cy="232450"/>
            <a:chOff x="7029611" y="3475982"/>
            <a:chExt cx="147121" cy="236645"/>
          </a:xfrm>
        </xdr:grpSpPr>
        <xdr:grpSp>
          <xdr:nvGrpSpPr>
            <xdr:cNvPr id="475" name="Group 474">
              <a:extLst>
                <a:ext uri="{FF2B5EF4-FFF2-40B4-BE49-F238E27FC236}">
                  <a16:creationId xmlns:a16="http://schemas.microsoft.com/office/drawing/2014/main" id="{6D550CBA-9985-4E3C-2DF2-6804DDDB9B94}"/>
                </a:ext>
              </a:extLst>
            </xdr:cNvPr>
            <xdr:cNvGrpSpPr/>
          </xdr:nvGrpSpPr>
          <xdr:grpSpPr>
            <a:xfrm>
              <a:off x="7027544" y="3554345"/>
              <a:ext cx="149349" cy="158282"/>
              <a:chOff x="9471879" y="2244563"/>
              <a:chExt cx="916305" cy="925830"/>
            </a:xfrm>
          </xdr:grpSpPr>
          <xdr:sp macro="" textlink="PivotTables2!T47">
            <xdr:nvSpPr>
              <xdr:cNvPr id="481" name="TextBox 480">
                <a:extLst>
                  <a:ext uri="{FF2B5EF4-FFF2-40B4-BE49-F238E27FC236}">
                    <a16:creationId xmlns:a16="http://schemas.microsoft.com/office/drawing/2014/main" id="{AEF66F7A-8DC8-5BAA-5A33-A172A3C93284}"/>
                  </a:ext>
                </a:extLst>
              </xdr:cNvPr>
              <xdr:cNvSpPr txBox="1"/>
            </xdr:nvSpPr>
            <xdr:spPr>
              <a:xfrm>
                <a:off x="9471879" y="2246468"/>
                <a:ext cx="91630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39EAFBE-97AA-4F86-9090-4D55A5A4616B}" type="TxLink">
                  <a:rPr lang="en-US" sz="1600" b="0" i="0" u="none" strike="noStrike">
                    <a:solidFill>
                      <a:srgbClr val="5A097C"/>
                    </a:solidFill>
                    <a:latin typeface="Calibri"/>
                    <a:ea typeface="Calibri"/>
                    <a:cs typeface="Calibri"/>
                  </a:rPr>
                  <a:pPr algn="ctr"/>
                  <a:t> </a:t>
                </a:fld>
                <a:endParaRPr lang="en-IN" sz="1200"/>
              </a:p>
            </xdr:txBody>
          </xdr:sp>
          <xdr:sp macro="" textlink="PivotTables2!V47">
            <xdr:nvSpPr>
              <xdr:cNvPr id="483" name="TextBox 482">
                <a:extLst>
                  <a:ext uri="{FF2B5EF4-FFF2-40B4-BE49-F238E27FC236}">
                    <a16:creationId xmlns:a16="http://schemas.microsoft.com/office/drawing/2014/main" id="{7D72690C-3041-52B8-79AE-7AA32814A3CF}"/>
                  </a:ext>
                </a:extLst>
              </xdr:cNvPr>
              <xdr:cNvSpPr txBox="1"/>
            </xdr:nvSpPr>
            <xdr:spPr>
              <a:xfrm>
                <a:off x="9471879" y="2244563"/>
                <a:ext cx="916305" cy="925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F4B0DE1-99A3-4BAB-BD2E-68805944F154}" type="TxLink">
                  <a:rPr lang="en-US" sz="1600" b="0" i="0" u="none" strike="noStrike">
                    <a:solidFill>
                      <a:srgbClr val="296EFC"/>
                    </a:solidFill>
                    <a:latin typeface="Calibri"/>
                    <a:ea typeface="Calibri"/>
                    <a:cs typeface="Calibri"/>
                  </a:rPr>
                  <a:pPr algn="ctr"/>
                  <a:t> </a:t>
                </a:fld>
                <a:endParaRPr lang="en-IN" sz="1200"/>
              </a:p>
            </xdr:txBody>
          </xdr:sp>
        </xdr:grpSp>
        <xdr:grpSp>
          <xdr:nvGrpSpPr>
            <xdr:cNvPr id="570" name="Group 569">
              <a:extLst>
                <a:ext uri="{FF2B5EF4-FFF2-40B4-BE49-F238E27FC236}">
                  <a16:creationId xmlns:a16="http://schemas.microsoft.com/office/drawing/2014/main" id="{08669ADA-FD9B-A927-D285-1CE5A761A8B9}"/>
                </a:ext>
              </a:extLst>
            </xdr:cNvPr>
            <xdr:cNvGrpSpPr/>
          </xdr:nvGrpSpPr>
          <xdr:grpSpPr>
            <a:xfrm>
              <a:off x="7025801" y="3477887"/>
              <a:ext cx="154741" cy="119225"/>
              <a:chOff x="7415532" y="2271945"/>
              <a:chExt cx="916305" cy="922020"/>
            </a:xfrm>
          </xdr:grpSpPr>
          <xdr:sp macro="" textlink="PivotTables2!L30">
            <xdr:nvSpPr>
              <xdr:cNvPr id="571" name="TextBox 570">
                <a:extLst>
                  <a:ext uri="{FF2B5EF4-FFF2-40B4-BE49-F238E27FC236}">
                    <a16:creationId xmlns:a16="http://schemas.microsoft.com/office/drawing/2014/main" id="{EB8766C9-E4C9-9913-7BAD-398604B99916}"/>
                  </a:ext>
                </a:extLst>
              </xdr:cNvPr>
              <xdr:cNvSpPr txBox="1"/>
            </xdr:nvSpPr>
            <xdr:spPr>
              <a:xfrm>
                <a:off x="7415532" y="2272897"/>
                <a:ext cx="91630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B02964B-F590-44F1-8578-BCB914CA343A}" type="TxLink">
                  <a:rPr lang="en-US" sz="1600" b="0" i="0" u="none" strike="noStrike">
                    <a:solidFill>
                      <a:srgbClr val="C240D8"/>
                    </a:solidFill>
                    <a:latin typeface="Calibri"/>
                    <a:ea typeface="Calibri"/>
                    <a:cs typeface="Calibri"/>
                  </a:rPr>
                  <a:pPr algn="ctr"/>
                  <a:t> </a:t>
                </a:fld>
                <a:endParaRPr lang="en-IN" sz="1200"/>
              </a:p>
            </xdr:txBody>
          </xdr:sp>
          <xdr:sp macro="" textlink="PivotTables2!N30">
            <xdr:nvSpPr>
              <xdr:cNvPr id="572" name="TextBox 571">
                <a:extLst>
                  <a:ext uri="{FF2B5EF4-FFF2-40B4-BE49-F238E27FC236}">
                    <a16:creationId xmlns:a16="http://schemas.microsoft.com/office/drawing/2014/main" id="{F8CAD6CC-F267-CDC5-09B6-78BEB2600808}"/>
                  </a:ext>
                </a:extLst>
              </xdr:cNvPr>
              <xdr:cNvSpPr txBox="1"/>
            </xdr:nvSpPr>
            <xdr:spPr>
              <a:xfrm>
                <a:off x="7415532" y="2271945"/>
                <a:ext cx="916305" cy="922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ED885A6-A176-4BD6-914F-E6A653D11DAA}" type="TxLink">
                  <a:rPr lang="en-US" sz="1600" b="0" i="0" u="none" strike="noStrike">
                    <a:solidFill>
                      <a:srgbClr val="0F11A7"/>
                    </a:solidFill>
                    <a:latin typeface="Calibri"/>
                    <a:ea typeface="Calibri"/>
                    <a:cs typeface="Calibri"/>
                  </a:rPr>
                  <a:pPr algn="ctr"/>
                  <a:t>●</a:t>
                </a:fld>
                <a:endParaRPr lang="en-IN" sz="1200"/>
              </a:p>
            </xdr:txBody>
          </xdr:sp>
        </xdr:grpSp>
      </xdr:grpSp>
      <xdr:grpSp>
        <xdr:nvGrpSpPr>
          <xdr:cNvPr id="573" name="Group 572">
            <a:extLst>
              <a:ext uri="{FF2B5EF4-FFF2-40B4-BE49-F238E27FC236}">
                <a16:creationId xmlns:a16="http://schemas.microsoft.com/office/drawing/2014/main" id="{7F7FF814-C953-BF80-771C-6F22C83AA744}"/>
              </a:ext>
            </a:extLst>
          </xdr:cNvPr>
          <xdr:cNvGrpSpPr/>
        </xdr:nvGrpSpPr>
        <xdr:grpSpPr>
          <a:xfrm>
            <a:off x="6969439" y="3549919"/>
            <a:ext cx="160345" cy="153350"/>
            <a:chOff x="7415532" y="2207774"/>
            <a:chExt cx="989244" cy="985238"/>
          </a:xfrm>
        </xdr:grpSpPr>
        <xdr:sp macro="" textlink="PivotTables2!L30">
          <xdr:nvSpPr>
            <xdr:cNvPr id="580" name="TextBox 579">
              <a:extLst>
                <a:ext uri="{FF2B5EF4-FFF2-40B4-BE49-F238E27FC236}">
                  <a16:creationId xmlns:a16="http://schemas.microsoft.com/office/drawing/2014/main" id="{0E24BDF3-46A3-124E-0471-9CD205689FEE}"/>
                </a:ext>
              </a:extLst>
            </xdr:cNvPr>
            <xdr:cNvSpPr txBox="1"/>
          </xdr:nvSpPr>
          <xdr:spPr>
            <a:xfrm>
              <a:off x="7415532" y="2272897"/>
              <a:ext cx="91630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B02964B-F590-44F1-8578-BCB914CA343A}" type="TxLink">
                <a:rPr lang="en-US" sz="1600" b="0" i="0" u="none" strike="noStrike">
                  <a:solidFill>
                    <a:srgbClr val="C240D8"/>
                  </a:solidFill>
                  <a:latin typeface="Calibri"/>
                  <a:ea typeface="Calibri"/>
                  <a:cs typeface="Calibri"/>
                </a:rPr>
                <a:pPr algn="ctr"/>
                <a:t> </a:t>
              </a:fld>
              <a:endParaRPr lang="en-IN" sz="1200"/>
            </a:p>
          </xdr:txBody>
        </xdr:sp>
        <xdr:sp macro="" textlink="PivotTables2!N30">
          <xdr:nvSpPr>
            <xdr:cNvPr id="582" name="TextBox 581">
              <a:extLst>
                <a:ext uri="{FF2B5EF4-FFF2-40B4-BE49-F238E27FC236}">
                  <a16:creationId xmlns:a16="http://schemas.microsoft.com/office/drawing/2014/main" id="{975CC7E0-7EE6-5078-E31F-008FA42FDD66}"/>
                </a:ext>
              </a:extLst>
            </xdr:cNvPr>
            <xdr:cNvSpPr txBox="1"/>
          </xdr:nvSpPr>
          <xdr:spPr>
            <a:xfrm>
              <a:off x="7488471" y="2207774"/>
              <a:ext cx="916305" cy="922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ED885A6-A176-4BD6-914F-E6A653D11DAA}"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583" name="Group 582">
            <a:extLst>
              <a:ext uri="{FF2B5EF4-FFF2-40B4-BE49-F238E27FC236}">
                <a16:creationId xmlns:a16="http://schemas.microsoft.com/office/drawing/2014/main" id="{0042E6B1-645B-72D9-3CF6-A0F91F0674F3}"/>
              </a:ext>
            </a:extLst>
          </xdr:cNvPr>
          <xdr:cNvGrpSpPr/>
        </xdr:nvGrpSpPr>
        <xdr:grpSpPr>
          <a:xfrm>
            <a:off x="7371642" y="2938656"/>
            <a:ext cx="153545" cy="153781"/>
            <a:chOff x="7415532" y="2271945"/>
            <a:chExt cx="916305" cy="922020"/>
          </a:xfrm>
        </xdr:grpSpPr>
        <xdr:sp macro="" textlink="PivotTables2!L30">
          <xdr:nvSpPr>
            <xdr:cNvPr id="586" name="TextBox 585">
              <a:extLst>
                <a:ext uri="{FF2B5EF4-FFF2-40B4-BE49-F238E27FC236}">
                  <a16:creationId xmlns:a16="http://schemas.microsoft.com/office/drawing/2014/main" id="{6A5558D0-96A8-F68F-3F25-BB97BD9E6B90}"/>
                </a:ext>
              </a:extLst>
            </xdr:cNvPr>
            <xdr:cNvSpPr txBox="1"/>
          </xdr:nvSpPr>
          <xdr:spPr>
            <a:xfrm>
              <a:off x="7415532" y="2272897"/>
              <a:ext cx="91630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B02964B-F590-44F1-8578-BCB914CA343A}" type="TxLink">
                <a:rPr lang="en-US" sz="1600" b="0" i="0" u="none" strike="noStrike">
                  <a:solidFill>
                    <a:srgbClr val="C240D8"/>
                  </a:solidFill>
                  <a:latin typeface="Calibri"/>
                  <a:ea typeface="Calibri"/>
                  <a:cs typeface="Calibri"/>
                </a:rPr>
                <a:pPr algn="ctr"/>
                <a:t> </a:t>
              </a:fld>
              <a:endParaRPr lang="en-IN" sz="1200"/>
            </a:p>
          </xdr:txBody>
        </xdr:sp>
        <xdr:sp macro="" textlink="PivotTables2!N30">
          <xdr:nvSpPr>
            <xdr:cNvPr id="587" name="TextBox 586">
              <a:extLst>
                <a:ext uri="{FF2B5EF4-FFF2-40B4-BE49-F238E27FC236}">
                  <a16:creationId xmlns:a16="http://schemas.microsoft.com/office/drawing/2014/main" id="{A4042B57-6EDD-8B43-3F0C-5EF2DCA94844}"/>
                </a:ext>
              </a:extLst>
            </xdr:cNvPr>
            <xdr:cNvSpPr txBox="1"/>
          </xdr:nvSpPr>
          <xdr:spPr>
            <a:xfrm>
              <a:off x="7415532" y="2271945"/>
              <a:ext cx="916305" cy="922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ED885A6-A176-4BD6-914F-E6A653D11DAA}"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592" name="Group 591">
            <a:extLst>
              <a:ext uri="{FF2B5EF4-FFF2-40B4-BE49-F238E27FC236}">
                <a16:creationId xmlns:a16="http://schemas.microsoft.com/office/drawing/2014/main" id="{E6BFE051-623C-DC0B-8BCA-3B9841CE57E3}"/>
              </a:ext>
            </a:extLst>
          </xdr:cNvPr>
          <xdr:cNvGrpSpPr/>
        </xdr:nvGrpSpPr>
        <xdr:grpSpPr>
          <a:xfrm>
            <a:off x="7286204" y="3267297"/>
            <a:ext cx="146338" cy="115335"/>
            <a:chOff x="7415532" y="2271945"/>
            <a:chExt cx="916305" cy="922020"/>
          </a:xfrm>
        </xdr:grpSpPr>
        <xdr:sp macro="" textlink="PivotTables2!L30">
          <xdr:nvSpPr>
            <xdr:cNvPr id="593" name="TextBox 592">
              <a:extLst>
                <a:ext uri="{FF2B5EF4-FFF2-40B4-BE49-F238E27FC236}">
                  <a16:creationId xmlns:a16="http://schemas.microsoft.com/office/drawing/2014/main" id="{4B5B1659-A6C4-7824-AA87-6ABF616156FE}"/>
                </a:ext>
              </a:extLst>
            </xdr:cNvPr>
            <xdr:cNvSpPr txBox="1"/>
          </xdr:nvSpPr>
          <xdr:spPr>
            <a:xfrm>
              <a:off x="7415532" y="2272897"/>
              <a:ext cx="91630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B02964B-F590-44F1-8578-BCB914CA343A}" type="TxLink">
                <a:rPr lang="en-US" sz="1600" b="0" i="0" u="none" strike="noStrike">
                  <a:solidFill>
                    <a:srgbClr val="C240D8"/>
                  </a:solidFill>
                  <a:latin typeface="Calibri"/>
                  <a:ea typeface="Calibri"/>
                  <a:cs typeface="Calibri"/>
                </a:rPr>
                <a:pPr algn="ctr"/>
                <a:t> </a:t>
              </a:fld>
              <a:endParaRPr lang="en-IN" sz="1200"/>
            </a:p>
          </xdr:txBody>
        </xdr:sp>
        <xdr:sp macro="" textlink="PivotTables2!N30">
          <xdr:nvSpPr>
            <xdr:cNvPr id="594" name="TextBox 593">
              <a:extLst>
                <a:ext uri="{FF2B5EF4-FFF2-40B4-BE49-F238E27FC236}">
                  <a16:creationId xmlns:a16="http://schemas.microsoft.com/office/drawing/2014/main" id="{331B684A-F02B-D1AA-00BE-E3A15CC8B9C8}"/>
                </a:ext>
              </a:extLst>
            </xdr:cNvPr>
            <xdr:cNvSpPr txBox="1"/>
          </xdr:nvSpPr>
          <xdr:spPr>
            <a:xfrm>
              <a:off x="7415532" y="2271945"/>
              <a:ext cx="916305" cy="922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ED885A6-A176-4BD6-914F-E6A653D11DAA}"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598" name="Group 597">
            <a:extLst>
              <a:ext uri="{FF2B5EF4-FFF2-40B4-BE49-F238E27FC236}">
                <a16:creationId xmlns:a16="http://schemas.microsoft.com/office/drawing/2014/main" id="{53F8CAAD-2885-2C9A-B205-F0CC981EF466}"/>
              </a:ext>
            </a:extLst>
          </xdr:cNvPr>
          <xdr:cNvGrpSpPr/>
        </xdr:nvGrpSpPr>
        <xdr:grpSpPr>
          <a:xfrm>
            <a:off x="7475461" y="2949643"/>
            <a:ext cx="148303" cy="140718"/>
            <a:chOff x="9471879" y="2244563"/>
            <a:chExt cx="916305" cy="925830"/>
          </a:xfrm>
        </xdr:grpSpPr>
        <xdr:sp macro="" textlink="PivotTables2!M30">
          <xdr:nvSpPr>
            <xdr:cNvPr id="599" name="TextBox 598">
              <a:extLst>
                <a:ext uri="{FF2B5EF4-FFF2-40B4-BE49-F238E27FC236}">
                  <a16:creationId xmlns:a16="http://schemas.microsoft.com/office/drawing/2014/main" id="{8D600E64-FE71-2098-04EC-E40BCCD92581}"/>
                </a:ext>
              </a:extLst>
            </xdr:cNvPr>
            <xdr:cNvSpPr txBox="1"/>
          </xdr:nvSpPr>
          <xdr:spPr>
            <a:xfrm>
              <a:off x="9471879" y="2246468"/>
              <a:ext cx="91630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39EAFBE-97AA-4F86-9090-4D55A5A4616B}" type="TxLink">
                <a:rPr lang="en-US" sz="1600" b="0" i="0" u="none" strike="noStrike">
                  <a:solidFill>
                    <a:srgbClr val="5A097C"/>
                  </a:solidFill>
                  <a:latin typeface="Calibri"/>
                  <a:ea typeface="Calibri"/>
                  <a:cs typeface="Calibri"/>
                </a:rPr>
                <a:pPr algn="ctr"/>
                <a:t> </a:t>
              </a:fld>
              <a:endParaRPr lang="en-IN" sz="1200"/>
            </a:p>
          </xdr:txBody>
        </xdr:sp>
        <xdr:sp macro="" textlink="PivotTables2!O30">
          <xdr:nvSpPr>
            <xdr:cNvPr id="600" name="TextBox 599">
              <a:extLst>
                <a:ext uri="{FF2B5EF4-FFF2-40B4-BE49-F238E27FC236}">
                  <a16:creationId xmlns:a16="http://schemas.microsoft.com/office/drawing/2014/main" id="{AA2F16AA-8D9D-7955-A1D9-362141EEBDC5}"/>
                </a:ext>
              </a:extLst>
            </xdr:cNvPr>
            <xdr:cNvSpPr txBox="1"/>
          </xdr:nvSpPr>
          <xdr:spPr>
            <a:xfrm>
              <a:off x="9471879" y="2244563"/>
              <a:ext cx="916305" cy="925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F4B0DE1-99A3-4BAB-BD2E-68805944F154}"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601" name="Group 600">
            <a:extLst>
              <a:ext uri="{FF2B5EF4-FFF2-40B4-BE49-F238E27FC236}">
                <a16:creationId xmlns:a16="http://schemas.microsoft.com/office/drawing/2014/main" id="{29E89E4F-A998-43AF-BC17-8A439E86D346}"/>
              </a:ext>
            </a:extLst>
          </xdr:cNvPr>
          <xdr:cNvGrpSpPr/>
        </xdr:nvGrpSpPr>
        <xdr:grpSpPr>
          <a:xfrm>
            <a:off x="7680781" y="2741661"/>
            <a:ext cx="157441" cy="148170"/>
            <a:chOff x="7415532" y="2271945"/>
            <a:chExt cx="916305" cy="922020"/>
          </a:xfrm>
        </xdr:grpSpPr>
        <xdr:sp macro="" textlink="PivotTables2!L30">
          <xdr:nvSpPr>
            <xdr:cNvPr id="602" name="TextBox 601">
              <a:extLst>
                <a:ext uri="{FF2B5EF4-FFF2-40B4-BE49-F238E27FC236}">
                  <a16:creationId xmlns:a16="http://schemas.microsoft.com/office/drawing/2014/main" id="{E6D1F638-037A-5988-9F52-71CF59648B7A}"/>
                </a:ext>
              </a:extLst>
            </xdr:cNvPr>
            <xdr:cNvSpPr txBox="1"/>
          </xdr:nvSpPr>
          <xdr:spPr>
            <a:xfrm>
              <a:off x="7415532" y="2272897"/>
              <a:ext cx="91630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B02964B-F590-44F1-8578-BCB914CA343A}" type="TxLink">
                <a:rPr lang="en-US" sz="1600" b="0" i="0" u="none" strike="noStrike">
                  <a:solidFill>
                    <a:srgbClr val="C240D8"/>
                  </a:solidFill>
                  <a:latin typeface="Calibri"/>
                  <a:ea typeface="Calibri"/>
                  <a:cs typeface="Calibri"/>
                </a:rPr>
                <a:pPr algn="ctr"/>
                <a:t> </a:t>
              </a:fld>
              <a:endParaRPr lang="en-IN" sz="1200"/>
            </a:p>
          </xdr:txBody>
        </xdr:sp>
        <xdr:sp macro="" textlink="PivotTables2!N30">
          <xdr:nvSpPr>
            <xdr:cNvPr id="603" name="TextBox 602">
              <a:extLst>
                <a:ext uri="{FF2B5EF4-FFF2-40B4-BE49-F238E27FC236}">
                  <a16:creationId xmlns:a16="http://schemas.microsoft.com/office/drawing/2014/main" id="{3B3570D7-05AC-7E10-65AD-449E1DF36200}"/>
                </a:ext>
              </a:extLst>
            </xdr:cNvPr>
            <xdr:cNvSpPr txBox="1"/>
          </xdr:nvSpPr>
          <xdr:spPr>
            <a:xfrm>
              <a:off x="7415532" y="2271945"/>
              <a:ext cx="916305" cy="922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ED885A6-A176-4BD6-914F-E6A653D11DAA}"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604" name="Group 603">
            <a:extLst>
              <a:ext uri="{FF2B5EF4-FFF2-40B4-BE49-F238E27FC236}">
                <a16:creationId xmlns:a16="http://schemas.microsoft.com/office/drawing/2014/main" id="{47D38DF7-A99C-EB52-29D0-3FCD7FA27B81}"/>
              </a:ext>
            </a:extLst>
          </xdr:cNvPr>
          <xdr:cNvGrpSpPr/>
        </xdr:nvGrpSpPr>
        <xdr:grpSpPr>
          <a:xfrm>
            <a:off x="7883749" y="2942650"/>
            <a:ext cx="163921" cy="149110"/>
            <a:chOff x="9471879" y="2244563"/>
            <a:chExt cx="916305" cy="925830"/>
          </a:xfrm>
        </xdr:grpSpPr>
        <xdr:sp macro="" textlink="PivotTables2!M30">
          <xdr:nvSpPr>
            <xdr:cNvPr id="614" name="TextBox 613">
              <a:extLst>
                <a:ext uri="{FF2B5EF4-FFF2-40B4-BE49-F238E27FC236}">
                  <a16:creationId xmlns:a16="http://schemas.microsoft.com/office/drawing/2014/main" id="{1FD92FAE-1089-C95E-935D-FD21A56834AB}"/>
                </a:ext>
              </a:extLst>
            </xdr:cNvPr>
            <xdr:cNvSpPr txBox="1"/>
          </xdr:nvSpPr>
          <xdr:spPr>
            <a:xfrm>
              <a:off x="9471879" y="2246468"/>
              <a:ext cx="91630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39EAFBE-97AA-4F86-9090-4D55A5A4616B}" type="TxLink">
                <a:rPr lang="en-US" sz="1600" b="0" i="0" u="none" strike="noStrike">
                  <a:solidFill>
                    <a:srgbClr val="5A097C"/>
                  </a:solidFill>
                  <a:latin typeface="Calibri"/>
                  <a:ea typeface="Calibri"/>
                  <a:cs typeface="Calibri"/>
                </a:rPr>
                <a:pPr algn="ctr"/>
                <a:t> </a:t>
              </a:fld>
              <a:endParaRPr lang="en-IN" sz="1200"/>
            </a:p>
          </xdr:txBody>
        </xdr:sp>
        <xdr:sp macro="" textlink="PivotTables2!O30">
          <xdr:nvSpPr>
            <xdr:cNvPr id="615" name="TextBox 614">
              <a:extLst>
                <a:ext uri="{FF2B5EF4-FFF2-40B4-BE49-F238E27FC236}">
                  <a16:creationId xmlns:a16="http://schemas.microsoft.com/office/drawing/2014/main" id="{BC0F35E5-221C-42E3-1F7D-A80FC58035EE}"/>
                </a:ext>
              </a:extLst>
            </xdr:cNvPr>
            <xdr:cNvSpPr txBox="1"/>
          </xdr:nvSpPr>
          <xdr:spPr>
            <a:xfrm>
              <a:off x="9471879" y="2244563"/>
              <a:ext cx="916305" cy="925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F4B0DE1-99A3-4BAB-BD2E-68805944F154}"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616" name="Group 615">
            <a:extLst>
              <a:ext uri="{FF2B5EF4-FFF2-40B4-BE49-F238E27FC236}">
                <a16:creationId xmlns:a16="http://schemas.microsoft.com/office/drawing/2014/main" id="{AE588323-D4B7-5C42-0445-ABBFEB4EFC46}"/>
              </a:ext>
            </a:extLst>
          </xdr:cNvPr>
          <xdr:cNvGrpSpPr/>
        </xdr:nvGrpSpPr>
        <xdr:grpSpPr>
          <a:xfrm>
            <a:off x="6857751" y="3143722"/>
            <a:ext cx="156241" cy="149111"/>
            <a:chOff x="9471879" y="2244563"/>
            <a:chExt cx="916305" cy="925830"/>
          </a:xfrm>
        </xdr:grpSpPr>
        <xdr:sp macro="" textlink="PivotTables2!M30">
          <xdr:nvSpPr>
            <xdr:cNvPr id="617" name="TextBox 616">
              <a:extLst>
                <a:ext uri="{FF2B5EF4-FFF2-40B4-BE49-F238E27FC236}">
                  <a16:creationId xmlns:a16="http://schemas.microsoft.com/office/drawing/2014/main" id="{B5BB44DB-6AC9-726F-80AE-A69EEC9F9FEE}"/>
                </a:ext>
              </a:extLst>
            </xdr:cNvPr>
            <xdr:cNvSpPr txBox="1"/>
          </xdr:nvSpPr>
          <xdr:spPr>
            <a:xfrm>
              <a:off x="9471879" y="2246468"/>
              <a:ext cx="91630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39EAFBE-97AA-4F86-9090-4D55A5A4616B}" type="TxLink">
                <a:rPr lang="en-US" sz="1600" b="0" i="0" u="none" strike="noStrike">
                  <a:solidFill>
                    <a:srgbClr val="5A097C"/>
                  </a:solidFill>
                  <a:latin typeface="Calibri"/>
                  <a:ea typeface="Calibri"/>
                  <a:cs typeface="Calibri"/>
                </a:rPr>
                <a:pPr algn="ctr"/>
                <a:t> </a:t>
              </a:fld>
              <a:endParaRPr lang="en-IN" sz="1200"/>
            </a:p>
          </xdr:txBody>
        </xdr:sp>
        <xdr:sp macro="" textlink="PivotTables2!O30">
          <xdr:nvSpPr>
            <xdr:cNvPr id="618" name="TextBox 617">
              <a:extLst>
                <a:ext uri="{FF2B5EF4-FFF2-40B4-BE49-F238E27FC236}">
                  <a16:creationId xmlns:a16="http://schemas.microsoft.com/office/drawing/2014/main" id="{45CD07ED-109F-C269-9128-EEC63297B3B1}"/>
                </a:ext>
              </a:extLst>
            </xdr:cNvPr>
            <xdr:cNvSpPr txBox="1"/>
          </xdr:nvSpPr>
          <xdr:spPr>
            <a:xfrm>
              <a:off x="9471879" y="2244563"/>
              <a:ext cx="916305" cy="925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F4B0DE1-99A3-4BAB-BD2E-68805944F154}"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619" name="Group 618">
            <a:extLst>
              <a:ext uri="{FF2B5EF4-FFF2-40B4-BE49-F238E27FC236}">
                <a16:creationId xmlns:a16="http://schemas.microsoft.com/office/drawing/2014/main" id="{C254F529-60C7-CF75-566C-70399337DBE8}"/>
              </a:ext>
            </a:extLst>
          </xdr:cNvPr>
          <xdr:cNvGrpSpPr/>
        </xdr:nvGrpSpPr>
        <xdr:grpSpPr>
          <a:xfrm>
            <a:off x="6773814" y="3346455"/>
            <a:ext cx="154029" cy="146298"/>
            <a:chOff x="7415532" y="2271945"/>
            <a:chExt cx="916305" cy="922020"/>
          </a:xfrm>
        </xdr:grpSpPr>
        <xdr:sp macro="" textlink="PivotTables2!L30">
          <xdr:nvSpPr>
            <xdr:cNvPr id="620" name="TextBox 619">
              <a:extLst>
                <a:ext uri="{FF2B5EF4-FFF2-40B4-BE49-F238E27FC236}">
                  <a16:creationId xmlns:a16="http://schemas.microsoft.com/office/drawing/2014/main" id="{D5F7D1C3-3D88-CFF3-4881-8349CAC90CDE}"/>
                </a:ext>
              </a:extLst>
            </xdr:cNvPr>
            <xdr:cNvSpPr txBox="1"/>
          </xdr:nvSpPr>
          <xdr:spPr>
            <a:xfrm>
              <a:off x="7415532" y="2272897"/>
              <a:ext cx="91630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B02964B-F590-44F1-8578-BCB914CA343A}" type="TxLink">
                <a:rPr lang="en-US" sz="1600" b="0" i="0" u="none" strike="noStrike">
                  <a:solidFill>
                    <a:srgbClr val="C240D8"/>
                  </a:solidFill>
                  <a:latin typeface="Calibri"/>
                  <a:ea typeface="Calibri"/>
                  <a:cs typeface="Calibri"/>
                </a:rPr>
                <a:pPr algn="ctr"/>
                <a:t> </a:t>
              </a:fld>
              <a:endParaRPr lang="en-IN" sz="1200"/>
            </a:p>
          </xdr:txBody>
        </xdr:sp>
        <xdr:sp macro="" textlink="PivotTables2!N30">
          <xdr:nvSpPr>
            <xdr:cNvPr id="621" name="TextBox 620">
              <a:extLst>
                <a:ext uri="{FF2B5EF4-FFF2-40B4-BE49-F238E27FC236}">
                  <a16:creationId xmlns:a16="http://schemas.microsoft.com/office/drawing/2014/main" id="{9C4C61C1-A171-B142-825C-734613C87B0F}"/>
                </a:ext>
              </a:extLst>
            </xdr:cNvPr>
            <xdr:cNvSpPr txBox="1"/>
          </xdr:nvSpPr>
          <xdr:spPr>
            <a:xfrm>
              <a:off x="7415532" y="2271945"/>
              <a:ext cx="916305" cy="922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ED885A6-A176-4BD6-914F-E6A653D11DAA}"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722" name="Group 721">
            <a:extLst>
              <a:ext uri="{FF2B5EF4-FFF2-40B4-BE49-F238E27FC236}">
                <a16:creationId xmlns:a16="http://schemas.microsoft.com/office/drawing/2014/main" id="{36FF6082-20B3-8CC9-0398-CE47D5377CC9}"/>
              </a:ext>
            </a:extLst>
          </xdr:cNvPr>
          <xdr:cNvGrpSpPr/>
        </xdr:nvGrpSpPr>
        <xdr:grpSpPr>
          <a:xfrm flipH="1">
            <a:off x="14422515" y="2127885"/>
            <a:ext cx="191256" cy="155260"/>
            <a:chOff x="8824819" y="2895898"/>
            <a:chExt cx="918210" cy="931545"/>
          </a:xfrm>
        </xdr:grpSpPr>
        <xdr:sp macro="" textlink="PivotTables2!L31">
          <xdr:nvSpPr>
            <xdr:cNvPr id="640" name="TextBox 639">
              <a:extLst>
                <a:ext uri="{FF2B5EF4-FFF2-40B4-BE49-F238E27FC236}">
                  <a16:creationId xmlns:a16="http://schemas.microsoft.com/office/drawing/2014/main" id="{F0016FA9-D29B-FBC7-9B8E-5A9690C96FC4}"/>
                </a:ext>
              </a:extLst>
            </xdr:cNvPr>
            <xdr:cNvSpPr txBox="1"/>
          </xdr:nvSpPr>
          <xdr:spPr>
            <a:xfrm>
              <a:off x="8824819" y="2895898"/>
              <a:ext cx="918210" cy="9315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B2A96D0-3206-4A1C-90A5-FDFECB1EFB85}" type="TxLink">
                <a:rPr lang="en-US" sz="1600" b="0" i="0" u="none" strike="noStrike">
                  <a:solidFill>
                    <a:srgbClr val="C240D8"/>
                  </a:solidFill>
                  <a:latin typeface="Calibri"/>
                  <a:ea typeface="Calibri"/>
                  <a:cs typeface="Calibri"/>
                </a:rPr>
                <a:pPr algn="ctr"/>
                <a:t> </a:t>
              </a:fld>
              <a:endParaRPr lang="en-IN" sz="1200"/>
            </a:p>
          </xdr:txBody>
        </xdr:sp>
        <xdr:sp macro="" textlink="PivotTables2!N31">
          <xdr:nvSpPr>
            <xdr:cNvPr id="641" name="TextBox 640">
              <a:extLst>
                <a:ext uri="{FF2B5EF4-FFF2-40B4-BE49-F238E27FC236}">
                  <a16:creationId xmlns:a16="http://schemas.microsoft.com/office/drawing/2014/main" id="{2197AE41-3DFF-1737-678B-66A56318EC1B}"/>
                </a:ext>
              </a:extLst>
            </xdr:cNvPr>
            <xdr:cNvSpPr txBox="1"/>
          </xdr:nvSpPr>
          <xdr:spPr>
            <a:xfrm>
              <a:off x="8832439" y="2901613"/>
              <a:ext cx="906780"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9049CE2-9910-44D0-ADD3-5FC2F1E5C562}"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723" name="Group 722">
            <a:extLst>
              <a:ext uri="{FF2B5EF4-FFF2-40B4-BE49-F238E27FC236}">
                <a16:creationId xmlns:a16="http://schemas.microsoft.com/office/drawing/2014/main" id="{6E3FCF5C-E2E8-AF21-CF7A-822E8FCA2587}"/>
              </a:ext>
            </a:extLst>
          </xdr:cNvPr>
          <xdr:cNvGrpSpPr/>
        </xdr:nvGrpSpPr>
        <xdr:grpSpPr>
          <a:xfrm>
            <a:off x="14646193" y="1627751"/>
            <a:ext cx="164157" cy="148649"/>
            <a:chOff x="11054267" y="2960593"/>
            <a:chExt cx="901065" cy="920115"/>
          </a:xfrm>
        </xdr:grpSpPr>
        <xdr:sp macro="" textlink="PivotTables2!M31">
          <xdr:nvSpPr>
            <xdr:cNvPr id="642" name="TextBox 641">
              <a:extLst>
                <a:ext uri="{FF2B5EF4-FFF2-40B4-BE49-F238E27FC236}">
                  <a16:creationId xmlns:a16="http://schemas.microsoft.com/office/drawing/2014/main" id="{48AA2585-F3F1-EB57-8E74-5F62FFAE757E}"/>
                </a:ext>
              </a:extLst>
            </xdr:cNvPr>
            <xdr:cNvSpPr txBox="1"/>
          </xdr:nvSpPr>
          <xdr:spPr>
            <a:xfrm>
              <a:off x="11054267" y="2960593"/>
              <a:ext cx="90106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2C7D0F2-7C01-46A9-BC2C-DEF308C02117}" type="TxLink">
                <a:rPr lang="en-US" sz="1600" b="0" i="0" u="none" strike="noStrike">
                  <a:solidFill>
                    <a:srgbClr val="5A097C"/>
                  </a:solidFill>
                  <a:latin typeface="Calibri"/>
                  <a:ea typeface="Calibri"/>
                  <a:cs typeface="Calibri"/>
                </a:rPr>
                <a:pPr algn="ctr"/>
                <a:t> </a:t>
              </a:fld>
              <a:endParaRPr lang="en-IN" sz="1200"/>
            </a:p>
          </xdr:txBody>
        </xdr:sp>
        <xdr:sp macro="" textlink="PivotTables2!O31">
          <xdr:nvSpPr>
            <xdr:cNvPr id="643" name="TextBox 642">
              <a:extLst>
                <a:ext uri="{FF2B5EF4-FFF2-40B4-BE49-F238E27FC236}">
                  <a16:creationId xmlns:a16="http://schemas.microsoft.com/office/drawing/2014/main" id="{E0917361-2255-6115-54D1-398CF49E3384}"/>
                </a:ext>
              </a:extLst>
            </xdr:cNvPr>
            <xdr:cNvSpPr txBox="1"/>
          </xdr:nvSpPr>
          <xdr:spPr>
            <a:xfrm>
              <a:off x="11054267" y="2960593"/>
              <a:ext cx="90106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3064F5D-0460-472F-9AFE-C369ED576509}"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492" name="Group 491">
            <a:extLst>
              <a:ext uri="{FF2B5EF4-FFF2-40B4-BE49-F238E27FC236}">
                <a16:creationId xmlns:a16="http://schemas.microsoft.com/office/drawing/2014/main" id="{AC2A4522-A550-0902-AB68-4F5430C4C48F}"/>
              </a:ext>
            </a:extLst>
          </xdr:cNvPr>
          <xdr:cNvGrpSpPr/>
        </xdr:nvGrpSpPr>
        <xdr:grpSpPr>
          <a:xfrm>
            <a:off x="14628768" y="1498891"/>
            <a:ext cx="198699" cy="188967"/>
            <a:chOff x="13526453" y="1320710"/>
            <a:chExt cx="916305" cy="935355"/>
          </a:xfrm>
          <a:noFill/>
        </xdr:grpSpPr>
        <xdr:sp macro="" textlink="PivotTables2!L31">
          <xdr:nvSpPr>
            <xdr:cNvPr id="487" name="TextBox 486">
              <a:extLst>
                <a:ext uri="{FF2B5EF4-FFF2-40B4-BE49-F238E27FC236}">
                  <a16:creationId xmlns:a16="http://schemas.microsoft.com/office/drawing/2014/main" id="{08AEFE97-C0A5-87A2-AF31-2F432EC017EB}"/>
                </a:ext>
              </a:extLst>
            </xdr:cNvPr>
            <xdr:cNvSpPr txBox="1"/>
          </xdr:nvSpPr>
          <xdr:spPr>
            <a:xfrm>
              <a:off x="13526453" y="1324520"/>
              <a:ext cx="916305" cy="927735"/>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2248A90-FDBB-4D33-8D5E-64AFABA1394F}" type="TxLink">
                <a:rPr lang="en-US" sz="1600" b="0" i="0" u="none" strike="noStrike">
                  <a:solidFill>
                    <a:srgbClr val="C240D8"/>
                  </a:solidFill>
                  <a:latin typeface="Calibri"/>
                  <a:ea typeface="Calibri"/>
                  <a:cs typeface="Calibri"/>
                </a:rPr>
                <a:pPr algn="ctr"/>
                <a:t> </a:t>
              </a:fld>
              <a:endParaRPr lang="en-US" sz="1200"/>
            </a:p>
          </xdr:txBody>
        </xdr:sp>
        <xdr:sp macro="" textlink="PivotTables2!N31">
          <xdr:nvSpPr>
            <xdr:cNvPr id="488" name="TextBox 487">
              <a:extLst>
                <a:ext uri="{FF2B5EF4-FFF2-40B4-BE49-F238E27FC236}">
                  <a16:creationId xmlns:a16="http://schemas.microsoft.com/office/drawing/2014/main" id="{7C5D3FD4-8F6A-497A-7F92-895D3674D34B}"/>
                </a:ext>
              </a:extLst>
            </xdr:cNvPr>
            <xdr:cNvSpPr txBox="1"/>
          </xdr:nvSpPr>
          <xdr:spPr>
            <a:xfrm>
              <a:off x="13526453" y="1320710"/>
              <a:ext cx="916305" cy="935355"/>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8E16D66-7143-4EA6-8A53-1984818C77C1}"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685" name="Group 684">
            <a:extLst>
              <a:ext uri="{FF2B5EF4-FFF2-40B4-BE49-F238E27FC236}">
                <a16:creationId xmlns:a16="http://schemas.microsoft.com/office/drawing/2014/main" id="{DA75CDF2-E1E1-A2D8-87AC-CE255B89FF52}"/>
              </a:ext>
            </a:extLst>
          </xdr:cNvPr>
          <xdr:cNvGrpSpPr/>
        </xdr:nvGrpSpPr>
        <xdr:grpSpPr>
          <a:xfrm>
            <a:off x="14433240" y="1830649"/>
            <a:ext cx="181127" cy="144503"/>
            <a:chOff x="13331561" y="5459284"/>
            <a:chExt cx="938404" cy="957798"/>
          </a:xfrm>
        </xdr:grpSpPr>
        <xdr:sp macro="" textlink="PivotTables2!M31">
          <xdr:nvSpPr>
            <xdr:cNvPr id="189" name="TextBox 188">
              <a:extLst>
                <a:ext uri="{FF2B5EF4-FFF2-40B4-BE49-F238E27FC236}">
                  <a16:creationId xmlns:a16="http://schemas.microsoft.com/office/drawing/2014/main" id="{F1D9E18D-D50A-4425-AE3A-C29E9190858C}"/>
                </a:ext>
              </a:extLst>
            </xdr:cNvPr>
            <xdr:cNvSpPr txBox="1"/>
          </xdr:nvSpPr>
          <xdr:spPr>
            <a:xfrm>
              <a:off x="13331561" y="5467708"/>
              <a:ext cx="938404" cy="9390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10ECAC8-E001-4315-8F3C-5C7ABFA72F3A}" type="TxLink">
                <a:rPr lang="en-US" sz="1600" b="0" i="0" u="none" strike="noStrike">
                  <a:solidFill>
                    <a:srgbClr val="5A097C"/>
                  </a:solidFill>
                  <a:latin typeface="Calibri"/>
                  <a:ea typeface="Calibri"/>
                  <a:cs typeface="Calibri"/>
                </a:rPr>
                <a:pPr algn="ctr"/>
                <a:t> </a:t>
              </a:fld>
              <a:endParaRPr lang="en-IN" sz="1200"/>
            </a:p>
          </xdr:txBody>
        </xdr:sp>
        <xdr:sp macro="" textlink="PivotTables2!O31">
          <xdr:nvSpPr>
            <xdr:cNvPr id="190" name="TextBox 189">
              <a:extLst>
                <a:ext uri="{FF2B5EF4-FFF2-40B4-BE49-F238E27FC236}">
                  <a16:creationId xmlns:a16="http://schemas.microsoft.com/office/drawing/2014/main" id="{2DA5B4B3-BC4D-48B7-BE86-7B02DA4A2FE5}"/>
                </a:ext>
              </a:extLst>
            </xdr:cNvPr>
            <xdr:cNvSpPr txBox="1"/>
          </xdr:nvSpPr>
          <xdr:spPr>
            <a:xfrm>
              <a:off x="13339561" y="5459284"/>
              <a:ext cx="922405" cy="9577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7686500-03F5-4B57-A49C-CBBEABB6163F}"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683" name="Group 682">
            <a:extLst>
              <a:ext uri="{FF2B5EF4-FFF2-40B4-BE49-F238E27FC236}">
                <a16:creationId xmlns:a16="http://schemas.microsoft.com/office/drawing/2014/main" id="{7840B1A8-D677-E904-C2D5-A022D2F0A26E}"/>
              </a:ext>
            </a:extLst>
          </xdr:cNvPr>
          <xdr:cNvGrpSpPr/>
        </xdr:nvGrpSpPr>
        <xdr:grpSpPr>
          <a:xfrm>
            <a:off x="13925934" y="1695700"/>
            <a:ext cx="170878" cy="188150"/>
            <a:chOff x="13391167" y="3408758"/>
            <a:chExt cx="939550" cy="950178"/>
          </a:xfrm>
        </xdr:grpSpPr>
        <xdr:sp macro="" textlink="PivotTables2!M31">
          <xdr:nvSpPr>
            <xdr:cNvPr id="584" name="TextBox 583">
              <a:extLst>
                <a:ext uri="{FF2B5EF4-FFF2-40B4-BE49-F238E27FC236}">
                  <a16:creationId xmlns:a16="http://schemas.microsoft.com/office/drawing/2014/main" id="{FA6B821D-B7FA-43F5-9B3E-A0217FDA7696}"/>
                </a:ext>
              </a:extLst>
            </xdr:cNvPr>
            <xdr:cNvSpPr txBox="1"/>
          </xdr:nvSpPr>
          <xdr:spPr>
            <a:xfrm>
              <a:off x="13405075" y="3408758"/>
              <a:ext cx="921259" cy="9501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9371611-89E5-43E0-8CFF-8F609F45813D}" type="TxLink">
                <a:rPr lang="en-US" sz="1600" b="0" i="0" u="none" strike="noStrike">
                  <a:solidFill>
                    <a:srgbClr val="5A097C"/>
                  </a:solidFill>
                  <a:latin typeface="Calibri"/>
                  <a:ea typeface="Calibri"/>
                  <a:cs typeface="Calibri"/>
                </a:rPr>
                <a:pPr algn="ctr"/>
                <a:t> </a:t>
              </a:fld>
              <a:endParaRPr lang="en-IN" sz="1200"/>
            </a:p>
          </xdr:txBody>
        </xdr:sp>
        <xdr:sp macro="" textlink="PivotTables2!O31">
          <xdr:nvSpPr>
            <xdr:cNvPr id="585" name="TextBox 584">
              <a:extLst>
                <a:ext uri="{FF2B5EF4-FFF2-40B4-BE49-F238E27FC236}">
                  <a16:creationId xmlns:a16="http://schemas.microsoft.com/office/drawing/2014/main" id="{2A6B6AE6-31F8-4E0D-AFCA-520ECAFDD3B3}"/>
                </a:ext>
              </a:extLst>
            </xdr:cNvPr>
            <xdr:cNvSpPr txBox="1"/>
          </xdr:nvSpPr>
          <xdr:spPr>
            <a:xfrm>
              <a:off x="13391167" y="3418283"/>
              <a:ext cx="939550" cy="9311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B70B736-43EF-4333-89AE-62FB765B9D4C}"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684" name="Group 683">
            <a:extLst>
              <a:ext uri="{FF2B5EF4-FFF2-40B4-BE49-F238E27FC236}">
                <a16:creationId xmlns:a16="http://schemas.microsoft.com/office/drawing/2014/main" id="{C116F654-80E0-77A6-3422-8212E6D0CBD7}"/>
              </a:ext>
            </a:extLst>
          </xdr:cNvPr>
          <xdr:cNvGrpSpPr/>
        </xdr:nvGrpSpPr>
        <xdr:grpSpPr>
          <a:xfrm>
            <a:off x="14448847" y="1731494"/>
            <a:ext cx="146254" cy="142944"/>
            <a:chOff x="13367745" y="4454265"/>
            <a:chExt cx="930025" cy="945831"/>
          </a:xfrm>
        </xdr:grpSpPr>
        <xdr:sp macro="" textlink="PivotTables2!M31">
          <xdr:nvSpPr>
            <xdr:cNvPr id="589" name="TextBox 588">
              <a:extLst>
                <a:ext uri="{FF2B5EF4-FFF2-40B4-BE49-F238E27FC236}">
                  <a16:creationId xmlns:a16="http://schemas.microsoft.com/office/drawing/2014/main" id="{C3B75BE6-0619-4BF1-B795-F9B6847C6DD4}"/>
                </a:ext>
              </a:extLst>
            </xdr:cNvPr>
            <xdr:cNvSpPr txBox="1"/>
          </xdr:nvSpPr>
          <xdr:spPr>
            <a:xfrm>
              <a:off x="13368318" y="4454265"/>
              <a:ext cx="926974" cy="9458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11628D8-34D7-4F33-8D30-1A0EFA700D05}" type="TxLink">
                <a:rPr lang="en-US" sz="1600" b="0" i="0" u="none" strike="noStrike">
                  <a:solidFill>
                    <a:srgbClr val="5A097C"/>
                  </a:solidFill>
                  <a:latin typeface="Calibri"/>
                  <a:ea typeface="Calibri"/>
                  <a:cs typeface="Calibri"/>
                </a:rPr>
                <a:pPr algn="ctr"/>
                <a:t> </a:t>
              </a:fld>
              <a:endParaRPr lang="en-IN" sz="1200"/>
            </a:p>
          </xdr:txBody>
        </xdr:sp>
        <xdr:sp macro="" textlink="PivotTables2!O31">
          <xdr:nvSpPr>
            <xdr:cNvPr id="590" name="TextBox 589">
              <a:extLst>
                <a:ext uri="{FF2B5EF4-FFF2-40B4-BE49-F238E27FC236}">
                  <a16:creationId xmlns:a16="http://schemas.microsoft.com/office/drawing/2014/main" id="{D6848907-AF2F-4DC3-9EF1-F4ECB3606642}"/>
                </a:ext>
              </a:extLst>
            </xdr:cNvPr>
            <xdr:cNvSpPr txBox="1"/>
          </xdr:nvSpPr>
          <xdr:spPr>
            <a:xfrm>
              <a:off x="13367745" y="4460933"/>
              <a:ext cx="930025" cy="9324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3D582D3-0705-4C83-BFE6-F33DD13B66F4}"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676" name="Group 675">
            <a:extLst>
              <a:ext uri="{FF2B5EF4-FFF2-40B4-BE49-F238E27FC236}">
                <a16:creationId xmlns:a16="http://schemas.microsoft.com/office/drawing/2014/main" id="{E8BAF056-B025-DF8D-2050-3061600390B2}"/>
              </a:ext>
            </a:extLst>
          </xdr:cNvPr>
          <xdr:cNvGrpSpPr/>
        </xdr:nvGrpSpPr>
        <xdr:grpSpPr>
          <a:xfrm>
            <a:off x="15129017" y="1792263"/>
            <a:ext cx="229796" cy="231320"/>
            <a:chOff x="13394212" y="2383240"/>
            <a:chExt cx="933835" cy="977145"/>
          </a:xfrm>
        </xdr:grpSpPr>
        <xdr:sp macro="" textlink="PivotTables2!M31">
          <xdr:nvSpPr>
            <xdr:cNvPr id="634" name="TextBox 633">
              <a:extLst>
                <a:ext uri="{FF2B5EF4-FFF2-40B4-BE49-F238E27FC236}">
                  <a16:creationId xmlns:a16="http://schemas.microsoft.com/office/drawing/2014/main" id="{2271EB86-A287-49F0-8727-E4C48C280D5E}"/>
                </a:ext>
              </a:extLst>
            </xdr:cNvPr>
            <xdr:cNvSpPr txBox="1"/>
          </xdr:nvSpPr>
          <xdr:spPr>
            <a:xfrm>
              <a:off x="13409072" y="2401486"/>
              <a:ext cx="913639" cy="9406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31BA467-0E78-4757-8772-4D423221694B}" type="TxLink">
                <a:rPr lang="en-US" sz="1600" b="0" i="0" u="none" strike="noStrike">
                  <a:solidFill>
                    <a:srgbClr val="5A097C"/>
                  </a:solidFill>
                  <a:latin typeface="Calibri"/>
                  <a:ea typeface="Calibri"/>
                  <a:cs typeface="Calibri"/>
                </a:rPr>
                <a:pPr algn="ctr"/>
                <a:t> </a:t>
              </a:fld>
              <a:endParaRPr lang="en-IN" sz="1200"/>
            </a:p>
          </xdr:txBody>
        </xdr:sp>
        <xdr:sp macro="" textlink="PivotTables2!O31">
          <xdr:nvSpPr>
            <xdr:cNvPr id="635" name="TextBox 634">
              <a:extLst>
                <a:ext uri="{FF2B5EF4-FFF2-40B4-BE49-F238E27FC236}">
                  <a16:creationId xmlns:a16="http://schemas.microsoft.com/office/drawing/2014/main" id="{6789C04E-06A6-40E3-97D0-BC9932C8D951}"/>
                </a:ext>
              </a:extLst>
            </xdr:cNvPr>
            <xdr:cNvSpPr txBox="1"/>
          </xdr:nvSpPr>
          <xdr:spPr>
            <a:xfrm>
              <a:off x="13394212" y="2383240"/>
              <a:ext cx="933835" cy="9771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6B6F448-E0CF-4FAD-AB48-64DA2F386AC4}" type="TxLink">
                <a:rPr lang="en-US" sz="1600" b="0" i="0" u="none" strike="noStrike">
                  <a:solidFill>
                    <a:srgbClr val="296EFC"/>
                  </a:solidFill>
                  <a:latin typeface="Calibri"/>
                  <a:ea typeface="Calibri"/>
                  <a:cs typeface="Calibri"/>
                </a:rPr>
                <a:pPr algn="ctr"/>
                <a:t>●</a:t>
              </a:fld>
              <a:endParaRPr lang="en-IN" sz="1200"/>
            </a:p>
          </xdr:txBody>
        </xdr:sp>
      </xdr:grpSp>
      <xdr:sp macro="" textlink="PivotTables2!$O$31">
        <xdr:nvSpPr>
          <xdr:cNvPr id="192" name="TextBox 191">
            <a:extLst>
              <a:ext uri="{FF2B5EF4-FFF2-40B4-BE49-F238E27FC236}">
                <a16:creationId xmlns:a16="http://schemas.microsoft.com/office/drawing/2014/main" id="{EA94751C-1C62-483B-B629-A0EE56622803}"/>
              </a:ext>
            </a:extLst>
          </xdr:cNvPr>
          <xdr:cNvSpPr txBox="1"/>
        </xdr:nvSpPr>
        <xdr:spPr>
          <a:xfrm>
            <a:off x="14932459" y="1489172"/>
            <a:ext cx="206484" cy="2011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57F032B-3FAE-4F1C-B82A-8D38AC1359C1}" type="TxLink">
              <a:rPr lang="en-US" sz="1600" b="0" i="0" u="none" strike="noStrike">
                <a:solidFill>
                  <a:srgbClr val="296EFC"/>
                </a:solidFill>
                <a:latin typeface="Calibri"/>
                <a:ea typeface="Calibri"/>
                <a:cs typeface="Calibri"/>
              </a:rPr>
              <a:pPr algn="ctr"/>
              <a:t>●</a:t>
            </a:fld>
            <a:endParaRPr lang="en-IN" sz="1200"/>
          </a:p>
        </xdr:txBody>
      </xdr:sp>
      <xdr:grpSp>
        <xdr:nvGrpSpPr>
          <xdr:cNvPr id="669" name="Group 668">
            <a:extLst>
              <a:ext uri="{FF2B5EF4-FFF2-40B4-BE49-F238E27FC236}">
                <a16:creationId xmlns:a16="http://schemas.microsoft.com/office/drawing/2014/main" id="{4507B2E5-E17C-6522-A292-5B4955D04638}"/>
              </a:ext>
            </a:extLst>
          </xdr:cNvPr>
          <xdr:cNvGrpSpPr/>
        </xdr:nvGrpSpPr>
        <xdr:grpSpPr>
          <a:xfrm>
            <a:off x="15062188" y="1933920"/>
            <a:ext cx="147223" cy="152136"/>
            <a:chOff x="17845218" y="5226462"/>
            <a:chExt cx="937260" cy="941070"/>
          </a:xfrm>
        </xdr:grpSpPr>
        <xdr:sp macro="" textlink="PivotTables2!$M$31">
          <xdr:nvSpPr>
            <xdr:cNvPr id="193" name="TextBox 192">
              <a:extLst>
                <a:ext uri="{FF2B5EF4-FFF2-40B4-BE49-F238E27FC236}">
                  <a16:creationId xmlns:a16="http://schemas.microsoft.com/office/drawing/2014/main" id="{38E4CA3B-CFA0-8FE9-07FA-37D30D2AE172}"/>
                </a:ext>
              </a:extLst>
            </xdr:cNvPr>
            <xdr:cNvSpPr txBox="1"/>
          </xdr:nvSpPr>
          <xdr:spPr>
            <a:xfrm>
              <a:off x="17854743" y="5230272"/>
              <a:ext cx="918210" cy="923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9E5FDA2-F16A-40E7-BED6-4BB991AB383E}" type="TxLink">
                <a:rPr lang="en-US" sz="1600" b="0" i="0" u="none" strike="noStrike">
                  <a:solidFill>
                    <a:srgbClr val="5A097C"/>
                  </a:solidFill>
                  <a:latin typeface="Calibri"/>
                  <a:ea typeface="Calibri"/>
                  <a:cs typeface="Calibri"/>
                </a:rPr>
                <a:pPr algn="ctr"/>
                <a:t> </a:t>
              </a:fld>
              <a:endParaRPr lang="en-IN" sz="1200"/>
            </a:p>
          </xdr:txBody>
        </xdr:sp>
        <xdr:sp macro="" textlink="PivotTables2!$O$31">
          <xdr:nvSpPr>
            <xdr:cNvPr id="194" name="TextBox 193">
              <a:extLst>
                <a:ext uri="{FF2B5EF4-FFF2-40B4-BE49-F238E27FC236}">
                  <a16:creationId xmlns:a16="http://schemas.microsoft.com/office/drawing/2014/main" id="{394EF17D-0CC6-C965-E8A3-3404B6212AE0}"/>
                </a:ext>
              </a:extLst>
            </xdr:cNvPr>
            <xdr:cNvSpPr txBox="1"/>
          </xdr:nvSpPr>
          <xdr:spPr>
            <a:xfrm>
              <a:off x="17845218" y="5226462"/>
              <a:ext cx="937260" cy="9410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74AF955-6292-474D-AF21-F3FE944197A8}"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662" name="Group 661">
            <a:extLst>
              <a:ext uri="{FF2B5EF4-FFF2-40B4-BE49-F238E27FC236}">
                <a16:creationId xmlns:a16="http://schemas.microsoft.com/office/drawing/2014/main" id="{4669F29C-BECB-C45A-B298-E638188C2555}"/>
              </a:ext>
            </a:extLst>
          </xdr:cNvPr>
          <xdr:cNvGrpSpPr/>
        </xdr:nvGrpSpPr>
        <xdr:grpSpPr>
          <a:xfrm>
            <a:off x="14758256" y="1832847"/>
            <a:ext cx="154250" cy="144177"/>
            <a:chOff x="16000226" y="5264362"/>
            <a:chExt cx="942975" cy="927735"/>
          </a:xfrm>
        </xdr:grpSpPr>
        <xdr:sp macro="" textlink="PivotTables2!$L$31">
          <xdr:nvSpPr>
            <xdr:cNvPr id="195" name="TextBox 194">
              <a:extLst>
                <a:ext uri="{FF2B5EF4-FFF2-40B4-BE49-F238E27FC236}">
                  <a16:creationId xmlns:a16="http://schemas.microsoft.com/office/drawing/2014/main" id="{A00840FC-15BF-F66D-15C2-65E01F5C7EC5}"/>
                </a:ext>
              </a:extLst>
            </xdr:cNvPr>
            <xdr:cNvSpPr txBox="1"/>
          </xdr:nvSpPr>
          <xdr:spPr>
            <a:xfrm>
              <a:off x="16000226" y="5264362"/>
              <a:ext cx="942975" cy="9277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7B22449-7B1A-4998-AE4B-ABB9E891D65B}" type="TxLink">
                <a:rPr lang="en-US" sz="1600" b="0" i="0" u="none" strike="noStrike">
                  <a:solidFill>
                    <a:srgbClr val="C240D8"/>
                  </a:solidFill>
                  <a:latin typeface="Calibri"/>
                  <a:ea typeface="Calibri"/>
                  <a:cs typeface="Calibri"/>
                </a:rPr>
                <a:pPr algn="ctr"/>
                <a:t> </a:t>
              </a:fld>
              <a:endParaRPr lang="en-IN" sz="1200"/>
            </a:p>
          </xdr:txBody>
        </xdr:sp>
        <xdr:sp macro="" textlink="PivotTables2!$N$31">
          <xdr:nvSpPr>
            <xdr:cNvPr id="196" name="TextBox 195">
              <a:extLst>
                <a:ext uri="{FF2B5EF4-FFF2-40B4-BE49-F238E27FC236}">
                  <a16:creationId xmlns:a16="http://schemas.microsoft.com/office/drawing/2014/main" id="{6FD08969-BD8C-DB47-39B2-0F3AC5E7CECD}"/>
                </a:ext>
              </a:extLst>
            </xdr:cNvPr>
            <xdr:cNvSpPr txBox="1"/>
          </xdr:nvSpPr>
          <xdr:spPr>
            <a:xfrm>
              <a:off x="16012609" y="5277697"/>
              <a:ext cx="916305" cy="8934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E60B515-C790-49EF-A7E4-5E0F1AD68DCF}"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664" name="Group 663">
            <a:extLst>
              <a:ext uri="{FF2B5EF4-FFF2-40B4-BE49-F238E27FC236}">
                <a16:creationId xmlns:a16="http://schemas.microsoft.com/office/drawing/2014/main" id="{B2C3BF5B-32FD-41E3-099C-3FA0092040B4}"/>
              </a:ext>
            </a:extLst>
          </xdr:cNvPr>
          <xdr:cNvGrpSpPr/>
        </xdr:nvGrpSpPr>
        <xdr:grpSpPr>
          <a:xfrm>
            <a:off x="14836124" y="1593322"/>
            <a:ext cx="208326" cy="217708"/>
            <a:chOff x="17896825" y="3215968"/>
            <a:chExt cx="929640" cy="933450"/>
          </a:xfrm>
        </xdr:grpSpPr>
        <xdr:sp macro="" textlink="PivotTables2!$M$31">
          <xdr:nvSpPr>
            <xdr:cNvPr id="200" name="TextBox 199">
              <a:extLst>
                <a:ext uri="{FF2B5EF4-FFF2-40B4-BE49-F238E27FC236}">
                  <a16:creationId xmlns:a16="http://schemas.microsoft.com/office/drawing/2014/main" id="{9BB86034-D6C9-6BAD-621F-7AA3365391EF}"/>
                </a:ext>
              </a:extLst>
            </xdr:cNvPr>
            <xdr:cNvSpPr txBox="1"/>
          </xdr:nvSpPr>
          <xdr:spPr>
            <a:xfrm>
              <a:off x="17902540" y="3217873"/>
              <a:ext cx="918210" cy="9277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34FCA4E-E018-4722-A2C6-5D7614CD56AB}" type="TxLink">
                <a:rPr lang="en-US" sz="1600" b="0" i="0" u="none" strike="noStrike">
                  <a:solidFill>
                    <a:srgbClr val="5A097C"/>
                  </a:solidFill>
                  <a:latin typeface="Calibri"/>
                  <a:ea typeface="Calibri"/>
                  <a:cs typeface="Calibri"/>
                </a:rPr>
                <a:pPr algn="ctr"/>
                <a:t> </a:t>
              </a:fld>
              <a:endParaRPr lang="en-IN" sz="1200"/>
            </a:p>
          </xdr:txBody>
        </xdr:sp>
        <xdr:sp macro="" textlink="PivotTables2!$O$31">
          <xdr:nvSpPr>
            <xdr:cNvPr id="207" name="TextBox 206">
              <a:extLst>
                <a:ext uri="{FF2B5EF4-FFF2-40B4-BE49-F238E27FC236}">
                  <a16:creationId xmlns:a16="http://schemas.microsoft.com/office/drawing/2014/main" id="{AAE7EC3E-F8A3-3036-6FC2-2A85FBA8A971}"/>
                </a:ext>
              </a:extLst>
            </xdr:cNvPr>
            <xdr:cNvSpPr txBox="1"/>
          </xdr:nvSpPr>
          <xdr:spPr>
            <a:xfrm>
              <a:off x="17896825" y="3215968"/>
              <a:ext cx="929640" cy="933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BAD546A-4116-490C-A29E-558EA6BC7EC0}"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668" name="Group 667">
            <a:extLst>
              <a:ext uri="{FF2B5EF4-FFF2-40B4-BE49-F238E27FC236}">
                <a16:creationId xmlns:a16="http://schemas.microsoft.com/office/drawing/2014/main" id="{5548443D-8789-4FBE-EF45-43A33B344D86}"/>
              </a:ext>
            </a:extLst>
          </xdr:cNvPr>
          <xdr:cNvGrpSpPr/>
        </xdr:nvGrpSpPr>
        <xdr:grpSpPr>
          <a:xfrm>
            <a:off x="14547285" y="1611084"/>
            <a:ext cx="157037" cy="175454"/>
            <a:chOff x="17867688" y="4234925"/>
            <a:chExt cx="933450" cy="935355"/>
          </a:xfrm>
        </xdr:grpSpPr>
        <xdr:sp macro="" textlink="PivotTables2!$M$31">
          <xdr:nvSpPr>
            <xdr:cNvPr id="224" name="TextBox 223">
              <a:extLst>
                <a:ext uri="{FF2B5EF4-FFF2-40B4-BE49-F238E27FC236}">
                  <a16:creationId xmlns:a16="http://schemas.microsoft.com/office/drawing/2014/main" id="{B5B78C2F-7E98-7B03-BE47-0F973ACCCB89}"/>
                </a:ext>
              </a:extLst>
            </xdr:cNvPr>
            <xdr:cNvSpPr txBox="1"/>
          </xdr:nvSpPr>
          <xdr:spPr>
            <a:xfrm>
              <a:off x="17867688" y="4234925"/>
              <a:ext cx="933450" cy="9353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7E1B0E5-6E7A-425F-B3BE-B901B198E6FC}" type="TxLink">
                <a:rPr lang="en-US" sz="1600" b="0" i="0" u="none" strike="noStrike">
                  <a:solidFill>
                    <a:srgbClr val="5A097C"/>
                  </a:solidFill>
                  <a:latin typeface="Calibri"/>
                  <a:ea typeface="Calibri"/>
                  <a:cs typeface="Calibri"/>
                </a:rPr>
                <a:pPr algn="ctr"/>
                <a:t> </a:t>
              </a:fld>
              <a:endParaRPr lang="en-IN" sz="1200"/>
            </a:p>
          </xdr:txBody>
        </xdr:sp>
        <xdr:sp macro="" textlink="PivotTables2!$O$31">
          <xdr:nvSpPr>
            <xdr:cNvPr id="234" name="TextBox 233">
              <a:extLst>
                <a:ext uri="{FF2B5EF4-FFF2-40B4-BE49-F238E27FC236}">
                  <a16:creationId xmlns:a16="http://schemas.microsoft.com/office/drawing/2014/main" id="{869EED4F-EE86-8EDC-FE1F-0D67BDE5FAD1}"/>
                </a:ext>
              </a:extLst>
            </xdr:cNvPr>
            <xdr:cNvSpPr txBox="1"/>
          </xdr:nvSpPr>
          <xdr:spPr>
            <a:xfrm>
              <a:off x="17868641" y="4235878"/>
              <a:ext cx="922020" cy="923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E6B63DF-3B3F-48FA-81CC-01C5DB00E046}"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661" name="Group 660">
            <a:extLst>
              <a:ext uri="{FF2B5EF4-FFF2-40B4-BE49-F238E27FC236}">
                <a16:creationId xmlns:a16="http://schemas.microsoft.com/office/drawing/2014/main" id="{EFDE0A6E-D548-EBA0-43A7-5B5FC4686CC2}"/>
              </a:ext>
            </a:extLst>
          </xdr:cNvPr>
          <xdr:cNvGrpSpPr/>
        </xdr:nvGrpSpPr>
        <xdr:grpSpPr>
          <a:xfrm>
            <a:off x="14548867" y="1724735"/>
            <a:ext cx="161447" cy="151024"/>
            <a:chOff x="15989062" y="4329098"/>
            <a:chExt cx="929640" cy="920115"/>
          </a:xfrm>
        </xdr:grpSpPr>
        <xdr:sp macro="" textlink="PivotTables2!$L$31">
          <xdr:nvSpPr>
            <xdr:cNvPr id="208" name="TextBox 207">
              <a:extLst>
                <a:ext uri="{FF2B5EF4-FFF2-40B4-BE49-F238E27FC236}">
                  <a16:creationId xmlns:a16="http://schemas.microsoft.com/office/drawing/2014/main" id="{A0BE2AF6-D95B-83D4-6500-A39E55918B1F}"/>
                </a:ext>
              </a:extLst>
            </xdr:cNvPr>
            <xdr:cNvSpPr txBox="1"/>
          </xdr:nvSpPr>
          <xdr:spPr>
            <a:xfrm>
              <a:off x="15993824" y="4329098"/>
              <a:ext cx="922020"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527340C-9340-4507-9CFC-9CE0A3B7A244}" type="TxLink">
                <a:rPr lang="en-US" sz="1600" b="0" i="0" u="none" strike="noStrike">
                  <a:solidFill>
                    <a:srgbClr val="C240D8"/>
                  </a:solidFill>
                  <a:latin typeface="Calibri"/>
                  <a:ea typeface="Calibri"/>
                  <a:cs typeface="Calibri"/>
                </a:rPr>
                <a:pPr algn="ctr"/>
                <a:t> </a:t>
              </a:fld>
              <a:endParaRPr lang="en-IN" sz="1200"/>
            </a:p>
          </xdr:txBody>
        </xdr:sp>
        <xdr:sp macro="" textlink="PivotTables2!$N$31">
          <xdr:nvSpPr>
            <xdr:cNvPr id="236" name="TextBox 235">
              <a:extLst>
                <a:ext uri="{FF2B5EF4-FFF2-40B4-BE49-F238E27FC236}">
                  <a16:creationId xmlns:a16="http://schemas.microsoft.com/office/drawing/2014/main" id="{AB3360F5-2BE5-6B59-4DCF-0FB0AB6343FA}"/>
                </a:ext>
              </a:extLst>
            </xdr:cNvPr>
            <xdr:cNvSpPr txBox="1"/>
          </xdr:nvSpPr>
          <xdr:spPr>
            <a:xfrm>
              <a:off x="15989062" y="4333860"/>
              <a:ext cx="929640" cy="9086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0A02856-4BCC-4A74-8E37-6C4853B84010}"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660" name="Group 659">
            <a:extLst>
              <a:ext uri="{FF2B5EF4-FFF2-40B4-BE49-F238E27FC236}">
                <a16:creationId xmlns:a16="http://schemas.microsoft.com/office/drawing/2014/main" id="{5A0E3862-2E1D-4DD7-798D-A753B708959C}"/>
              </a:ext>
            </a:extLst>
          </xdr:cNvPr>
          <xdr:cNvGrpSpPr/>
        </xdr:nvGrpSpPr>
        <xdr:grpSpPr>
          <a:xfrm>
            <a:off x="14327374" y="1607613"/>
            <a:ext cx="189327" cy="190661"/>
            <a:chOff x="16011328" y="3291091"/>
            <a:chExt cx="956310" cy="927735"/>
          </a:xfrm>
        </xdr:grpSpPr>
        <xdr:sp macro="" textlink="PivotTables2!$N$31">
          <xdr:nvSpPr>
            <xdr:cNvPr id="235" name="TextBox 234">
              <a:extLst>
                <a:ext uri="{FF2B5EF4-FFF2-40B4-BE49-F238E27FC236}">
                  <a16:creationId xmlns:a16="http://schemas.microsoft.com/office/drawing/2014/main" id="{1A7D97A1-112C-D683-E90B-7CEC326007CA}"/>
                </a:ext>
              </a:extLst>
            </xdr:cNvPr>
            <xdr:cNvSpPr txBox="1"/>
          </xdr:nvSpPr>
          <xdr:spPr>
            <a:xfrm>
              <a:off x="16029426" y="3292996"/>
              <a:ext cx="920115" cy="923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A75748C-1763-4999-87E6-17CA0D741BEF}" type="TxLink">
                <a:rPr lang="en-US" sz="1600" b="0" i="0" u="none" strike="noStrike">
                  <a:solidFill>
                    <a:srgbClr val="0F11A7"/>
                  </a:solidFill>
                  <a:latin typeface="Calibri"/>
                  <a:ea typeface="Calibri"/>
                  <a:cs typeface="Calibri"/>
                </a:rPr>
                <a:pPr algn="ctr"/>
                <a:t>●</a:t>
              </a:fld>
              <a:endParaRPr lang="en-IN" sz="1200"/>
            </a:p>
          </xdr:txBody>
        </xdr:sp>
        <xdr:sp macro="" textlink="PivotTables2!$L$31">
          <xdr:nvSpPr>
            <xdr:cNvPr id="237" name="TextBox 236">
              <a:extLst>
                <a:ext uri="{FF2B5EF4-FFF2-40B4-BE49-F238E27FC236}">
                  <a16:creationId xmlns:a16="http://schemas.microsoft.com/office/drawing/2014/main" id="{0D23E42E-B0A6-5867-0D2C-26CA14083674}"/>
                </a:ext>
              </a:extLst>
            </xdr:cNvPr>
            <xdr:cNvSpPr txBox="1"/>
          </xdr:nvSpPr>
          <xdr:spPr>
            <a:xfrm>
              <a:off x="16011328" y="3291091"/>
              <a:ext cx="956310" cy="9277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43963AA-50B6-45E9-A42A-55AE160B176B}" type="TxLink">
                <a:rPr lang="en-US" sz="1600" b="0" i="0" u="none" strike="noStrike">
                  <a:solidFill>
                    <a:srgbClr val="C240D8"/>
                  </a:solidFill>
                  <a:latin typeface="Calibri"/>
                  <a:ea typeface="Calibri"/>
                  <a:cs typeface="Calibri"/>
                </a:rPr>
                <a:pPr algn="ctr"/>
                <a:t> </a:t>
              </a:fld>
              <a:endParaRPr lang="en-IN" sz="1200"/>
            </a:p>
          </xdr:txBody>
        </xdr:sp>
      </xdr:grpSp>
      <xdr:grpSp>
        <xdr:nvGrpSpPr>
          <xdr:cNvPr id="663" name="Group 662">
            <a:extLst>
              <a:ext uri="{FF2B5EF4-FFF2-40B4-BE49-F238E27FC236}">
                <a16:creationId xmlns:a16="http://schemas.microsoft.com/office/drawing/2014/main" id="{DC74C84A-9D02-BB8E-A9E4-96C49C76816B}"/>
              </a:ext>
            </a:extLst>
          </xdr:cNvPr>
          <xdr:cNvGrpSpPr/>
        </xdr:nvGrpSpPr>
        <xdr:grpSpPr>
          <a:xfrm>
            <a:off x="14546712" y="1946084"/>
            <a:ext cx="172068" cy="118778"/>
            <a:chOff x="17903680" y="2221762"/>
            <a:chExt cx="923925" cy="935355"/>
          </a:xfrm>
        </xdr:grpSpPr>
        <xdr:sp macro="" textlink="PivotTables2!$M$31">
          <xdr:nvSpPr>
            <xdr:cNvPr id="238" name="TextBox 237">
              <a:extLst>
                <a:ext uri="{FF2B5EF4-FFF2-40B4-BE49-F238E27FC236}">
                  <a16:creationId xmlns:a16="http://schemas.microsoft.com/office/drawing/2014/main" id="{7ABAD488-C44D-EC3D-E0F9-7F6EBAAE4BBB}"/>
                </a:ext>
              </a:extLst>
            </xdr:cNvPr>
            <xdr:cNvSpPr txBox="1"/>
          </xdr:nvSpPr>
          <xdr:spPr>
            <a:xfrm>
              <a:off x="17910347" y="2233192"/>
              <a:ext cx="910590" cy="9105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603307B-52AB-41D4-9414-5F2828A73D03}" type="TxLink">
                <a:rPr lang="en-US" sz="1600" b="0" i="0" u="none" strike="noStrike">
                  <a:solidFill>
                    <a:srgbClr val="5A097C"/>
                  </a:solidFill>
                  <a:latin typeface="Calibri"/>
                  <a:ea typeface="Calibri"/>
                  <a:cs typeface="Calibri"/>
                </a:rPr>
                <a:pPr algn="ctr"/>
                <a:t> </a:t>
              </a:fld>
              <a:endParaRPr lang="en-IN" sz="1200"/>
            </a:p>
          </xdr:txBody>
        </xdr:sp>
        <xdr:sp macro="" textlink="PivotTables2!$O$31">
          <xdr:nvSpPr>
            <xdr:cNvPr id="644" name="TextBox 643">
              <a:extLst>
                <a:ext uri="{FF2B5EF4-FFF2-40B4-BE49-F238E27FC236}">
                  <a16:creationId xmlns:a16="http://schemas.microsoft.com/office/drawing/2014/main" id="{40EC0668-4114-63CA-B30C-D15777711F76}"/>
                </a:ext>
              </a:extLst>
            </xdr:cNvPr>
            <xdr:cNvSpPr txBox="1"/>
          </xdr:nvSpPr>
          <xdr:spPr>
            <a:xfrm>
              <a:off x="17903680" y="2221762"/>
              <a:ext cx="923925" cy="9353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62913C8-7E00-431A-BE7C-C8C42B3A96EC}"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674" name="Group 673">
            <a:extLst>
              <a:ext uri="{FF2B5EF4-FFF2-40B4-BE49-F238E27FC236}">
                <a16:creationId xmlns:a16="http://schemas.microsoft.com/office/drawing/2014/main" id="{27AE4B1B-4CD1-19A9-E0C9-26B708EAE3DD}"/>
              </a:ext>
            </a:extLst>
          </xdr:cNvPr>
          <xdr:cNvGrpSpPr/>
        </xdr:nvGrpSpPr>
        <xdr:grpSpPr>
          <a:xfrm>
            <a:off x="14217645" y="2208912"/>
            <a:ext cx="196228" cy="196554"/>
            <a:chOff x="16463660" y="1415538"/>
            <a:chExt cx="917475" cy="1058970"/>
          </a:xfrm>
        </xdr:grpSpPr>
        <xdr:sp macro="" textlink="PivotTables2!$N$31">
          <xdr:nvSpPr>
            <xdr:cNvPr id="638" name="TextBox 637">
              <a:extLst>
                <a:ext uri="{FF2B5EF4-FFF2-40B4-BE49-F238E27FC236}">
                  <a16:creationId xmlns:a16="http://schemas.microsoft.com/office/drawing/2014/main" id="{29D3F651-301C-402B-9755-5C5C9A9C1DBA}"/>
                </a:ext>
              </a:extLst>
            </xdr:cNvPr>
            <xdr:cNvSpPr txBox="1"/>
          </xdr:nvSpPr>
          <xdr:spPr>
            <a:xfrm>
              <a:off x="16468925" y="1452127"/>
              <a:ext cx="906946" cy="9781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C05EFB3-0492-440B-9680-B6124B85001E}" type="TxLink">
                <a:rPr lang="en-US" sz="1600" b="0" i="0" u="none" strike="noStrike">
                  <a:solidFill>
                    <a:srgbClr val="0F11A7"/>
                  </a:solidFill>
                  <a:latin typeface="Calibri"/>
                  <a:ea typeface="Calibri"/>
                  <a:cs typeface="Calibri"/>
                </a:rPr>
                <a:pPr algn="ctr"/>
                <a:t>●</a:t>
              </a:fld>
              <a:endParaRPr lang="en-IN" sz="1200"/>
            </a:p>
          </xdr:txBody>
        </xdr:sp>
        <xdr:sp macro="" textlink="PivotTables2!$M$31">
          <xdr:nvSpPr>
            <xdr:cNvPr id="645" name="TextBox 644">
              <a:extLst>
                <a:ext uri="{FF2B5EF4-FFF2-40B4-BE49-F238E27FC236}">
                  <a16:creationId xmlns:a16="http://schemas.microsoft.com/office/drawing/2014/main" id="{3DC82DE7-F924-1631-E414-B88CAE337385}"/>
                </a:ext>
              </a:extLst>
            </xdr:cNvPr>
            <xdr:cNvSpPr txBox="1"/>
          </xdr:nvSpPr>
          <xdr:spPr>
            <a:xfrm>
              <a:off x="16463660" y="1415538"/>
              <a:ext cx="917475" cy="1058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4090A20-2B5A-478F-ABFE-9C1FD5BC2B38}" type="TxLink">
                <a:rPr lang="en-US" sz="1600" b="0" i="0" u="none" strike="noStrike">
                  <a:solidFill>
                    <a:srgbClr val="5A097C"/>
                  </a:solidFill>
                  <a:latin typeface="Calibri"/>
                  <a:ea typeface="Calibri"/>
                  <a:cs typeface="Calibri"/>
                </a:rPr>
                <a:pPr algn="ctr"/>
                <a:t> </a:t>
              </a:fld>
              <a:endParaRPr lang="en-IN" sz="1200"/>
            </a:p>
          </xdr:txBody>
        </xdr:sp>
      </xdr:grpSp>
      <xdr:grpSp>
        <xdr:nvGrpSpPr>
          <xdr:cNvPr id="858" name="Group 857">
            <a:extLst>
              <a:ext uri="{FF2B5EF4-FFF2-40B4-BE49-F238E27FC236}">
                <a16:creationId xmlns:a16="http://schemas.microsoft.com/office/drawing/2014/main" id="{FCD3B49D-4019-9D8F-B22D-5157A1DD042D}"/>
              </a:ext>
            </a:extLst>
          </xdr:cNvPr>
          <xdr:cNvGrpSpPr/>
        </xdr:nvGrpSpPr>
        <xdr:grpSpPr>
          <a:xfrm>
            <a:off x="14167943" y="1725837"/>
            <a:ext cx="213098" cy="152050"/>
            <a:chOff x="15444135" y="2517482"/>
            <a:chExt cx="960116" cy="930978"/>
          </a:xfrm>
        </xdr:grpSpPr>
        <xdr:sp macro="" textlink="PivotTables2!M31">
          <xdr:nvSpPr>
            <xdr:cNvPr id="811" name="TextBox 810">
              <a:extLst>
                <a:ext uri="{FF2B5EF4-FFF2-40B4-BE49-F238E27FC236}">
                  <a16:creationId xmlns:a16="http://schemas.microsoft.com/office/drawing/2014/main" id="{E3DB8B00-4E67-76B0-7FD3-23B727EC6E7C}"/>
                </a:ext>
              </a:extLst>
            </xdr:cNvPr>
            <xdr:cNvSpPr txBox="1"/>
          </xdr:nvSpPr>
          <xdr:spPr>
            <a:xfrm>
              <a:off x="15490378" y="2521934"/>
              <a:ext cx="913873" cy="9043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E43CF0C3-68DD-4FCF-AA83-75BD761BDCCF}" type="TxLink">
                <a:rPr lang="en-US" sz="1600" b="0" i="0" u="none" strike="noStrike">
                  <a:solidFill>
                    <a:srgbClr val="5A097C"/>
                  </a:solidFill>
                  <a:latin typeface="Calibri"/>
                  <a:ea typeface="Calibri"/>
                  <a:cs typeface="Calibri"/>
                </a:rPr>
                <a:pPr/>
                <a:t> </a:t>
              </a:fld>
              <a:endParaRPr lang="en-IN" sz="1600"/>
            </a:p>
          </xdr:txBody>
        </xdr:sp>
        <xdr:sp macro="" textlink="PivotTables2!O31">
          <xdr:nvSpPr>
            <xdr:cNvPr id="812" name="TextBox 811">
              <a:extLst>
                <a:ext uri="{FF2B5EF4-FFF2-40B4-BE49-F238E27FC236}">
                  <a16:creationId xmlns:a16="http://schemas.microsoft.com/office/drawing/2014/main" id="{449C6A89-1B21-9A66-8DD2-1D29FAF212B2}"/>
                </a:ext>
              </a:extLst>
            </xdr:cNvPr>
            <xdr:cNvSpPr txBox="1"/>
          </xdr:nvSpPr>
          <xdr:spPr>
            <a:xfrm>
              <a:off x="15444135" y="2517482"/>
              <a:ext cx="919589" cy="9309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6DC73848-9A78-4F4C-8572-4844377F8245}" type="TxLink">
                <a:rPr lang="en-US" sz="1600" b="0" i="0" u="none" strike="noStrike">
                  <a:solidFill>
                    <a:srgbClr val="296EFC"/>
                  </a:solidFill>
                  <a:latin typeface="Calibri"/>
                  <a:ea typeface="Calibri"/>
                  <a:cs typeface="Calibri"/>
                </a:rPr>
                <a:pPr/>
                <a:t>●</a:t>
              </a:fld>
              <a:endParaRPr lang="en-IN" sz="1600"/>
            </a:p>
          </xdr:txBody>
        </xdr:sp>
      </xdr:grpSp>
      <xdr:grpSp>
        <xdr:nvGrpSpPr>
          <xdr:cNvPr id="846" name="Group 845">
            <a:extLst>
              <a:ext uri="{FF2B5EF4-FFF2-40B4-BE49-F238E27FC236}">
                <a16:creationId xmlns:a16="http://schemas.microsoft.com/office/drawing/2014/main" id="{4D7CC7D2-8305-C64F-E89C-6FE162134532}"/>
              </a:ext>
            </a:extLst>
          </xdr:cNvPr>
          <xdr:cNvGrpSpPr/>
        </xdr:nvGrpSpPr>
        <xdr:grpSpPr>
          <a:xfrm>
            <a:off x="14963468" y="1675196"/>
            <a:ext cx="151929" cy="244005"/>
            <a:chOff x="13091577" y="3530254"/>
            <a:chExt cx="930492" cy="942408"/>
          </a:xfrm>
        </xdr:grpSpPr>
        <xdr:sp macro="" textlink="PivotTables2!L31">
          <xdr:nvSpPr>
            <xdr:cNvPr id="813" name="TextBox 812">
              <a:extLst>
                <a:ext uri="{FF2B5EF4-FFF2-40B4-BE49-F238E27FC236}">
                  <a16:creationId xmlns:a16="http://schemas.microsoft.com/office/drawing/2014/main" id="{DF0CDF79-5159-D1B2-2D1D-CFE83D14040C}"/>
                </a:ext>
              </a:extLst>
            </xdr:cNvPr>
            <xdr:cNvSpPr txBox="1"/>
          </xdr:nvSpPr>
          <xdr:spPr>
            <a:xfrm>
              <a:off x="13091577" y="3530254"/>
              <a:ext cx="930492" cy="9424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A973867-C59B-459E-8845-0371ED83881E}" type="TxLink">
                <a:rPr lang="en-US" sz="1600" b="0" i="0" u="none" strike="noStrike">
                  <a:solidFill>
                    <a:srgbClr val="C240D8"/>
                  </a:solidFill>
                  <a:latin typeface="Calibri"/>
                  <a:ea typeface="Calibri"/>
                  <a:cs typeface="Calibri"/>
                </a:rPr>
                <a:pPr algn="ctr"/>
                <a:t> </a:t>
              </a:fld>
              <a:endParaRPr lang="en-IN" sz="1600"/>
            </a:p>
          </xdr:txBody>
        </xdr:sp>
        <xdr:sp macro="" textlink="PivotTables2!N31">
          <xdr:nvSpPr>
            <xdr:cNvPr id="814" name="TextBox 813">
              <a:extLst>
                <a:ext uri="{FF2B5EF4-FFF2-40B4-BE49-F238E27FC236}">
                  <a16:creationId xmlns:a16="http://schemas.microsoft.com/office/drawing/2014/main" id="{C5C0CF70-7959-5FF8-F15D-DABFBD665BD9}"/>
                </a:ext>
              </a:extLst>
            </xdr:cNvPr>
            <xdr:cNvSpPr txBox="1"/>
          </xdr:nvSpPr>
          <xdr:spPr>
            <a:xfrm>
              <a:off x="13100150" y="3540732"/>
              <a:ext cx="917156" cy="9309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835689E-BBD8-41AE-99B2-AB29761E16CB}" type="TxLink">
                <a:rPr lang="en-US" sz="1600" b="0" i="0" u="none" strike="noStrike">
                  <a:solidFill>
                    <a:srgbClr val="0F11A7"/>
                  </a:solidFill>
                  <a:latin typeface="Calibri"/>
                  <a:ea typeface="Calibri"/>
                  <a:cs typeface="Calibri"/>
                </a:rPr>
                <a:pPr algn="ctr"/>
                <a:t>●</a:t>
              </a:fld>
              <a:endParaRPr lang="en-IN" sz="1600"/>
            </a:p>
          </xdr:txBody>
        </xdr:sp>
      </xdr:grpSp>
      <xdr:grpSp>
        <xdr:nvGrpSpPr>
          <xdr:cNvPr id="857" name="Group 856">
            <a:extLst>
              <a:ext uri="{FF2B5EF4-FFF2-40B4-BE49-F238E27FC236}">
                <a16:creationId xmlns:a16="http://schemas.microsoft.com/office/drawing/2014/main" id="{456432A7-57C7-E5DE-1169-E771DDF877AC}"/>
              </a:ext>
            </a:extLst>
          </xdr:cNvPr>
          <xdr:cNvGrpSpPr/>
        </xdr:nvGrpSpPr>
        <xdr:grpSpPr>
          <a:xfrm>
            <a:off x="14270085" y="1526373"/>
            <a:ext cx="202337" cy="134587"/>
            <a:chOff x="15488367" y="3555310"/>
            <a:chExt cx="921494" cy="936693"/>
          </a:xfrm>
        </xdr:grpSpPr>
        <xdr:sp macro="" textlink="PivotTables2!M31">
          <xdr:nvSpPr>
            <xdr:cNvPr id="815" name="TextBox 814">
              <a:extLst>
                <a:ext uri="{FF2B5EF4-FFF2-40B4-BE49-F238E27FC236}">
                  <a16:creationId xmlns:a16="http://schemas.microsoft.com/office/drawing/2014/main" id="{1C7383EC-4954-89D6-BD17-46C9D1069D6B}"/>
                </a:ext>
              </a:extLst>
            </xdr:cNvPr>
            <xdr:cNvSpPr txBox="1"/>
          </xdr:nvSpPr>
          <xdr:spPr>
            <a:xfrm>
              <a:off x="15489320" y="3562930"/>
              <a:ext cx="919588" cy="921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6FB4F4A2-1C36-4C1C-8E5D-A60807816452}" type="TxLink">
                <a:rPr lang="en-US" sz="1600" b="0" i="0" u="none" strike="noStrike">
                  <a:solidFill>
                    <a:srgbClr val="5A097C"/>
                  </a:solidFill>
                  <a:latin typeface="Calibri"/>
                  <a:ea typeface="Calibri"/>
                  <a:cs typeface="Calibri"/>
                </a:rPr>
                <a:pPr/>
                <a:t> </a:t>
              </a:fld>
              <a:endParaRPr lang="en-IN" sz="1600"/>
            </a:p>
          </xdr:txBody>
        </xdr:sp>
        <xdr:sp macro="" textlink="PivotTables2!O31">
          <xdr:nvSpPr>
            <xdr:cNvPr id="816" name="TextBox 815">
              <a:extLst>
                <a:ext uri="{FF2B5EF4-FFF2-40B4-BE49-F238E27FC236}">
                  <a16:creationId xmlns:a16="http://schemas.microsoft.com/office/drawing/2014/main" id="{4D7FC6FF-DDAC-8E49-0532-D2AA64CD9554}"/>
                </a:ext>
              </a:extLst>
            </xdr:cNvPr>
            <xdr:cNvSpPr txBox="1"/>
          </xdr:nvSpPr>
          <xdr:spPr>
            <a:xfrm>
              <a:off x="15488367" y="3555310"/>
              <a:ext cx="921494" cy="9366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0FCA089C-31B9-443F-B1C6-30F2270FD24D}" type="TxLink">
                <a:rPr lang="en-US" sz="1600" b="0" i="0" u="none" strike="noStrike">
                  <a:solidFill>
                    <a:srgbClr val="296EFC"/>
                  </a:solidFill>
                  <a:latin typeface="Calibri"/>
                  <a:ea typeface="Calibri"/>
                  <a:cs typeface="Calibri"/>
                </a:rPr>
                <a:pPr/>
                <a:t>●</a:t>
              </a:fld>
              <a:endParaRPr lang="en-IN" sz="1600"/>
            </a:p>
          </xdr:txBody>
        </xdr:sp>
      </xdr:grpSp>
      <xdr:grpSp>
        <xdr:nvGrpSpPr>
          <xdr:cNvPr id="847" name="Group 846">
            <a:extLst>
              <a:ext uri="{FF2B5EF4-FFF2-40B4-BE49-F238E27FC236}">
                <a16:creationId xmlns:a16="http://schemas.microsoft.com/office/drawing/2014/main" id="{0B0B087C-6BA1-2D08-0A80-75E3F4D6AFAF}"/>
              </a:ext>
            </a:extLst>
          </xdr:cNvPr>
          <xdr:cNvGrpSpPr/>
        </xdr:nvGrpSpPr>
        <xdr:grpSpPr>
          <a:xfrm>
            <a:off x="14811829" y="1874545"/>
            <a:ext cx="252640" cy="262673"/>
            <a:chOff x="13099251" y="4577070"/>
            <a:chExt cx="922871" cy="936355"/>
          </a:xfrm>
        </xdr:grpSpPr>
        <xdr:sp macro="" textlink="PivotTables2!L31">
          <xdr:nvSpPr>
            <xdr:cNvPr id="817" name="TextBox 816">
              <a:extLst>
                <a:ext uri="{FF2B5EF4-FFF2-40B4-BE49-F238E27FC236}">
                  <a16:creationId xmlns:a16="http://schemas.microsoft.com/office/drawing/2014/main" id="{B4A5C71B-DAE1-4F4B-0002-82CDC19AA81E}"/>
                </a:ext>
              </a:extLst>
            </xdr:cNvPr>
            <xdr:cNvSpPr txBox="1"/>
          </xdr:nvSpPr>
          <xdr:spPr>
            <a:xfrm>
              <a:off x="13102108" y="4577070"/>
              <a:ext cx="917157" cy="934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F0B6ACD-F25E-40D7-A3A8-A84317C4DBB7}" type="TxLink">
                <a:rPr lang="en-US" sz="1600" b="0" i="0" u="none" strike="noStrike">
                  <a:solidFill>
                    <a:srgbClr val="C240D8"/>
                  </a:solidFill>
                  <a:latin typeface="Calibri"/>
                  <a:ea typeface="Calibri"/>
                  <a:cs typeface="Calibri"/>
                </a:rPr>
                <a:pPr algn="ctr"/>
                <a:t> </a:t>
              </a:fld>
              <a:endParaRPr lang="en-IN" sz="1600"/>
            </a:p>
          </xdr:txBody>
        </xdr:sp>
        <xdr:sp macro="" textlink="PivotTables2!N31">
          <xdr:nvSpPr>
            <xdr:cNvPr id="818" name="TextBox 817">
              <a:extLst>
                <a:ext uri="{FF2B5EF4-FFF2-40B4-BE49-F238E27FC236}">
                  <a16:creationId xmlns:a16="http://schemas.microsoft.com/office/drawing/2014/main" id="{8F8CBA52-5AFF-1788-730F-13B4D71E3DB6}"/>
                </a:ext>
              </a:extLst>
            </xdr:cNvPr>
            <xdr:cNvSpPr txBox="1"/>
          </xdr:nvSpPr>
          <xdr:spPr>
            <a:xfrm>
              <a:off x="13099251" y="4582785"/>
              <a:ext cx="922871" cy="9306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E58CD34-8D53-4260-BBF2-9DAC8EABD728}" type="TxLink">
                <a:rPr lang="en-US" sz="1600" b="0" i="0" u="none" strike="noStrike">
                  <a:solidFill>
                    <a:srgbClr val="0F11A7"/>
                  </a:solidFill>
                  <a:latin typeface="Calibri"/>
                  <a:ea typeface="Calibri"/>
                  <a:cs typeface="Calibri"/>
                </a:rPr>
                <a:pPr algn="ctr"/>
                <a:t>●</a:t>
              </a:fld>
              <a:endParaRPr lang="en-IN" sz="1600"/>
            </a:p>
          </xdr:txBody>
        </xdr:sp>
      </xdr:grpSp>
      <xdr:grpSp>
        <xdr:nvGrpSpPr>
          <xdr:cNvPr id="866" name="Group 865">
            <a:extLst>
              <a:ext uri="{FF2B5EF4-FFF2-40B4-BE49-F238E27FC236}">
                <a16:creationId xmlns:a16="http://schemas.microsoft.com/office/drawing/2014/main" id="{EE148FE1-A10F-A310-A99C-19B541FE7A68}"/>
              </a:ext>
            </a:extLst>
          </xdr:cNvPr>
          <xdr:cNvGrpSpPr/>
        </xdr:nvGrpSpPr>
        <xdr:grpSpPr>
          <a:xfrm>
            <a:off x="14678808" y="1927525"/>
            <a:ext cx="230492" cy="143296"/>
            <a:chOff x="14084007" y="2022222"/>
            <a:chExt cx="229826" cy="139860"/>
          </a:xfrm>
        </xdr:grpSpPr>
        <xdr:sp macro="" textlink="PivotTables2!M31">
          <xdr:nvSpPr>
            <xdr:cNvPr id="819" name="TextBox 818">
              <a:extLst>
                <a:ext uri="{FF2B5EF4-FFF2-40B4-BE49-F238E27FC236}">
                  <a16:creationId xmlns:a16="http://schemas.microsoft.com/office/drawing/2014/main" id="{1BAD768A-4622-46EE-6397-D831382AAB06}"/>
                </a:ext>
              </a:extLst>
            </xdr:cNvPr>
            <xdr:cNvSpPr txBox="1"/>
          </xdr:nvSpPr>
          <xdr:spPr>
            <a:xfrm>
              <a:off x="14087818" y="2022222"/>
              <a:ext cx="218395" cy="139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600A6084-CDE3-4E5A-ACFC-49E4BCACC915}" type="TxLink">
                <a:rPr lang="en-US" sz="1600" b="0" i="0" u="none" strike="noStrike">
                  <a:solidFill>
                    <a:srgbClr val="5A097C"/>
                  </a:solidFill>
                  <a:latin typeface="Calibri"/>
                  <a:ea typeface="Calibri"/>
                  <a:cs typeface="Calibri"/>
                </a:rPr>
                <a:pPr/>
                <a:t> </a:t>
              </a:fld>
              <a:endParaRPr lang="en-IN" sz="1600"/>
            </a:p>
          </xdr:txBody>
        </xdr:sp>
        <xdr:sp macro="" textlink="PivotTables2!O31">
          <xdr:nvSpPr>
            <xdr:cNvPr id="820" name="TextBox 819">
              <a:extLst>
                <a:ext uri="{FF2B5EF4-FFF2-40B4-BE49-F238E27FC236}">
                  <a16:creationId xmlns:a16="http://schemas.microsoft.com/office/drawing/2014/main" id="{0835FABA-0874-030B-C7F9-A285FBE82BA8}"/>
                </a:ext>
              </a:extLst>
            </xdr:cNvPr>
            <xdr:cNvSpPr txBox="1"/>
          </xdr:nvSpPr>
          <xdr:spPr>
            <a:xfrm>
              <a:off x="14084007" y="2025239"/>
              <a:ext cx="229826" cy="1357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5D823F4D-04D2-4FE8-89D1-07D1777C9158}" type="TxLink">
                <a:rPr lang="en-US" sz="1600" b="0" i="0" u="none" strike="noStrike">
                  <a:solidFill>
                    <a:srgbClr val="296EFC"/>
                  </a:solidFill>
                  <a:latin typeface="Calibri"/>
                  <a:ea typeface="Calibri"/>
                  <a:cs typeface="Calibri"/>
                </a:rPr>
                <a:pPr/>
                <a:t>●</a:t>
              </a:fld>
              <a:endParaRPr lang="en-IN" sz="1600"/>
            </a:p>
          </xdr:txBody>
        </xdr:sp>
      </xdr:grpSp>
      <xdr:grpSp>
        <xdr:nvGrpSpPr>
          <xdr:cNvPr id="848" name="Group 847">
            <a:extLst>
              <a:ext uri="{FF2B5EF4-FFF2-40B4-BE49-F238E27FC236}">
                <a16:creationId xmlns:a16="http://schemas.microsoft.com/office/drawing/2014/main" id="{36D649A5-1DBC-BC39-EF3C-BB0D4E9E01D8}"/>
              </a:ext>
            </a:extLst>
          </xdr:cNvPr>
          <xdr:cNvGrpSpPr/>
        </xdr:nvGrpSpPr>
        <xdr:grpSpPr>
          <a:xfrm>
            <a:off x="13845342" y="1940209"/>
            <a:ext cx="326538" cy="292248"/>
            <a:chOff x="12769059" y="5677576"/>
            <a:chExt cx="1250206" cy="1031072"/>
          </a:xfrm>
        </xdr:grpSpPr>
        <xdr:sp macro="" textlink="PivotTables2!L31">
          <xdr:nvSpPr>
            <xdr:cNvPr id="821" name="TextBox 820">
              <a:extLst>
                <a:ext uri="{FF2B5EF4-FFF2-40B4-BE49-F238E27FC236}">
                  <a16:creationId xmlns:a16="http://schemas.microsoft.com/office/drawing/2014/main" id="{A23DD87E-634C-5E02-2873-89A587642AB9}"/>
                </a:ext>
              </a:extLst>
            </xdr:cNvPr>
            <xdr:cNvSpPr txBox="1"/>
          </xdr:nvSpPr>
          <xdr:spPr>
            <a:xfrm>
              <a:off x="13102108" y="5677576"/>
              <a:ext cx="917157" cy="9185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7A0E0197-A88E-4F78-9EC6-8CB48C9376AC}" type="TxLink">
                <a:rPr lang="en-US" sz="1600" b="0" i="0" u="none" strike="noStrike">
                  <a:solidFill>
                    <a:srgbClr val="C240D8"/>
                  </a:solidFill>
                  <a:latin typeface="Calibri"/>
                  <a:ea typeface="Calibri"/>
                  <a:cs typeface="Calibri"/>
                </a:rPr>
                <a:pPr/>
                <a:t> </a:t>
              </a:fld>
              <a:endParaRPr lang="en-IN" sz="1600"/>
            </a:p>
          </xdr:txBody>
        </xdr:sp>
        <xdr:sp macro="" textlink="PivotTables2!N31">
          <xdr:nvSpPr>
            <xdr:cNvPr id="822" name="TextBox 821">
              <a:extLst>
                <a:ext uri="{FF2B5EF4-FFF2-40B4-BE49-F238E27FC236}">
                  <a16:creationId xmlns:a16="http://schemas.microsoft.com/office/drawing/2014/main" id="{7E65CF93-CE0D-B162-5A39-222AF7D3E46D}"/>
                </a:ext>
              </a:extLst>
            </xdr:cNvPr>
            <xdr:cNvSpPr txBox="1"/>
          </xdr:nvSpPr>
          <xdr:spPr>
            <a:xfrm>
              <a:off x="12769059" y="5788200"/>
              <a:ext cx="922871" cy="9204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9D6E5010-CACC-4FC1-9C9A-79BBB0F5C748}" type="TxLink">
                <a:rPr lang="en-US" sz="1600" b="0" i="0" u="none" strike="noStrike">
                  <a:solidFill>
                    <a:srgbClr val="0F11A7"/>
                  </a:solidFill>
                  <a:latin typeface="Calibri"/>
                  <a:ea typeface="Calibri"/>
                  <a:cs typeface="Calibri"/>
                </a:rPr>
                <a:pPr/>
                <a:t>●</a:t>
              </a:fld>
              <a:endParaRPr lang="en-IN" sz="1600"/>
            </a:p>
          </xdr:txBody>
        </xdr:sp>
      </xdr:grpSp>
      <xdr:grpSp>
        <xdr:nvGrpSpPr>
          <xdr:cNvPr id="855" name="Group 854">
            <a:extLst>
              <a:ext uri="{FF2B5EF4-FFF2-40B4-BE49-F238E27FC236}">
                <a16:creationId xmlns:a16="http://schemas.microsoft.com/office/drawing/2014/main" id="{05F2DDE4-4E76-8792-6156-F6B0F2E56143}"/>
              </a:ext>
            </a:extLst>
          </xdr:cNvPr>
          <xdr:cNvGrpSpPr/>
        </xdr:nvGrpSpPr>
        <xdr:grpSpPr>
          <a:xfrm>
            <a:off x="14684093" y="2087842"/>
            <a:ext cx="235470" cy="248238"/>
            <a:chOff x="16105510" y="5695012"/>
            <a:chExt cx="911969" cy="924258"/>
          </a:xfrm>
        </xdr:grpSpPr>
        <xdr:sp macro="" textlink="PivotTables2!M31">
          <xdr:nvSpPr>
            <xdr:cNvPr id="823" name="TextBox 822">
              <a:extLst>
                <a:ext uri="{FF2B5EF4-FFF2-40B4-BE49-F238E27FC236}">
                  <a16:creationId xmlns:a16="http://schemas.microsoft.com/office/drawing/2014/main" id="{D6F546F1-44AC-D50D-D5EB-8B4CD7C33D12}"/>
                </a:ext>
              </a:extLst>
            </xdr:cNvPr>
            <xdr:cNvSpPr txBox="1"/>
          </xdr:nvSpPr>
          <xdr:spPr>
            <a:xfrm>
              <a:off x="16105511" y="5695012"/>
              <a:ext cx="911968" cy="9242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6A4E7555-3AAF-46A8-BEDE-6BCC97186F45}" type="TxLink">
                <a:rPr lang="en-US" sz="1600" b="0" i="0" u="none" strike="noStrike">
                  <a:solidFill>
                    <a:srgbClr val="5A097C"/>
                  </a:solidFill>
                  <a:latin typeface="Calibri"/>
                  <a:ea typeface="Calibri"/>
                  <a:cs typeface="Calibri"/>
                </a:rPr>
                <a:pPr/>
                <a:t> </a:t>
              </a:fld>
              <a:endParaRPr lang="en-IN" sz="1600"/>
            </a:p>
          </xdr:txBody>
        </xdr:sp>
        <xdr:sp macro="" textlink="PivotTables2!O31">
          <xdr:nvSpPr>
            <xdr:cNvPr id="824" name="TextBox 823">
              <a:extLst>
                <a:ext uri="{FF2B5EF4-FFF2-40B4-BE49-F238E27FC236}">
                  <a16:creationId xmlns:a16="http://schemas.microsoft.com/office/drawing/2014/main" id="{C55554D6-033E-B02E-A3DA-DD5E4F95983F}"/>
                </a:ext>
              </a:extLst>
            </xdr:cNvPr>
            <xdr:cNvSpPr txBox="1"/>
          </xdr:nvSpPr>
          <xdr:spPr>
            <a:xfrm>
              <a:off x="16105510" y="5703585"/>
              <a:ext cx="911969" cy="9071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1C77988F-2D56-4AD9-A3A4-0740B037B7D9}" type="TxLink">
                <a:rPr lang="en-US" sz="1600" b="0" i="0" u="none" strike="noStrike">
                  <a:solidFill>
                    <a:srgbClr val="296EFC"/>
                  </a:solidFill>
                  <a:latin typeface="Calibri"/>
                  <a:ea typeface="Calibri"/>
                  <a:cs typeface="Calibri"/>
                </a:rPr>
                <a:pPr/>
                <a:t>●</a:t>
              </a:fld>
              <a:endParaRPr lang="en-IN" sz="1600"/>
            </a:p>
          </xdr:txBody>
        </xdr:sp>
      </xdr:grpSp>
      <xdr:grpSp>
        <xdr:nvGrpSpPr>
          <xdr:cNvPr id="849" name="Group 848">
            <a:extLst>
              <a:ext uri="{FF2B5EF4-FFF2-40B4-BE49-F238E27FC236}">
                <a16:creationId xmlns:a16="http://schemas.microsoft.com/office/drawing/2014/main" id="{EEE66E3D-952F-1101-2474-B630A3EE9913}"/>
              </a:ext>
            </a:extLst>
          </xdr:cNvPr>
          <xdr:cNvGrpSpPr/>
        </xdr:nvGrpSpPr>
        <xdr:grpSpPr>
          <a:xfrm>
            <a:off x="14065413" y="1764579"/>
            <a:ext cx="231512" cy="276064"/>
            <a:chOff x="13137351" y="6712403"/>
            <a:chExt cx="928586" cy="935480"/>
          </a:xfrm>
        </xdr:grpSpPr>
        <xdr:sp macro="" textlink="PivotTables2!L31">
          <xdr:nvSpPr>
            <xdr:cNvPr id="825" name="TextBox 824">
              <a:extLst>
                <a:ext uri="{FF2B5EF4-FFF2-40B4-BE49-F238E27FC236}">
                  <a16:creationId xmlns:a16="http://schemas.microsoft.com/office/drawing/2014/main" id="{8639CBC5-68C9-6197-9E2D-6FADD1377AA8}"/>
                </a:ext>
              </a:extLst>
            </xdr:cNvPr>
            <xdr:cNvSpPr txBox="1"/>
          </xdr:nvSpPr>
          <xdr:spPr>
            <a:xfrm>
              <a:off x="13138303" y="6712403"/>
              <a:ext cx="922872" cy="935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8645F672-16A9-4144-84D9-662AA744AD8A}" type="TxLink">
                <a:rPr lang="en-US" sz="1600" b="0" i="0" u="none" strike="noStrike">
                  <a:solidFill>
                    <a:srgbClr val="C240D8"/>
                  </a:solidFill>
                  <a:latin typeface="Calibri"/>
                  <a:ea typeface="Calibri"/>
                  <a:cs typeface="Calibri"/>
                </a:rPr>
                <a:pPr/>
                <a:t> </a:t>
              </a:fld>
              <a:endParaRPr lang="en-IN" sz="1600"/>
            </a:p>
          </xdr:txBody>
        </xdr:sp>
        <xdr:sp macro="" textlink="PivotTables2!N31">
          <xdr:nvSpPr>
            <xdr:cNvPr id="826" name="TextBox 825">
              <a:extLst>
                <a:ext uri="{FF2B5EF4-FFF2-40B4-BE49-F238E27FC236}">
                  <a16:creationId xmlns:a16="http://schemas.microsoft.com/office/drawing/2014/main" id="{DB68AE8F-CF09-957C-96A5-C5CBD2A4AEA2}"/>
                </a:ext>
              </a:extLst>
            </xdr:cNvPr>
            <xdr:cNvSpPr txBox="1"/>
          </xdr:nvSpPr>
          <xdr:spPr>
            <a:xfrm>
              <a:off x="13137351" y="6716213"/>
              <a:ext cx="928586" cy="927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42AA2385-0BAF-44CD-A9DE-E1B1DB2B28C5}" type="TxLink">
                <a:rPr lang="en-US" sz="1600" b="0" i="0" u="none" strike="noStrike">
                  <a:solidFill>
                    <a:srgbClr val="0F11A7"/>
                  </a:solidFill>
                  <a:latin typeface="Calibri"/>
                  <a:ea typeface="Calibri"/>
                  <a:cs typeface="Calibri"/>
                </a:rPr>
                <a:pPr/>
                <a:t>●</a:t>
              </a:fld>
              <a:endParaRPr lang="en-IN" sz="1600"/>
            </a:p>
          </xdr:txBody>
        </xdr:sp>
      </xdr:grpSp>
      <xdr:grpSp>
        <xdr:nvGrpSpPr>
          <xdr:cNvPr id="850" name="Group 849">
            <a:extLst>
              <a:ext uri="{FF2B5EF4-FFF2-40B4-BE49-F238E27FC236}">
                <a16:creationId xmlns:a16="http://schemas.microsoft.com/office/drawing/2014/main" id="{FE873DC9-333A-175A-37E3-ECBF5C94DC4F}"/>
              </a:ext>
            </a:extLst>
          </xdr:cNvPr>
          <xdr:cNvGrpSpPr/>
        </xdr:nvGrpSpPr>
        <xdr:grpSpPr>
          <a:xfrm>
            <a:off x="14160481" y="2010424"/>
            <a:ext cx="195313" cy="184655"/>
            <a:chOff x="15529379" y="6736004"/>
            <a:chExt cx="918003" cy="927860"/>
          </a:xfrm>
        </xdr:grpSpPr>
        <xdr:sp macro="" textlink="PivotTables2!M31">
          <xdr:nvSpPr>
            <xdr:cNvPr id="827" name="TextBox 826">
              <a:extLst>
                <a:ext uri="{FF2B5EF4-FFF2-40B4-BE49-F238E27FC236}">
                  <a16:creationId xmlns:a16="http://schemas.microsoft.com/office/drawing/2014/main" id="{F4826527-184B-A326-136D-38D68909A702}"/>
                </a:ext>
              </a:extLst>
            </xdr:cNvPr>
            <xdr:cNvSpPr txBox="1"/>
          </xdr:nvSpPr>
          <xdr:spPr>
            <a:xfrm>
              <a:off x="15529379" y="6736004"/>
              <a:ext cx="918003" cy="927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041D35EB-39D8-444D-9EBF-AF3337483641}" type="TxLink">
                <a:rPr lang="en-US" sz="1600" b="0" i="0" u="none" strike="noStrike">
                  <a:solidFill>
                    <a:srgbClr val="5A097C"/>
                  </a:solidFill>
                  <a:latin typeface="Calibri"/>
                  <a:ea typeface="Calibri"/>
                  <a:cs typeface="Calibri"/>
                </a:rPr>
                <a:pPr/>
                <a:t> </a:t>
              </a:fld>
              <a:endParaRPr lang="en-IN" sz="1600"/>
            </a:p>
          </xdr:txBody>
        </xdr:sp>
        <xdr:sp macro="" textlink="PivotTables2!O31">
          <xdr:nvSpPr>
            <xdr:cNvPr id="828" name="TextBox 827">
              <a:extLst>
                <a:ext uri="{FF2B5EF4-FFF2-40B4-BE49-F238E27FC236}">
                  <a16:creationId xmlns:a16="http://schemas.microsoft.com/office/drawing/2014/main" id="{64C7773D-85E8-2CD6-1F3A-0CA7CC27520E}"/>
                </a:ext>
              </a:extLst>
            </xdr:cNvPr>
            <xdr:cNvSpPr txBox="1"/>
          </xdr:nvSpPr>
          <xdr:spPr>
            <a:xfrm>
              <a:off x="15530331" y="6740662"/>
              <a:ext cx="916099" cy="9185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DB47F75C-F9B1-4F51-97F8-31439B34E789}" type="TxLink">
                <a:rPr lang="en-US" sz="1600" b="0" i="0" u="none" strike="noStrike">
                  <a:solidFill>
                    <a:srgbClr val="296EFC"/>
                  </a:solidFill>
                  <a:latin typeface="Calibri"/>
                  <a:ea typeface="Calibri"/>
                  <a:cs typeface="Calibri"/>
                </a:rPr>
                <a:pPr/>
                <a:t>●</a:t>
              </a:fld>
              <a:endParaRPr lang="en-IN" sz="1600"/>
            </a:p>
          </xdr:txBody>
        </xdr:sp>
      </xdr:grpSp>
      <xdr:grpSp>
        <xdr:nvGrpSpPr>
          <xdr:cNvPr id="874" name="Group 873">
            <a:extLst>
              <a:ext uri="{FF2B5EF4-FFF2-40B4-BE49-F238E27FC236}">
                <a16:creationId xmlns:a16="http://schemas.microsoft.com/office/drawing/2014/main" id="{FB55DCA2-EA2B-279A-9D30-472A28812B01}"/>
              </a:ext>
            </a:extLst>
          </xdr:cNvPr>
          <xdr:cNvGrpSpPr/>
        </xdr:nvGrpSpPr>
        <xdr:grpSpPr>
          <a:xfrm>
            <a:off x="7353024" y="2166853"/>
            <a:ext cx="196216" cy="294823"/>
            <a:chOff x="6670978" y="2667488"/>
            <a:chExt cx="927949" cy="911949"/>
          </a:xfrm>
        </xdr:grpSpPr>
        <xdr:sp macro="" textlink="PivotTables2!L34">
          <xdr:nvSpPr>
            <xdr:cNvPr id="869" name="TextBox 868">
              <a:extLst>
                <a:ext uri="{FF2B5EF4-FFF2-40B4-BE49-F238E27FC236}">
                  <a16:creationId xmlns:a16="http://schemas.microsoft.com/office/drawing/2014/main" id="{22768EE5-F68C-2B35-0216-B19466B5B02D}"/>
                </a:ext>
              </a:extLst>
            </xdr:cNvPr>
            <xdr:cNvSpPr txBox="1"/>
          </xdr:nvSpPr>
          <xdr:spPr>
            <a:xfrm>
              <a:off x="6674248" y="2671298"/>
              <a:ext cx="923314" cy="904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C958E41-5076-49E8-9C88-70866AAA8467}" type="TxLink">
                <a:rPr lang="en-US" sz="1600" b="0" i="0" u="none" strike="noStrike">
                  <a:solidFill>
                    <a:srgbClr val="C240D8"/>
                  </a:solidFill>
                  <a:latin typeface="Calibri"/>
                  <a:ea typeface="Calibri"/>
                  <a:cs typeface="Calibri"/>
                </a:rPr>
                <a:pPr algn="ctr"/>
                <a:t> </a:t>
              </a:fld>
              <a:endParaRPr lang="en-IN" sz="1200"/>
            </a:p>
          </xdr:txBody>
        </xdr:sp>
        <xdr:sp macro="" textlink="PivotTables2!N34">
          <xdr:nvSpPr>
            <xdr:cNvPr id="870" name="TextBox 869">
              <a:extLst>
                <a:ext uri="{FF2B5EF4-FFF2-40B4-BE49-F238E27FC236}">
                  <a16:creationId xmlns:a16="http://schemas.microsoft.com/office/drawing/2014/main" id="{CA40885D-FEE6-FFEA-C739-E9FE7362A2E4}"/>
                </a:ext>
              </a:extLst>
            </xdr:cNvPr>
            <xdr:cNvSpPr txBox="1"/>
          </xdr:nvSpPr>
          <xdr:spPr>
            <a:xfrm>
              <a:off x="6670978" y="2667488"/>
              <a:ext cx="927949" cy="911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0275FCC-4704-431C-AA89-9A8BCEF93FE9}"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873" name="Group 872">
            <a:extLst>
              <a:ext uri="{FF2B5EF4-FFF2-40B4-BE49-F238E27FC236}">
                <a16:creationId xmlns:a16="http://schemas.microsoft.com/office/drawing/2014/main" id="{7C21DCEF-0D0D-7526-5E41-8103AE054D54}"/>
              </a:ext>
            </a:extLst>
          </xdr:cNvPr>
          <xdr:cNvGrpSpPr/>
        </xdr:nvGrpSpPr>
        <xdr:grpSpPr>
          <a:xfrm>
            <a:off x="7548325" y="2033625"/>
            <a:ext cx="204960" cy="340988"/>
            <a:chOff x="8724055" y="2671629"/>
            <a:chExt cx="915695" cy="908139"/>
          </a:xfrm>
        </xdr:grpSpPr>
        <xdr:sp macro="" textlink="PivotTables2!M34">
          <xdr:nvSpPr>
            <xdr:cNvPr id="871" name="TextBox 870">
              <a:extLst>
                <a:ext uri="{FF2B5EF4-FFF2-40B4-BE49-F238E27FC236}">
                  <a16:creationId xmlns:a16="http://schemas.microsoft.com/office/drawing/2014/main" id="{D929C64A-E5FE-6CD6-F53F-EECB2B05696D}"/>
                </a:ext>
              </a:extLst>
            </xdr:cNvPr>
            <xdr:cNvSpPr txBox="1"/>
          </xdr:nvSpPr>
          <xdr:spPr>
            <a:xfrm>
              <a:off x="8724055" y="2672581"/>
              <a:ext cx="915695" cy="9062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9D70EB5-7C32-47A6-8D6D-3C5023AE1B62}" type="TxLink">
                <a:rPr lang="en-US" sz="1600" b="0" i="0" u="none" strike="noStrike">
                  <a:solidFill>
                    <a:srgbClr val="5A097C"/>
                  </a:solidFill>
                  <a:latin typeface="Calibri"/>
                  <a:ea typeface="Calibri"/>
                  <a:cs typeface="Calibri"/>
                </a:rPr>
                <a:pPr algn="ctr"/>
                <a:t> </a:t>
              </a:fld>
              <a:endParaRPr lang="en-IN" sz="1200"/>
            </a:p>
          </xdr:txBody>
        </xdr:sp>
        <xdr:sp macro="" textlink="PivotTables2!O34">
          <xdr:nvSpPr>
            <xdr:cNvPr id="872" name="TextBox 871">
              <a:extLst>
                <a:ext uri="{FF2B5EF4-FFF2-40B4-BE49-F238E27FC236}">
                  <a16:creationId xmlns:a16="http://schemas.microsoft.com/office/drawing/2014/main" id="{CDBBCA8F-3970-3625-EC91-3069ABFAC9BC}"/>
                </a:ext>
              </a:extLst>
            </xdr:cNvPr>
            <xdr:cNvSpPr txBox="1"/>
          </xdr:nvSpPr>
          <xdr:spPr>
            <a:xfrm>
              <a:off x="8725331" y="2671629"/>
              <a:ext cx="913142" cy="908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2E5C42B-F33B-4DD6-A07F-CCB25452BF17}"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875" name="Group 874">
            <a:extLst>
              <a:ext uri="{FF2B5EF4-FFF2-40B4-BE49-F238E27FC236}">
                <a16:creationId xmlns:a16="http://schemas.microsoft.com/office/drawing/2014/main" id="{B547F0D4-F6C6-7DCD-C4FE-3E7A740972CC}"/>
              </a:ext>
            </a:extLst>
          </xdr:cNvPr>
          <xdr:cNvGrpSpPr/>
        </xdr:nvGrpSpPr>
        <xdr:grpSpPr>
          <a:xfrm>
            <a:off x="7442498" y="1865157"/>
            <a:ext cx="226130" cy="280119"/>
            <a:chOff x="6670978" y="2667488"/>
            <a:chExt cx="927949" cy="911949"/>
          </a:xfrm>
        </xdr:grpSpPr>
        <xdr:sp macro="" textlink="PivotTables2!L34">
          <xdr:nvSpPr>
            <xdr:cNvPr id="876" name="TextBox 875">
              <a:extLst>
                <a:ext uri="{FF2B5EF4-FFF2-40B4-BE49-F238E27FC236}">
                  <a16:creationId xmlns:a16="http://schemas.microsoft.com/office/drawing/2014/main" id="{2C5C5002-CF13-C098-2A32-54F9C67A58BE}"/>
                </a:ext>
              </a:extLst>
            </xdr:cNvPr>
            <xdr:cNvSpPr txBox="1"/>
          </xdr:nvSpPr>
          <xdr:spPr>
            <a:xfrm>
              <a:off x="6674248" y="2671298"/>
              <a:ext cx="923314" cy="904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C958E41-5076-49E8-9C88-70866AAA8467}" type="TxLink">
                <a:rPr lang="en-US" sz="1600" b="0" i="0" u="none" strike="noStrike">
                  <a:solidFill>
                    <a:srgbClr val="C240D8"/>
                  </a:solidFill>
                  <a:latin typeface="Calibri"/>
                  <a:ea typeface="Calibri"/>
                  <a:cs typeface="Calibri"/>
                </a:rPr>
                <a:pPr algn="ctr"/>
                <a:t> </a:t>
              </a:fld>
              <a:endParaRPr lang="en-IN" sz="1200"/>
            </a:p>
          </xdr:txBody>
        </xdr:sp>
        <xdr:sp macro="" textlink="PivotTables2!N34">
          <xdr:nvSpPr>
            <xdr:cNvPr id="877" name="TextBox 876">
              <a:extLst>
                <a:ext uri="{FF2B5EF4-FFF2-40B4-BE49-F238E27FC236}">
                  <a16:creationId xmlns:a16="http://schemas.microsoft.com/office/drawing/2014/main" id="{F413EA17-6CDF-38C8-3681-BA34C3A4199D}"/>
                </a:ext>
              </a:extLst>
            </xdr:cNvPr>
            <xdr:cNvSpPr txBox="1"/>
          </xdr:nvSpPr>
          <xdr:spPr>
            <a:xfrm>
              <a:off x="6670978" y="2667488"/>
              <a:ext cx="927949" cy="911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0275FCC-4704-431C-AA89-9A8BCEF93FE9}"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886" name="Group 885">
            <a:extLst>
              <a:ext uri="{FF2B5EF4-FFF2-40B4-BE49-F238E27FC236}">
                <a16:creationId xmlns:a16="http://schemas.microsoft.com/office/drawing/2014/main" id="{606F219B-3F5B-1446-25DF-CDA43BE651A2}"/>
              </a:ext>
            </a:extLst>
          </xdr:cNvPr>
          <xdr:cNvGrpSpPr/>
        </xdr:nvGrpSpPr>
        <xdr:grpSpPr>
          <a:xfrm>
            <a:off x="7120741" y="1731685"/>
            <a:ext cx="263303" cy="356169"/>
            <a:chOff x="6670978" y="2667488"/>
            <a:chExt cx="927949" cy="911949"/>
          </a:xfrm>
        </xdr:grpSpPr>
        <xdr:sp macro="" textlink="PivotTables2!L34">
          <xdr:nvSpPr>
            <xdr:cNvPr id="887" name="TextBox 886">
              <a:extLst>
                <a:ext uri="{FF2B5EF4-FFF2-40B4-BE49-F238E27FC236}">
                  <a16:creationId xmlns:a16="http://schemas.microsoft.com/office/drawing/2014/main" id="{A8079FF6-9B58-D40F-D553-21E0A70173A0}"/>
                </a:ext>
              </a:extLst>
            </xdr:cNvPr>
            <xdr:cNvSpPr txBox="1"/>
          </xdr:nvSpPr>
          <xdr:spPr>
            <a:xfrm>
              <a:off x="6674248" y="2671298"/>
              <a:ext cx="923314" cy="904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C958E41-5076-49E8-9C88-70866AAA8467}" type="TxLink">
                <a:rPr lang="en-US" sz="1600" b="0" i="0" u="none" strike="noStrike">
                  <a:solidFill>
                    <a:srgbClr val="C240D8"/>
                  </a:solidFill>
                  <a:latin typeface="Calibri"/>
                  <a:ea typeface="Calibri"/>
                  <a:cs typeface="Calibri"/>
                </a:rPr>
                <a:pPr algn="ctr"/>
                <a:t> </a:t>
              </a:fld>
              <a:endParaRPr lang="en-IN" sz="1200"/>
            </a:p>
          </xdr:txBody>
        </xdr:sp>
        <xdr:sp macro="" textlink="PivotTables2!N34">
          <xdr:nvSpPr>
            <xdr:cNvPr id="888" name="TextBox 887">
              <a:extLst>
                <a:ext uri="{FF2B5EF4-FFF2-40B4-BE49-F238E27FC236}">
                  <a16:creationId xmlns:a16="http://schemas.microsoft.com/office/drawing/2014/main" id="{F52220E0-7928-96AC-E277-4A70655773FD}"/>
                </a:ext>
              </a:extLst>
            </xdr:cNvPr>
            <xdr:cNvSpPr txBox="1"/>
          </xdr:nvSpPr>
          <xdr:spPr>
            <a:xfrm>
              <a:off x="6670978" y="2667488"/>
              <a:ext cx="927949" cy="911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0275FCC-4704-431C-AA89-9A8BCEF93FE9}"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889" name="Group 888">
            <a:extLst>
              <a:ext uri="{FF2B5EF4-FFF2-40B4-BE49-F238E27FC236}">
                <a16:creationId xmlns:a16="http://schemas.microsoft.com/office/drawing/2014/main" id="{AA93CB6F-6AF4-1D61-196D-09CDBEB1F9FB}"/>
              </a:ext>
            </a:extLst>
          </xdr:cNvPr>
          <xdr:cNvGrpSpPr/>
        </xdr:nvGrpSpPr>
        <xdr:grpSpPr>
          <a:xfrm>
            <a:off x="6994280" y="1774106"/>
            <a:ext cx="303737" cy="263347"/>
            <a:chOff x="6670978" y="2667488"/>
            <a:chExt cx="927949" cy="911949"/>
          </a:xfrm>
        </xdr:grpSpPr>
        <xdr:sp macro="" textlink="PivotTables2!L34">
          <xdr:nvSpPr>
            <xdr:cNvPr id="890" name="TextBox 889">
              <a:extLst>
                <a:ext uri="{FF2B5EF4-FFF2-40B4-BE49-F238E27FC236}">
                  <a16:creationId xmlns:a16="http://schemas.microsoft.com/office/drawing/2014/main" id="{98D22BCD-1544-43D8-FB6B-0A7B22D03B7E}"/>
                </a:ext>
              </a:extLst>
            </xdr:cNvPr>
            <xdr:cNvSpPr txBox="1"/>
          </xdr:nvSpPr>
          <xdr:spPr>
            <a:xfrm>
              <a:off x="6674248" y="2671298"/>
              <a:ext cx="923314" cy="904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C958E41-5076-49E8-9C88-70866AAA8467}" type="TxLink">
                <a:rPr lang="en-US" sz="1600" b="0" i="0" u="none" strike="noStrike">
                  <a:solidFill>
                    <a:srgbClr val="C240D8"/>
                  </a:solidFill>
                  <a:latin typeface="Calibri"/>
                  <a:ea typeface="Calibri"/>
                  <a:cs typeface="Calibri"/>
                </a:rPr>
                <a:pPr algn="ctr"/>
                <a:t> </a:t>
              </a:fld>
              <a:endParaRPr lang="en-IN" sz="1200"/>
            </a:p>
          </xdr:txBody>
        </xdr:sp>
        <xdr:sp macro="" textlink="PivotTables2!N34">
          <xdr:nvSpPr>
            <xdr:cNvPr id="891" name="TextBox 890">
              <a:extLst>
                <a:ext uri="{FF2B5EF4-FFF2-40B4-BE49-F238E27FC236}">
                  <a16:creationId xmlns:a16="http://schemas.microsoft.com/office/drawing/2014/main" id="{2D6B538F-5685-6DC8-C4C7-8D17724E8178}"/>
                </a:ext>
              </a:extLst>
            </xdr:cNvPr>
            <xdr:cNvSpPr txBox="1"/>
          </xdr:nvSpPr>
          <xdr:spPr>
            <a:xfrm>
              <a:off x="6670978" y="2667488"/>
              <a:ext cx="927949" cy="911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0275FCC-4704-431C-AA89-9A8BCEF93FE9}"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892" name="Group 891">
            <a:extLst>
              <a:ext uri="{FF2B5EF4-FFF2-40B4-BE49-F238E27FC236}">
                <a16:creationId xmlns:a16="http://schemas.microsoft.com/office/drawing/2014/main" id="{C5004300-44EA-C81B-27CD-BF1704234095}"/>
              </a:ext>
            </a:extLst>
          </xdr:cNvPr>
          <xdr:cNvGrpSpPr/>
        </xdr:nvGrpSpPr>
        <xdr:grpSpPr>
          <a:xfrm>
            <a:off x="7512499" y="1963631"/>
            <a:ext cx="280086" cy="287488"/>
            <a:chOff x="6670978" y="2667488"/>
            <a:chExt cx="927949" cy="911949"/>
          </a:xfrm>
        </xdr:grpSpPr>
        <xdr:sp macro="" textlink="PivotTables2!L34">
          <xdr:nvSpPr>
            <xdr:cNvPr id="893" name="TextBox 892">
              <a:extLst>
                <a:ext uri="{FF2B5EF4-FFF2-40B4-BE49-F238E27FC236}">
                  <a16:creationId xmlns:a16="http://schemas.microsoft.com/office/drawing/2014/main" id="{F20DEB10-C130-CFCD-B0E1-C92118F47396}"/>
                </a:ext>
              </a:extLst>
            </xdr:cNvPr>
            <xdr:cNvSpPr txBox="1"/>
          </xdr:nvSpPr>
          <xdr:spPr>
            <a:xfrm>
              <a:off x="6674248" y="2671298"/>
              <a:ext cx="923314" cy="904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C958E41-5076-49E8-9C88-70866AAA8467}" type="TxLink">
                <a:rPr lang="en-US" sz="1600" b="0" i="0" u="none" strike="noStrike">
                  <a:solidFill>
                    <a:srgbClr val="C240D8"/>
                  </a:solidFill>
                  <a:latin typeface="Calibri"/>
                  <a:ea typeface="Calibri"/>
                  <a:cs typeface="Calibri"/>
                </a:rPr>
                <a:pPr algn="ctr"/>
                <a:t> </a:t>
              </a:fld>
              <a:endParaRPr lang="en-IN" sz="1200"/>
            </a:p>
          </xdr:txBody>
        </xdr:sp>
        <xdr:sp macro="" textlink="PivotTables2!N34">
          <xdr:nvSpPr>
            <xdr:cNvPr id="894" name="TextBox 893">
              <a:extLst>
                <a:ext uri="{FF2B5EF4-FFF2-40B4-BE49-F238E27FC236}">
                  <a16:creationId xmlns:a16="http://schemas.microsoft.com/office/drawing/2014/main" id="{B7E59017-4741-A7C5-7B0E-01B975883C35}"/>
                </a:ext>
              </a:extLst>
            </xdr:cNvPr>
            <xdr:cNvSpPr txBox="1"/>
          </xdr:nvSpPr>
          <xdr:spPr>
            <a:xfrm>
              <a:off x="6670978" y="2667488"/>
              <a:ext cx="927949" cy="911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0275FCC-4704-431C-AA89-9A8BCEF93FE9}"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895" name="Group 894">
            <a:extLst>
              <a:ext uri="{FF2B5EF4-FFF2-40B4-BE49-F238E27FC236}">
                <a16:creationId xmlns:a16="http://schemas.microsoft.com/office/drawing/2014/main" id="{2B0B3E8F-20FD-7200-D774-8FAAA8A645E6}"/>
              </a:ext>
            </a:extLst>
          </xdr:cNvPr>
          <xdr:cNvGrpSpPr/>
        </xdr:nvGrpSpPr>
        <xdr:grpSpPr>
          <a:xfrm>
            <a:off x="6899168" y="1807293"/>
            <a:ext cx="488190" cy="390624"/>
            <a:chOff x="6670978" y="2667488"/>
            <a:chExt cx="927949" cy="911949"/>
          </a:xfrm>
        </xdr:grpSpPr>
        <xdr:sp macro="" textlink="PivotTables2!L34">
          <xdr:nvSpPr>
            <xdr:cNvPr id="896" name="TextBox 895">
              <a:extLst>
                <a:ext uri="{FF2B5EF4-FFF2-40B4-BE49-F238E27FC236}">
                  <a16:creationId xmlns:a16="http://schemas.microsoft.com/office/drawing/2014/main" id="{36E82BFB-BE74-23BA-F6C3-4CDB2DBF5EA2}"/>
                </a:ext>
              </a:extLst>
            </xdr:cNvPr>
            <xdr:cNvSpPr txBox="1"/>
          </xdr:nvSpPr>
          <xdr:spPr>
            <a:xfrm>
              <a:off x="6674248" y="2671298"/>
              <a:ext cx="923314" cy="904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C958E41-5076-49E8-9C88-70866AAA8467}" type="TxLink">
                <a:rPr lang="en-US" sz="1600" b="0" i="0" u="none" strike="noStrike">
                  <a:solidFill>
                    <a:srgbClr val="C240D8"/>
                  </a:solidFill>
                  <a:latin typeface="Calibri"/>
                  <a:ea typeface="Calibri"/>
                  <a:cs typeface="Calibri"/>
                </a:rPr>
                <a:pPr algn="ctr"/>
                <a:t> </a:t>
              </a:fld>
              <a:endParaRPr lang="en-IN" sz="1200"/>
            </a:p>
          </xdr:txBody>
        </xdr:sp>
        <xdr:sp macro="" textlink="PivotTables2!N34">
          <xdr:nvSpPr>
            <xdr:cNvPr id="897" name="TextBox 896">
              <a:extLst>
                <a:ext uri="{FF2B5EF4-FFF2-40B4-BE49-F238E27FC236}">
                  <a16:creationId xmlns:a16="http://schemas.microsoft.com/office/drawing/2014/main" id="{7B89677D-4A76-1901-0517-243E0B555269}"/>
                </a:ext>
              </a:extLst>
            </xdr:cNvPr>
            <xdr:cNvSpPr txBox="1"/>
          </xdr:nvSpPr>
          <xdr:spPr>
            <a:xfrm>
              <a:off x="6670978" y="2667488"/>
              <a:ext cx="927949" cy="911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0275FCC-4704-431C-AA89-9A8BCEF93FE9}"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898" name="Group 897">
            <a:extLst>
              <a:ext uri="{FF2B5EF4-FFF2-40B4-BE49-F238E27FC236}">
                <a16:creationId xmlns:a16="http://schemas.microsoft.com/office/drawing/2014/main" id="{059E0719-1F2C-8789-1706-74AE353534B6}"/>
              </a:ext>
            </a:extLst>
          </xdr:cNvPr>
          <xdr:cNvGrpSpPr/>
        </xdr:nvGrpSpPr>
        <xdr:grpSpPr>
          <a:xfrm>
            <a:off x="7538028" y="1944993"/>
            <a:ext cx="432213" cy="318397"/>
            <a:chOff x="6670978" y="2667488"/>
            <a:chExt cx="927949" cy="911949"/>
          </a:xfrm>
        </xdr:grpSpPr>
        <xdr:sp macro="" textlink="PivotTables2!L34">
          <xdr:nvSpPr>
            <xdr:cNvPr id="899" name="TextBox 898">
              <a:extLst>
                <a:ext uri="{FF2B5EF4-FFF2-40B4-BE49-F238E27FC236}">
                  <a16:creationId xmlns:a16="http://schemas.microsoft.com/office/drawing/2014/main" id="{CCD15FE5-90A9-DEB1-AF09-4FBBAAF2ED12}"/>
                </a:ext>
              </a:extLst>
            </xdr:cNvPr>
            <xdr:cNvSpPr txBox="1"/>
          </xdr:nvSpPr>
          <xdr:spPr>
            <a:xfrm>
              <a:off x="6674248" y="2671298"/>
              <a:ext cx="923314" cy="904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C958E41-5076-49E8-9C88-70866AAA8467}" type="TxLink">
                <a:rPr lang="en-US" sz="1600" b="0" i="0" u="none" strike="noStrike">
                  <a:solidFill>
                    <a:srgbClr val="C240D8"/>
                  </a:solidFill>
                  <a:latin typeface="Calibri"/>
                  <a:ea typeface="Calibri"/>
                  <a:cs typeface="Calibri"/>
                </a:rPr>
                <a:pPr algn="ctr"/>
                <a:t> </a:t>
              </a:fld>
              <a:endParaRPr lang="en-IN" sz="1200"/>
            </a:p>
          </xdr:txBody>
        </xdr:sp>
        <xdr:sp macro="" textlink="PivotTables2!N34">
          <xdr:nvSpPr>
            <xdr:cNvPr id="900" name="TextBox 899">
              <a:extLst>
                <a:ext uri="{FF2B5EF4-FFF2-40B4-BE49-F238E27FC236}">
                  <a16:creationId xmlns:a16="http://schemas.microsoft.com/office/drawing/2014/main" id="{02364107-FF5B-B7CC-3DDC-73199EBF2F3B}"/>
                </a:ext>
              </a:extLst>
            </xdr:cNvPr>
            <xdr:cNvSpPr txBox="1"/>
          </xdr:nvSpPr>
          <xdr:spPr>
            <a:xfrm>
              <a:off x="6670978" y="2667488"/>
              <a:ext cx="927949" cy="911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0275FCC-4704-431C-AA89-9A8BCEF93FE9}"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901" name="Group 900">
            <a:extLst>
              <a:ext uri="{FF2B5EF4-FFF2-40B4-BE49-F238E27FC236}">
                <a16:creationId xmlns:a16="http://schemas.microsoft.com/office/drawing/2014/main" id="{E768B37C-9732-1F12-3E4C-99D9C997E07B}"/>
              </a:ext>
            </a:extLst>
          </xdr:cNvPr>
          <xdr:cNvGrpSpPr/>
        </xdr:nvGrpSpPr>
        <xdr:grpSpPr>
          <a:xfrm>
            <a:off x="7742366" y="1858137"/>
            <a:ext cx="235512" cy="298761"/>
            <a:chOff x="6670978" y="2667488"/>
            <a:chExt cx="927949" cy="911949"/>
          </a:xfrm>
        </xdr:grpSpPr>
        <xdr:sp macro="" textlink="PivotTables2!L34">
          <xdr:nvSpPr>
            <xdr:cNvPr id="902" name="TextBox 901">
              <a:extLst>
                <a:ext uri="{FF2B5EF4-FFF2-40B4-BE49-F238E27FC236}">
                  <a16:creationId xmlns:a16="http://schemas.microsoft.com/office/drawing/2014/main" id="{F10BD33D-1CB5-2C6D-6560-7AF614C1CE61}"/>
                </a:ext>
              </a:extLst>
            </xdr:cNvPr>
            <xdr:cNvSpPr txBox="1"/>
          </xdr:nvSpPr>
          <xdr:spPr>
            <a:xfrm>
              <a:off x="6674248" y="2671298"/>
              <a:ext cx="923314" cy="904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C958E41-5076-49E8-9C88-70866AAA8467}" type="TxLink">
                <a:rPr lang="en-US" sz="1600" b="0" i="0" u="none" strike="noStrike">
                  <a:solidFill>
                    <a:srgbClr val="C240D8"/>
                  </a:solidFill>
                  <a:latin typeface="Calibri"/>
                  <a:ea typeface="Calibri"/>
                  <a:cs typeface="Calibri"/>
                </a:rPr>
                <a:pPr algn="ctr"/>
                <a:t> </a:t>
              </a:fld>
              <a:endParaRPr lang="en-IN" sz="1200"/>
            </a:p>
          </xdr:txBody>
        </xdr:sp>
        <xdr:sp macro="" textlink="PivotTables2!N34">
          <xdr:nvSpPr>
            <xdr:cNvPr id="903" name="TextBox 902">
              <a:extLst>
                <a:ext uri="{FF2B5EF4-FFF2-40B4-BE49-F238E27FC236}">
                  <a16:creationId xmlns:a16="http://schemas.microsoft.com/office/drawing/2014/main" id="{5B810AC6-B553-E4FB-8A08-B68A969D0E89}"/>
                </a:ext>
              </a:extLst>
            </xdr:cNvPr>
            <xdr:cNvSpPr txBox="1"/>
          </xdr:nvSpPr>
          <xdr:spPr>
            <a:xfrm>
              <a:off x="6670978" y="2667488"/>
              <a:ext cx="927949" cy="911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0275FCC-4704-431C-AA89-9A8BCEF93FE9}"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904" name="Group 903">
            <a:extLst>
              <a:ext uri="{FF2B5EF4-FFF2-40B4-BE49-F238E27FC236}">
                <a16:creationId xmlns:a16="http://schemas.microsoft.com/office/drawing/2014/main" id="{43162A83-AB31-05E4-FB29-D86F0F4B2704}"/>
              </a:ext>
            </a:extLst>
          </xdr:cNvPr>
          <xdr:cNvGrpSpPr/>
        </xdr:nvGrpSpPr>
        <xdr:grpSpPr>
          <a:xfrm>
            <a:off x="6573260" y="2046202"/>
            <a:ext cx="327930" cy="334617"/>
            <a:chOff x="6670978" y="2667488"/>
            <a:chExt cx="927949" cy="911949"/>
          </a:xfrm>
        </xdr:grpSpPr>
        <xdr:sp macro="" textlink="PivotTables2!L34">
          <xdr:nvSpPr>
            <xdr:cNvPr id="905" name="TextBox 904">
              <a:extLst>
                <a:ext uri="{FF2B5EF4-FFF2-40B4-BE49-F238E27FC236}">
                  <a16:creationId xmlns:a16="http://schemas.microsoft.com/office/drawing/2014/main" id="{7409E718-44C8-A4C0-D4EF-E37ED49AFADF}"/>
                </a:ext>
              </a:extLst>
            </xdr:cNvPr>
            <xdr:cNvSpPr txBox="1"/>
          </xdr:nvSpPr>
          <xdr:spPr>
            <a:xfrm>
              <a:off x="6674248" y="2671298"/>
              <a:ext cx="923314" cy="904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C958E41-5076-49E8-9C88-70866AAA8467}" type="TxLink">
                <a:rPr lang="en-US" sz="1600" b="0" i="0" u="none" strike="noStrike">
                  <a:solidFill>
                    <a:srgbClr val="C240D8"/>
                  </a:solidFill>
                  <a:latin typeface="Calibri"/>
                  <a:ea typeface="Calibri"/>
                  <a:cs typeface="Calibri"/>
                </a:rPr>
                <a:pPr algn="ctr"/>
                <a:t> </a:t>
              </a:fld>
              <a:endParaRPr lang="en-IN" sz="1200"/>
            </a:p>
          </xdr:txBody>
        </xdr:sp>
        <xdr:sp macro="" textlink="PivotTables2!N34">
          <xdr:nvSpPr>
            <xdr:cNvPr id="906" name="TextBox 905">
              <a:extLst>
                <a:ext uri="{FF2B5EF4-FFF2-40B4-BE49-F238E27FC236}">
                  <a16:creationId xmlns:a16="http://schemas.microsoft.com/office/drawing/2014/main" id="{2B679B99-E822-B04D-A43B-26A6C718AC43}"/>
                </a:ext>
              </a:extLst>
            </xdr:cNvPr>
            <xdr:cNvSpPr txBox="1"/>
          </xdr:nvSpPr>
          <xdr:spPr>
            <a:xfrm>
              <a:off x="6670978" y="2667488"/>
              <a:ext cx="927949" cy="911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0275FCC-4704-431C-AA89-9A8BCEF93FE9}"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907" name="Group 906">
            <a:extLst>
              <a:ext uri="{FF2B5EF4-FFF2-40B4-BE49-F238E27FC236}">
                <a16:creationId xmlns:a16="http://schemas.microsoft.com/office/drawing/2014/main" id="{03204C7B-7D56-8CD4-AA62-A659FD68A5F5}"/>
              </a:ext>
            </a:extLst>
          </xdr:cNvPr>
          <xdr:cNvGrpSpPr/>
        </xdr:nvGrpSpPr>
        <xdr:grpSpPr>
          <a:xfrm>
            <a:off x="8011722" y="1791274"/>
            <a:ext cx="307343" cy="222547"/>
            <a:chOff x="6670978" y="2667488"/>
            <a:chExt cx="927949" cy="911949"/>
          </a:xfrm>
        </xdr:grpSpPr>
        <xdr:sp macro="" textlink="PivotTables2!L34">
          <xdr:nvSpPr>
            <xdr:cNvPr id="908" name="TextBox 907">
              <a:extLst>
                <a:ext uri="{FF2B5EF4-FFF2-40B4-BE49-F238E27FC236}">
                  <a16:creationId xmlns:a16="http://schemas.microsoft.com/office/drawing/2014/main" id="{FB956E3A-94A0-F876-C645-105D939A8EA0}"/>
                </a:ext>
              </a:extLst>
            </xdr:cNvPr>
            <xdr:cNvSpPr txBox="1"/>
          </xdr:nvSpPr>
          <xdr:spPr>
            <a:xfrm>
              <a:off x="6674248" y="2671298"/>
              <a:ext cx="923314" cy="904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C958E41-5076-49E8-9C88-70866AAA8467}" type="TxLink">
                <a:rPr lang="en-US" sz="1600" b="0" i="0" u="none" strike="noStrike">
                  <a:solidFill>
                    <a:srgbClr val="C240D8"/>
                  </a:solidFill>
                  <a:latin typeface="Calibri"/>
                  <a:ea typeface="Calibri"/>
                  <a:cs typeface="Calibri"/>
                </a:rPr>
                <a:pPr algn="ctr"/>
                <a:t> </a:t>
              </a:fld>
              <a:endParaRPr lang="en-IN" sz="1200"/>
            </a:p>
          </xdr:txBody>
        </xdr:sp>
        <xdr:sp macro="" textlink="PivotTables2!N34">
          <xdr:nvSpPr>
            <xdr:cNvPr id="909" name="TextBox 908">
              <a:extLst>
                <a:ext uri="{FF2B5EF4-FFF2-40B4-BE49-F238E27FC236}">
                  <a16:creationId xmlns:a16="http://schemas.microsoft.com/office/drawing/2014/main" id="{C67B63C1-39E6-40F9-E566-914524C23FB7}"/>
                </a:ext>
              </a:extLst>
            </xdr:cNvPr>
            <xdr:cNvSpPr txBox="1"/>
          </xdr:nvSpPr>
          <xdr:spPr>
            <a:xfrm>
              <a:off x="6670978" y="2667488"/>
              <a:ext cx="927949" cy="911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0275FCC-4704-431C-AA89-9A8BCEF93FE9}"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910" name="Group 909">
            <a:extLst>
              <a:ext uri="{FF2B5EF4-FFF2-40B4-BE49-F238E27FC236}">
                <a16:creationId xmlns:a16="http://schemas.microsoft.com/office/drawing/2014/main" id="{99A64177-6028-69F2-8956-440B318FC3C6}"/>
              </a:ext>
            </a:extLst>
          </xdr:cNvPr>
          <xdr:cNvGrpSpPr/>
        </xdr:nvGrpSpPr>
        <xdr:grpSpPr>
          <a:xfrm>
            <a:off x="7620710" y="2107179"/>
            <a:ext cx="470557" cy="408135"/>
            <a:chOff x="6670978" y="2667488"/>
            <a:chExt cx="927949" cy="911949"/>
          </a:xfrm>
        </xdr:grpSpPr>
        <xdr:sp macro="" textlink="PivotTables2!L34">
          <xdr:nvSpPr>
            <xdr:cNvPr id="911" name="TextBox 910">
              <a:extLst>
                <a:ext uri="{FF2B5EF4-FFF2-40B4-BE49-F238E27FC236}">
                  <a16:creationId xmlns:a16="http://schemas.microsoft.com/office/drawing/2014/main" id="{15F90731-C76D-5B9A-31C5-B6CA2EF4F0DA}"/>
                </a:ext>
              </a:extLst>
            </xdr:cNvPr>
            <xdr:cNvSpPr txBox="1"/>
          </xdr:nvSpPr>
          <xdr:spPr>
            <a:xfrm>
              <a:off x="6674248" y="2671298"/>
              <a:ext cx="923314" cy="904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C958E41-5076-49E8-9C88-70866AAA8467}" type="TxLink">
                <a:rPr lang="en-US" sz="1600" b="0" i="0" u="none" strike="noStrike">
                  <a:solidFill>
                    <a:srgbClr val="C240D8"/>
                  </a:solidFill>
                  <a:latin typeface="Calibri"/>
                  <a:ea typeface="Calibri"/>
                  <a:cs typeface="Calibri"/>
                </a:rPr>
                <a:pPr algn="ctr"/>
                <a:t> </a:t>
              </a:fld>
              <a:endParaRPr lang="en-IN" sz="1200"/>
            </a:p>
          </xdr:txBody>
        </xdr:sp>
        <xdr:sp macro="" textlink="PivotTables2!N34">
          <xdr:nvSpPr>
            <xdr:cNvPr id="912" name="TextBox 911">
              <a:extLst>
                <a:ext uri="{FF2B5EF4-FFF2-40B4-BE49-F238E27FC236}">
                  <a16:creationId xmlns:a16="http://schemas.microsoft.com/office/drawing/2014/main" id="{785B76F1-9F4A-363D-D2CE-9544AC996053}"/>
                </a:ext>
              </a:extLst>
            </xdr:cNvPr>
            <xdr:cNvSpPr txBox="1"/>
          </xdr:nvSpPr>
          <xdr:spPr>
            <a:xfrm>
              <a:off x="6670978" y="2667488"/>
              <a:ext cx="927949" cy="911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0275FCC-4704-431C-AA89-9A8BCEF93FE9}"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913" name="Group 912">
            <a:extLst>
              <a:ext uri="{FF2B5EF4-FFF2-40B4-BE49-F238E27FC236}">
                <a16:creationId xmlns:a16="http://schemas.microsoft.com/office/drawing/2014/main" id="{EDBE0CF9-2EA8-7B5F-07E2-3DBC70A2C65B}"/>
              </a:ext>
            </a:extLst>
          </xdr:cNvPr>
          <xdr:cNvGrpSpPr/>
        </xdr:nvGrpSpPr>
        <xdr:grpSpPr>
          <a:xfrm>
            <a:off x="7623855" y="1598871"/>
            <a:ext cx="468805" cy="415618"/>
            <a:chOff x="6670978" y="2667488"/>
            <a:chExt cx="927949" cy="911949"/>
          </a:xfrm>
        </xdr:grpSpPr>
        <xdr:sp macro="" textlink="PivotTables2!L34">
          <xdr:nvSpPr>
            <xdr:cNvPr id="914" name="TextBox 913">
              <a:extLst>
                <a:ext uri="{FF2B5EF4-FFF2-40B4-BE49-F238E27FC236}">
                  <a16:creationId xmlns:a16="http://schemas.microsoft.com/office/drawing/2014/main" id="{B8B39953-DDE3-1F16-FD42-E6DA6F47DDC7}"/>
                </a:ext>
              </a:extLst>
            </xdr:cNvPr>
            <xdr:cNvSpPr txBox="1"/>
          </xdr:nvSpPr>
          <xdr:spPr>
            <a:xfrm>
              <a:off x="6674248" y="2671298"/>
              <a:ext cx="923314" cy="904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C958E41-5076-49E8-9C88-70866AAA8467}" type="TxLink">
                <a:rPr lang="en-US" sz="1600" b="0" i="0" u="none" strike="noStrike">
                  <a:solidFill>
                    <a:srgbClr val="C240D8"/>
                  </a:solidFill>
                  <a:latin typeface="Calibri"/>
                  <a:ea typeface="Calibri"/>
                  <a:cs typeface="Calibri"/>
                </a:rPr>
                <a:pPr algn="ctr"/>
                <a:t> </a:t>
              </a:fld>
              <a:endParaRPr lang="en-IN" sz="1200"/>
            </a:p>
          </xdr:txBody>
        </xdr:sp>
        <xdr:sp macro="" textlink="PivotTables2!N34">
          <xdr:nvSpPr>
            <xdr:cNvPr id="915" name="TextBox 914">
              <a:extLst>
                <a:ext uri="{FF2B5EF4-FFF2-40B4-BE49-F238E27FC236}">
                  <a16:creationId xmlns:a16="http://schemas.microsoft.com/office/drawing/2014/main" id="{640198E4-F38D-F6C4-5C24-7E496EFD5E13}"/>
                </a:ext>
              </a:extLst>
            </xdr:cNvPr>
            <xdr:cNvSpPr txBox="1"/>
          </xdr:nvSpPr>
          <xdr:spPr>
            <a:xfrm>
              <a:off x="6670978" y="2667488"/>
              <a:ext cx="927949" cy="911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0275FCC-4704-431C-AA89-9A8BCEF93FE9}"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916" name="Group 915">
            <a:extLst>
              <a:ext uri="{FF2B5EF4-FFF2-40B4-BE49-F238E27FC236}">
                <a16:creationId xmlns:a16="http://schemas.microsoft.com/office/drawing/2014/main" id="{11AA4755-BBD0-713B-480A-64988C0C25B8}"/>
              </a:ext>
            </a:extLst>
          </xdr:cNvPr>
          <xdr:cNvGrpSpPr/>
        </xdr:nvGrpSpPr>
        <xdr:grpSpPr>
          <a:xfrm>
            <a:off x="8120203" y="1834455"/>
            <a:ext cx="293690" cy="323419"/>
            <a:chOff x="6670978" y="2667488"/>
            <a:chExt cx="927949" cy="911949"/>
          </a:xfrm>
        </xdr:grpSpPr>
        <xdr:sp macro="" textlink="PivotTables2!L34">
          <xdr:nvSpPr>
            <xdr:cNvPr id="917" name="TextBox 916">
              <a:extLst>
                <a:ext uri="{FF2B5EF4-FFF2-40B4-BE49-F238E27FC236}">
                  <a16:creationId xmlns:a16="http://schemas.microsoft.com/office/drawing/2014/main" id="{FF60E36A-92CD-8955-34BB-BD55905DA24E}"/>
                </a:ext>
              </a:extLst>
            </xdr:cNvPr>
            <xdr:cNvSpPr txBox="1"/>
          </xdr:nvSpPr>
          <xdr:spPr>
            <a:xfrm>
              <a:off x="6674248" y="2671298"/>
              <a:ext cx="923314" cy="904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C958E41-5076-49E8-9C88-70866AAA8467}" type="TxLink">
                <a:rPr lang="en-US" sz="1600" b="0" i="0" u="none" strike="noStrike">
                  <a:solidFill>
                    <a:srgbClr val="C240D8"/>
                  </a:solidFill>
                  <a:latin typeface="Calibri"/>
                  <a:ea typeface="Calibri"/>
                  <a:cs typeface="Calibri"/>
                </a:rPr>
                <a:pPr algn="ctr"/>
                <a:t> </a:t>
              </a:fld>
              <a:endParaRPr lang="en-IN" sz="1200"/>
            </a:p>
          </xdr:txBody>
        </xdr:sp>
        <xdr:sp macro="" textlink="PivotTables2!N34">
          <xdr:nvSpPr>
            <xdr:cNvPr id="918" name="TextBox 917">
              <a:extLst>
                <a:ext uri="{FF2B5EF4-FFF2-40B4-BE49-F238E27FC236}">
                  <a16:creationId xmlns:a16="http://schemas.microsoft.com/office/drawing/2014/main" id="{83F9C60A-3446-9BAF-8318-6695E882D8E9}"/>
                </a:ext>
              </a:extLst>
            </xdr:cNvPr>
            <xdr:cNvSpPr txBox="1"/>
          </xdr:nvSpPr>
          <xdr:spPr>
            <a:xfrm>
              <a:off x="6670978" y="2667488"/>
              <a:ext cx="927949" cy="911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0275FCC-4704-431C-AA89-9A8BCEF93FE9}"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919" name="Group 918">
            <a:extLst>
              <a:ext uri="{FF2B5EF4-FFF2-40B4-BE49-F238E27FC236}">
                <a16:creationId xmlns:a16="http://schemas.microsoft.com/office/drawing/2014/main" id="{67B42720-C02F-9351-2BA0-B0F406A8FD49}"/>
              </a:ext>
            </a:extLst>
          </xdr:cNvPr>
          <xdr:cNvGrpSpPr/>
        </xdr:nvGrpSpPr>
        <xdr:grpSpPr>
          <a:xfrm>
            <a:off x="7308180" y="1646942"/>
            <a:ext cx="286124" cy="316904"/>
            <a:chOff x="6670978" y="2667488"/>
            <a:chExt cx="927949" cy="911949"/>
          </a:xfrm>
        </xdr:grpSpPr>
        <xdr:sp macro="" textlink="PivotTables2!L34">
          <xdr:nvSpPr>
            <xdr:cNvPr id="920" name="TextBox 919">
              <a:extLst>
                <a:ext uri="{FF2B5EF4-FFF2-40B4-BE49-F238E27FC236}">
                  <a16:creationId xmlns:a16="http://schemas.microsoft.com/office/drawing/2014/main" id="{B1E156EC-7867-9C65-5ACC-EE274C6FB9BE}"/>
                </a:ext>
              </a:extLst>
            </xdr:cNvPr>
            <xdr:cNvSpPr txBox="1"/>
          </xdr:nvSpPr>
          <xdr:spPr>
            <a:xfrm>
              <a:off x="6674248" y="2671298"/>
              <a:ext cx="923314" cy="904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C958E41-5076-49E8-9C88-70866AAA8467}" type="TxLink">
                <a:rPr lang="en-US" sz="1600" b="0" i="0" u="none" strike="noStrike">
                  <a:solidFill>
                    <a:srgbClr val="C240D8"/>
                  </a:solidFill>
                  <a:latin typeface="Calibri"/>
                  <a:ea typeface="Calibri"/>
                  <a:cs typeface="Calibri"/>
                </a:rPr>
                <a:pPr algn="ctr"/>
                <a:t> </a:t>
              </a:fld>
              <a:endParaRPr lang="en-IN" sz="1200"/>
            </a:p>
          </xdr:txBody>
        </xdr:sp>
        <xdr:sp macro="" textlink="PivotTables2!N34">
          <xdr:nvSpPr>
            <xdr:cNvPr id="921" name="TextBox 920">
              <a:extLst>
                <a:ext uri="{FF2B5EF4-FFF2-40B4-BE49-F238E27FC236}">
                  <a16:creationId xmlns:a16="http://schemas.microsoft.com/office/drawing/2014/main" id="{29917116-D277-10EB-D001-A8E91620AE2C}"/>
                </a:ext>
              </a:extLst>
            </xdr:cNvPr>
            <xdr:cNvSpPr txBox="1"/>
          </xdr:nvSpPr>
          <xdr:spPr>
            <a:xfrm>
              <a:off x="6670978" y="2667488"/>
              <a:ext cx="927949" cy="911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0275FCC-4704-431C-AA89-9A8BCEF93FE9}"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929" name="Group 928">
            <a:extLst>
              <a:ext uri="{FF2B5EF4-FFF2-40B4-BE49-F238E27FC236}">
                <a16:creationId xmlns:a16="http://schemas.microsoft.com/office/drawing/2014/main" id="{B8262976-85D9-89B1-0BC5-D0458E249709}"/>
              </a:ext>
            </a:extLst>
          </xdr:cNvPr>
          <xdr:cNvGrpSpPr/>
        </xdr:nvGrpSpPr>
        <xdr:grpSpPr>
          <a:xfrm>
            <a:off x="7147114" y="1826401"/>
            <a:ext cx="195143" cy="327616"/>
            <a:chOff x="8724055" y="2671629"/>
            <a:chExt cx="915695" cy="908139"/>
          </a:xfrm>
        </xdr:grpSpPr>
        <xdr:sp macro="" textlink="PivotTables2!M34">
          <xdr:nvSpPr>
            <xdr:cNvPr id="930" name="TextBox 929">
              <a:extLst>
                <a:ext uri="{FF2B5EF4-FFF2-40B4-BE49-F238E27FC236}">
                  <a16:creationId xmlns:a16="http://schemas.microsoft.com/office/drawing/2014/main" id="{5962FCBC-CE87-218A-A2C2-E5E602C67C7A}"/>
                </a:ext>
              </a:extLst>
            </xdr:cNvPr>
            <xdr:cNvSpPr txBox="1"/>
          </xdr:nvSpPr>
          <xdr:spPr>
            <a:xfrm>
              <a:off x="8724055" y="2672581"/>
              <a:ext cx="915695" cy="9062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9D70EB5-7C32-47A6-8D6D-3C5023AE1B62}" type="TxLink">
                <a:rPr lang="en-US" sz="1600" b="0" i="0" u="none" strike="noStrike">
                  <a:solidFill>
                    <a:srgbClr val="5A097C"/>
                  </a:solidFill>
                  <a:latin typeface="Calibri"/>
                  <a:ea typeface="Calibri"/>
                  <a:cs typeface="Calibri"/>
                </a:rPr>
                <a:pPr algn="ctr"/>
                <a:t> </a:t>
              </a:fld>
              <a:endParaRPr lang="en-IN" sz="1200"/>
            </a:p>
          </xdr:txBody>
        </xdr:sp>
        <xdr:sp macro="" textlink="PivotTables2!O34">
          <xdr:nvSpPr>
            <xdr:cNvPr id="931" name="TextBox 930">
              <a:extLst>
                <a:ext uri="{FF2B5EF4-FFF2-40B4-BE49-F238E27FC236}">
                  <a16:creationId xmlns:a16="http://schemas.microsoft.com/office/drawing/2014/main" id="{DCF439F3-D31C-8A50-3E25-E97AFF83656E}"/>
                </a:ext>
              </a:extLst>
            </xdr:cNvPr>
            <xdr:cNvSpPr txBox="1"/>
          </xdr:nvSpPr>
          <xdr:spPr>
            <a:xfrm>
              <a:off x="8725331" y="2671629"/>
              <a:ext cx="913142" cy="908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2E5C42B-F33B-4DD6-A07F-CCB25452BF17}"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932" name="Group 931">
            <a:extLst>
              <a:ext uri="{FF2B5EF4-FFF2-40B4-BE49-F238E27FC236}">
                <a16:creationId xmlns:a16="http://schemas.microsoft.com/office/drawing/2014/main" id="{37E495AD-5EDF-A52F-0E40-EF2EED9065D8}"/>
              </a:ext>
            </a:extLst>
          </xdr:cNvPr>
          <xdr:cNvGrpSpPr/>
        </xdr:nvGrpSpPr>
        <xdr:grpSpPr>
          <a:xfrm>
            <a:off x="7448797" y="1927127"/>
            <a:ext cx="197394" cy="315134"/>
            <a:chOff x="8724055" y="2671629"/>
            <a:chExt cx="915695" cy="908139"/>
          </a:xfrm>
        </xdr:grpSpPr>
        <xdr:sp macro="" textlink="PivotTables2!M34">
          <xdr:nvSpPr>
            <xdr:cNvPr id="933" name="TextBox 932">
              <a:extLst>
                <a:ext uri="{FF2B5EF4-FFF2-40B4-BE49-F238E27FC236}">
                  <a16:creationId xmlns:a16="http://schemas.microsoft.com/office/drawing/2014/main" id="{616ADC23-2D88-FBFC-D649-0020E4822402}"/>
                </a:ext>
              </a:extLst>
            </xdr:cNvPr>
            <xdr:cNvSpPr txBox="1"/>
          </xdr:nvSpPr>
          <xdr:spPr>
            <a:xfrm>
              <a:off x="8724055" y="2672581"/>
              <a:ext cx="915695" cy="9062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9D70EB5-7C32-47A6-8D6D-3C5023AE1B62}" type="TxLink">
                <a:rPr lang="en-US" sz="1600" b="0" i="0" u="none" strike="noStrike">
                  <a:solidFill>
                    <a:srgbClr val="5A097C"/>
                  </a:solidFill>
                  <a:latin typeface="Calibri"/>
                  <a:ea typeface="Calibri"/>
                  <a:cs typeface="Calibri"/>
                </a:rPr>
                <a:pPr algn="ctr"/>
                <a:t> </a:t>
              </a:fld>
              <a:endParaRPr lang="en-IN" sz="1200"/>
            </a:p>
          </xdr:txBody>
        </xdr:sp>
        <xdr:sp macro="" textlink="PivotTables2!O34">
          <xdr:nvSpPr>
            <xdr:cNvPr id="934" name="TextBox 933">
              <a:extLst>
                <a:ext uri="{FF2B5EF4-FFF2-40B4-BE49-F238E27FC236}">
                  <a16:creationId xmlns:a16="http://schemas.microsoft.com/office/drawing/2014/main" id="{E5248BAC-A0A9-F114-3F33-BDDB124DE861}"/>
                </a:ext>
              </a:extLst>
            </xdr:cNvPr>
            <xdr:cNvSpPr txBox="1"/>
          </xdr:nvSpPr>
          <xdr:spPr>
            <a:xfrm>
              <a:off x="8725331" y="2671629"/>
              <a:ext cx="913142" cy="908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2E5C42B-F33B-4DD6-A07F-CCB25452BF17}"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935" name="Group 934">
            <a:extLst>
              <a:ext uri="{FF2B5EF4-FFF2-40B4-BE49-F238E27FC236}">
                <a16:creationId xmlns:a16="http://schemas.microsoft.com/office/drawing/2014/main" id="{7287F79A-BFD4-7EAA-92BE-731B0EBA6E62}"/>
              </a:ext>
            </a:extLst>
          </xdr:cNvPr>
          <xdr:cNvGrpSpPr/>
        </xdr:nvGrpSpPr>
        <xdr:grpSpPr>
          <a:xfrm>
            <a:off x="7848175" y="1928881"/>
            <a:ext cx="213981" cy="346712"/>
            <a:chOff x="8724055" y="2671629"/>
            <a:chExt cx="915695" cy="908139"/>
          </a:xfrm>
        </xdr:grpSpPr>
        <xdr:sp macro="" textlink="PivotTables2!M34">
          <xdr:nvSpPr>
            <xdr:cNvPr id="936" name="TextBox 935">
              <a:extLst>
                <a:ext uri="{FF2B5EF4-FFF2-40B4-BE49-F238E27FC236}">
                  <a16:creationId xmlns:a16="http://schemas.microsoft.com/office/drawing/2014/main" id="{875B1BB6-ABC5-92BB-149A-B8C3692AC5DF}"/>
                </a:ext>
              </a:extLst>
            </xdr:cNvPr>
            <xdr:cNvSpPr txBox="1"/>
          </xdr:nvSpPr>
          <xdr:spPr>
            <a:xfrm>
              <a:off x="8724055" y="2672581"/>
              <a:ext cx="915695" cy="9062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9D70EB5-7C32-47A6-8D6D-3C5023AE1B62}" type="TxLink">
                <a:rPr lang="en-US" sz="1600" b="0" i="0" u="none" strike="noStrike">
                  <a:solidFill>
                    <a:srgbClr val="5A097C"/>
                  </a:solidFill>
                  <a:latin typeface="Calibri"/>
                  <a:ea typeface="Calibri"/>
                  <a:cs typeface="Calibri"/>
                </a:rPr>
                <a:pPr algn="ctr"/>
                <a:t> </a:t>
              </a:fld>
              <a:endParaRPr lang="en-IN" sz="1200"/>
            </a:p>
          </xdr:txBody>
        </xdr:sp>
        <xdr:sp macro="" textlink="PivotTables2!O34">
          <xdr:nvSpPr>
            <xdr:cNvPr id="937" name="TextBox 936">
              <a:extLst>
                <a:ext uri="{FF2B5EF4-FFF2-40B4-BE49-F238E27FC236}">
                  <a16:creationId xmlns:a16="http://schemas.microsoft.com/office/drawing/2014/main" id="{1944C45F-15DE-90C5-BAE4-E9FF108BC7CB}"/>
                </a:ext>
              </a:extLst>
            </xdr:cNvPr>
            <xdr:cNvSpPr txBox="1"/>
          </xdr:nvSpPr>
          <xdr:spPr>
            <a:xfrm>
              <a:off x="8725331" y="2671629"/>
              <a:ext cx="913142" cy="908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2E5C42B-F33B-4DD6-A07F-CCB25452BF17}"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938" name="Group 937">
            <a:extLst>
              <a:ext uri="{FF2B5EF4-FFF2-40B4-BE49-F238E27FC236}">
                <a16:creationId xmlns:a16="http://schemas.microsoft.com/office/drawing/2014/main" id="{91CB557C-CD03-67D9-1EE0-CB9DFF3C2E4C}"/>
              </a:ext>
            </a:extLst>
          </xdr:cNvPr>
          <xdr:cNvGrpSpPr/>
        </xdr:nvGrpSpPr>
        <xdr:grpSpPr>
          <a:xfrm>
            <a:off x="6945617" y="1633408"/>
            <a:ext cx="194692" cy="316666"/>
            <a:chOff x="8724055" y="2671629"/>
            <a:chExt cx="915695" cy="908139"/>
          </a:xfrm>
        </xdr:grpSpPr>
        <xdr:sp macro="" textlink="PivotTables2!M34">
          <xdr:nvSpPr>
            <xdr:cNvPr id="939" name="TextBox 938">
              <a:extLst>
                <a:ext uri="{FF2B5EF4-FFF2-40B4-BE49-F238E27FC236}">
                  <a16:creationId xmlns:a16="http://schemas.microsoft.com/office/drawing/2014/main" id="{0B601312-5FD6-3019-7AD4-1A8901479BDB}"/>
                </a:ext>
              </a:extLst>
            </xdr:cNvPr>
            <xdr:cNvSpPr txBox="1"/>
          </xdr:nvSpPr>
          <xdr:spPr>
            <a:xfrm>
              <a:off x="8724055" y="2672581"/>
              <a:ext cx="915695" cy="9062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9D70EB5-7C32-47A6-8D6D-3C5023AE1B62}" type="TxLink">
                <a:rPr lang="en-US" sz="1600" b="0" i="0" u="none" strike="noStrike">
                  <a:solidFill>
                    <a:srgbClr val="5A097C"/>
                  </a:solidFill>
                  <a:latin typeface="Calibri"/>
                  <a:ea typeface="Calibri"/>
                  <a:cs typeface="Calibri"/>
                </a:rPr>
                <a:pPr algn="ctr"/>
                <a:t> </a:t>
              </a:fld>
              <a:endParaRPr lang="en-IN" sz="1200"/>
            </a:p>
          </xdr:txBody>
        </xdr:sp>
        <xdr:sp macro="" textlink="PivotTables2!O34">
          <xdr:nvSpPr>
            <xdr:cNvPr id="940" name="TextBox 939">
              <a:extLst>
                <a:ext uri="{FF2B5EF4-FFF2-40B4-BE49-F238E27FC236}">
                  <a16:creationId xmlns:a16="http://schemas.microsoft.com/office/drawing/2014/main" id="{79AA3DF4-F882-4F54-6E85-CA8F781D38E6}"/>
                </a:ext>
              </a:extLst>
            </xdr:cNvPr>
            <xdr:cNvSpPr txBox="1"/>
          </xdr:nvSpPr>
          <xdr:spPr>
            <a:xfrm>
              <a:off x="8725331" y="2671629"/>
              <a:ext cx="913142" cy="908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2E5C42B-F33B-4DD6-A07F-CCB25452BF17}"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941" name="Group 940">
            <a:extLst>
              <a:ext uri="{FF2B5EF4-FFF2-40B4-BE49-F238E27FC236}">
                <a16:creationId xmlns:a16="http://schemas.microsoft.com/office/drawing/2014/main" id="{4C1F8F08-0B59-8D44-3FAA-F0BE4D86BC23}"/>
              </a:ext>
            </a:extLst>
          </xdr:cNvPr>
          <xdr:cNvGrpSpPr/>
        </xdr:nvGrpSpPr>
        <xdr:grpSpPr>
          <a:xfrm>
            <a:off x="8056419" y="1935378"/>
            <a:ext cx="216310" cy="348470"/>
            <a:chOff x="8724055" y="2671629"/>
            <a:chExt cx="915695" cy="908139"/>
          </a:xfrm>
        </xdr:grpSpPr>
        <xdr:sp macro="" textlink="PivotTables2!M34">
          <xdr:nvSpPr>
            <xdr:cNvPr id="942" name="TextBox 941">
              <a:extLst>
                <a:ext uri="{FF2B5EF4-FFF2-40B4-BE49-F238E27FC236}">
                  <a16:creationId xmlns:a16="http://schemas.microsoft.com/office/drawing/2014/main" id="{902AA97A-D8B2-0BEF-ECD0-FEA66718DDC8}"/>
                </a:ext>
              </a:extLst>
            </xdr:cNvPr>
            <xdr:cNvSpPr txBox="1"/>
          </xdr:nvSpPr>
          <xdr:spPr>
            <a:xfrm>
              <a:off x="8724055" y="2672581"/>
              <a:ext cx="915695" cy="9062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9D70EB5-7C32-47A6-8D6D-3C5023AE1B62}" type="TxLink">
                <a:rPr lang="en-US" sz="1600" b="0" i="0" u="none" strike="noStrike">
                  <a:solidFill>
                    <a:srgbClr val="5A097C"/>
                  </a:solidFill>
                  <a:latin typeface="Calibri"/>
                  <a:ea typeface="Calibri"/>
                  <a:cs typeface="Calibri"/>
                </a:rPr>
                <a:pPr algn="ctr"/>
                <a:t> </a:t>
              </a:fld>
              <a:endParaRPr lang="en-IN" sz="1200"/>
            </a:p>
          </xdr:txBody>
        </xdr:sp>
        <xdr:sp macro="" textlink="PivotTables2!O34">
          <xdr:nvSpPr>
            <xdr:cNvPr id="943" name="TextBox 942">
              <a:extLst>
                <a:ext uri="{FF2B5EF4-FFF2-40B4-BE49-F238E27FC236}">
                  <a16:creationId xmlns:a16="http://schemas.microsoft.com/office/drawing/2014/main" id="{213044DD-AB2C-608F-D62D-193C8509CD45}"/>
                </a:ext>
              </a:extLst>
            </xdr:cNvPr>
            <xdr:cNvSpPr txBox="1"/>
          </xdr:nvSpPr>
          <xdr:spPr>
            <a:xfrm>
              <a:off x="8725331" y="2671629"/>
              <a:ext cx="913142" cy="908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2E5C42B-F33B-4DD6-A07F-CCB25452BF17}"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944" name="Group 943">
            <a:extLst>
              <a:ext uri="{FF2B5EF4-FFF2-40B4-BE49-F238E27FC236}">
                <a16:creationId xmlns:a16="http://schemas.microsoft.com/office/drawing/2014/main" id="{10546450-6D11-57F9-3222-34B1982F7877}"/>
              </a:ext>
            </a:extLst>
          </xdr:cNvPr>
          <xdr:cNvGrpSpPr/>
        </xdr:nvGrpSpPr>
        <xdr:grpSpPr>
          <a:xfrm>
            <a:off x="7849607" y="1731940"/>
            <a:ext cx="213794" cy="304453"/>
            <a:chOff x="8724055" y="2671629"/>
            <a:chExt cx="915695" cy="908139"/>
          </a:xfrm>
        </xdr:grpSpPr>
        <xdr:sp macro="" textlink="PivotTables2!M34">
          <xdr:nvSpPr>
            <xdr:cNvPr id="945" name="TextBox 944">
              <a:extLst>
                <a:ext uri="{FF2B5EF4-FFF2-40B4-BE49-F238E27FC236}">
                  <a16:creationId xmlns:a16="http://schemas.microsoft.com/office/drawing/2014/main" id="{051FF85C-E84D-0D33-64C5-ED4BC241067A}"/>
                </a:ext>
              </a:extLst>
            </xdr:cNvPr>
            <xdr:cNvSpPr txBox="1"/>
          </xdr:nvSpPr>
          <xdr:spPr>
            <a:xfrm>
              <a:off x="8724055" y="2672581"/>
              <a:ext cx="915695" cy="9062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9D70EB5-7C32-47A6-8D6D-3C5023AE1B62}" type="TxLink">
                <a:rPr lang="en-US" sz="1600" b="0" i="0" u="none" strike="noStrike">
                  <a:solidFill>
                    <a:srgbClr val="5A097C"/>
                  </a:solidFill>
                  <a:latin typeface="Calibri"/>
                  <a:ea typeface="Calibri"/>
                  <a:cs typeface="Calibri"/>
                </a:rPr>
                <a:pPr algn="ctr"/>
                <a:t> </a:t>
              </a:fld>
              <a:endParaRPr lang="en-IN" sz="1200"/>
            </a:p>
          </xdr:txBody>
        </xdr:sp>
        <xdr:sp macro="" textlink="PivotTables2!O34">
          <xdr:nvSpPr>
            <xdr:cNvPr id="946" name="TextBox 945">
              <a:extLst>
                <a:ext uri="{FF2B5EF4-FFF2-40B4-BE49-F238E27FC236}">
                  <a16:creationId xmlns:a16="http://schemas.microsoft.com/office/drawing/2014/main" id="{CF29FC90-B271-B3F1-00D0-10AC1E54B0DC}"/>
                </a:ext>
              </a:extLst>
            </xdr:cNvPr>
            <xdr:cNvSpPr txBox="1"/>
          </xdr:nvSpPr>
          <xdr:spPr>
            <a:xfrm>
              <a:off x="8725331" y="2671629"/>
              <a:ext cx="913142" cy="908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2E5C42B-F33B-4DD6-A07F-CCB25452BF17}"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947" name="Group 946">
            <a:extLst>
              <a:ext uri="{FF2B5EF4-FFF2-40B4-BE49-F238E27FC236}">
                <a16:creationId xmlns:a16="http://schemas.microsoft.com/office/drawing/2014/main" id="{C3D380AC-1DE5-5071-194F-C63590A622BE}"/>
              </a:ext>
            </a:extLst>
          </xdr:cNvPr>
          <xdr:cNvGrpSpPr/>
        </xdr:nvGrpSpPr>
        <xdr:grpSpPr>
          <a:xfrm>
            <a:off x="7140168" y="1936615"/>
            <a:ext cx="214870" cy="350342"/>
            <a:chOff x="8724055" y="2671629"/>
            <a:chExt cx="915695" cy="908139"/>
          </a:xfrm>
        </xdr:grpSpPr>
        <xdr:sp macro="" textlink="PivotTables2!M34">
          <xdr:nvSpPr>
            <xdr:cNvPr id="948" name="TextBox 947">
              <a:extLst>
                <a:ext uri="{FF2B5EF4-FFF2-40B4-BE49-F238E27FC236}">
                  <a16:creationId xmlns:a16="http://schemas.microsoft.com/office/drawing/2014/main" id="{A974C4C9-EDE8-5C18-7614-105420B11FF7}"/>
                </a:ext>
              </a:extLst>
            </xdr:cNvPr>
            <xdr:cNvSpPr txBox="1"/>
          </xdr:nvSpPr>
          <xdr:spPr>
            <a:xfrm>
              <a:off x="8724055" y="2672581"/>
              <a:ext cx="915695" cy="9062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9D70EB5-7C32-47A6-8D6D-3C5023AE1B62}" type="TxLink">
                <a:rPr lang="en-US" sz="1600" b="0" i="0" u="none" strike="noStrike">
                  <a:solidFill>
                    <a:srgbClr val="5A097C"/>
                  </a:solidFill>
                  <a:latin typeface="Calibri"/>
                  <a:ea typeface="Calibri"/>
                  <a:cs typeface="Calibri"/>
                </a:rPr>
                <a:pPr algn="ctr"/>
                <a:t> </a:t>
              </a:fld>
              <a:endParaRPr lang="en-IN" sz="1200"/>
            </a:p>
          </xdr:txBody>
        </xdr:sp>
        <xdr:sp macro="" textlink="PivotTables2!O34">
          <xdr:nvSpPr>
            <xdr:cNvPr id="949" name="TextBox 948">
              <a:extLst>
                <a:ext uri="{FF2B5EF4-FFF2-40B4-BE49-F238E27FC236}">
                  <a16:creationId xmlns:a16="http://schemas.microsoft.com/office/drawing/2014/main" id="{1797AA0A-E807-E2BF-721F-6336F8D36D37}"/>
                </a:ext>
              </a:extLst>
            </xdr:cNvPr>
            <xdr:cNvSpPr txBox="1"/>
          </xdr:nvSpPr>
          <xdr:spPr>
            <a:xfrm>
              <a:off x="8725331" y="2671629"/>
              <a:ext cx="913142" cy="908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2E5C42B-F33B-4DD6-A07F-CCB25452BF17}"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950" name="Group 949">
            <a:extLst>
              <a:ext uri="{FF2B5EF4-FFF2-40B4-BE49-F238E27FC236}">
                <a16:creationId xmlns:a16="http://schemas.microsoft.com/office/drawing/2014/main" id="{210ACE69-711B-D0E0-331F-91EB2A317ECE}"/>
              </a:ext>
            </a:extLst>
          </xdr:cNvPr>
          <xdr:cNvGrpSpPr/>
        </xdr:nvGrpSpPr>
        <xdr:grpSpPr>
          <a:xfrm>
            <a:off x="6528948" y="1447383"/>
            <a:ext cx="405567" cy="705518"/>
            <a:chOff x="8724055" y="2672581"/>
            <a:chExt cx="1775439" cy="1991571"/>
          </a:xfrm>
        </xdr:grpSpPr>
        <xdr:sp macro="" textlink="PivotTables2!M34">
          <xdr:nvSpPr>
            <xdr:cNvPr id="951" name="TextBox 950">
              <a:extLst>
                <a:ext uri="{FF2B5EF4-FFF2-40B4-BE49-F238E27FC236}">
                  <a16:creationId xmlns:a16="http://schemas.microsoft.com/office/drawing/2014/main" id="{EB9C2FF7-6126-A640-E1A1-694B5213A652}"/>
                </a:ext>
              </a:extLst>
            </xdr:cNvPr>
            <xdr:cNvSpPr txBox="1"/>
          </xdr:nvSpPr>
          <xdr:spPr>
            <a:xfrm>
              <a:off x="8724055" y="2672581"/>
              <a:ext cx="915695" cy="9062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9D70EB5-7C32-47A6-8D6D-3C5023AE1B62}" type="TxLink">
                <a:rPr lang="en-US" sz="1600" b="0" i="0" u="none" strike="noStrike">
                  <a:solidFill>
                    <a:srgbClr val="5A097C"/>
                  </a:solidFill>
                  <a:latin typeface="Calibri"/>
                  <a:ea typeface="Calibri"/>
                  <a:cs typeface="Calibri"/>
                </a:rPr>
                <a:pPr algn="ctr"/>
                <a:t> </a:t>
              </a:fld>
              <a:endParaRPr lang="en-IN" sz="1200"/>
            </a:p>
          </xdr:txBody>
        </xdr:sp>
        <xdr:sp macro="" textlink="PivotTables2!O34">
          <xdr:nvSpPr>
            <xdr:cNvPr id="952" name="TextBox 951">
              <a:extLst>
                <a:ext uri="{FF2B5EF4-FFF2-40B4-BE49-F238E27FC236}">
                  <a16:creationId xmlns:a16="http://schemas.microsoft.com/office/drawing/2014/main" id="{7E77AD99-EF8F-2037-A246-210FD92775C9}"/>
                </a:ext>
              </a:extLst>
            </xdr:cNvPr>
            <xdr:cNvSpPr txBox="1"/>
          </xdr:nvSpPr>
          <xdr:spPr>
            <a:xfrm>
              <a:off x="9586353" y="3756013"/>
              <a:ext cx="913141" cy="908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2E5C42B-F33B-4DD6-A07F-CCB25452BF17}"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953" name="Group 952">
            <a:extLst>
              <a:ext uri="{FF2B5EF4-FFF2-40B4-BE49-F238E27FC236}">
                <a16:creationId xmlns:a16="http://schemas.microsoft.com/office/drawing/2014/main" id="{AF4B66E7-3942-BAFE-E1E1-32EB2457C820}"/>
              </a:ext>
            </a:extLst>
          </xdr:cNvPr>
          <xdr:cNvGrpSpPr/>
        </xdr:nvGrpSpPr>
        <xdr:grpSpPr>
          <a:xfrm>
            <a:off x="7430413" y="1725707"/>
            <a:ext cx="229552" cy="328773"/>
            <a:chOff x="8724055" y="2671629"/>
            <a:chExt cx="915695" cy="908139"/>
          </a:xfrm>
        </xdr:grpSpPr>
        <xdr:sp macro="" textlink="PivotTables2!M34">
          <xdr:nvSpPr>
            <xdr:cNvPr id="954" name="TextBox 953">
              <a:extLst>
                <a:ext uri="{FF2B5EF4-FFF2-40B4-BE49-F238E27FC236}">
                  <a16:creationId xmlns:a16="http://schemas.microsoft.com/office/drawing/2014/main" id="{BE86B381-533F-1685-6BB2-5C3BFC982223}"/>
                </a:ext>
              </a:extLst>
            </xdr:cNvPr>
            <xdr:cNvSpPr txBox="1"/>
          </xdr:nvSpPr>
          <xdr:spPr>
            <a:xfrm>
              <a:off x="8724055" y="2672581"/>
              <a:ext cx="915695" cy="9062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9D70EB5-7C32-47A6-8D6D-3C5023AE1B62}" type="TxLink">
                <a:rPr lang="en-US" sz="1600" b="0" i="0" u="none" strike="noStrike">
                  <a:solidFill>
                    <a:srgbClr val="5A097C"/>
                  </a:solidFill>
                  <a:latin typeface="Calibri"/>
                  <a:ea typeface="Calibri"/>
                  <a:cs typeface="Calibri"/>
                </a:rPr>
                <a:pPr algn="ctr"/>
                <a:t> </a:t>
              </a:fld>
              <a:endParaRPr lang="en-IN" sz="1200"/>
            </a:p>
          </xdr:txBody>
        </xdr:sp>
        <xdr:sp macro="" textlink="PivotTables2!O34">
          <xdr:nvSpPr>
            <xdr:cNvPr id="955" name="TextBox 954">
              <a:extLst>
                <a:ext uri="{FF2B5EF4-FFF2-40B4-BE49-F238E27FC236}">
                  <a16:creationId xmlns:a16="http://schemas.microsoft.com/office/drawing/2014/main" id="{EEAD28FE-1F0C-4573-67E9-B246AA1744DD}"/>
                </a:ext>
              </a:extLst>
            </xdr:cNvPr>
            <xdr:cNvSpPr txBox="1"/>
          </xdr:nvSpPr>
          <xdr:spPr>
            <a:xfrm>
              <a:off x="8725331" y="2671629"/>
              <a:ext cx="913142" cy="908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2E5C42B-F33B-4DD6-A07F-CCB25452BF17}"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956" name="Group 955">
            <a:extLst>
              <a:ext uri="{FF2B5EF4-FFF2-40B4-BE49-F238E27FC236}">
                <a16:creationId xmlns:a16="http://schemas.microsoft.com/office/drawing/2014/main" id="{B0E5FA27-CA09-2558-AF8F-B898512FA5FE}"/>
              </a:ext>
            </a:extLst>
          </xdr:cNvPr>
          <xdr:cNvGrpSpPr/>
        </xdr:nvGrpSpPr>
        <xdr:grpSpPr>
          <a:xfrm>
            <a:off x="7655553" y="1828237"/>
            <a:ext cx="193189" cy="327892"/>
            <a:chOff x="8724055" y="2671629"/>
            <a:chExt cx="915695" cy="908139"/>
          </a:xfrm>
        </xdr:grpSpPr>
        <xdr:sp macro="" textlink="PivotTables2!M34">
          <xdr:nvSpPr>
            <xdr:cNvPr id="957" name="TextBox 956">
              <a:extLst>
                <a:ext uri="{FF2B5EF4-FFF2-40B4-BE49-F238E27FC236}">
                  <a16:creationId xmlns:a16="http://schemas.microsoft.com/office/drawing/2014/main" id="{88961250-AAB0-23AB-4F8E-70B0ED315907}"/>
                </a:ext>
              </a:extLst>
            </xdr:cNvPr>
            <xdr:cNvSpPr txBox="1"/>
          </xdr:nvSpPr>
          <xdr:spPr>
            <a:xfrm>
              <a:off x="8724055" y="2672581"/>
              <a:ext cx="915695" cy="9062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9D70EB5-7C32-47A6-8D6D-3C5023AE1B62}" type="TxLink">
                <a:rPr lang="en-US" sz="1600" b="0" i="0" u="none" strike="noStrike">
                  <a:solidFill>
                    <a:srgbClr val="5A097C"/>
                  </a:solidFill>
                  <a:latin typeface="Calibri"/>
                  <a:ea typeface="Calibri"/>
                  <a:cs typeface="Calibri"/>
                </a:rPr>
                <a:pPr algn="ctr"/>
                <a:t> </a:t>
              </a:fld>
              <a:endParaRPr lang="en-IN" sz="1200"/>
            </a:p>
          </xdr:txBody>
        </xdr:sp>
        <xdr:sp macro="" textlink="PivotTables2!O34">
          <xdr:nvSpPr>
            <xdr:cNvPr id="958" name="TextBox 957">
              <a:extLst>
                <a:ext uri="{FF2B5EF4-FFF2-40B4-BE49-F238E27FC236}">
                  <a16:creationId xmlns:a16="http://schemas.microsoft.com/office/drawing/2014/main" id="{7DEA9D2C-31F4-F0AA-7CA0-A69A6A081E3F}"/>
                </a:ext>
              </a:extLst>
            </xdr:cNvPr>
            <xdr:cNvSpPr txBox="1"/>
          </xdr:nvSpPr>
          <xdr:spPr>
            <a:xfrm>
              <a:off x="8725331" y="2671629"/>
              <a:ext cx="913142" cy="908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2E5C42B-F33B-4DD6-A07F-CCB25452BF17}"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959" name="Group 958">
            <a:extLst>
              <a:ext uri="{FF2B5EF4-FFF2-40B4-BE49-F238E27FC236}">
                <a16:creationId xmlns:a16="http://schemas.microsoft.com/office/drawing/2014/main" id="{2F0DF499-7327-9116-3E27-1CAA69138105}"/>
              </a:ext>
            </a:extLst>
          </xdr:cNvPr>
          <xdr:cNvGrpSpPr/>
        </xdr:nvGrpSpPr>
        <xdr:grpSpPr>
          <a:xfrm>
            <a:off x="7135737" y="2132130"/>
            <a:ext cx="219441" cy="337246"/>
            <a:chOff x="8724055" y="2671629"/>
            <a:chExt cx="915695" cy="908139"/>
          </a:xfrm>
        </xdr:grpSpPr>
        <xdr:sp macro="" textlink="PivotTables2!M34">
          <xdr:nvSpPr>
            <xdr:cNvPr id="960" name="TextBox 959">
              <a:extLst>
                <a:ext uri="{FF2B5EF4-FFF2-40B4-BE49-F238E27FC236}">
                  <a16:creationId xmlns:a16="http://schemas.microsoft.com/office/drawing/2014/main" id="{9A622562-E8A4-4B24-2168-E99C5956EDA2}"/>
                </a:ext>
              </a:extLst>
            </xdr:cNvPr>
            <xdr:cNvSpPr txBox="1"/>
          </xdr:nvSpPr>
          <xdr:spPr>
            <a:xfrm>
              <a:off x="8724055" y="2672581"/>
              <a:ext cx="915695" cy="9062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9D70EB5-7C32-47A6-8D6D-3C5023AE1B62}" type="TxLink">
                <a:rPr lang="en-US" sz="1600" b="0" i="0" u="none" strike="noStrike">
                  <a:solidFill>
                    <a:srgbClr val="5A097C"/>
                  </a:solidFill>
                  <a:latin typeface="Calibri"/>
                  <a:ea typeface="Calibri"/>
                  <a:cs typeface="Calibri"/>
                </a:rPr>
                <a:pPr algn="ctr"/>
                <a:t> </a:t>
              </a:fld>
              <a:endParaRPr lang="en-IN" sz="1200"/>
            </a:p>
          </xdr:txBody>
        </xdr:sp>
        <xdr:sp macro="" textlink="PivotTables2!O34">
          <xdr:nvSpPr>
            <xdr:cNvPr id="961" name="TextBox 960">
              <a:extLst>
                <a:ext uri="{FF2B5EF4-FFF2-40B4-BE49-F238E27FC236}">
                  <a16:creationId xmlns:a16="http://schemas.microsoft.com/office/drawing/2014/main" id="{746B6CBC-140E-64A3-4AA9-F3DE9E3453BE}"/>
                </a:ext>
              </a:extLst>
            </xdr:cNvPr>
            <xdr:cNvSpPr txBox="1"/>
          </xdr:nvSpPr>
          <xdr:spPr>
            <a:xfrm>
              <a:off x="8725331" y="2671629"/>
              <a:ext cx="913142" cy="908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2E5C42B-F33B-4DD6-A07F-CCB25452BF17}"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962" name="Group 961">
            <a:extLst>
              <a:ext uri="{FF2B5EF4-FFF2-40B4-BE49-F238E27FC236}">
                <a16:creationId xmlns:a16="http://schemas.microsoft.com/office/drawing/2014/main" id="{D5B28DDA-FA91-7F93-2AA0-DDBA11DE52C8}"/>
              </a:ext>
            </a:extLst>
          </xdr:cNvPr>
          <xdr:cNvGrpSpPr/>
        </xdr:nvGrpSpPr>
        <xdr:grpSpPr>
          <a:xfrm>
            <a:off x="7741982" y="2031641"/>
            <a:ext cx="220465" cy="333504"/>
            <a:chOff x="8724055" y="2671629"/>
            <a:chExt cx="915695" cy="908139"/>
          </a:xfrm>
        </xdr:grpSpPr>
        <xdr:sp macro="" textlink="PivotTables2!M34">
          <xdr:nvSpPr>
            <xdr:cNvPr id="963" name="TextBox 962">
              <a:extLst>
                <a:ext uri="{FF2B5EF4-FFF2-40B4-BE49-F238E27FC236}">
                  <a16:creationId xmlns:a16="http://schemas.microsoft.com/office/drawing/2014/main" id="{21D9E40A-9106-B4C8-2E52-D751C1D6F0BC}"/>
                </a:ext>
              </a:extLst>
            </xdr:cNvPr>
            <xdr:cNvSpPr txBox="1"/>
          </xdr:nvSpPr>
          <xdr:spPr>
            <a:xfrm>
              <a:off x="8724055" y="2672581"/>
              <a:ext cx="915695" cy="9062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9D70EB5-7C32-47A6-8D6D-3C5023AE1B62}" type="TxLink">
                <a:rPr lang="en-US" sz="1600" b="0" i="0" u="none" strike="noStrike">
                  <a:solidFill>
                    <a:srgbClr val="5A097C"/>
                  </a:solidFill>
                  <a:latin typeface="Calibri"/>
                  <a:ea typeface="Calibri"/>
                  <a:cs typeface="Calibri"/>
                </a:rPr>
                <a:pPr algn="ctr"/>
                <a:t> </a:t>
              </a:fld>
              <a:endParaRPr lang="en-IN" sz="1200"/>
            </a:p>
          </xdr:txBody>
        </xdr:sp>
        <xdr:sp macro="" textlink="PivotTables2!O34">
          <xdr:nvSpPr>
            <xdr:cNvPr id="964" name="TextBox 963">
              <a:extLst>
                <a:ext uri="{FF2B5EF4-FFF2-40B4-BE49-F238E27FC236}">
                  <a16:creationId xmlns:a16="http://schemas.microsoft.com/office/drawing/2014/main" id="{5DC5B5ED-8FBE-434F-1D74-CC6A3545AF7B}"/>
                </a:ext>
              </a:extLst>
            </xdr:cNvPr>
            <xdr:cNvSpPr txBox="1"/>
          </xdr:nvSpPr>
          <xdr:spPr>
            <a:xfrm>
              <a:off x="8725331" y="2671629"/>
              <a:ext cx="913142" cy="908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2E5C42B-F33B-4DD6-A07F-CCB25452BF17}"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965" name="Group 964">
            <a:extLst>
              <a:ext uri="{FF2B5EF4-FFF2-40B4-BE49-F238E27FC236}">
                <a16:creationId xmlns:a16="http://schemas.microsoft.com/office/drawing/2014/main" id="{152C2E1E-9D9D-4973-943A-2300EC766BA7}"/>
              </a:ext>
            </a:extLst>
          </xdr:cNvPr>
          <xdr:cNvGrpSpPr/>
        </xdr:nvGrpSpPr>
        <xdr:grpSpPr>
          <a:xfrm>
            <a:off x="7847666" y="5102404"/>
            <a:ext cx="210908" cy="273346"/>
            <a:chOff x="6670978" y="2667488"/>
            <a:chExt cx="927949" cy="911949"/>
          </a:xfrm>
        </xdr:grpSpPr>
        <xdr:sp macro="" textlink="PivotTables2!L34">
          <xdr:nvSpPr>
            <xdr:cNvPr id="966" name="TextBox 965">
              <a:extLst>
                <a:ext uri="{FF2B5EF4-FFF2-40B4-BE49-F238E27FC236}">
                  <a16:creationId xmlns:a16="http://schemas.microsoft.com/office/drawing/2014/main" id="{42376107-8BDA-B620-0CF9-D8A754CE10D7}"/>
                </a:ext>
              </a:extLst>
            </xdr:cNvPr>
            <xdr:cNvSpPr txBox="1"/>
          </xdr:nvSpPr>
          <xdr:spPr>
            <a:xfrm>
              <a:off x="6674248" y="2671298"/>
              <a:ext cx="923314" cy="904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C958E41-5076-49E8-9C88-70866AAA8467}" type="TxLink">
                <a:rPr lang="en-US" sz="1600" b="0" i="0" u="none" strike="noStrike">
                  <a:solidFill>
                    <a:srgbClr val="C240D8"/>
                  </a:solidFill>
                  <a:latin typeface="Calibri"/>
                  <a:ea typeface="Calibri"/>
                  <a:cs typeface="Calibri"/>
                </a:rPr>
                <a:pPr algn="ctr"/>
                <a:t> </a:t>
              </a:fld>
              <a:endParaRPr lang="en-IN" sz="1200"/>
            </a:p>
          </xdr:txBody>
        </xdr:sp>
        <xdr:sp macro="" textlink="PivotTables2!N34">
          <xdr:nvSpPr>
            <xdr:cNvPr id="967" name="TextBox 966">
              <a:extLst>
                <a:ext uri="{FF2B5EF4-FFF2-40B4-BE49-F238E27FC236}">
                  <a16:creationId xmlns:a16="http://schemas.microsoft.com/office/drawing/2014/main" id="{EABE8501-CDB0-2434-ACC3-FAD8D5E2A6D5}"/>
                </a:ext>
              </a:extLst>
            </xdr:cNvPr>
            <xdr:cNvSpPr txBox="1"/>
          </xdr:nvSpPr>
          <xdr:spPr>
            <a:xfrm>
              <a:off x="6670978" y="2667488"/>
              <a:ext cx="927949" cy="911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0275FCC-4704-431C-AA89-9A8BCEF93FE9}"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968" name="Group 967">
            <a:extLst>
              <a:ext uri="{FF2B5EF4-FFF2-40B4-BE49-F238E27FC236}">
                <a16:creationId xmlns:a16="http://schemas.microsoft.com/office/drawing/2014/main" id="{F31B089D-E4F9-4097-A6D9-07CCCAB09E54}"/>
              </a:ext>
            </a:extLst>
          </xdr:cNvPr>
          <xdr:cNvGrpSpPr/>
        </xdr:nvGrpSpPr>
        <xdr:grpSpPr>
          <a:xfrm>
            <a:off x="7962776" y="5262013"/>
            <a:ext cx="193283" cy="333900"/>
            <a:chOff x="8724055" y="2671629"/>
            <a:chExt cx="915695" cy="908139"/>
          </a:xfrm>
        </xdr:grpSpPr>
        <xdr:sp macro="" textlink="PivotTables2!M34">
          <xdr:nvSpPr>
            <xdr:cNvPr id="969" name="TextBox 968">
              <a:extLst>
                <a:ext uri="{FF2B5EF4-FFF2-40B4-BE49-F238E27FC236}">
                  <a16:creationId xmlns:a16="http://schemas.microsoft.com/office/drawing/2014/main" id="{52245AB5-359C-4D6A-30F7-89AFE2D32241}"/>
                </a:ext>
              </a:extLst>
            </xdr:cNvPr>
            <xdr:cNvSpPr txBox="1"/>
          </xdr:nvSpPr>
          <xdr:spPr>
            <a:xfrm>
              <a:off x="8724055" y="2672581"/>
              <a:ext cx="915695" cy="9062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9D70EB5-7C32-47A6-8D6D-3C5023AE1B62}" type="TxLink">
                <a:rPr lang="en-US" sz="1600" b="0" i="0" u="none" strike="noStrike">
                  <a:solidFill>
                    <a:srgbClr val="5A097C"/>
                  </a:solidFill>
                  <a:latin typeface="Calibri"/>
                  <a:ea typeface="Calibri"/>
                  <a:cs typeface="Calibri"/>
                </a:rPr>
                <a:pPr algn="ctr"/>
                <a:t> </a:t>
              </a:fld>
              <a:endParaRPr lang="en-IN" sz="1200"/>
            </a:p>
          </xdr:txBody>
        </xdr:sp>
        <xdr:sp macro="" textlink="PivotTables2!O34">
          <xdr:nvSpPr>
            <xdr:cNvPr id="970" name="TextBox 969">
              <a:extLst>
                <a:ext uri="{FF2B5EF4-FFF2-40B4-BE49-F238E27FC236}">
                  <a16:creationId xmlns:a16="http://schemas.microsoft.com/office/drawing/2014/main" id="{8AC92BB9-0692-577C-7ED5-7BC8F4ECDB38}"/>
                </a:ext>
              </a:extLst>
            </xdr:cNvPr>
            <xdr:cNvSpPr txBox="1"/>
          </xdr:nvSpPr>
          <xdr:spPr>
            <a:xfrm>
              <a:off x="8725331" y="2671629"/>
              <a:ext cx="913142" cy="908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2E5C42B-F33B-4DD6-A07F-CCB25452BF17}"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971" name="Group 970">
            <a:extLst>
              <a:ext uri="{FF2B5EF4-FFF2-40B4-BE49-F238E27FC236}">
                <a16:creationId xmlns:a16="http://schemas.microsoft.com/office/drawing/2014/main" id="{415C5DC6-725C-409F-B506-AED23EBBDAD9}"/>
              </a:ext>
            </a:extLst>
          </xdr:cNvPr>
          <xdr:cNvGrpSpPr/>
        </xdr:nvGrpSpPr>
        <xdr:grpSpPr>
          <a:xfrm>
            <a:off x="7533297" y="5402291"/>
            <a:ext cx="231477" cy="272592"/>
            <a:chOff x="6670978" y="2667488"/>
            <a:chExt cx="927949" cy="911949"/>
          </a:xfrm>
        </xdr:grpSpPr>
        <xdr:sp macro="" textlink="PivotTables2!L34">
          <xdr:nvSpPr>
            <xdr:cNvPr id="972" name="TextBox 971">
              <a:extLst>
                <a:ext uri="{FF2B5EF4-FFF2-40B4-BE49-F238E27FC236}">
                  <a16:creationId xmlns:a16="http://schemas.microsoft.com/office/drawing/2014/main" id="{4375B746-20BB-705B-9CF4-C0468FB27C2E}"/>
                </a:ext>
              </a:extLst>
            </xdr:cNvPr>
            <xdr:cNvSpPr txBox="1"/>
          </xdr:nvSpPr>
          <xdr:spPr>
            <a:xfrm>
              <a:off x="6674248" y="2671298"/>
              <a:ext cx="923314" cy="904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C958E41-5076-49E8-9C88-70866AAA8467}" type="TxLink">
                <a:rPr lang="en-US" sz="1600" b="0" i="0" u="none" strike="noStrike">
                  <a:solidFill>
                    <a:srgbClr val="C240D8"/>
                  </a:solidFill>
                  <a:latin typeface="Calibri"/>
                  <a:ea typeface="Calibri"/>
                  <a:cs typeface="Calibri"/>
                </a:rPr>
                <a:pPr algn="ctr"/>
                <a:t> </a:t>
              </a:fld>
              <a:endParaRPr lang="en-IN" sz="1200"/>
            </a:p>
          </xdr:txBody>
        </xdr:sp>
        <xdr:sp macro="" textlink="PivotTables2!N34">
          <xdr:nvSpPr>
            <xdr:cNvPr id="973" name="TextBox 972">
              <a:extLst>
                <a:ext uri="{FF2B5EF4-FFF2-40B4-BE49-F238E27FC236}">
                  <a16:creationId xmlns:a16="http://schemas.microsoft.com/office/drawing/2014/main" id="{5F692C08-84C4-1720-83D1-189C1A4F7325}"/>
                </a:ext>
              </a:extLst>
            </xdr:cNvPr>
            <xdr:cNvSpPr txBox="1"/>
          </xdr:nvSpPr>
          <xdr:spPr>
            <a:xfrm>
              <a:off x="6670978" y="2667488"/>
              <a:ext cx="927949" cy="911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0275FCC-4704-431C-AA89-9A8BCEF93FE9}"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974" name="Group 973">
            <a:extLst>
              <a:ext uri="{FF2B5EF4-FFF2-40B4-BE49-F238E27FC236}">
                <a16:creationId xmlns:a16="http://schemas.microsoft.com/office/drawing/2014/main" id="{BD72F798-F79A-490A-9F65-F2EE70719BC9}"/>
              </a:ext>
            </a:extLst>
          </xdr:cNvPr>
          <xdr:cNvGrpSpPr/>
        </xdr:nvGrpSpPr>
        <xdr:grpSpPr>
          <a:xfrm>
            <a:off x="8141109" y="5469455"/>
            <a:ext cx="269496" cy="355722"/>
            <a:chOff x="6670978" y="2667488"/>
            <a:chExt cx="927949" cy="911949"/>
          </a:xfrm>
        </xdr:grpSpPr>
        <xdr:sp macro="" textlink="PivotTables2!L34">
          <xdr:nvSpPr>
            <xdr:cNvPr id="975" name="TextBox 974">
              <a:extLst>
                <a:ext uri="{FF2B5EF4-FFF2-40B4-BE49-F238E27FC236}">
                  <a16:creationId xmlns:a16="http://schemas.microsoft.com/office/drawing/2014/main" id="{E4E7A34F-2E17-D457-3977-5C1565CC1D93}"/>
                </a:ext>
              </a:extLst>
            </xdr:cNvPr>
            <xdr:cNvSpPr txBox="1"/>
          </xdr:nvSpPr>
          <xdr:spPr>
            <a:xfrm>
              <a:off x="6674248" y="2671298"/>
              <a:ext cx="923314" cy="904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C958E41-5076-49E8-9C88-70866AAA8467}" type="TxLink">
                <a:rPr lang="en-US" sz="1600" b="0" i="0" u="none" strike="noStrike">
                  <a:solidFill>
                    <a:srgbClr val="C240D8"/>
                  </a:solidFill>
                  <a:latin typeface="Calibri"/>
                  <a:ea typeface="Calibri"/>
                  <a:cs typeface="Calibri"/>
                </a:rPr>
                <a:pPr algn="ctr"/>
                <a:t> </a:t>
              </a:fld>
              <a:endParaRPr lang="en-IN" sz="1200"/>
            </a:p>
          </xdr:txBody>
        </xdr:sp>
        <xdr:sp macro="" textlink="PivotTables2!N34">
          <xdr:nvSpPr>
            <xdr:cNvPr id="976" name="TextBox 975">
              <a:extLst>
                <a:ext uri="{FF2B5EF4-FFF2-40B4-BE49-F238E27FC236}">
                  <a16:creationId xmlns:a16="http://schemas.microsoft.com/office/drawing/2014/main" id="{FE778E44-CF82-2237-1976-26C0195428CA}"/>
                </a:ext>
              </a:extLst>
            </xdr:cNvPr>
            <xdr:cNvSpPr txBox="1"/>
          </xdr:nvSpPr>
          <xdr:spPr>
            <a:xfrm>
              <a:off x="6670978" y="2667488"/>
              <a:ext cx="927949" cy="911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0275FCC-4704-431C-AA89-9A8BCEF93FE9}"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977" name="Group 976">
            <a:extLst>
              <a:ext uri="{FF2B5EF4-FFF2-40B4-BE49-F238E27FC236}">
                <a16:creationId xmlns:a16="http://schemas.microsoft.com/office/drawing/2014/main" id="{1E6A79CA-CF0D-4DB7-BDE3-1AE72FEC78EB}"/>
              </a:ext>
            </a:extLst>
          </xdr:cNvPr>
          <xdr:cNvGrpSpPr/>
        </xdr:nvGrpSpPr>
        <xdr:grpSpPr>
          <a:xfrm>
            <a:off x="7807653" y="5595522"/>
            <a:ext cx="291482" cy="303570"/>
            <a:chOff x="6670978" y="2667488"/>
            <a:chExt cx="927949" cy="911949"/>
          </a:xfrm>
        </xdr:grpSpPr>
        <xdr:sp macro="" textlink="PivotTables2!L34">
          <xdr:nvSpPr>
            <xdr:cNvPr id="978" name="TextBox 977">
              <a:extLst>
                <a:ext uri="{FF2B5EF4-FFF2-40B4-BE49-F238E27FC236}">
                  <a16:creationId xmlns:a16="http://schemas.microsoft.com/office/drawing/2014/main" id="{77FCB25E-0E20-6779-E086-06F4272EB754}"/>
                </a:ext>
              </a:extLst>
            </xdr:cNvPr>
            <xdr:cNvSpPr txBox="1"/>
          </xdr:nvSpPr>
          <xdr:spPr>
            <a:xfrm>
              <a:off x="6674248" y="2671298"/>
              <a:ext cx="923314" cy="904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C958E41-5076-49E8-9C88-70866AAA8467}" type="TxLink">
                <a:rPr lang="en-US" sz="1600" b="0" i="0" u="none" strike="noStrike">
                  <a:solidFill>
                    <a:srgbClr val="C240D8"/>
                  </a:solidFill>
                  <a:latin typeface="Calibri"/>
                  <a:ea typeface="Calibri"/>
                  <a:cs typeface="Calibri"/>
                </a:rPr>
                <a:pPr algn="ctr"/>
                <a:t> </a:t>
              </a:fld>
              <a:endParaRPr lang="en-IN" sz="1200"/>
            </a:p>
          </xdr:txBody>
        </xdr:sp>
        <xdr:sp macro="" textlink="PivotTables2!N34">
          <xdr:nvSpPr>
            <xdr:cNvPr id="979" name="TextBox 978">
              <a:extLst>
                <a:ext uri="{FF2B5EF4-FFF2-40B4-BE49-F238E27FC236}">
                  <a16:creationId xmlns:a16="http://schemas.microsoft.com/office/drawing/2014/main" id="{002D5E49-4D43-A0F1-E9D8-38625DC93AEB}"/>
                </a:ext>
              </a:extLst>
            </xdr:cNvPr>
            <xdr:cNvSpPr txBox="1"/>
          </xdr:nvSpPr>
          <xdr:spPr>
            <a:xfrm>
              <a:off x="6670978" y="2667488"/>
              <a:ext cx="927949" cy="911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0275FCC-4704-431C-AA89-9A8BCEF93FE9}"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980" name="Group 979">
            <a:extLst>
              <a:ext uri="{FF2B5EF4-FFF2-40B4-BE49-F238E27FC236}">
                <a16:creationId xmlns:a16="http://schemas.microsoft.com/office/drawing/2014/main" id="{11ED725C-2EF4-4806-B120-CF59A51EE925}"/>
              </a:ext>
            </a:extLst>
          </xdr:cNvPr>
          <xdr:cNvGrpSpPr/>
        </xdr:nvGrpSpPr>
        <xdr:grpSpPr>
          <a:xfrm>
            <a:off x="7841458" y="5229675"/>
            <a:ext cx="252471" cy="231878"/>
            <a:chOff x="6670978" y="2667488"/>
            <a:chExt cx="927949" cy="911949"/>
          </a:xfrm>
        </xdr:grpSpPr>
        <xdr:sp macro="" textlink="PivotTables2!L34">
          <xdr:nvSpPr>
            <xdr:cNvPr id="981" name="TextBox 980">
              <a:extLst>
                <a:ext uri="{FF2B5EF4-FFF2-40B4-BE49-F238E27FC236}">
                  <a16:creationId xmlns:a16="http://schemas.microsoft.com/office/drawing/2014/main" id="{417E0818-AE27-0304-3E7F-52307F4DD411}"/>
                </a:ext>
              </a:extLst>
            </xdr:cNvPr>
            <xdr:cNvSpPr txBox="1"/>
          </xdr:nvSpPr>
          <xdr:spPr>
            <a:xfrm>
              <a:off x="6674248" y="2671298"/>
              <a:ext cx="923314" cy="904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C958E41-5076-49E8-9C88-70866AAA8467}" type="TxLink">
                <a:rPr lang="en-US" sz="1600" b="0" i="0" u="none" strike="noStrike">
                  <a:solidFill>
                    <a:srgbClr val="C240D8"/>
                  </a:solidFill>
                  <a:latin typeface="Calibri"/>
                  <a:ea typeface="Calibri"/>
                  <a:cs typeface="Calibri"/>
                </a:rPr>
                <a:pPr algn="ctr"/>
                <a:t> </a:t>
              </a:fld>
              <a:endParaRPr lang="en-IN" sz="1200"/>
            </a:p>
          </xdr:txBody>
        </xdr:sp>
        <xdr:sp macro="" textlink="PivotTables2!N34">
          <xdr:nvSpPr>
            <xdr:cNvPr id="982" name="TextBox 981">
              <a:extLst>
                <a:ext uri="{FF2B5EF4-FFF2-40B4-BE49-F238E27FC236}">
                  <a16:creationId xmlns:a16="http://schemas.microsoft.com/office/drawing/2014/main" id="{7CA15D56-A412-D788-05CE-263624B92456}"/>
                </a:ext>
              </a:extLst>
            </xdr:cNvPr>
            <xdr:cNvSpPr txBox="1"/>
          </xdr:nvSpPr>
          <xdr:spPr>
            <a:xfrm>
              <a:off x="6670978" y="2667488"/>
              <a:ext cx="927949" cy="911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0275FCC-4704-431C-AA89-9A8BCEF93FE9}"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983" name="Group 982">
            <a:extLst>
              <a:ext uri="{FF2B5EF4-FFF2-40B4-BE49-F238E27FC236}">
                <a16:creationId xmlns:a16="http://schemas.microsoft.com/office/drawing/2014/main" id="{0C2F029C-D24F-43C2-9072-3DC16E611CC1}"/>
              </a:ext>
            </a:extLst>
          </xdr:cNvPr>
          <xdr:cNvGrpSpPr/>
        </xdr:nvGrpSpPr>
        <xdr:grpSpPr>
          <a:xfrm>
            <a:off x="7736323" y="5000419"/>
            <a:ext cx="236824" cy="286219"/>
            <a:chOff x="6670978" y="2667488"/>
            <a:chExt cx="927949" cy="911949"/>
          </a:xfrm>
        </xdr:grpSpPr>
        <xdr:sp macro="" textlink="PivotTables2!L34">
          <xdr:nvSpPr>
            <xdr:cNvPr id="984" name="TextBox 983">
              <a:extLst>
                <a:ext uri="{FF2B5EF4-FFF2-40B4-BE49-F238E27FC236}">
                  <a16:creationId xmlns:a16="http://schemas.microsoft.com/office/drawing/2014/main" id="{9C04FD53-F20F-C5B4-607E-015DD9A72BE9}"/>
                </a:ext>
              </a:extLst>
            </xdr:cNvPr>
            <xdr:cNvSpPr txBox="1"/>
          </xdr:nvSpPr>
          <xdr:spPr>
            <a:xfrm>
              <a:off x="6674248" y="2671298"/>
              <a:ext cx="923314" cy="904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C958E41-5076-49E8-9C88-70866AAA8467}" type="TxLink">
                <a:rPr lang="en-US" sz="1600" b="0" i="0" u="none" strike="noStrike">
                  <a:solidFill>
                    <a:srgbClr val="C240D8"/>
                  </a:solidFill>
                  <a:latin typeface="Calibri"/>
                  <a:ea typeface="Calibri"/>
                  <a:cs typeface="Calibri"/>
                </a:rPr>
                <a:pPr algn="ctr"/>
                <a:t> </a:t>
              </a:fld>
              <a:endParaRPr lang="en-IN" sz="1200"/>
            </a:p>
          </xdr:txBody>
        </xdr:sp>
        <xdr:sp macro="" textlink="PivotTables2!N34">
          <xdr:nvSpPr>
            <xdr:cNvPr id="985" name="TextBox 984">
              <a:extLst>
                <a:ext uri="{FF2B5EF4-FFF2-40B4-BE49-F238E27FC236}">
                  <a16:creationId xmlns:a16="http://schemas.microsoft.com/office/drawing/2014/main" id="{BCEBED0A-2E34-01EC-8E68-21F631A126E0}"/>
                </a:ext>
              </a:extLst>
            </xdr:cNvPr>
            <xdr:cNvSpPr txBox="1"/>
          </xdr:nvSpPr>
          <xdr:spPr>
            <a:xfrm>
              <a:off x="6670978" y="2667488"/>
              <a:ext cx="927949" cy="911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0275FCC-4704-431C-AA89-9A8BCEF93FE9}"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986" name="Group 985">
            <a:extLst>
              <a:ext uri="{FF2B5EF4-FFF2-40B4-BE49-F238E27FC236}">
                <a16:creationId xmlns:a16="http://schemas.microsoft.com/office/drawing/2014/main" id="{BCDC66A9-33C2-4AE0-B215-851BA796AABB}"/>
              </a:ext>
            </a:extLst>
          </xdr:cNvPr>
          <xdr:cNvGrpSpPr/>
        </xdr:nvGrpSpPr>
        <xdr:grpSpPr>
          <a:xfrm>
            <a:off x="8114516" y="5231409"/>
            <a:ext cx="306504" cy="224513"/>
            <a:chOff x="6670978" y="2667488"/>
            <a:chExt cx="927949" cy="911949"/>
          </a:xfrm>
        </xdr:grpSpPr>
        <xdr:sp macro="" textlink="PivotTables2!L34">
          <xdr:nvSpPr>
            <xdr:cNvPr id="987" name="TextBox 986">
              <a:extLst>
                <a:ext uri="{FF2B5EF4-FFF2-40B4-BE49-F238E27FC236}">
                  <a16:creationId xmlns:a16="http://schemas.microsoft.com/office/drawing/2014/main" id="{1DF2309D-4F80-766D-B7E6-631FA00CB5AA}"/>
                </a:ext>
              </a:extLst>
            </xdr:cNvPr>
            <xdr:cNvSpPr txBox="1"/>
          </xdr:nvSpPr>
          <xdr:spPr>
            <a:xfrm>
              <a:off x="6674248" y="2671298"/>
              <a:ext cx="923314" cy="904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C958E41-5076-49E8-9C88-70866AAA8467}" type="TxLink">
                <a:rPr lang="en-US" sz="1600" b="0" i="0" u="none" strike="noStrike">
                  <a:solidFill>
                    <a:srgbClr val="C240D8"/>
                  </a:solidFill>
                  <a:latin typeface="Calibri"/>
                  <a:ea typeface="Calibri"/>
                  <a:cs typeface="Calibri"/>
                </a:rPr>
                <a:pPr algn="ctr"/>
                <a:t> </a:t>
              </a:fld>
              <a:endParaRPr lang="en-IN" sz="1200"/>
            </a:p>
          </xdr:txBody>
        </xdr:sp>
        <xdr:sp macro="" textlink="PivotTables2!N34">
          <xdr:nvSpPr>
            <xdr:cNvPr id="988" name="TextBox 987">
              <a:extLst>
                <a:ext uri="{FF2B5EF4-FFF2-40B4-BE49-F238E27FC236}">
                  <a16:creationId xmlns:a16="http://schemas.microsoft.com/office/drawing/2014/main" id="{D60D6E1E-8BF6-BF29-99AD-18BA18946CFE}"/>
                </a:ext>
              </a:extLst>
            </xdr:cNvPr>
            <xdr:cNvSpPr txBox="1"/>
          </xdr:nvSpPr>
          <xdr:spPr>
            <a:xfrm>
              <a:off x="6670978" y="2667488"/>
              <a:ext cx="927949" cy="911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0275FCC-4704-431C-AA89-9A8BCEF93FE9}"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989" name="Group 988">
            <a:extLst>
              <a:ext uri="{FF2B5EF4-FFF2-40B4-BE49-F238E27FC236}">
                <a16:creationId xmlns:a16="http://schemas.microsoft.com/office/drawing/2014/main" id="{CC1D5ED2-8CB8-4CC0-AC50-6EAD4EC2EF09}"/>
              </a:ext>
            </a:extLst>
          </xdr:cNvPr>
          <xdr:cNvGrpSpPr/>
        </xdr:nvGrpSpPr>
        <xdr:grpSpPr>
          <a:xfrm>
            <a:off x="7934184" y="5039587"/>
            <a:ext cx="456881" cy="406363"/>
            <a:chOff x="6670978" y="2667488"/>
            <a:chExt cx="927949" cy="911949"/>
          </a:xfrm>
        </xdr:grpSpPr>
        <xdr:sp macro="" textlink="PivotTables2!L34">
          <xdr:nvSpPr>
            <xdr:cNvPr id="990" name="TextBox 989">
              <a:extLst>
                <a:ext uri="{FF2B5EF4-FFF2-40B4-BE49-F238E27FC236}">
                  <a16:creationId xmlns:a16="http://schemas.microsoft.com/office/drawing/2014/main" id="{2AF0DFDC-2ADB-E516-8E4F-1D214C91A9D4}"/>
                </a:ext>
              </a:extLst>
            </xdr:cNvPr>
            <xdr:cNvSpPr txBox="1"/>
          </xdr:nvSpPr>
          <xdr:spPr>
            <a:xfrm>
              <a:off x="6674248" y="2671298"/>
              <a:ext cx="923314" cy="904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C958E41-5076-49E8-9C88-70866AAA8467}" type="TxLink">
                <a:rPr lang="en-US" sz="1600" b="0" i="0" u="none" strike="noStrike">
                  <a:solidFill>
                    <a:srgbClr val="C240D8"/>
                  </a:solidFill>
                  <a:latin typeface="Calibri"/>
                  <a:ea typeface="Calibri"/>
                  <a:cs typeface="Calibri"/>
                </a:rPr>
                <a:pPr algn="ctr"/>
                <a:t> </a:t>
              </a:fld>
              <a:endParaRPr lang="en-IN" sz="1200"/>
            </a:p>
          </xdr:txBody>
        </xdr:sp>
        <xdr:sp macro="" textlink="PivotTables2!N34">
          <xdr:nvSpPr>
            <xdr:cNvPr id="991" name="TextBox 990">
              <a:extLst>
                <a:ext uri="{FF2B5EF4-FFF2-40B4-BE49-F238E27FC236}">
                  <a16:creationId xmlns:a16="http://schemas.microsoft.com/office/drawing/2014/main" id="{C380B90E-9899-E6D9-48F6-AD399AA8F157}"/>
                </a:ext>
              </a:extLst>
            </xdr:cNvPr>
            <xdr:cNvSpPr txBox="1"/>
          </xdr:nvSpPr>
          <xdr:spPr>
            <a:xfrm>
              <a:off x="6670978" y="2667488"/>
              <a:ext cx="927949" cy="911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0275FCC-4704-431C-AA89-9A8BCEF93FE9}"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992" name="Group 991">
            <a:extLst>
              <a:ext uri="{FF2B5EF4-FFF2-40B4-BE49-F238E27FC236}">
                <a16:creationId xmlns:a16="http://schemas.microsoft.com/office/drawing/2014/main" id="{4EAEFCE4-CB37-4CFF-8D99-0762D709F2C2}"/>
              </a:ext>
            </a:extLst>
          </xdr:cNvPr>
          <xdr:cNvGrpSpPr/>
        </xdr:nvGrpSpPr>
        <xdr:grpSpPr>
          <a:xfrm>
            <a:off x="7498136" y="5089329"/>
            <a:ext cx="303414" cy="309745"/>
            <a:chOff x="6670978" y="2667488"/>
            <a:chExt cx="927949" cy="911949"/>
          </a:xfrm>
        </xdr:grpSpPr>
        <xdr:sp macro="" textlink="PivotTables2!L34">
          <xdr:nvSpPr>
            <xdr:cNvPr id="993" name="TextBox 992">
              <a:extLst>
                <a:ext uri="{FF2B5EF4-FFF2-40B4-BE49-F238E27FC236}">
                  <a16:creationId xmlns:a16="http://schemas.microsoft.com/office/drawing/2014/main" id="{ACF3C9D3-99AC-A0E7-E094-1DE0506A0DA7}"/>
                </a:ext>
              </a:extLst>
            </xdr:cNvPr>
            <xdr:cNvSpPr txBox="1"/>
          </xdr:nvSpPr>
          <xdr:spPr>
            <a:xfrm>
              <a:off x="6674248" y="2671298"/>
              <a:ext cx="923314" cy="904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C958E41-5076-49E8-9C88-70866AAA8467}" type="TxLink">
                <a:rPr lang="en-US" sz="1600" b="0" i="0" u="none" strike="noStrike">
                  <a:solidFill>
                    <a:srgbClr val="C240D8"/>
                  </a:solidFill>
                  <a:latin typeface="Calibri"/>
                  <a:ea typeface="Calibri"/>
                  <a:cs typeface="Calibri"/>
                </a:rPr>
                <a:pPr algn="ctr"/>
                <a:t> </a:t>
              </a:fld>
              <a:endParaRPr lang="en-IN" sz="1200"/>
            </a:p>
          </xdr:txBody>
        </xdr:sp>
        <xdr:sp macro="" textlink="PivotTables2!N34">
          <xdr:nvSpPr>
            <xdr:cNvPr id="994" name="TextBox 993">
              <a:extLst>
                <a:ext uri="{FF2B5EF4-FFF2-40B4-BE49-F238E27FC236}">
                  <a16:creationId xmlns:a16="http://schemas.microsoft.com/office/drawing/2014/main" id="{816155B7-856B-CD9F-C1D7-45352BF8EBB2}"/>
                </a:ext>
              </a:extLst>
            </xdr:cNvPr>
            <xdr:cNvSpPr txBox="1"/>
          </xdr:nvSpPr>
          <xdr:spPr>
            <a:xfrm>
              <a:off x="6670978" y="2667488"/>
              <a:ext cx="927949" cy="911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0275FCC-4704-431C-AA89-9A8BCEF93FE9}"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995" name="Group 994">
            <a:extLst>
              <a:ext uri="{FF2B5EF4-FFF2-40B4-BE49-F238E27FC236}">
                <a16:creationId xmlns:a16="http://schemas.microsoft.com/office/drawing/2014/main" id="{82C4886E-537E-47CC-9F63-2564A966F44B}"/>
              </a:ext>
            </a:extLst>
          </xdr:cNvPr>
          <xdr:cNvGrpSpPr/>
        </xdr:nvGrpSpPr>
        <xdr:grpSpPr>
          <a:xfrm>
            <a:off x="8007411" y="5278601"/>
            <a:ext cx="304713" cy="321084"/>
            <a:chOff x="6670978" y="2667488"/>
            <a:chExt cx="927949" cy="911949"/>
          </a:xfrm>
        </xdr:grpSpPr>
        <xdr:sp macro="" textlink="PivotTables2!L34">
          <xdr:nvSpPr>
            <xdr:cNvPr id="996" name="TextBox 995">
              <a:extLst>
                <a:ext uri="{FF2B5EF4-FFF2-40B4-BE49-F238E27FC236}">
                  <a16:creationId xmlns:a16="http://schemas.microsoft.com/office/drawing/2014/main" id="{B4601427-5A5A-808E-1C12-7547582CF35B}"/>
                </a:ext>
              </a:extLst>
            </xdr:cNvPr>
            <xdr:cNvSpPr txBox="1"/>
          </xdr:nvSpPr>
          <xdr:spPr>
            <a:xfrm>
              <a:off x="6674248" y="2671298"/>
              <a:ext cx="923314" cy="904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C958E41-5076-49E8-9C88-70866AAA8467}" type="TxLink">
                <a:rPr lang="en-US" sz="1600" b="0" i="0" u="none" strike="noStrike">
                  <a:solidFill>
                    <a:srgbClr val="C240D8"/>
                  </a:solidFill>
                  <a:latin typeface="Calibri"/>
                  <a:ea typeface="Calibri"/>
                  <a:cs typeface="Calibri"/>
                </a:rPr>
                <a:pPr algn="ctr"/>
                <a:t> </a:t>
              </a:fld>
              <a:endParaRPr lang="en-IN" sz="1200"/>
            </a:p>
          </xdr:txBody>
        </xdr:sp>
        <xdr:sp macro="" textlink="PivotTables2!N34">
          <xdr:nvSpPr>
            <xdr:cNvPr id="997" name="TextBox 996">
              <a:extLst>
                <a:ext uri="{FF2B5EF4-FFF2-40B4-BE49-F238E27FC236}">
                  <a16:creationId xmlns:a16="http://schemas.microsoft.com/office/drawing/2014/main" id="{3FD5E83F-567E-4F77-983C-8CE6A7DEFE92}"/>
                </a:ext>
              </a:extLst>
            </xdr:cNvPr>
            <xdr:cNvSpPr txBox="1"/>
          </xdr:nvSpPr>
          <xdr:spPr>
            <a:xfrm>
              <a:off x="6670978" y="2667488"/>
              <a:ext cx="927949" cy="911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0275FCC-4704-431C-AA89-9A8BCEF93FE9}"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998" name="Group 997">
            <a:extLst>
              <a:ext uri="{FF2B5EF4-FFF2-40B4-BE49-F238E27FC236}">
                <a16:creationId xmlns:a16="http://schemas.microsoft.com/office/drawing/2014/main" id="{06F7F6B3-1CB1-4F8C-A748-FCAA4CADCAA8}"/>
              </a:ext>
            </a:extLst>
          </xdr:cNvPr>
          <xdr:cNvGrpSpPr/>
        </xdr:nvGrpSpPr>
        <xdr:grpSpPr>
          <a:xfrm>
            <a:off x="7868694" y="5776524"/>
            <a:ext cx="199816" cy="344226"/>
            <a:chOff x="8724055" y="2671629"/>
            <a:chExt cx="915695" cy="908139"/>
          </a:xfrm>
        </xdr:grpSpPr>
        <xdr:sp macro="" textlink="PivotTables2!M34">
          <xdr:nvSpPr>
            <xdr:cNvPr id="999" name="TextBox 998">
              <a:extLst>
                <a:ext uri="{FF2B5EF4-FFF2-40B4-BE49-F238E27FC236}">
                  <a16:creationId xmlns:a16="http://schemas.microsoft.com/office/drawing/2014/main" id="{6D5FF9FB-EF0F-A278-C46E-E9FF10E82171}"/>
                </a:ext>
              </a:extLst>
            </xdr:cNvPr>
            <xdr:cNvSpPr txBox="1"/>
          </xdr:nvSpPr>
          <xdr:spPr>
            <a:xfrm>
              <a:off x="8724055" y="2672581"/>
              <a:ext cx="915695" cy="9062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9D70EB5-7C32-47A6-8D6D-3C5023AE1B62}" type="TxLink">
                <a:rPr lang="en-US" sz="1600" b="0" i="0" u="none" strike="noStrike">
                  <a:solidFill>
                    <a:srgbClr val="5A097C"/>
                  </a:solidFill>
                  <a:latin typeface="Calibri"/>
                  <a:ea typeface="Calibri"/>
                  <a:cs typeface="Calibri"/>
                </a:rPr>
                <a:pPr algn="ctr"/>
                <a:t> </a:t>
              </a:fld>
              <a:endParaRPr lang="en-IN" sz="1200"/>
            </a:p>
          </xdr:txBody>
        </xdr:sp>
        <xdr:sp macro="" textlink="PivotTables2!O34">
          <xdr:nvSpPr>
            <xdr:cNvPr id="1000" name="TextBox 999">
              <a:extLst>
                <a:ext uri="{FF2B5EF4-FFF2-40B4-BE49-F238E27FC236}">
                  <a16:creationId xmlns:a16="http://schemas.microsoft.com/office/drawing/2014/main" id="{FB8306F7-5C30-EB89-C096-9D910FA60AF9}"/>
                </a:ext>
              </a:extLst>
            </xdr:cNvPr>
            <xdr:cNvSpPr txBox="1"/>
          </xdr:nvSpPr>
          <xdr:spPr>
            <a:xfrm>
              <a:off x="8725331" y="2671629"/>
              <a:ext cx="913142" cy="908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2E5C42B-F33B-4DD6-A07F-CCB25452BF17}"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1001" name="Group 1000">
            <a:extLst>
              <a:ext uri="{FF2B5EF4-FFF2-40B4-BE49-F238E27FC236}">
                <a16:creationId xmlns:a16="http://schemas.microsoft.com/office/drawing/2014/main" id="{895A01BE-0C5D-4F47-8A31-C075C1B26D57}"/>
              </a:ext>
            </a:extLst>
          </xdr:cNvPr>
          <xdr:cNvGrpSpPr/>
        </xdr:nvGrpSpPr>
        <xdr:grpSpPr>
          <a:xfrm>
            <a:off x="8071388" y="5470493"/>
            <a:ext cx="197553" cy="311623"/>
            <a:chOff x="8724055" y="2671629"/>
            <a:chExt cx="915695" cy="908139"/>
          </a:xfrm>
        </xdr:grpSpPr>
        <xdr:sp macro="" textlink="PivotTables2!M34">
          <xdr:nvSpPr>
            <xdr:cNvPr id="1002" name="TextBox 1001">
              <a:extLst>
                <a:ext uri="{FF2B5EF4-FFF2-40B4-BE49-F238E27FC236}">
                  <a16:creationId xmlns:a16="http://schemas.microsoft.com/office/drawing/2014/main" id="{1C1DB200-5359-9914-CDA0-CD9D5AB935E3}"/>
                </a:ext>
              </a:extLst>
            </xdr:cNvPr>
            <xdr:cNvSpPr txBox="1"/>
          </xdr:nvSpPr>
          <xdr:spPr>
            <a:xfrm>
              <a:off x="8724055" y="2672581"/>
              <a:ext cx="915695" cy="9062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9D70EB5-7C32-47A6-8D6D-3C5023AE1B62}" type="TxLink">
                <a:rPr lang="en-US" sz="1600" b="0" i="0" u="none" strike="noStrike">
                  <a:solidFill>
                    <a:srgbClr val="5A097C"/>
                  </a:solidFill>
                  <a:latin typeface="Calibri"/>
                  <a:ea typeface="Calibri"/>
                  <a:cs typeface="Calibri"/>
                </a:rPr>
                <a:pPr algn="ctr"/>
                <a:t> </a:t>
              </a:fld>
              <a:endParaRPr lang="en-IN" sz="1200"/>
            </a:p>
          </xdr:txBody>
        </xdr:sp>
        <xdr:sp macro="" textlink="PivotTables2!O34">
          <xdr:nvSpPr>
            <xdr:cNvPr id="1003" name="TextBox 1002">
              <a:extLst>
                <a:ext uri="{FF2B5EF4-FFF2-40B4-BE49-F238E27FC236}">
                  <a16:creationId xmlns:a16="http://schemas.microsoft.com/office/drawing/2014/main" id="{E45655FE-896F-C20A-BFE5-FAAB4F259335}"/>
                </a:ext>
              </a:extLst>
            </xdr:cNvPr>
            <xdr:cNvSpPr txBox="1"/>
          </xdr:nvSpPr>
          <xdr:spPr>
            <a:xfrm>
              <a:off x="8725331" y="2671629"/>
              <a:ext cx="913142" cy="908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2E5C42B-F33B-4DD6-A07F-CCB25452BF17}"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1004" name="Group 1003">
            <a:extLst>
              <a:ext uri="{FF2B5EF4-FFF2-40B4-BE49-F238E27FC236}">
                <a16:creationId xmlns:a16="http://schemas.microsoft.com/office/drawing/2014/main" id="{19FE0A4B-AD7A-4B3D-8015-645AEC65DABB}"/>
              </a:ext>
            </a:extLst>
          </xdr:cNvPr>
          <xdr:cNvGrpSpPr/>
        </xdr:nvGrpSpPr>
        <xdr:grpSpPr>
          <a:xfrm>
            <a:off x="7957157" y="5167989"/>
            <a:ext cx="202741" cy="309677"/>
            <a:chOff x="8724055" y="2671629"/>
            <a:chExt cx="915695" cy="908139"/>
          </a:xfrm>
        </xdr:grpSpPr>
        <xdr:sp macro="" textlink="PivotTables2!M34">
          <xdr:nvSpPr>
            <xdr:cNvPr id="1005" name="TextBox 1004">
              <a:extLst>
                <a:ext uri="{FF2B5EF4-FFF2-40B4-BE49-F238E27FC236}">
                  <a16:creationId xmlns:a16="http://schemas.microsoft.com/office/drawing/2014/main" id="{BFCD4823-3029-9357-B496-6AF3EE27A153}"/>
                </a:ext>
              </a:extLst>
            </xdr:cNvPr>
            <xdr:cNvSpPr txBox="1"/>
          </xdr:nvSpPr>
          <xdr:spPr>
            <a:xfrm>
              <a:off x="8724055" y="2672581"/>
              <a:ext cx="915695" cy="9062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9D70EB5-7C32-47A6-8D6D-3C5023AE1B62}" type="TxLink">
                <a:rPr lang="en-US" sz="1600" b="0" i="0" u="none" strike="noStrike">
                  <a:solidFill>
                    <a:srgbClr val="5A097C"/>
                  </a:solidFill>
                  <a:latin typeface="Calibri"/>
                  <a:ea typeface="Calibri"/>
                  <a:cs typeface="Calibri"/>
                </a:rPr>
                <a:pPr algn="ctr"/>
                <a:t> </a:t>
              </a:fld>
              <a:endParaRPr lang="en-IN" sz="1200"/>
            </a:p>
          </xdr:txBody>
        </xdr:sp>
        <xdr:sp macro="" textlink="PivotTables2!O34">
          <xdr:nvSpPr>
            <xdr:cNvPr id="1006" name="TextBox 1005">
              <a:extLst>
                <a:ext uri="{FF2B5EF4-FFF2-40B4-BE49-F238E27FC236}">
                  <a16:creationId xmlns:a16="http://schemas.microsoft.com/office/drawing/2014/main" id="{211F7080-C7DE-91F7-404A-27C487BB935F}"/>
                </a:ext>
              </a:extLst>
            </xdr:cNvPr>
            <xdr:cNvSpPr txBox="1"/>
          </xdr:nvSpPr>
          <xdr:spPr>
            <a:xfrm>
              <a:off x="8725331" y="2671629"/>
              <a:ext cx="913142" cy="908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2E5C42B-F33B-4DD6-A07F-CCB25452BF17}"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1010" name="Group 1009">
            <a:extLst>
              <a:ext uri="{FF2B5EF4-FFF2-40B4-BE49-F238E27FC236}">
                <a16:creationId xmlns:a16="http://schemas.microsoft.com/office/drawing/2014/main" id="{EFFC23D6-BC8C-456F-9030-C92F18FC0F1A}"/>
              </a:ext>
            </a:extLst>
          </xdr:cNvPr>
          <xdr:cNvGrpSpPr/>
        </xdr:nvGrpSpPr>
        <xdr:grpSpPr>
          <a:xfrm>
            <a:off x="7751341" y="5359776"/>
            <a:ext cx="208369" cy="321776"/>
            <a:chOff x="8724055" y="2671629"/>
            <a:chExt cx="915695" cy="908139"/>
          </a:xfrm>
        </xdr:grpSpPr>
        <xdr:sp macro="" textlink="PivotTables2!M34">
          <xdr:nvSpPr>
            <xdr:cNvPr id="1011" name="TextBox 1010">
              <a:extLst>
                <a:ext uri="{FF2B5EF4-FFF2-40B4-BE49-F238E27FC236}">
                  <a16:creationId xmlns:a16="http://schemas.microsoft.com/office/drawing/2014/main" id="{A34CE03D-2487-4DAA-630A-84B3A5ED4931}"/>
                </a:ext>
              </a:extLst>
            </xdr:cNvPr>
            <xdr:cNvSpPr txBox="1"/>
          </xdr:nvSpPr>
          <xdr:spPr>
            <a:xfrm>
              <a:off x="8724055" y="2672581"/>
              <a:ext cx="915695" cy="9062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9D70EB5-7C32-47A6-8D6D-3C5023AE1B62}" type="TxLink">
                <a:rPr lang="en-US" sz="1600" b="0" i="0" u="none" strike="noStrike">
                  <a:solidFill>
                    <a:srgbClr val="5A097C"/>
                  </a:solidFill>
                  <a:latin typeface="Calibri"/>
                  <a:ea typeface="Calibri"/>
                  <a:cs typeface="Calibri"/>
                </a:rPr>
                <a:pPr algn="ctr"/>
                <a:t> </a:t>
              </a:fld>
              <a:endParaRPr lang="en-IN" sz="1200"/>
            </a:p>
          </xdr:txBody>
        </xdr:sp>
        <xdr:sp macro="" textlink="PivotTables2!O34">
          <xdr:nvSpPr>
            <xdr:cNvPr id="1012" name="TextBox 1011">
              <a:extLst>
                <a:ext uri="{FF2B5EF4-FFF2-40B4-BE49-F238E27FC236}">
                  <a16:creationId xmlns:a16="http://schemas.microsoft.com/office/drawing/2014/main" id="{E9E8A8C3-7710-6619-8509-152DBA87BAE8}"/>
                </a:ext>
              </a:extLst>
            </xdr:cNvPr>
            <xdr:cNvSpPr txBox="1"/>
          </xdr:nvSpPr>
          <xdr:spPr>
            <a:xfrm>
              <a:off x="8725331" y="2671629"/>
              <a:ext cx="913142" cy="908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2E5C42B-F33B-4DD6-A07F-CCB25452BF17}"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1013" name="Group 1012">
            <a:extLst>
              <a:ext uri="{FF2B5EF4-FFF2-40B4-BE49-F238E27FC236}">
                <a16:creationId xmlns:a16="http://schemas.microsoft.com/office/drawing/2014/main" id="{90FCF67C-3B37-4708-8672-A75756196633}"/>
              </a:ext>
            </a:extLst>
          </xdr:cNvPr>
          <xdr:cNvGrpSpPr/>
        </xdr:nvGrpSpPr>
        <xdr:grpSpPr>
          <a:xfrm>
            <a:off x="7744956" y="5066147"/>
            <a:ext cx="213822" cy="345123"/>
            <a:chOff x="8724055" y="2671629"/>
            <a:chExt cx="915695" cy="908139"/>
          </a:xfrm>
        </xdr:grpSpPr>
        <xdr:sp macro="" textlink="PivotTables2!M34">
          <xdr:nvSpPr>
            <xdr:cNvPr id="1014" name="TextBox 1013">
              <a:extLst>
                <a:ext uri="{FF2B5EF4-FFF2-40B4-BE49-F238E27FC236}">
                  <a16:creationId xmlns:a16="http://schemas.microsoft.com/office/drawing/2014/main" id="{70FB7D4B-4C19-3973-E99B-D1BBB0B481C6}"/>
                </a:ext>
              </a:extLst>
            </xdr:cNvPr>
            <xdr:cNvSpPr txBox="1"/>
          </xdr:nvSpPr>
          <xdr:spPr>
            <a:xfrm>
              <a:off x="8724055" y="2672581"/>
              <a:ext cx="915695" cy="9062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9D70EB5-7C32-47A6-8D6D-3C5023AE1B62}" type="TxLink">
                <a:rPr lang="en-US" sz="1600" b="0" i="0" u="none" strike="noStrike">
                  <a:solidFill>
                    <a:srgbClr val="5A097C"/>
                  </a:solidFill>
                  <a:latin typeface="Calibri"/>
                  <a:ea typeface="Calibri"/>
                  <a:cs typeface="Calibri"/>
                </a:rPr>
                <a:pPr algn="ctr"/>
                <a:t> </a:t>
              </a:fld>
              <a:endParaRPr lang="en-IN" sz="1200"/>
            </a:p>
          </xdr:txBody>
        </xdr:sp>
        <xdr:sp macro="" textlink="PivotTables2!O34">
          <xdr:nvSpPr>
            <xdr:cNvPr id="1015" name="TextBox 1014">
              <a:extLst>
                <a:ext uri="{FF2B5EF4-FFF2-40B4-BE49-F238E27FC236}">
                  <a16:creationId xmlns:a16="http://schemas.microsoft.com/office/drawing/2014/main" id="{CE74D7CE-5CCD-4BA5-2FA7-991C948AFAC5}"/>
                </a:ext>
              </a:extLst>
            </xdr:cNvPr>
            <xdr:cNvSpPr txBox="1"/>
          </xdr:nvSpPr>
          <xdr:spPr>
            <a:xfrm>
              <a:off x="8725331" y="2671629"/>
              <a:ext cx="913142" cy="908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2E5C42B-F33B-4DD6-A07F-CCB25452BF17}"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1016" name="Group 1015">
            <a:extLst>
              <a:ext uri="{FF2B5EF4-FFF2-40B4-BE49-F238E27FC236}">
                <a16:creationId xmlns:a16="http://schemas.microsoft.com/office/drawing/2014/main" id="{73454BD9-E107-44FA-963D-47F16A0E3B9C}"/>
              </a:ext>
            </a:extLst>
          </xdr:cNvPr>
          <xdr:cNvGrpSpPr/>
        </xdr:nvGrpSpPr>
        <xdr:grpSpPr>
          <a:xfrm>
            <a:off x="7783941" y="5867073"/>
            <a:ext cx="215449" cy="347376"/>
            <a:chOff x="8724055" y="2671629"/>
            <a:chExt cx="915695" cy="908139"/>
          </a:xfrm>
        </xdr:grpSpPr>
        <xdr:sp macro="" textlink="PivotTables2!M34">
          <xdr:nvSpPr>
            <xdr:cNvPr id="1017" name="TextBox 1016">
              <a:extLst>
                <a:ext uri="{FF2B5EF4-FFF2-40B4-BE49-F238E27FC236}">
                  <a16:creationId xmlns:a16="http://schemas.microsoft.com/office/drawing/2014/main" id="{303BDCB3-0110-64D8-6804-B256863177E2}"/>
                </a:ext>
              </a:extLst>
            </xdr:cNvPr>
            <xdr:cNvSpPr txBox="1"/>
          </xdr:nvSpPr>
          <xdr:spPr>
            <a:xfrm>
              <a:off x="8724055" y="2672581"/>
              <a:ext cx="915695" cy="9062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9D70EB5-7C32-47A6-8D6D-3C5023AE1B62}" type="TxLink">
                <a:rPr lang="en-US" sz="1600" b="0" i="0" u="none" strike="noStrike">
                  <a:solidFill>
                    <a:srgbClr val="5A097C"/>
                  </a:solidFill>
                  <a:latin typeface="Calibri"/>
                  <a:ea typeface="Calibri"/>
                  <a:cs typeface="Calibri"/>
                </a:rPr>
                <a:pPr algn="ctr"/>
                <a:t> </a:t>
              </a:fld>
              <a:endParaRPr lang="en-IN" sz="1200"/>
            </a:p>
          </xdr:txBody>
        </xdr:sp>
        <xdr:sp macro="" textlink="PivotTables2!O34">
          <xdr:nvSpPr>
            <xdr:cNvPr id="1018" name="TextBox 1017">
              <a:extLst>
                <a:ext uri="{FF2B5EF4-FFF2-40B4-BE49-F238E27FC236}">
                  <a16:creationId xmlns:a16="http://schemas.microsoft.com/office/drawing/2014/main" id="{032E27ED-1CAA-7091-AC87-F63D631719B1}"/>
                </a:ext>
              </a:extLst>
            </xdr:cNvPr>
            <xdr:cNvSpPr txBox="1"/>
          </xdr:nvSpPr>
          <xdr:spPr>
            <a:xfrm>
              <a:off x="8725331" y="2671629"/>
              <a:ext cx="913142" cy="908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2E5C42B-F33B-4DD6-A07F-CCB25452BF17}"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1019" name="Group 1018">
            <a:extLst>
              <a:ext uri="{FF2B5EF4-FFF2-40B4-BE49-F238E27FC236}">
                <a16:creationId xmlns:a16="http://schemas.microsoft.com/office/drawing/2014/main" id="{5142D9D5-85E7-480F-8E6A-0B3B0A617CC9}"/>
              </a:ext>
            </a:extLst>
          </xdr:cNvPr>
          <xdr:cNvGrpSpPr/>
        </xdr:nvGrpSpPr>
        <xdr:grpSpPr>
          <a:xfrm>
            <a:off x="7637833" y="5176677"/>
            <a:ext cx="216575" cy="329751"/>
            <a:chOff x="8724055" y="2671629"/>
            <a:chExt cx="915695" cy="908139"/>
          </a:xfrm>
        </xdr:grpSpPr>
        <xdr:sp macro="" textlink="PivotTables2!M34">
          <xdr:nvSpPr>
            <xdr:cNvPr id="1020" name="TextBox 1019">
              <a:extLst>
                <a:ext uri="{FF2B5EF4-FFF2-40B4-BE49-F238E27FC236}">
                  <a16:creationId xmlns:a16="http://schemas.microsoft.com/office/drawing/2014/main" id="{BBD807B0-4C08-6852-47CE-4B23488B1E13}"/>
                </a:ext>
              </a:extLst>
            </xdr:cNvPr>
            <xdr:cNvSpPr txBox="1"/>
          </xdr:nvSpPr>
          <xdr:spPr>
            <a:xfrm>
              <a:off x="8724055" y="2672581"/>
              <a:ext cx="915695" cy="9062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9D70EB5-7C32-47A6-8D6D-3C5023AE1B62}" type="TxLink">
                <a:rPr lang="en-US" sz="1600" b="0" i="0" u="none" strike="noStrike">
                  <a:solidFill>
                    <a:srgbClr val="5A097C"/>
                  </a:solidFill>
                  <a:latin typeface="Calibri"/>
                  <a:ea typeface="Calibri"/>
                  <a:cs typeface="Calibri"/>
                </a:rPr>
                <a:pPr algn="ctr"/>
                <a:t> </a:t>
              </a:fld>
              <a:endParaRPr lang="en-IN" sz="1200"/>
            </a:p>
          </xdr:txBody>
        </xdr:sp>
        <xdr:sp macro="" textlink="PivotTables2!O34">
          <xdr:nvSpPr>
            <xdr:cNvPr id="1021" name="TextBox 1020">
              <a:extLst>
                <a:ext uri="{FF2B5EF4-FFF2-40B4-BE49-F238E27FC236}">
                  <a16:creationId xmlns:a16="http://schemas.microsoft.com/office/drawing/2014/main" id="{9C8C6F58-5E76-C142-7510-C78414A582E4}"/>
                </a:ext>
              </a:extLst>
            </xdr:cNvPr>
            <xdr:cNvSpPr txBox="1"/>
          </xdr:nvSpPr>
          <xdr:spPr>
            <a:xfrm>
              <a:off x="8725331" y="2671629"/>
              <a:ext cx="913142" cy="908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2E5C42B-F33B-4DD6-A07F-CCB25452BF17}"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1022" name="Group 1021">
            <a:extLst>
              <a:ext uri="{FF2B5EF4-FFF2-40B4-BE49-F238E27FC236}">
                <a16:creationId xmlns:a16="http://schemas.microsoft.com/office/drawing/2014/main" id="{43CF98DE-C59F-46A7-A2F4-A8E26EB79344}"/>
              </a:ext>
            </a:extLst>
          </xdr:cNvPr>
          <xdr:cNvGrpSpPr/>
        </xdr:nvGrpSpPr>
        <xdr:grpSpPr>
          <a:xfrm>
            <a:off x="8153738" y="4974250"/>
            <a:ext cx="208903" cy="330254"/>
            <a:chOff x="8724055" y="2671629"/>
            <a:chExt cx="915695" cy="908139"/>
          </a:xfrm>
        </xdr:grpSpPr>
        <xdr:sp macro="" textlink="PivotTables2!M34">
          <xdr:nvSpPr>
            <xdr:cNvPr id="1023" name="TextBox 1022">
              <a:extLst>
                <a:ext uri="{FF2B5EF4-FFF2-40B4-BE49-F238E27FC236}">
                  <a16:creationId xmlns:a16="http://schemas.microsoft.com/office/drawing/2014/main" id="{AC682147-E9D4-281F-13F6-E3B1D2722198}"/>
                </a:ext>
              </a:extLst>
            </xdr:cNvPr>
            <xdr:cNvSpPr txBox="1"/>
          </xdr:nvSpPr>
          <xdr:spPr>
            <a:xfrm>
              <a:off x="8724055" y="2672581"/>
              <a:ext cx="915695" cy="9062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9D70EB5-7C32-47A6-8D6D-3C5023AE1B62}" type="TxLink">
                <a:rPr lang="en-US" sz="1600" b="0" i="0" u="none" strike="noStrike">
                  <a:solidFill>
                    <a:srgbClr val="5A097C"/>
                  </a:solidFill>
                  <a:latin typeface="Calibri"/>
                  <a:ea typeface="Calibri"/>
                  <a:cs typeface="Calibri"/>
                </a:rPr>
                <a:pPr algn="ctr"/>
                <a:t> </a:t>
              </a:fld>
              <a:endParaRPr lang="en-IN" sz="1200"/>
            </a:p>
          </xdr:txBody>
        </xdr:sp>
        <xdr:sp macro="" textlink="PivotTables2!O34">
          <xdr:nvSpPr>
            <xdr:cNvPr id="1024" name="TextBox 1023">
              <a:extLst>
                <a:ext uri="{FF2B5EF4-FFF2-40B4-BE49-F238E27FC236}">
                  <a16:creationId xmlns:a16="http://schemas.microsoft.com/office/drawing/2014/main" id="{5341502D-1BD2-7EFB-F2D3-DE39D8E1D6C9}"/>
                </a:ext>
              </a:extLst>
            </xdr:cNvPr>
            <xdr:cNvSpPr txBox="1"/>
          </xdr:nvSpPr>
          <xdr:spPr>
            <a:xfrm>
              <a:off x="8725331" y="2671629"/>
              <a:ext cx="913142" cy="908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2E5C42B-F33B-4DD6-A07F-CCB25452BF17}"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1025" name="Group 1024">
            <a:extLst>
              <a:ext uri="{FF2B5EF4-FFF2-40B4-BE49-F238E27FC236}">
                <a16:creationId xmlns:a16="http://schemas.microsoft.com/office/drawing/2014/main" id="{A1AFC5BF-4B70-4B6C-8B1C-F9B31536DD91}"/>
              </a:ext>
            </a:extLst>
          </xdr:cNvPr>
          <xdr:cNvGrpSpPr/>
        </xdr:nvGrpSpPr>
        <xdr:grpSpPr>
          <a:xfrm>
            <a:off x="7337320" y="5173190"/>
            <a:ext cx="213496" cy="330872"/>
            <a:chOff x="8724055" y="2671629"/>
            <a:chExt cx="915695" cy="908139"/>
          </a:xfrm>
        </xdr:grpSpPr>
        <xdr:sp macro="" textlink="PivotTables2!M34">
          <xdr:nvSpPr>
            <xdr:cNvPr id="1026" name="TextBox 1025">
              <a:extLst>
                <a:ext uri="{FF2B5EF4-FFF2-40B4-BE49-F238E27FC236}">
                  <a16:creationId xmlns:a16="http://schemas.microsoft.com/office/drawing/2014/main" id="{D323BA13-B61A-5B8B-3CB8-BE4387F40D54}"/>
                </a:ext>
              </a:extLst>
            </xdr:cNvPr>
            <xdr:cNvSpPr txBox="1"/>
          </xdr:nvSpPr>
          <xdr:spPr>
            <a:xfrm>
              <a:off x="8724055" y="2672581"/>
              <a:ext cx="915695" cy="9062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9D70EB5-7C32-47A6-8D6D-3C5023AE1B62}" type="TxLink">
                <a:rPr lang="en-US" sz="1600" b="0" i="0" u="none" strike="noStrike">
                  <a:solidFill>
                    <a:srgbClr val="5A097C"/>
                  </a:solidFill>
                  <a:latin typeface="Calibri"/>
                  <a:ea typeface="Calibri"/>
                  <a:cs typeface="Calibri"/>
                </a:rPr>
                <a:pPr algn="ctr"/>
                <a:t> </a:t>
              </a:fld>
              <a:endParaRPr lang="en-IN" sz="1200"/>
            </a:p>
          </xdr:txBody>
        </xdr:sp>
        <xdr:sp macro="" textlink="PivotTables2!O34">
          <xdr:nvSpPr>
            <xdr:cNvPr id="1027" name="TextBox 1026">
              <a:extLst>
                <a:ext uri="{FF2B5EF4-FFF2-40B4-BE49-F238E27FC236}">
                  <a16:creationId xmlns:a16="http://schemas.microsoft.com/office/drawing/2014/main" id="{A57A1154-8F76-5EA3-3E41-A5F8F4921DF1}"/>
                </a:ext>
              </a:extLst>
            </xdr:cNvPr>
            <xdr:cNvSpPr txBox="1"/>
          </xdr:nvSpPr>
          <xdr:spPr>
            <a:xfrm>
              <a:off x="8725331" y="2671629"/>
              <a:ext cx="913142" cy="908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2E5C42B-F33B-4DD6-A07F-CCB25452BF17}"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1028" name="Group 1027">
            <a:extLst>
              <a:ext uri="{FF2B5EF4-FFF2-40B4-BE49-F238E27FC236}">
                <a16:creationId xmlns:a16="http://schemas.microsoft.com/office/drawing/2014/main" id="{3139D590-4B06-48AE-88E5-AAB84F745480}"/>
              </a:ext>
            </a:extLst>
          </xdr:cNvPr>
          <xdr:cNvGrpSpPr/>
        </xdr:nvGrpSpPr>
        <xdr:grpSpPr>
          <a:xfrm>
            <a:off x="7744307" y="5174317"/>
            <a:ext cx="216042" cy="315245"/>
            <a:chOff x="8724055" y="2671629"/>
            <a:chExt cx="915695" cy="908139"/>
          </a:xfrm>
        </xdr:grpSpPr>
        <xdr:sp macro="" textlink="PivotTables2!M34">
          <xdr:nvSpPr>
            <xdr:cNvPr id="1029" name="TextBox 1028">
              <a:extLst>
                <a:ext uri="{FF2B5EF4-FFF2-40B4-BE49-F238E27FC236}">
                  <a16:creationId xmlns:a16="http://schemas.microsoft.com/office/drawing/2014/main" id="{BAAE849C-595C-B277-89F9-1BCAF4383261}"/>
                </a:ext>
              </a:extLst>
            </xdr:cNvPr>
            <xdr:cNvSpPr txBox="1"/>
          </xdr:nvSpPr>
          <xdr:spPr>
            <a:xfrm>
              <a:off x="8724055" y="2672581"/>
              <a:ext cx="915695" cy="9062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9D70EB5-7C32-47A6-8D6D-3C5023AE1B62}" type="TxLink">
                <a:rPr lang="en-US" sz="1600" b="0" i="0" u="none" strike="noStrike">
                  <a:solidFill>
                    <a:srgbClr val="5A097C"/>
                  </a:solidFill>
                  <a:latin typeface="Calibri"/>
                  <a:ea typeface="Calibri"/>
                  <a:cs typeface="Calibri"/>
                </a:rPr>
                <a:pPr algn="ctr"/>
                <a:t> </a:t>
              </a:fld>
              <a:endParaRPr lang="en-IN" sz="1200"/>
            </a:p>
          </xdr:txBody>
        </xdr:sp>
        <xdr:sp macro="" textlink="PivotTables2!O34">
          <xdr:nvSpPr>
            <xdr:cNvPr id="1030" name="TextBox 1029">
              <a:extLst>
                <a:ext uri="{FF2B5EF4-FFF2-40B4-BE49-F238E27FC236}">
                  <a16:creationId xmlns:a16="http://schemas.microsoft.com/office/drawing/2014/main" id="{DCD4C5DF-29DE-774E-F057-F00335CC2B6D}"/>
                </a:ext>
              </a:extLst>
            </xdr:cNvPr>
            <xdr:cNvSpPr txBox="1"/>
          </xdr:nvSpPr>
          <xdr:spPr>
            <a:xfrm>
              <a:off x="8725331" y="2671629"/>
              <a:ext cx="913142" cy="908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2E5C42B-F33B-4DD6-A07F-CCB25452BF17}"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1049" name="Group 1048">
            <a:extLst>
              <a:ext uri="{FF2B5EF4-FFF2-40B4-BE49-F238E27FC236}">
                <a16:creationId xmlns:a16="http://schemas.microsoft.com/office/drawing/2014/main" id="{7EAF3241-C79E-BF60-AF12-4793AC23901C}"/>
              </a:ext>
            </a:extLst>
          </xdr:cNvPr>
          <xdr:cNvGrpSpPr/>
        </xdr:nvGrpSpPr>
        <xdr:grpSpPr>
          <a:xfrm>
            <a:off x="7641449" y="5488657"/>
            <a:ext cx="426274" cy="301601"/>
            <a:chOff x="6670978" y="2667488"/>
            <a:chExt cx="927949" cy="911949"/>
          </a:xfrm>
        </xdr:grpSpPr>
        <xdr:sp macro="" textlink="PivotTables2!L34">
          <xdr:nvSpPr>
            <xdr:cNvPr id="1050" name="TextBox 1049">
              <a:extLst>
                <a:ext uri="{FF2B5EF4-FFF2-40B4-BE49-F238E27FC236}">
                  <a16:creationId xmlns:a16="http://schemas.microsoft.com/office/drawing/2014/main" id="{D519E3B6-FD8A-429C-E134-C6A8B71E42D6}"/>
                </a:ext>
              </a:extLst>
            </xdr:cNvPr>
            <xdr:cNvSpPr txBox="1"/>
          </xdr:nvSpPr>
          <xdr:spPr>
            <a:xfrm>
              <a:off x="6674248" y="2671298"/>
              <a:ext cx="923314" cy="904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C958E41-5076-49E8-9C88-70866AAA8467}" type="TxLink">
                <a:rPr lang="en-US" sz="1600" b="0" i="0" u="none" strike="noStrike">
                  <a:solidFill>
                    <a:srgbClr val="C240D8"/>
                  </a:solidFill>
                  <a:latin typeface="Calibri"/>
                  <a:ea typeface="Calibri"/>
                  <a:cs typeface="Calibri"/>
                </a:rPr>
                <a:pPr algn="ctr"/>
                <a:t> </a:t>
              </a:fld>
              <a:endParaRPr lang="en-IN" sz="1200"/>
            </a:p>
          </xdr:txBody>
        </xdr:sp>
        <xdr:sp macro="" textlink="PivotTables2!N34">
          <xdr:nvSpPr>
            <xdr:cNvPr id="1051" name="TextBox 1050">
              <a:extLst>
                <a:ext uri="{FF2B5EF4-FFF2-40B4-BE49-F238E27FC236}">
                  <a16:creationId xmlns:a16="http://schemas.microsoft.com/office/drawing/2014/main" id="{DA1A1716-AE96-5F23-E6D9-99AC311C041B}"/>
                </a:ext>
              </a:extLst>
            </xdr:cNvPr>
            <xdr:cNvSpPr txBox="1"/>
          </xdr:nvSpPr>
          <xdr:spPr>
            <a:xfrm>
              <a:off x="6670978" y="2667488"/>
              <a:ext cx="927949" cy="911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0275FCC-4704-431C-AA89-9A8BCEF93FE9}"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1062" name="Group 1061">
            <a:extLst>
              <a:ext uri="{FF2B5EF4-FFF2-40B4-BE49-F238E27FC236}">
                <a16:creationId xmlns:a16="http://schemas.microsoft.com/office/drawing/2014/main" id="{6E0474D0-B189-6A2F-A1D3-5960538EE437}"/>
              </a:ext>
            </a:extLst>
          </xdr:cNvPr>
          <xdr:cNvGrpSpPr/>
        </xdr:nvGrpSpPr>
        <xdr:grpSpPr>
          <a:xfrm>
            <a:off x="8466903" y="5468017"/>
            <a:ext cx="200349" cy="336363"/>
            <a:chOff x="8724055" y="2671629"/>
            <a:chExt cx="915695" cy="908139"/>
          </a:xfrm>
        </xdr:grpSpPr>
        <xdr:sp macro="" textlink="PivotTables2!M34">
          <xdr:nvSpPr>
            <xdr:cNvPr id="1063" name="TextBox 1062">
              <a:extLst>
                <a:ext uri="{FF2B5EF4-FFF2-40B4-BE49-F238E27FC236}">
                  <a16:creationId xmlns:a16="http://schemas.microsoft.com/office/drawing/2014/main" id="{9C6CC61F-EEB0-4758-75AD-BD8A50C75A4D}"/>
                </a:ext>
              </a:extLst>
            </xdr:cNvPr>
            <xdr:cNvSpPr txBox="1"/>
          </xdr:nvSpPr>
          <xdr:spPr>
            <a:xfrm>
              <a:off x="8724055" y="2672581"/>
              <a:ext cx="915695" cy="9062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9D70EB5-7C32-47A6-8D6D-3C5023AE1B62}" type="TxLink">
                <a:rPr lang="en-US" sz="1600" b="0" i="0" u="none" strike="noStrike">
                  <a:solidFill>
                    <a:srgbClr val="5A097C"/>
                  </a:solidFill>
                  <a:latin typeface="Calibri"/>
                  <a:ea typeface="Calibri"/>
                  <a:cs typeface="Calibri"/>
                </a:rPr>
                <a:pPr algn="ctr"/>
                <a:t> </a:t>
              </a:fld>
              <a:endParaRPr lang="en-IN" sz="1200"/>
            </a:p>
          </xdr:txBody>
        </xdr:sp>
        <xdr:sp macro="" textlink="PivotTables2!O34">
          <xdr:nvSpPr>
            <xdr:cNvPr id="1064" name="TextBox 1063">
              <a:extLst>
                <a:ext uri="{FF2B5EF4-FFF2-40B4-BE49-F238E27FC236}">
                  <a16:creationId xmlns:a16="http://schemas.microsoft.com/office/drawing/2014/main" id="{983378C4-5CB3-B50A-492E-ACF056AF0924}"/>
                </a:ext>
              </a:extLst>
            </xdr:cNvPr>
            <xdr:cNvSpPr txBox="1"/>
          </xdr:nvSpPr>
          <xdr:spPr>
            <a:xfrm>
              <a:off x="8725331" y="2671629"/>
              <a:ext cx="913142" cy="908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2E5C42B-F33B-4DD6-A07F-CCB25452BF17}"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1065" name="Group 1064">
            <a:extLst>
              <a:ext uri="{FF2B5EF4-FFF2-40B4-BE49-F238E27FC236}">
                <a16:creationId xmlns:a16="http://schemas.microsoft.com/office/drawing/2014/main" id="{C40946A4-B563-A58F-2F36-0A36F65CCE68}"/>
              </a:ext>
            </a:extLst>
          </xdr:cNvPr>
          <xdr:cNvGrpSpPr/>
        </xdr:nvGrpSpPr>
        <xdr:grpSpPr>
          <a:xfrm>
            <a:off x="8538696" y="5669797"/>
            <a:ext cx="269496" cy="355721"/>
            <a:chOff x="6670978" y="2667488"/>
            <a:chExt cx="927949" cy="911949"/>
          </a:xfrm>
        </xdr:grpSpPr>
        <xdr:sp macro="" textlink="PivotTables2!L34">
          <xdr:nvSpPr>
            <xdr:cNvPr id="1066" name="TextBox 1065">
              <a:extLst>
                <a:ext uri="{FF2B5EF4-FFF2-40B4-BE49-F238E27FC236}">
                  <a16:creationId xmlns:a16="http://schemas.microsoft.com/office/drawing/2014/main" id="{92ADF27E-30AD-3A43-F22E-091071036458}"/>
                </a:ext>
              </a:extLst>
            </xdr:cNvPr>
            <xdr:cNvSpPr txBox="1"/>
          </xdr:nvSpPr>
          <xdr:spPr>
            <a:xfrm>
              <a:off x="6674248" y="2671298"/>
              <a:ext cx="923314" cy="904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C958E41-5076-49E8-9C88-70866AAA8467}" type="TxLink">
                <a:rPr lang="en-US" sz="1600" b="0" i="0" u="none" strike="noStrike">
                  <a:solidFill>
                    <a:srgbClr val="C240D8"/>
                  </a:solidFill>
                  <a:latin typeface="Calibri"/>
                  <a:ea typeface="Calibri"/>
                  <a:cs typeface="Calibri"/>
                </a:rPr>
                <a:pPr algn="ctr"/>
                <a:t> </a:t>
              </a:fld>
              <a:endParaRPr lang="en-IN" sz="1200"/>
            </a:p>
          </xdr:txBody>
        </xdr:sp>
        <xdr:sp macro="" textlink="PivotTables2!N34">
          <xdr:nvSpPr>
            <xdr:cNvPr id="1067" name="TextBox 1066">
              <a:extLst>
                <a:ext uri="{FF2B5EF4-FFF2-40B4-BE49-F238E27FC236}">
                  <a16:creationId xmlns:a16="http://schemas.microsoft.com/office/drawing/2014/main" id="{0C2ABFCE-C26E-63A3-E71A-1B2133C020C0}"/>
                </a:ext>
              </a:extLst>
            </xdr:cNvPr>
            <xdr:cNvSpPr txBox="1"/>
          </xdr:nvSpPr>
          <xdr:spPr>
            <a:xfrm>
              <a:off x="6670978" y="2667488"/>
              <a:ext cx="927949" cy="911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0275FCC-4704-431C-AA89-9A8BCEF93FE9}"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1068" name="Group 1067">
            <a:extLst>
              <a:ext uri="{FF2B5EF4-FFF2-40B4-BE49-F238E27FC236}">
                <a16:creationId xmlns:a16="http://schemas.microsoft.com/office/drawing/2014/main" id="{CF350E41-CC3D-2363-82E1-686D887B888E}"/>
              </a:ext>
            </a:extLst>
          </xdr:cNvPr>
          <xdr:cNvGrpSpPr/>
        </xdr:nvGrpSpPr>
        <xdr:grpSpPr>
          <a:xfrm>
            <a:off x="8117257" y="5877575"/>
            <a:ext cx="271388" cy="351980"/>
            <a:chOff x="6670978" y="2667488"/>
            <a:chExt cx="927949" cy="911949"/>
          </a:xfrm>
        </xdr:grpSpPr>
        <xdr:sp macro="" textlink="PivotTables2!L34">
          <xdr:nvSpPr>
            <xdr:cNvPr id="1069" name="TextBox 1068">
              <a:extLst>
                <a:ext uri="{FF2B5EF4-FFF2-40B4-BE49-F238E27FC236}">
                  <a16:creationId xmlns:a16="http://schemas.microsoft.com/office/drawing/2014/main" id="{62BDDFC8-FC1C-4524-B6F1-9D1F54F215F4}"/>
                </a:ext>
              </a:extLst>
            </xdr:cNvPr>
            <xdr:cNvSpPr txBox="1"/>
          </xdr:nvSpPr>
          <xdr:spPr>
            <a:xfrm>
              <a:off x="6674248" y="2671298"/>
              <a:ext cx="923314" cy="904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C958E41-5076-49E8-9C88-70866AAA8467}" type="TxLink">
                <a:rPr lang="en-US" sz="1600" b="0" i="0" u="none" strike="noStrike">
                  <a:solidFill>
                    <a:srgbClr val="C240D8"/>
                  </a:solidFill>
                  <a:latin typeface="Calibri"/>
                  <a:ea typeface="Calibri"/>
                  <a:cs typeface="Calibri"/>
                </a:rPr>
                <a:pPr algn="ctr"/>
                <a:t> </a:t>
              </a:fld>
              <a:endParaRPr lang="en-IN" sz="1200"/>
            </a:p>
          </xdr:txBody>
        </xdr:sp>
        <xdr:sp macro="" textlink="PivotTables2!N34">
          <xdr:nvSpPr>
            <xdr:cNvPr id="1070" name="TextBox 1069">
              <a:extLst>
                <a:ext uri="{FF2B5EF4-FFF2-40B4-BE49-F238E27FC236}">
                  <a16:creationId xmlns:a16="http://schemas.microsoft.com/office/drawing/2014/main" id="{5A8B82CF-51C4-90E9-5D45-FC9A6C5CDB1C}"/>
                </a:ext>
              </a:extLst>
            </xdr:cNvPr>
            <xdr:cNvSpPr txBox="1"/>
          </xdr:nvSpPr>
          <xdr:spPr>
            <a:xfrm>
              <a:off x="6670978" y="2667488"/>
              <a:ext cx="927949" cy="911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0275FCC-4704-431C-AA89-9A8BCEF93FE9}" type="TxLink">
                <a:rPr lang="en-US" sz="1600" b="0" i="0" u="none" strike="noStrike">
                  <a:solidFill>
                    <a:srgbClr val="0F11A7"/>
                  </a:solidFill>
                  <a:latin typeface="Calibri"/>
                  <a:ea typeface="Calibri"/>
                  <a:cs typeface="Calibri"/>
                </a:rPr>
                <a:pPr algn="ctr"/>
                <a:t>●</a:t>
              </a:fld>
              <a:endParaRPr lang="en-IN" sz="1200"/>
            </a:p>
          </xdr:txBody>
        </xdr:sp>
      </xdr:grpSp>
      <xdr:sp macro="" textlink="">
        <xdr:nvSpPr>
          <xdr:cNvPr id="133" name="Arc 132">
            <a:extLst>
              <a:ext uri="{FF2B5EF4-FFF2-40B4-BE49-F238E27FC236}">
                <a16:creationId xmlns:a16="http://schemas.microsoft.com/office/drawing/2014/main" id="{1A29A090-A10E-A713-D16E-6DA910B7AC39}"/>
              </a:ext>
            </a:extLst>
          </xdr:cNvPr>
          <xdr:cNvSpPr>
            <a:spLocks noChangeAspect="1"/>
          </xdr:cNvSpPr>
        </xdr:nvSpPr>
        <xdr:spPr>
          <a:xfrm rot="4343933">
            <a:off x="6644382" y="3703974"/>
            <a:ext cx="2231568" cy="1843178"/>
          </a:xfrm>
          <a:prstGeom prst="arc">
            <a:avLst>
              <a:gd name="adj1" fmla="val 11582695"/>
              <a:gd name="adj2" fmla="val 21195989"/>
            </a:avLst>
          </a:prstGeom>
          <a:noFill/>
          <a:ln w="12700">
            <a:gradFill flip="none" rotWithShape="1">
              <a:gsLst>
                <a:gs pos="0">
                  <a:srgbClr val="5063F3">
                    <a:alpha val="80000"/>
                  </a:srgbClr>
                </a:gs>
                <a:gs pos="67000">
                  <a:srgbClr val="296EFC"/>
                </a:gs>
              </a:gsLst>
              <a:lin ang="8100000" scaled="1"/>
              <a:tileRect/>
            </a:gra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ysClr val="windowText" lastClr="000000"/>
              </a:solidFill>
            </a:endParaRPr>
          </a:p>
        </xdr:txBody>
      </xdr:sp>
      <xdr:sp macro="" textlink="">
        <xdr:nvSpPr>
          <xdr:cNvPr id="136" name="Arc 135">
            <a:extLst>
              <a:ext uri="{FF2B5EF4-FFF2-40B4-BE49-F238E27FC236}">
                <a16:creationId xmlns:a16="http://schemas.microsoft.com/office/drawing/2014/main" id="{9773ADAB-8E87-6D04-97F1-6EAFCAD4B81C}"/>
              </a:ext>
            </a:extLst>
          </xdr:cNvPr>
          <xdr:cNvSpPr>
            <a:spLocks noChangeAspect="1"/>
          </xdr:cNvSpPr>
        </xdr:nvSpPr>
        <xdr:spPr>
          <a:xfrm rot="20441895">
            <a:off x="7574677" y="2076856"/>
            <a:ext cx="3649041" cy="2051119"/>
          </a:xfrm>
          <a:prstGeom prst="arc">
            <a:avLst>
              <a:gd name="adj1" fmla="val 11211209"/>
              <a:gd name="adj2" fmla="val 21020292"/>
            </a:avLst>
          </a:prstGeom>
          <a:noFill/>
          <a:ln w="12700">
            <a:gradFill flip="none" rotWithShape="1">
              <a:gsLst>
                <a:gs pos="0">
                  <a:srgbClr val="C240D8">
                    <a:alpha val="80000"/>
                  </a:srgbClr>
                </a:gs>
                <a:gs pos="67000">
                  <a:srgbClr val="296EFC"/>
                </a:gs>
              </a:gsLst>
              <a:lin ang="0" scaled="0"/>
              <a:tileRect/>
            </a:gra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ysClr val="windowText" lastClr="000000"/>
              </a:solidFill>
            </a:endParaRPr>
          </a:p>
        </xdr:txBody>
      </xdr:sp>
      <xdr:sp macro="" textlink="">
        <xdr:nvSpPr>
          <xdr:cNvPr id="152" name="Arc 151">
            <a:extLst>
              <a:ext uri="{FF2B5EF4-FFF2-40B4-BE49-F238E27FC236}">
                <a16:creationId xmlns:a16="http://schemas.microsoft.com/office/drawing/2014/main" id="{C926DD2B-51D2-423A-9098-C614CB97A2ED}"/>
              </a:ext>
            </a:extLst>
          </xdr:cNvPr>
          <xdr:cNvSpPr>
            <a:spLocks noChangeAspect="1"/>
          </xdr:cNvSpPr>
        </xdr:nvSpPr>
        <xdr:spPr>
          <a:xfrm rot="404818">
            <a:off x="7892460" y="1391719"/>
            <a:ext cx="3034540" cy="1587350"/>
          </a:xfrm>
          <a:prstGeom prst="arc">
            <a:avLst>
              <a:gd name="adj1" fmla="val 11109428"/>
              <a:gd name="adj2" fmla="val 21195989"/>
            </a:avLst>
          </a:prstGeom>
          <a:noFill/>
          <a:ln w="12700">
            <a:gradFill flip="none" rotWithShape="1">
              <a:gsLst>
                <a:gs pos="0">
                  <a:srgbClr val="5063F3">
                    <a:alpha val="80000"/>
                  </a:srgbClr>
                </a:gs>
                <a:gs pos="67000">
                  <a:srgbClr val="296EFC"/>
                </a:gs>
              </a:gsLst>
              <a:lin ang="8100000" scaled="1"/>
              <a:tileRect/>
            </a:gra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ysClr val="windowText" lastClr="000000"/>
              </a:solidFill>
            </a:endParaRPr>
          </a:p>
        </xdr:txBody>
      </xdr:sp>
      <xdr:sp macro="" textlink="">
        <xdr:nvSpPr>
          <xdr:cNvPr id="151" name="Arc 150">
            <a:extLst>
              <a:ext uri="{FF2B5EF4-FFF2-40B4-BE49-F238E27FC236}">
                <a16:creationId xmlns:a16="http://schemas.microsoft.com/office/drawing/2014/main" id="{4A651E5B-41FB-41DD-801D-E0033CAD7EED}"/>
              </a:ext>
            </a:extLst>
          </xdr:cNvPr>
          <xdr:cNvSpPr>
            <a:spLocks noChangeAspect="1"/>
          </xdr:cNvSpPr>
        </xdr:nvSpPr>
        <xdr:spPr>
          <a:xfrm rot="760054">
            <a:off x="7516784" y="3116718"/>
            <a:ext cx="3686261" cy="2056661"/>
          </a:xfrm>
          <a:prstGeom prst="arc">
            <a:avLst>
              <a:gd name="adj1" fmla="val 11211209"/>
              <a:gd name="adj2" fmla="val 21020292"/>
            </a:avLst>
          </a:prstGeom>
          <a:noFill/>
          <a:ln w="12700">
            <a:gradFill flip="none" rotWithShape="1">
              <a:gsLst>
                <a:gs pos="0">
                  <a:srgbClr val="C240D8">
                    <a:alpha val="80000"/>
                  </a:srgbClr>
                </a:gs>
                <a:gs pos="67000">
                  <a:srgbClr val="296EFC"/>
                </a:gs>
              </a:gsLst>
              <a:lin ang="10800000" scaled="0"/>
              <a:tileRect/>
            </a:gra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ysClr val="windowText" lastClr="000000"/>
              </a:solidFill>
            </a:endParaRPr>
          </a:p>
        </xdr:txBody>
      </xdr:sp>
      <xdr:grpSp>
        <xdr:nvGrpSpPr>
          <xdr:cNvPr id="55" name="Group 54">
            <a:extLst>
              <a:ext uri="{FF2B5EF4-FFF2-40B4-BE49-F238E27FC236}">
                <a16:creationId xmlns:a16="http://schemas.microsoft.com/office/drawing/2014/main" id="{33B30061-E2C5-9919-72ED-0AF6C82533FB}"/>
              </a:ext>
            </a:extLst>
          </xdr:cNvPr>
          <xdr:cNvGrpSpPr/>
        </xdr:nvGrpSpPr>
        <xdr:grpSpPr>
          <a:xfrm>
            <a:off x="6726735" y="1071040"/>
            <a:ext cx="1764939" cy="645581"/>
            <a:chOff x="6761198" y="1707472"/>
            <a:chExt cx="1765194" cy="622659"/>
          </a:xfrm>
        </xdr:grpSpPr>
        <xdr:grpSp>
          <xdr:nvGrpSpPr>
            <xdr:cNvPr id="53" name="Group 52">
              <a:extLst>
                <a:ext uri="{FF2B5EF4-FFF2-40B4-BE49-F238E27FC236}">
                  <a16:creationId xmlns:a16="http://schemas.microsoft.com/office/drawing/2014/main" id="{64E0E350-D876-40D9-A17C-C8D608DED30C}"/>
                </a:ext>
              </a:extLst>
            </xdr:cNvPr>
            <xdr:cNvGrpSpPr/>
          </xdr:nvGrpSpPr>
          <xdr:grpSpPr>
            <a:xfrm>
              <a:off x="6761198" y="1707472"/>
              <a:ext cx="1735719" cy="622659"/>
              <a:chOff x="6908391" y="1743710"/>
              <a:chExt cx="1733352" cy="624450"/>
            </a:xfrm>
          </xdr:grpSpPr>
          <xdr:sp macro="" textlink="">
            <xdr:nvSpPr>
              <xdr:cNvPr id="41" name="Rectangle: Rounded Corners 40">
                <a:extLst>
                  <a:ext uri="{FF2B5EF4-FFF2-40B4-BE49-F238E27FC236}">
                    <a16:creationId xmlns:a16="http://schemas.microsoft.com/office/drawing/2014/main" id="{A06F9E84-B687-79E6-E04A-F7C0F21C834B}"/>
                  </a:ext>
                </a:extLst>
              </xdr:cNvPr>
              <xdr:cNvSpPr/>
            </xdr:nvSpPr>
            <xdr:spPr>
              <a:xfrm>
                <a:off x="6908391" y="1743710"/>
                <a:ext cx="1733352" cy="624450"/>
              </a:xfrm>
              <a:prstGeom prst="roundRect">
                <a:avLst>
                  <a:gd name="adj" fmla="val 25326"/>
                </a:avLst>
              </a:prstGeom>
              <a:solidFill>
                <a:srgbClr val="070E0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46" name="Rectangle: Rounded Corners 45">
                <a:extLst>
                  <a:ext uri="{FF2B5EF4-FFF2-40B4-BE49-F238E27FC236}">
                    <a16:creationId xmlns:a16="http://schemas.microsoft.com/office/drawing/2014/main" id="{2C93F02C-20C9-4974-BA5A-05F8DA5A87B5}"/>
                  </a:ext>
                </a:extLst>
              </xdr:cNvPr>
              <xdr:cNvSpPr/>
            </xdr:nvSpPr>
            <xdr:spPr>
              <a:xfrm>
                <a:off x="7077391" y="1876799"/>
                <a:ext cx="351392" cy="358877"/>
              </a:xfrm>
              <a:prstGeom prst="roundRect">
                <a:avLst>
                  <a:gd name="adj" fmla="val 25326"/>
                </a:avLst>
              </a:prstGeom>
              <a:solidFill>
                <a:srgbClr val="51237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pic>
            <xdr:nvPicPr>
              <xdr:cNvPr id="51" name="Graphic 50" descr="City">
                <a:extLst>
                  <a:ext uri="{FF2B5EF4-FFF2-40B4-BE49-F238E27FC236}">
                    <a16:creationId xmlns:a16="http://schemas.microsoft.com/office/drawing/2014/main" id="{2549808F-E011-FCA6-6517-F2C07C3C8851}"/>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7091054" y="1908507"/>
                <a:ext cx="325969" cy="303047"/>
              </a:xfrm>
              <a:prstGeom prst="rect">
                <a:avLst/>
              </a:prstGeom>
            </xdr:spPr>
          </xdr:pic>
        </xdr:grpSp>
        <xdr:sp macro="" textlink="PivotTables2!I18">
          <xdr:nvSpPr>
            <xdr:cNvPr id="36" name="TextBox 35">
              <a:extLst>
                <a:ext uri="{FF2B5EF4-FFF2-40B4-BE49-F238E27FC236}">
                  <a16:creationId xmlns:a16="http://schemas.microsoft.com/office/drawing/2014/main" id="{D82F41B2-8F72-4724-9246-C1A7A345C6D2}"/>
                </a:ext>
              </a:extLst>
            </xdr:cNvPr>
            <xdr:cNvSpPr txBox="1"/>
          </xdr:nvSpPr>
          <xdr:spPr>
            <a:xfrm>
              <a:off x="7431106" y="1742678"/>
              <a:ext cx="876434" cy="27925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pPr algn="ctr"/>
              <a:fld id="{13E12959-B733-4511-B43C-381CFA3A2C68}" type="TxLink">
                <a:rPr lang="en-US" sz="1400" b="0" i="0" u="none">
                  <a:solidFill>
                    <a:schemeClr val="bg1"/>
                  </a:solidFill>
                  <a:latin typeface="Avenir LT Std 55 Roman" panose="020B0503020203020204" pitchFamily="34" charset="0"/>
                  <a:ea typeface="Calibri"/>
                  <a:cs typeface="Calibri"/>
                </a:rPr>
                <a:pPr algn="ctr"/>
                <a:t> </a:t>
              </a:fld>
              <a:r>
                <a:rPr lang="en-US" sz="1400" b="0" i="0" u="none">
                  <a:solidFill>
                    <a:schemeClr val="bg1"/>
                  </a:solidFill>
                  <a:latin typeface="Avenir LT Std 55 Roman" panose="020B0503020203020204" pitchFamily="34" charset="0"/>
                  <a:ea typeface="Calibri"/>
                  <a:cs typeface="Calibri"/>
                </a:rPr>
                <a:t>Canada</a:t>
              </a:r>
              <a:endParaRPr lang="en-IN" sz="2800">
                <a:solidFill>
                  <a:schemeClr val="bg1"/>
                </a:solidFill>
                <a:latin typeface="Avenir LT Std 55 Roman" panose="020B0503020203020204" pitchFamily="34" charset="0"/>
              </a:endParaRPr>
            </a:p>
          </xdr:txBody>
        </xdr:sp>
        <xdr:sp macro="" textlink="PivotTables2!D6">
          <xdr:nvSpPr>
            <xdr:cNvPr id="89" name="TextBox 88">
              <a:extLst>
                <a:ext uri="{FF2B5EF4-FFF2-40B4-BE49-F238E27FC236}">
                  <a16:creationId xmlns:a16="http://schemas.microsoft.com/office/drawing/2014/main" id="{A6A57A40-6841-FD4B-AF35-F4CD40313D27}"/>
                </a:ext>
              </a:extLst>
            </xdr:cNvPr>
            <xdr:cNvSpPr txBox="1"/>
          </xdr:nvSpPr>
          <xdr:spPr>
            <a:xfrm>
              <a:off x="7232844" y="1942947"/>
              <a:ext cx="1293548" cy="3706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5E3D885-F37B-4195-9B98-0A05F57FDF09}" type="TxLink">
                <a:rPr lang="en-US" sz="1800" b="0" i="0" u="none" strike="noStrike">
                  <a:solidFill>
                    <a:schemeClr val="bg1"/>
                  </a:solidFill>
                  <a:latin typeface="Avenir LT Std 45 Book" panose="020B0502020203020204" pitchFamily="34" charset="0"/>
                  <a:ea typeface="Calibri"/>
                  <a:cs typeface="Calibri"/>
                </a:rPr>
                <a:pPr algn="ctr"/>
                <a:t> $62,256 </a:t>
              </a:fld>
              <a:endParaRPr lang="en-IN" sz="3200">
                <a:solidFill>
                  <a:schemeClr val="bg1"/>
                </a:solidFill>
                <a:latin typeface="Avenir LT Std 45 Book" panose="020B0502020203020204" pitchFamily="34" charset="0"/>
              </a:endParaRPr>
            </a:p>
          </xdr:txBody>
        </xdr:sp>
      </xdr:grpSp>
      <xdr:grpSp>
        <xdr:nvGrpSpPr>
          <xdr:cNvPr id="44" name="Group 43">
            <a:extLst>
              <a:ext uri="{FF2B5EF4-FFF2-40B4-BE49-F238E27FC236}">
                <a16:creationId xmlns:a16="http://schemas.microsoft.com/office/drawing/2014/main" id="{3ACFF6F7-DC03-2E80-E730-6DEF9C97AEB1}"/>
              </a:ext>
            </a:extLst>
          </xdr:cNvPr>
          <xdr:cNvGrpSpPr/>
        </xdr:nvGrpSpPr>
        <xdr:grpSpPr>
          <a:xfrm>
            <a:off x="7338787" y="4160629"/>
            <a:ext cx="1939735" cy="861944"/>
            <a:chOff x="7978836" y="4689838"/>
            <a:chExt cx="1923747" cy="812629"/>
          </a:xfrm>
        </xdr:grpSpPr>
        <xdr:grpSp>
          <xdr:nvGrpSpPr>
            <xdr:cNvPr id="87" name="Group 86">
              <a:extLst>
                <a:ext uri="{FF2B5EF4-FFF2-40B4-BE49-F238E27FC236}">
                  <a16:creationId xmlns:a16="http://schemas.microsoft.com/office/drawing/2014/main" id="{26FA077E-BEAC-2622-3AE0-4010579B10B4}"/>
                </a:ext>
              </a:extLst>
            </xdr:cNvPr>
            <xdr:cNvGrpSpPr/>
          </xdr:nvGrpSpPr>
          <xdr:grpSpPr>
            <a:xfrm>
              <a:off x="7978836" y="4689838"/>
              <a:ext cx="1758901" cy="615697"/>
              <a:chOff x="6908391" y="1743710"/>
              <a:chExt cx="1733352" cy="624450"/>
            </a:xfrm>
          </xdr:grpSpPr>
          <xdr:sp macro="" textlink="">
            <xdr:nvSpPr>
              <xdr:cNvPr id="90" name="Rectangle: Rounded Corners 89">
                <a:extLst>
                  <a:ext uri="{FF2B5EF4-FFF2-40B4-BE49-F238E27FC236}">
                    <a16:creationId xmlns:a16="http://schemas.microsoft.com/office/drawing/2014/main" id="{A6A364A5-866E-942D-4276-172A3C63E128}"/>
                  </a:ext>
                </a:extLst>
              </xdr:cNvPr>
              <xdr:cNvSpPr/>
            </xdr:nvSpPr>
            <xdr:spPr>
              <a:xfrm>
                <a:off x="6908391" y="1743710"/>
                <a:ext cx="1733352" cy="624450"/>
              </a:xfrm>
              <a:prstGeom prst="roundRect">
                <a:avLst>
                  <a:gd name="adj" fmla="val 25326"/>
                </a:avLst>
              </a:prstGeom>
              <a:solidFill>
                <a:srgbClr val="070E0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91" name="Rectangle: Rounded Corners 90">
                <a:extLst>
                  <a:ext uri="{FF2B5EF4-FFF2-40B4-BE49-F238E27FC236}">
                    <a16:creationId xmlns:a16="http://schemas.microsoft.com/office/drawing/2014/main" id="{FC005F2E-F88B-851C-4671-6E7351369665}"/>
                  </a:ext>
                </a:extLst>
              </xdr:cNvPr>
              <xdr:cNvSpPr/>
            </xdr:nvSpPr>
            <xdr:spPr>
              <a:xfrm>
                <a:off x="7077391" y="1876799"/>
                <a:ext cx="351392" cy="358877"/>
              </a:xfrm>
              <a:prstGeom prst="roundRect">
                <a:avLst>
                  <a:gd name="adj" fmla="val 25326"/>
                </a:avLst>
              </a:prstGeom>
              <a:solidFill>
                <a:srgbClr val="C8E8F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pic>
            <xdr:nvPicPr>
              <xdr:cNvPr id="92" name="Graphic 91" descr="City">
                <a:extLst>
                  <a:ext uri="{FF2B5EF4-FFF2-40B4-BE49-F238E27FC236}">
                    <a16:creationId xmlns:a16="http://schemas.microsoft.com/office/drawing/2014/main" id="{4B09916D-1339-28B4-42CF-A69E6488DCAD}"/>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7091054" y="1908507"/>
                <a:ext cx="325969" cy="303047"/>
              </a:xfrm>
              <a:prstGeom prst="rect">
                <a:avLst/>
              </a:prstGeom>
            </xdr:spPr>
          </xdr:pic>
        </xdr:grpSp>
        <xdr:sp macro="" textlink="PivotTables2!AH20">
          <xdr:nvSpPr>
            <xdr:cNvPr id="17" name="TextBox 16">
              <a:extLst>
                <a:ext uri="{FF2B5EF4-FFF2-40B4-BE49-F238E27FC236}">
                  <a16:creationId xmlns:a16="http://schemas.microsoft.com/office/drawing/2014/main" id="{CB484B5A-4BFA-41D2-80BA-A6DD5EA7C7D8}"/>
                </a:ext>
              </a:extLst>
            </xdr:cNvPr>
            <xdr:cNvSpPr txBox="1"/>
          </xdr:nvSpPr>
          <xdr:spPr>
            <a:xfrm>
              <a:off x="8692164" y="4748910"/>
              <a:ext cx="877686" cy="240328"/>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9C3B6C18-4EDB-48EA-950A-EEFEB2D58623}" type="TxLink">
                <a:rPr lang="en-US" sz="1400" b="0" i="0" u="none">
                  <a:solidFill>
                    <a:schemeClr val="bg1"/>
                  </a:solidFill>
                  <a:latin typeface="Avenir LT Std 55 Roman" panose="020B0503020203020204" pitchFamily="34" charset="0"/>
                  <a:ea typeface="Calibri"/>
                  <a:cs typeface="Calibri"/>
                </a:rPr>
                <a:pPr/>
                <a:t> </a:t>
              </a:fld>
              <a:r>
                <a:rPr lang="en-US" sz="1400" b="0" i="0" u="none">
                  <a:solidFill>
                    <a:schemeClr val="bg1"/>
                  </a:solidFill>
                  <a:latin typeface="Avenir LT Std 55 Roman" panose="020B0503020203020204" pitchFamily="34" charset="0"/>
                  <a:ea typeface="Calibri"/>
                  <a:cs typeface="Calibri"/>
                </a:rPr>
                <a:t>Brazil</a:t>
              </a:r>
              <a:endParaRPr lang="en-IN" sz="1400">
                <a:solidFill>
                  <a:schemeClr val="bg1"/>
                </a:solidFill>
                <a:latin typeface="Avenir LT Std 55 Roman" panose="020B0503020203020204" pitchFamily="34" charset="0"/>
              </a:endParaRPr>
            </a:p>
          </xdr:txBody>
        </xdr:sp>
        <xdr:sp macro="" textlink="PivotTables2!D5">
          <xdr:nvSpPr>
            <xdr:cNvPr id="54" name="TextBox 53">
              <a:extLst>
                <a:ext uri="{FF2B5EF4-FFF2-40B4-BE49-F238E27FC236}">
                  <a16:creationId xmlns:a16="http://schemas.microsoft.com/office/drawing/2014/main" id="{2BA987E3-F333-5CB8-FF13-8B1D4EA2CDE2}"/>
                </a:ext>
              </a:extLst>
            </xdr:cNvPr>
            <xdr:cNvSpPr txBox="1"/>
          </xdr:nvSpPr>
          <xdr:spPr>
            <a:xfrm>
              <a:off x="8186847" y="4907514"/>
              <a:ext cx="1715736" cy="5949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9E29918-BB76-425D-B2C4-DE0BA95F30D4}" type="TxLink">
                <a:rPr lang="en-US" sz="1800" b="0" i="0" u="none" strike="noStrike">
                  <a:solidFill>
                    <a:schemeClr val="bg1"/>
                  </a:solidFill>
                  <a:latin typeface="Avenir LT Std 45 Book" panose="020B0502020203020204" pitchFamily="34" charset="0"/>
                  <a:ea typeface="Calibri"/>
                  <a:cs typeface="Calibri"/>
                </a:rPr>
                <a:pPr algn="ctr"/>
                <a:t> $62,240 </a:t>
              </a:fld>
              <a:endParaRPr lang="en-IN" sz="3200">
                <a:solidFill>
                  <a:schemeClr val="bg1"/>
                </a:solidFill>
                <a:latin typeface="Avenir LT Std 45 Book" panose="020B0502020203020204" pitchFamily="34" charset="0"/>
              </a:endParaRPr>
            </a:p>
          </xdr:txBody>
        </xdr:sp>
      </xdr:grpSp>
      <xdr:grpSp>
        <xdr:nvGrpSpPr>
          <xdr:cNvPr id="102" name="Group 101">
            <a:extLst>
              <a:ext uri="{FF2B5EF4-FFF2-40B4-BE49-F238E27FC236}">
                <a16:creationId xmlns:a16="http://schemas.microsoft.com/office/drawing/2014/main" id="{8CB9C78E-586F-0FE4-17C6-0367F4AD81CB}"/>
              </a:ext>
            </a:extLst>
          </xdr:cNvPr>
          <xdr:cNvGrpSpPr/>
        </xdr:nvGrpSpPr>
        <xdr:grpSpPr>
          <a:xfrm>
            <a:off x="10475912" y="3185580"/>
            <a:ext cx="1920583" cy="632699"/>
            <a:chOff x="10746401" y="3355946"/>
            <a:chExt cx="1907532" cy="628350"/>
          </a:xfrm>
        </xdr:grpSpPr>
        <xdr:grpSp>
          <xdr:nvGrpSpPr>
            <xdr:cNvPr id="56" name="Group 55">
              <a:extLst>
                <a:ext uri="{FF2B5EF4-FFF2-40B4-BE49-F238E27FC236}">
                  <a16:creationId xmlns:a16="http://schemas.microsoft.com/office/drawing/2014/main" id="{2C859E34-43D7-41B3-8636-20183CF521E3}"/>
                </a:ext>
              </a:extLst>
            </xdr:cNvPr>
            <xdr:cNvGrpSpPr/>
          </xdr:nvGrpSpPr>
          <xdr:grpSpPr>
            <a:xfrm>
              <a:off x="10750211" y="3352136"/>
              <a:ext cx="1748709" cy="628350"/>
              <a:chOff x="6751319" y="1695436"/>
              <a:chExt cx="1740351" cy="629668"/>
            </a:xfrm>
          </xdr:grpSpPr>
          <xdr:grpSp>
            <xdr:nvGrpSpPr>
              <xdr:cNvPr id="57" name="Group 56">
                <a:extLst>
                  <a:ext uri="{FF2B5EF4-FFF2-40B4-BE49-F238E27FC236}">
                    <a16:creationId xmlns:a16="http://schemas.microsoft.com/office/drawing/2014/main" id="{FA2CF612-1387-D3A7-F400-EC4D676B09B3}"/>
                  </a:ext>
                </a:extLst>
              </xdr:cNvPr>
              <xdr:cNvGrpSpPr/>
            </xdr:nvGrpSpPr>
            <xdr:grpSpPr>
              <a:xfrm>
                <a:off x="6751319" y="1695436"/>
                <a:ext cx="1740351" cy="629668"/>
                <a:chOff x="6908391" y="1743710"/>
                <a:chExt cx="1733352" cy="624450"/>
              </a:xfrm>
            </xdr:grpSpPr>
            <xdr:sp macro="" textlink="">
              <xdr:nvSpPr>
                <xdr:cNvPr id="60" name="Rectangle: Rounded Corners 59">
                  <a:extLst>
                    <a:ext uri="{FF2B5EF4-FFF2-40B4-BE49-F238E27FC236}">
                      <a16:creationId xmlns:a16="http://schemas.microsoft.com/office/drawing/2014/main" id="{C2EDA4DF-C73E-AAB0-2A18-5BCAF5A261A2}"/>
                    </a:ext>
                  </a:extLst>
                </xdr:cNvPr>
                <xdr:cNvSpPr/>
              </xdr:nvSpPr>
              <xdr:spPr>
                <a:xfrm>
                  <a:off x="6908391" y="1743710"/>
                  <a:ext cx="1733352" cy="624450"/>
                </a:xfrm>
                <a:prstGeom prst="roundRect">
                  <a:avLst>
                    <a:gd name="adj" fmla="val 25326"/>
                  </a:avLst>
                </a:prstGeom>
                <a:solidFill>
                  <a:srgbClr val="070E0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70" name="Rectangle: Rounded Corners 69">
                  <a:extLst>
                    <a:ext uri="{FF2B5EF4-FFF2-40B4-BE49-F238E27FC236}">
                      <a16:creationId xmlns:a16="http://schemas.microsoft.com/office/drawing/2014/main" id="{096C1A95-1A8A-B0C3-D682-7F49FD9C7F73}"/>
                    </a:ext>
                  </a:extLst>
                </xdr:cNvPr>
                <xdr:cNvSpPr/>
              </xdr:nvSpPr>
              <xdr:spPr>
                <a:xfrm>
                  <a:off x="7077391" y="1876799"/>
                  <a:ext cx="351392" cy="358877"/>
                </a:xfrm>
                <a:prstGeom prst="roundRect">
                  <a:avLst>
                    <a:gd name="adj" fmla="val 25326"/>
                  </a:avLst>
                </a:prstGeom>
                <a:solidFill>
                  <a:srgbClr val="B30054"/>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pic>
              <xdr:nvPicPr>
                <xdr:cNvPr id="74" name="Graphic 73" descr="City">
                  <a:extLst>
                    <a:ext uri="{FF2B5EF4-FFF2-40B4-BE49-F238E27FC236}">
                      <a16:creationId xmlns:a16="http://schemas.microsoft.com/office/drawing/2014/main" id="{4A134841-0931-9D0C-D2E0-2AC417CDA73B}"/>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7091054" y="1908507"/>
                  <a:ext cx="325969" cy="303047"/>
                </a:xfrm>
                <a:prstGeom prst="rect">
                  <a:avLst/>
                </a:prstGeom>
              </xdr:spPr>
            </xdr:pic>
          </xdr:grpSp>
          <xdr:sp macro="" textlink="PivotTables2!D7">
            <xdr:nvSpPr>
              <xdr:cNvPr id="59" name="TextBox 58">
                <a:extLst>
                  <a:ext uri="{FF2B5EF4-FFF2-40B4-BE49-F238E27FC236}">
                    <a16:creationId xmlns:a16="http://schemas.microsoft.com/office/drawing/2014/main" id="{18C9C0AC-8C04-FEA0-95F5-37AF5032ED0C}"/>
                  </a:ext>
                </a:extLst>
              </xdr:cNvPr>
              <xdr:cNvSpPr txBox="1"/>
            </xdr:nvSpPr>
            <xdr:spPr>
              <a:xfrm>
                <a:off x="7185893" y="1933084"/>
                <a:ext cx="1272135" cy="3752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151EB9C-D32A-444E-9B85-FF065EEEE5E6}" type="TxLink">
                  <a:rPr lang="en-US" sz="1800" b="0" i="0" u="none" strike="noStrike">
                    <a:solidFill>
                      <a:schemeClr val="bg1"/>
                    </a:solidFill>
                    <a:latin typeface="Avenir LT Std 45 Book" panose="020B0502020203020204" pitchFamily="34" charset="0"/>
                    <a:ea typeface="Calibri"/>
                    <a:cs typeface="Calibri"/>
                  </a:rPr>
                  <a:pPr algn="ctr"/>
                  <a:t> $1,90,380 </a:t>
                </a:fld>
                <a:endParaRPr lang="en-IN" sz="3200">
                  <a:solidFill>
                    <a:schemeClr val="bg1"/>
                  </a:solidFill>
                  <a:latin typeface="Avenir LT Std 45 Book" panose="020B0502020203020204" pitchFamily="34" charset="0"/>
                </a:endParaRPr>
              </a:p>
            </xdr:txBody>
          </xdr:sp>
        </xdr:grpSp>
        <xdr:sp macro="" textlink="PivotTables2!C7">
          <xdr:nvSpPr>
            <xdr:cNvPr id="37" name="TextBox 36">
              <a:extLst>
                <a:ext uri="{FF2B5EF4-FFF2-40B4-BE49-F238E27FC236}">
                  <a16:creationId xmlns:a16="http://schemas.microsoft.com/office/drawing/2014/main" id="{8EA4AFB5-C543-49CF-98DA-CD89AC35B0D3}"/>
                </a:ext>
              </a:extLst>
            </xdr:cNvPr>
            <xdr:cNvSpPr txBox="1"/>
          </xdr:nvSpPr>
          <xdr:spPr>
            <a:xfrm>
              <a:off x="11518592" y="3363156"/>
              <a:ext cx="1135341" cy="405089"/>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DF58A2BC-EB3D-4BD3-8309-374F0F4B069C}" type="TxLink">
                <a:rPr lang="en-US" sz="1400" b="0" i="0" u="none">
                  <a:solidFill>
                    <a:schemeClr val="bg1"/>
                  </a:solidFill>
                  <a:latin typeface="Avenir LT Std 55 Roman" panose="020B0503020203020204" pitchFamily="34" charset="0"/>
                  <a:ea typeface="Calibri"/>
                  <a:cs typeface="Calibri"/>
                </a:rPr>
                <a:pPr/>
                <a:t>Egypt</a:t>
              </a:fld>
              <a:endParaRPr lang="en-IN" sz="2800">
                <a:solidFill>
                  <a:schemeClr val="bg1"/>
                </a:solidFill>
                <a:latin typeface="Avenir LT Std 55 Roman" panose="020B0503020203020204" pitchFamily="34" charset="0"/>
              </a:endParaRPr>
            </a:p>
          </xdr:txBody>
        </xdr:sp>
      </xdr:grpSp>
      <xdr:sp macro="" textlink="">
        <xdr:nvSpPr>
          <xdr:cNvPr id="153" name="Arc 152">
            <a:extLst>
              <a:ext uri="{FF2B5EF4-FFF2-40B4-BE49-F238E27FC236}">
                <a16:creationId xmlns:a16="http://schemas.microsoft.com/office/drawing/2014/main" id="{9F90A8D3-8667-4861-AA6F-AC81ADE90C91}"/>
              </a:ext>
            </a:extLst>
          </xdr:cNvPr>
          <xdr:cNvSpPr>
            <a:spLocks noChangeAspect="1"/>
          </xdr:cNvSpPr>
        </xdr:nvSpPr>
        <xdr:spPr>
          <a:xfrm rot="20861871">
            <a:off x="10885449" y="1175404"/>
            <a:ext cx="3576912" cy="1680943"/>
          </a:xfrm>
          <a:prstGeom prst="arc">
            <a:avLst>
              <a:gd name="adj1" fmla="val 11211209"/>
              <a:gd name="adj2" fmla="val 21556523"/>
            </a:avLst>
          </a:prstGeom>
          <a:noFill/>
          <a:ln w="12700">
            <a:gradFill flip="none" rotWithShape="1">
              <a:gsLst>
                <a:gs pos="0">
                  <a:srgbClr val="C240D8"/>
                </a:gs>
                <a:gs pos="67000">
                  <a:srgbClr val="C240D8">
                    <a:alpha val="80000"/>
                  </a:srgbClr>
                </a:gs>
              </a:gsLst>
              <a:lin ang="0" scaled="0"/>
              <a:tileRect/>
            </a:gra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ysClr val="windowText" lastClr="000000"/>
              </a:solidFill>
            </a:endParaRPr>
          </a:p>
        </xdr:txBody>
      </xdr:sp>
      <xdr:grpSp>
        <xdr:nvGrpSpPr>
          <xdr:cNvPr id="724" name="Group 723">
            <a:extLst>
              <a:ext uri="{FF2B5EF4-FFF2-40B4-BE49-F238E27FC236}">
                <a16:creationId xmlns:a16="http://schemas.microsoft.com/office/drawing/2014/main" id="{B8C0FDDF-B4D1-80A5-5483-2E60C52D033B}"/>
              </a:ext>
            </a:extLst>
          </xdr:cNvPr>
          <xdr:cNvGrpSpPr/>
        </xdr:nvGrpSpPr>
        <xdr:grpSpPr>
          <a:xfrm>
            <a:off x="13645697" y="805347"/>
            <a:ext cx="1955354" cy="624344"/>
            <a:chOff x="14032406" y="1657022"/>
            <a:chExt cx="1924052" cy="609302"/>
          </a:xfrm>
        </xdr:grpSpPr>
        <xdr:grpSp>
          <xdr:nvGrpSpPr>
            <xdr:cNvPr id="77" name="Group 76">
              <a:extLst>
                <a:ext uri="{FF2B5EF4-FFF2-40B4-BE49-F238E27FC236}">
                  <a16:creationId xmlns:a16="http://schemas.microsoft.com/office/drawing/2014/main" id="{9DC42404-B702-445C-B827-86F35A9897DB}"/>
                </a:ext>
              </a:extLst>
            </xdr:cNvPr>
            <xdr:cNvGrpSpPr/>
          </xdr:nvGrpSpPr>
          <xdr:grpSpPr>
            <a:xfrm>
              <a:off x="14028596" y="1660832"/>
              <a:ext cx="1757615" cy="609302"/>
              <a:chOff x="6751319" y="1695436"/>
              <a:chExt cx="1740351" cy="629668"/>
            </a:xfrm>
          </xdr:grpSpPr>
          <xdr:grpSp>
            <xdr:nvGrpSpPr>
              <xdr:cNvPr id="80" name="Group 79">
                <a:extLst>
                  <a:ext uri="{FF2B5EF4-FFF2-40B4-BE49-F238E27FC236}">
                    <a16:creationId xmlns:a16="http://schemas.microsoft.com/office/drawing/2014/main" id="{523DCCD7-AA5C-88AC-FC0C-4C5A0FE5CAD6}"/>
                  </a:ext>
                </a:extLst>
              </xdr:cNvPr>
              <xdr:cNvGrpSpPr/>
            </xdr:nvGrpSpPr>
            <xdr:grpSpPr>
              <a:xfrm>
                <a:off x="6751319" y="1695436"/>
                <a:ext cx="1740351" cy="629668"/>
                <a:chOff x="6908391" y="1743710"/>
                <a:chExt cx="1733352" cy="624450"/>
              </a:xfrm>
            </xdr:grpSpPr>
            <xdr:sp macro="" textlink="">
              <xdr:nvSpPr>
                <xdr:cNvPr id="83" name="Rectangle: Rounded Corners 82">
                  <a:extLst>
                    <a:ext uri="{FF2B5EF4-FFF2-40B4-BE49-F238E27FC236}">
                      <a16:creationId xmlns:a16="http://schemas.microsoft.com/office/drawing/2014/main" id="{F3B07249-1561-23DE-4B2F-B07B2BC615CF}"/>
                    </a:ext>
                  </a:extLst>
                </xdr:cNvPr>
                <xdr:cNvSpPr/>
              </xdr:nvSpPr>
              <xdr:spPr>
                <a:xfrm>
                  <a:off x="6908391" y="1743710"/>
                  <a:ext cx="1733352" cy="624450"/>
                </a:xfrm>
                <a:prstGeom prst="roundRect">
                  <a:avLst>
                    <a:gd name="adj" fmla="val 25326"/>
                  </a:avLst>
                </a:prstGeom>
                <a:solidFill>
                  <a:srgbClr val="070E0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84" name="Rectangle: Rounded Corners 83">
                  <a:extLst>
                    <a:ext uri="{FF2B5EF4-FFF2-40B4-BE49-F238E27FC236}">
                      <a16:creationId xmlns:a16="http://schemas.microsoft.com/office/drawing/2014/main" id="{C595A2AA-80AC-B7FF-950D-60F1259BD280}"/>
                    </a:ext>
                  </a:extLst>
                </xdr:cNvPr>
                <xdr:cNvSpPr/>
              </xdr:nvSpPr>
              <xdr:spPr>
                <a:xfrm>
                  <a:off x="7077391" y="1876799"/>
                  <a:ext cx="351392" cy="358877"/>
                </a:xfrm>
                <a:prstGeom prst="roundRect">
                  <a:avLst>
                    <a:gd name="adj" fmla="val 25326"/>
                  </a:avLst>
                </a:prstGeom>
                <a:solidFill>
                  <a:srgbClr val="EE93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pic>
              <xdr:nvPicPr>
                <xdr:cNvPr id="85" name="Graphic 84" descr="City">
                  <a:extLst>
                    <a:ext uri="{FF2B5EF4-FFF2-40B4-BE49-F238E27FC236}">
                      <a16:creationId xmlns:a16="http://schemas.microsoft.com/office/drawing/2014/main" id="{0692C172-5FCC-E53D-35C7-51F9D57D5566}"/>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7091054" y="1908507"/>
                  <a:ext cx="325969" cy="303047"/>
                </a:xfrm>
                <a:prstGeom prst="rect">
                  <a:avLst/>
                </a:prstGeom>
              </xdr:spPr>
            </xdr:pic>
          </xdr:grpSp>
          <xdr:sp macro="" textlink="PivotTables2!D8">
            <xdr:nvSpPr>
              <xdr:cNvPr id="82" name="TextBox 81">
                <a:extLst>
                  <a:ext uri="{FF2B5EF4-FFF2-40B4-BE49-F238E27FC236}">
                    <a16:creationId xmlns:a16="http://schemas.microsoft.com/office/drawing/2014/main" id="{44B87748-278B-FBB0-955A-27933BFAB0ED}"/>
                  </a:ext>
                </a:extLst>
              </xdr:cNvPr>
              <xdr:cNvSpPr txBox="1"/>
            </xdr:nvSpPr>
            <xdr:spPr>
              <a:xfrm>
                <a:off x="7197066" y="1954617"/>
                <a:ext cx="1276040" cy="354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73B514C-A4AB-405B-8592-C6F3D94E201F}" type="TxLink">
                  <a:rPr lang="en-US" sz="1800" b="0" i="0" u="none" strike="noStrike">
                    <a:solidFill>
                      <a:schemeClr val="bg1"/>
                    </a:solidFill>
                    <a:latin typeface="Avenir LT Std 45 Book" panose="020B0502020203020204" pitchFamily="34" charset="0"/>
                    <a:ea typeface="Calibri"/>
                    <a:cs typeface="Calibri"/>
                  </a:rPr>
                  <a:pPr algn="ctr"/>
                  <a:t> $1,12,620 </a:t>
                </a:fld>
                <a:endParaRPr lang="en-IN" sz="3200">
                  <a:solidFill>
                    <a:schemeClr val="bg1"/>
                  </a:solidFill>
                  <a:latin typeface="Avenir LT Std 45 Book" panose="020B0502020203020204" pitchFamily="34" charset="0"/>
                </a:endParaRPr>
              </a:p>
            </xdr:txBody>
          </xdr:sp>
        </xdr:grpSp>
        <xdr:sp macro="" textlink="PivotTables2!C8">
          <xdr:nvSpPr>
            <xdr:cNvPr id="38" name="TextBox 37">
              <a:extLst>
                <a:ext uri="{FF2B5EF4-FFF2-40B4-BE49-F238E27FC236}">
                  <a16:creationId xmlns:a16="http://schemas.microsoft.com/office/drawing/2014/main" id="{D16C58D3-DA92-4D2F-913B-56EB0F7A1901}"/>
                </a:ext>
              </a:extLst>
            </xdr:cNvPr>
            <xdr:cNvSpPr txBox="1"/>
          </xdr:nvSpPr>
          <xdr:spPr>
            <a:xfrm>
              <a:off x="14774534" y="1692442"/>
              <a:ext cx="1181924" cy="396356"/>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6A8746E7-AD3D-44D7-B265-542C56CB6933}" type="TxLink">
                <a:rPr lang="en-US" sz="1400" b="0" i="0" u="none">
                  <a:solidFill>
                    <a:schemeClr val="bg1"/>
                  </a:solidFill>
                  <a:latin typeface="Avenir LT Std 55 Roman" panose="020B0503020203020204" pitchFamily="34" charset="0"/>
                  <a:ea typeface="Calibri"/>
                  <a:cs typeface="Calibri"/>
                </a:rPr>
                <a:pPr/>
                <a:t>Russia</a:t>
              </a:fld>
              <a:endParaRPr lang="en-IN" sz="2800">
                <a:solidFill>
                  <a:schemeClr val="bg1"/>
                </a:solidFill>
                <a:latin typeface="Avenir LT Std 55 Roman" panose="020B0503020203020204" pitchFamily="34" charset="0"/>
              </a:endParaRPr>
            </a:p>
          </xdr:txBody>
        </xdr:sp>
      </xdr:grpSp>
      <xdr:grpSp>
        <xdr:nvGrpSpPr>
          <xdr:cNvPr id="81" name="Group 80">
            <a:extLst>
              <a:ext uri="{FF2B5EF4-FFF2-40B4-BE49-F238E27FC236}">
                <a16:creationId xmlns:a16="http://schemas.microsoft.com/office/drawing/2014/main" id="{7835CDBF-FEF1-A123-0E25-E7A3784962F5}"/>
              </a:ext>
            </a:extLst>
          </xdr:cNvPr>
          <xdr:cNvGrpSpPr/>
        </xdr:nvGrpSpPr>
        <xdr:grpSpPr>
          <a:xfrm>
            <a:off x="11115624" y="1531441"/>
            <a:ext cx="1770371" cy="642609"/>
            <a:chOff x="11011564" y="1518408"/>
            <a:chExt cx="1751136" cy="632537"/>
          </a:xfrm>
        </xdr:grpSpPr>
        <xdr:grpSp>
          <xdr:nvGrpSpPr>
            <xdr:cNvPr id="100" name="Group 99">
              <a:extLst>
                <a:ext uri="{FF2B5EF4-FFF2-40B4-BE49-F238E27FC236}">
                  <a16:creationId xmlns:a16="http://schemas.microsoft.com/office/drawing/2014/main" id="{E9DB1B89-9A6C-4106-AB1B-25BE74B4DE4D}"/>
                </a:ext>
              </a:extLst>
            </xdr:cNvPr>
            <xdr:cNvGrpSpPr/>
          </xdr:nvGrpSpPr>
          <xdr:grpSpPr>
            <a:xfrm>
              <a:off x="11015374" y="1522218"/>
              <a:ext cx="1751136" cy="624917"/>
              <a:chOff x="6751319" y="1695436"/>
              <a:chExt cx="1740351" cy="629668"/>
            </a:xfrm>
          </xdr:grpSpPr>
          <xdr:grpSp>
            <xdr:nvGrpSpPr>
              <xdr:cNvPr id="101" name="Group 100">
                <a:extLst>
                  <a:ext uri="{FF2B5EF4-FFF2-40B4-BE49-F238E27FC236}">
                    <a16:creationId xmlns:a16="http://schemas.microsoft.com/office/drawing/2014/main" id="{5A347C87-5224-6F99-FAEA-0934A9F42E85}"/>
                  </a:ext>
                </a:extLst>
              </xdr:cNvPr>
              <xdr:cNvGrpSpPr/>
            </xdr:nvGrpSpPr>
            <xdr:grpSpPr>
              <a:xfrm>
                <a:off x="6751319" y="1695436"/>
                <a:ext cx="1740351" cy="629668"/>
                <a:chOff x="6908391" y="1743710"/>
                <a:chExt cx="1733352" cy="624450"/>
              </a:xfrm>
            </xdr:grpSpPr>
            <xdr:sp macro="" textlink="">
              <xdr:nvSpPr>
                <xdr:cNvPr id="104" name="Rectangle: Rounded Corners 103">
                  <a:extLst>
                    <a:ext uri="{FF2B5EF4-FFF2-40B4-BE49-F238E27FC236}">
                      <a16:creationId xmlns:a16="http://schemas.microsoft.com/office/drawing/2014/main" id="{16151BB8-7B6D-5792-6801-6051A3002178}"/>
                    </a:ext>
                  </a:extLst>
                </xdr:cNvPr>
                <xdr:cNvSpPr/>
              </xdr:nvSpPr>
              <xdr:spPr>
                <a:xfrm>
                  <a:off x="6908391" y="1743710"/>
                  <a:ext cx="1733352" cy="624450"/>
                </a:xfrm>
                <a:prstGeom prst="roundRect">
                  <a:avLst>
                    <a:gd name="adj" fmla="val 25326"/>
                  </a:avLst>
                </a:prstGeom>
                <a:solidFill>
                  <a:srgbClr val="070E0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05" name="Rectangle: Rounded Corners 104">
                  <a:extLst>
                    <a:ext uri="{FF2B5EF4-FFF2-40B4-BE49-F238E27FC236}">
                      <a16:creationId xmlns:a16="http://schemas.microsoft.com/office/drawing/2014/main" id="{DF117AE7-AC52-7D52-DF61-7740666D8223}"/>
                    </a:ext>
                  </a:extLst>
                </xdr:cNvPr>
                <xdr:cNvSpPr/>
              </xdr:nvSpPr>
              <xdr:spPr>
                <a:xfrm>
                  <a:off x="7077391" y="1876799"/>
                  <a:ext cx="351392" cy="358877"/>
                </a:xfrm>
                <a:prstGeom prst="roundRect">
                  <a:avLst>
                    <a:gd name="adj" fmla="val 25326"/>
                  </a:avLst>
                </a:prstGeom>
                <a:solidFill>
                  <a:srgbClr val="1192E5"/>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pic>
              <xdr:nvPicPr>
                <xdr:cNvPr id="106" name="Graphic 105" descr="City">
                  <a:extLst>
                    <a:ext uri="{FF2B5EF4-FFF2-40B4-BE49-F238E27FC236}">
                      <a16:creationId xmlns:a16="http://schemas.microsoft.com/office/drawing/2014/main" id="{8FF4F7EE-5916-91D4-7D6F-93E31AD01FA5}"/>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7091054" y="1908507"/>
                  <a:ext cx="325969" cy="303047"/>
                </a:xfrm>
                <a:prstGeom prst="rect">
                  <a:avLst/>
                </a:prstGeom>
              </xdr:spPr>
            </xdr:pic>
          </xdr:grpSp>
          <xdr:sp macro="" textlink="PivotTables2!D9">
            <xdr:nvSpPr>
              <xdr:cNvPr id="103" name="TextBox 102">
                <a:extLst>
                  <a:ext uri="{FF2B5EF4-FFF2-40B4-BE49-F238E27FC236}">
                    <a16:creationId xmlns:a16="http://schemas.microsoft.com/office/drawing/2014/main" id="{CFC8B731-1329-929F-B617-F0D6C814D593}"/>
                  </a:ext>
                </a:extLst>
              </xdr:cNvPr>
              <xdr:cNvSpPr txBox="1"/>
            </xdr:nvSpPr>
            <xdr:spPr>
              <a:xfrm>
                <a:off x="7206102" y="1942243"/>
                <a:ext cx="1282964" cy="3752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F4D6613-0C34-40E5-BD11-6F45F592E1DF}" type="TxLink">
                  <a:rPr lang="en-US" sz="1800" b="0" i="0" u="none" strike="noStrike">
                    <a:solidFill>
                      <a:schemeClr val="bg1"/>
                    </a:solidFill>
                    <a:latin typeface="Avenir LT Std 45 Book" panose="020B0502020203020204" pitchFamily="34" charset="0"/>
                    <a:ea typeface="Calibri"/>
                    <a:cs typeface="Calibri"/>
                  </a:rPr>
                  <a:pPr algn="ctr"/>
                  <a:t> $1,06,948 </a:t>
                </a:fld>
                <a:endParaRPr lang="en-IN" sz="3200">
                  <a:solidFill>
                    <a:schemeClr val="bg1"/>
                  </a:solidFill>
                  <a:latin typeface="Avenir LT Std 45 Book" panose="020B0502020203020204" pitchFamily="34" charset="0"/>
                </a:endParaRPr>
              </a:p>
            </xdr:txBody>
          </xdr:sp>
        </xdr:grpSp>
        <xdr:sp macro="" textlink="PivotTables2!C9">
          <xdr:nvSpPr>
            <xdr:cNvPr id="39" name="TextBox 38">
              <a:extLst>
                <a:ext uri="{FF2B5EF4-FFF2-40B4-BE49-F238E27FC236}">
                  <a16:creationId xmlns:a16="http://schemas.microsoft.com/office/drawing/2014/main" id="{EF73745C-159C-4B02-9DDD-6536F5138FA4}"/>
                </a:ext>
              </a:extLst>
            </xdr:cNvPr>
            <xdr:cNvSpPr txBox="1"/>
          </xdr:nvSpPr>
          <xdr:spPr>
            <a:xfrm>
              <a:off x="11947948" y="1587962"/>
              <a:ext cx="386797" cy="263332"/>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r>
                <a:rPr lang="en-IN" sz="1200">
                  <a:solidFill>
                    <a:schemeClr val="bg1"/>
                  </a:solidFill>
                  <a:latin typeface="Avenir LT Std 55 Roman" panose="020B0503020203020204" pitchFamily="34" charset="0"/>
                </a:rPr>
                <a:t>UK</a:t>
              </a:r>
            </a:p>
          </xdr:txBody>
        </xdr:sp>
      </xdr:grpSp>
      <xdr:grpSp>
        <xdr:nvGrpSpPr>
          <xdr:cNvPr id="15" name="Group 14">
            <a:extLst>
              <a:ext uri="{FF2B5EF4-FFF2-40B4-BE49-F238E27FC236}">
                <a16:creationId xmlns:a16="http://schemas.microsoft.com/office/drawing/2014/main" id="{24005B4F-11F1-4FC0-BD08-E4800128297A}"/>
              </a:ext>
            </a:extLst>
          </xdr:cNvPr>
          <xdr:cNvGrpSpPr>
            <a:grpSpLocks noChangeAspect="1"/>
          </xdr:cNvGrpSpPr>
        </xdr:nvGrpSpPr>
        <xdr:grpSpPr>
          <a:xfrm>
            <a:off x="0" y="59866"/>
            <a:ext cx="609243" cy="276432"/>
            <a:chOff x="27627" y="83509"/>
            <a:chExt cx="503541" cy="227528"/>
          </a:xfrm>
        </xdr:grpSpPr>
        <xdr:grpSp>
          <xdr:nvGrpSpPr>
            <xdr:cNvPr id="16" name="Group 15">
              <a:extLst>
                <a:ext uri="{FF2B5EF4-FFF2-40B4-BE49-F238E27FC236}">
                  <a16:creationId xmlns:a16="http://schemas.microsoft.com/office/drawing/2014/main" id="{028E7A43-0865-5D33-9C21-6C2623BCA3CC}"/>
                </a:ext>
              </a:extLst>
            </xdr:cNvPr>
            <xdr:cNvGrpSpPr/>
          </xdr:nvGrpSpPr>
          <xdr:grpSpPr>
            <a:xfrm flipV="1">
              <a:off x="162766" y="83509"/>
              <a:ext cx="228783" cy="227528"/>
              <a:chOff x="16407525" y="24562386"/>
              <a:chExt cx="3628703" cy="3633764"/>
            </a:xfrm>
          </xdr:grpSpPr>
          <xdr:grpSp>
            <xdr:nvGrpSpPr>
              <xdr:cNvPr id="113" name="Group 112">
                <a:extLst>
                  <a:ext uri="{FF2B5EF4-FFF2-40B4-BE49-F238E27FC236}">
                    <a16:creationId xmlns:a16="http://schemas.microsoft.com/office/drawing/2014/main" id="{20EC099B-D191-7571-9182-35E16F70A885}"/>
                  </a:ext>
                </a:extLst>
              </xdr:cNvPr>
              <xdr:cNvGrpSpPr/>
            </xdr:nvGrpSpPr>
            <xdr:grpSpPr>
              <a:xfrm>
                <a:off x="16407525" y="24562386"/>
                <a:ext cx="3628703" cy="3633764"/>
                <a:chOff x="14617699" y="23319846"/>
                <a:chExt cx="3587750" cy="3587750"/>
              </a:xfrm>
            </xdr:grpSpPr>
            <xdr:grpSp>
              <xdr:nvGrpSpPr>
                <xdr:cNvPr id="127" name="Group 126">
                  <a:extLst>
                    <a:ext uri="{FF2B5EF4-FFF2-40B4-BE49-F238E27FC236}">
                      <a16:creationId xmlns:a16="http://schemas.microsoft.com/office/drawing/2014/main" id="{0B1477D1-9998-5BE1-8476-A813D5676F76}"/>
                    </a:ext>
                  </a:extLst>
                </xdr:cNvPr>
                <xdr:cNvGrpSpPr/>
              </xdr:nvGrpSpPr>
              <xdr:grpSpPr>
                <a:xfrm>
                  <a:off x="14617699" y="23319846"/>
                  <a:ext cx="3587750" cy="3587750"/>
                  <a:chOff x="14541499" y="23243646"/>
                  <a:chExt cx="3587750" cy="3587750"/>
                </a:xfrm>
              </xdr:grpSpPr>
              <xdr:grpSp>
                <xdr:nvGrpSpPr>
                  <xdr:cNvPr id="130" name="Group 129">
                    <a:extLst>
                      <a:ext uri="{FF2B5EF4-FFF2-40B4-BE49-F238E27FC236}">
                        <a16:creationId xmlns:a16="http://schemas.microsoft.com/office/drawing/2014/main" id="{9A377E72-32B7-5084-4256-5ADC56DD6B94}"/>
                      </a:ext>
                    </a:extLst>
                  </xdr:cNvPr>
                  <xdr:cNvGrpSpPr/>
                </xdr:nvGrpSpPr>
                <xdr:grpSpPr>
                  <a:xfrm>
                    <a:off x="14541499" y="23243646"/>
                    <a:ext cx="3587750" cy="3587750"/>
                    <a:chOff x="12699999" y="22198542"/>
                    <a:chExt cx="3587750" cy="3587750"/>
                  </a:xfrm>
                </xdr:grpSpPr>
                <xdr:sp macro="" textlink="">
                  <xdr:nvSpPr>
                    <xdr:cNvPr id="135" name="Rectangle: Rounded Corners 134">
                      <a:extLst>
                        <a:ext uri="{FF2B5EF4-FFF2-40B4-BE49-F238E27FC236}">
                          <a16:creationId xmlns:a16="http://schemas.microsoft.com/office/drawing/2014/main" id="{DC242E59-A51F-48E9-362A-E227FBA190C2}"/>
                        </a:ext>
                      </a:extLst>
                    </xdr:cNvPr>
                    <xdr:cNvSpPr/>
                  </xdr:nvSpPr>
                  <xdr:spPr>
                    <a:xfrm>
                      <a:off x="12699999" y="22198542"/>
                      <a:ext cx="3587750" cy="3587750"/>
                    </a:xfrm>
                    <a:prstGeom prst="roundRect">
                      <a:avLst>
                        <a:gd name="adj" fmla="val 7041"/>
                      </a:avLst>
                    </a:prstGeom>
                    <a:noFill/>
                    <a:ln w="3175">
                      <a:solidFill>
                        <a:srgbClr val="9F7E4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37" name="Rectangle: Rounded Corners 136">
                      <a:extLst>
                        <a:ext uri="{FF2B5EF4-FFF2-40B4-BE49-F238E27FC236}">
                          <a16:creationId xmlns:a16="http://schemas.microsoft.com/office/drawing/2014/main" id="{5E29D5CF-7CB1-9B7F-0409-224E65F17443}"/>
                        </a:ext>
                      </a:extLst>
                    </xdr:cNvPr>
                    <xdr:cNvSpPr/>
                  </xdr:nvSpPr>
                  <xdr:spPr>
                    <a:xfrm rot="1080000">
                      <a:off x="12699999" y="22198542"/>
                      <a:ext cx="3587750" cy="3587750"/>
                    </a:xfrm>
                    <a:prstGeom prst="roundRect">
                      <a:avLst>
                        <a:gd name="adj" fmla="val 7041"/>
                      </a:avLst>
                    </a:prstGeom>
                    <a:noFill/>
                    <a:ln w="3175">
                      <a:solidFill>
                        <a:srgbClr val="9F7E4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sp macro="" textlink="">
                <xdr:nvSpPr>
                  <xdr:cNvPr id="134" name="Rectangle: Rounded Corners 133">
                    <a:extLst>
                      <a:ext uri="{FF2B5EF4-FFF2-40B4-BE49-F238E27FC236}">
                        <a16:creationId xmlns:a16="http://schemas.microsoft.com/office/drawing/2014/main" id="{FDD93A46-2E69-E130-2F0C-90BCBA5F564D}"/>
                      </a:ext>
                    </a:extLst>
                  </xdr:cNvPr>
                  <xdr:cNvSpPr/>
                </xdr:nvSpPr>
                <xdr:spPr>
                  <a:xfrm rot="2160000">
                    <a:off x="14541499" y="23243646"/>
                    <a:ext cx="3587750" cy="3587750"/>
                  </a:xfrm>
                  <a:prstGeom prst="roundRect">
                    <a:avLst>
                      <a:gd name="adj" fmla="val 7041"/>
                    </a:avLst>
                  </a:prstGeom>
                  <a:noFill/>
                  <a:ln w="3175">
                    <a:solidFill>
                      <a:srgbClr val="9F7E4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sp macro="" textlink="">
              <xdr:nvSpPr>
                <xdr:cNvPr id="129" name="Rectangle: Rounded Corners 128">
                  <a:extLst>
                    <a:ext uri="{FF2B5EF4-FFF2-40B4-BE49-F238E27FC236}">
                      <a16:creationId xmlns:a16="http://schemas.microsoft.com/office/drawing/2014/main" id="{9DD79760-BD14-5FDC-AA35-6F1D3F172F96}"/>
                    </a:ext>
                  </a:extLst>
                </xdr:cNvPr>
                <xdr:cNvSpPr/>
              </xdr:nvSpPr>
              <xdr:spPr>
                <a:xfrm rot="3240000">
                  <a:off x="14617699" y="23319846"/>
                  <a:ext cx="3587750" cy="3587750"/>
                </a:xfrm>
                <a:prstGeom prst="roundRect">
                  <a:avLst>
                    <a:gd name="adj" fmla="val 7041"/>
                  </a:avLst>
                </a:prstGeom>
                <a:noFill/>
                <a:ln w="3175">
                  <a:solidFill>
                    <a:srgbClr val="9F7E4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sp macro="" textlink="">
            <xdr:nvSpPr>
              <xdr:cNvPr id="116" name="Rectangle: Rounded Corners 115">
                <a:extLst>
                  <a:ext uri="{FF2B5EF4-FFF2-40B4-BE49-F238E27FC236}">
                    <a16:creationId xmlns:a16="http://schemas.microsoft.com/office/drawing/2014/main" id="{92CF82DC-A4DC-9900-D047-34F1D0696EC0}"/>
                  </a:ext>
                </a:extLst>
              </xdr:cNvPr>
              <xdr:cNvSpPr/>
            </xdr:nvSpPr>
            <xdr:spPr>
              <a:xfrm rot="4320000">
                <a:off x="16404995" y="24564916"/>
                <a:ext cx="3633764" cy="3628703"/>
              </a:xfrm>
              <a:prstGeom prst="roundRect">
                <a:avLst>
                  <a:gd name="adj" fmla="val 7041"/>
                </a:avLst>
              </a:prstGeom>
              <a:noFill/>
              <a:ln w="3175">
                <a:solidFill>
                  <a:srgbClr val="9F7E4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sp macro="" textlink="">
          <xdr:nvSpPr>
            <xdr:cNvPr id="110" name="TextBox 109">
              <a:extLst>
                <a:ext uri="{FF2B5EF4-FFF2-40B4-BE49-F238E27FC236}">
                  <a16:creationId xmlns:a16="http://schemas.microsoft.com/office/drawing/2014/main" id="{67511F7E-8B75-4C12-1C4F-C615A0058EB3}"/>
                </a:ext>
              </a:extLst>
            </xdr:cNvPr>
            <xdr:cNvSpPr txBox="1"/>
          </xdr:nvSpPr>
          <xdr:spPr>
            <a:xfrm rot="10800000" flipV="1">
              <a:off x="27627" y="140160"/>
              <a:ext cx="503541" cy="9181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000">
                  <a:solidFill>
                    <a:schemeClr val="bg1"/>
                  </a:solidFill>
                  <a:latin typeface="Broadway" panose="04040905080B02020502" pitchFamily="82" charset="0"/>
                </a:rPr>
                <a:t>Ak</a:t>
              </a:r>
            </a:p>
          </xdr:txBody>
        </xdr:sp>
      </xdr:grpSp>
    </xdr:grpSp>
    <xdr:clientData/>
  </xdr:twoCellAnchor>
</xdr:wsDr>
</file>

<file path=xl/drawings/drawing4.xml><?xml version="1.0" encoding="utf-8"?>
<c:userShapes xmlns:c="http://schemas.openxmlformats.org/drawingml/2006/chart">
  <cdr:relSizeAnchor xmlns:cdr="http://schemas.openxmlformats.org/drawingml/2006/chartDrawing">
    <cdr:from>
      <cdr:x>0.011</cdr:x>
      <cdr:y>0.0185</cdr:y>
    </cdr:from>
    <cdr:to>
      <cdr:x>0.011</cdr:x>
      <cdr:y>0.05575</cdr:y>
    </cdr:to>
    <cdr:sp macro="" textlink="">
      <cdr:nvSpPr>
        <cdr:cNvPr id="9" name="Straight Connector 8">
          <a:extLst xmlns:a="http://schemas.openxmlformats.org/drawingml/2006/main">
            <a:ext uri="{FF2B5EF4-FFF2-40B4-BE49-F238E27FC236}">
              <a16:creationId xmlns:a16="http://schemas.microsoft.com/office/drawing/2014/main" id="{F3B831C6-4FDA-60DB-812F-79B12F0B2AE8}"/>
            </a:ext>
          </a:extLst>
        </cdr:cNvPr>
        <cdr:cNvSpPr/>
      </cdr:nvSpPr>
      <cdr:spPr>
        <a:xfrm xmlns:a="http://schemas.openxmlformats.org/drawingml/2006/main" flipH="1">
          <a:off x="47625" y="47625"/>
          <a:ext cx="0" cy="104775"/>
        </a:xfrm>
        <a:prstGeom xmlns:a="http://schemas.openxmlformats.org/drawingml/2006/main" prst="line">
          <a:avLst/>
        </a:prstGeom>
        <a:ln xmlns:a="http://schemas.openxmlformats.org/drawingml/2006/main" w="15875">
          <a:noFill/>
        </a:ln>
        <a:effectLst xmlns:a="http://schemas.openxmlformats.org/drawingml/2006/mai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txBody>
        <a:bodyPr xmlns:a="http://schemas.openxmlformats.org/drawingml/2006/main"/>
        <a:lstStyle xmlns:a="http://schemas.openxmlformats.org/drawingml/2006/main"/>
        <a:p xmlns:a="http://schemas.openxmlformats.org/drawingml/2006/main">
          <a:endParaRPr/>
        </a:p>
      </cdr:txBody>
    </cdr:sp>
  </cdr:relSizeAnchor>
</c:userShapes>
</file>

<file path=xl/drawings/drawing5.xml><?xml version="1.0" encoding="utf-8"?>
<xdr:wsDr xmlns:xdr="http://schemas.openxmlformats.org/drawingml/2006/spreadsheetDrawing" xmlns:a="http://schemas.openxmlformats.org/drawingml/2006/main">
  <xdr:twoCellAnchor>
    <xdr:from>
      <xdr:col>5</xdr:col>
      <xdr:colOff>593974</xdr:colOff>
      <xdr:row>9</xdr:row>
      <xdr:rowOff>56073</xdr:rowOff>
    </xdr:from>
    <xdr:to>
      <xdr:col>7</xdr:col>
      <xdr:colOff>186701</xdr:colOff>
      <xdr:row>10</xdr:row>
      <xdr:rowOff>154925</xdr:rowOff>
    </xdr:to>
    <xdr:sp macro="" textlink="">
      <xdr:nvSpPr>
        <xdr:cNvPr id="268" name="TextBox 267" hidden="1">
          <a:extLst>
            <a:ext uri="{FF2B5EF4-FFF2-40B4-BE49-F238E27FC236}">
              <a16:creationId xmlns:a16="http://schemas.microsoft.com/office/drawing/2014/main" id="{6399E928-39E7-D5A0-9337-0954F9983161}"/>
            </a:ext>
          </a:extLst>
        </xdr:cNvPr>
        <xdr:cNvSpPr txBox="1"/>
      </xdr:nvSpPr>
      <xdr:spPr>
        <a:xfrm>
          <a:off x="3153818" y="1708065"/>
          <a:ext cx="813117" cy="2774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N" sz="1200" b="0">
              <a:solidFill>
                <a:schemeClr val="bg1"/>
              </a:solidFill>
              <a:latin typeface="Avenir LT Std 45 Book" panose="020B0502020203020204" pitchFamily="34" charset="0"/>
              <a:ea typeface="Calibri" panose="020F0502020204030204" pitchFamily="34" charset="0"/>
              <a:cs typeface="Calibri" panose="020F0502020204030204" pitchFamily="34" charset="0"/>
            </a:rPr>
            <a:t>Branches</a:t>
          </a:r>
        </a:p>
      </xdr:txBody>
    </xdr:sp>
    <xdr:clientData/>
  </xdr:twoCellAnchor>
  <xdr:twoCellAnchor>
    <xdr:from>
      <xdr:col>9</xdr:col>
      <xdr:colOff>441744</xdr:colOff>
      <xdr:row>44</xdr:row>
      <xdr:rowOff>31336</xdr:rowOff>
    </xdr:from>
    <xdr:to>
      <xdr:col>9</xdr:col>
      <xdr:colOff>974399</xdr:colOff>
      <xdr:row>45</xdr:row>
      <xdr:rowOff>148945</xdr:rowOff>
    </xdr:to>
    <xdr:sp macro="" textlink="PivotTables2!Y70">
      <xdr:nvSpPr>
        <xdr:cNvPr id="19" name="TextBox 18" hidden="1">
          <a:extLst>
            <a:ext uri="{FF2B5EF4-FFF2-40B4-BE49-F238E27FC236}">
              <a16:creationId xmlns:a16="http://schemas.microsoft.com/office/drawing/2014/main" id="{C81A0214-CBFA-E79D-8831-AA5A0F48060E}"/>
            </a:ext>
          </a:extLst>
        </xdr:cNvPr>
        <xdr:cNvSpPr txBox="1"/>
      </xdr:nvSpPr>
      <xdr:spPr>
        <a:xfrm>
          <a:off x="5397318" y="8011741"/>
          <a:ext cx="532655" cy="2978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2C812EEC-F01F-4D31-B162-CF169D5A9A87}" type="TxLink">
            <a:rPr lang="en-US" sz="1100" b="0" i="0" u="none" strike="noStrike">
              <a:solidFill>
                <a:srgbClr val="000000"/>
              </a:solidFill>
              <a:latin typeface="Calibri"/>
              <a:ea typeface="Calibri"/>
              <a:cs typeface="Calibri"/>
            </a:rPr>
            <a:pPr/>
            <a:t>256</a:t>
          </a:fld>
          <a:endParaRPr lang="en-IN" sz="1200" b="0">
            <a:solidFill>
              <a:schemeClr val="bg1"/>
            </a:solidFill>
            <a:latin typeface="Avenir LT Std 45 Book" panose="020B0502020203020204" pitchFamily="34" charset="0"/>
            <a:ea typeface="Calibri" panose="020F0502020204030204" pitchFamily="34" charset="0"/>
            <a:cs typeface="Calibri" panose="020F0502020204030204" pitchFamily="34" charset="0"/>
          </a:endParaRPr>
        </a:p>
      </xdr:txBody>
    </xdr:sp>
    <xdr:clientData/>
  </xdr:twoCellAnchor>
  <xdr:twoCellAnchor>
    <xdr:from>
      <xdr:col>9</xdr:col>
      <xdr:colOff>667266</xdr:colOff>
      <xdr:row>43</xdr:row>
      <xdr:rowOff>66064</xdr:rowOff>
    </xdr:from>
    <xdr:to>
      <xdr:col>9</xdr:col>
      <xdr:colOff>1199921</xdr:colOff>
      <xdr:row>45</xdr:row>
      <xdr:rowOff>7281</xdr:rowOff>
    </xdr:to>
    <xdr:sp macro="" textlink="">
      <xdr:nvSpPr>
        <xdr:cNvPr id="28" name="TextBox 27" hidden="1">
          <a:extLst>
            <a:ext uri="{FF2B5EF4-FFF2-40B4-BE49-F238E27FC236}">
              <a16:creationId xmlns:a16="http://schemas.microsoft.com/office/drawing/2014/main" id="{7FFD7696-514E-0F6A-AB60-1495387B2F39}"/>
            </a:ext>
          </a:extLst>
        </xdr:cNvPr>
        <xdr:cNvSpPr txBox="1"/>
      </xdr:nvSpPr>
      <xdr:spPr>
        <a:xfrm>
          <a:off x="5622840" y="7866267"/>
          <a:ext cx="532655" cy="3016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N" sz="1200" b="0">
              <a:solidFill>
                <a:schemeClr val="bg1"/>
              </a:solidFill>
              <a:latin typeface="Avenir LT Std 45 Book" panose="020B0502020203020204" pitchFamily="34" charset="0"/>
              <a:ea typeface="Calibri" panose="020F0502020204030204" pitchFamily="34" charset="0"/>
              <a:cs typeface="Calibri" panose="020F0502020204030204" pitchFamily="34" charset="0"/>
            </a:rPr>
            <a:t>Cash</a:t>
          </a:r>
        </a:p>
      </xdr:txBody>
    </xdr:sp>
    <xdr:clientData/>
  </xdr:twoCellAnchor>
  <xdr:twoCellAnchor editAs="absolute">
    <xdr:from>
      <xdr:col>0</xdr:col>
      <xdr:colOff>10</xdr:colOff>
      <xdr:row>0</xdr:row>
      <xdr:rowOff>0</xdr:rowOff>
    </xdr:from>
    <xdr:to>
      <xdr:col>31</xdr:col>
      <xdr:colOff>441157</xdr:colOff>
      <xdr:row>55</xdr:row>
      <xdr:rowOff>118582</xdr:rowOff>
    </xdr:to>
    <xdr:grpSp>
      <xdr:nvGrpSpPr>
        <xdr:cNvPr id="64" name="Group 63">
          <a:extLst>
            <a:ext uri="{FF2B5EF4-FFF2-40B4-BE49-F238E27FC236}">
              <a16:creationId xmlns:a16="http://schemas.microsoft.com/office/drawing/2014/main" id="{40231FB4-27D3-EC50-D8BE-6FD400562C1E}"/>
            </a:ext>
          </a:extLst>
        </xdr:cNvPr>
        <xdr:cNvGrpSpPr>
          <a:grpSpLocks noChangeAspect="1"/>
        </xdr:cNvGrpSpPr>
      </xdr:nvGrpSpPr>
      <xdr:grpSpPr>
        <a:xfrm>
          <a:off x="10" y="0"/>
          <a:ext cx="19258672" cy="10114989"/>
          <a:chOff x="0" y="0"/>
          <a:chExt cx="19370405" cy="10557775"/>
        </a:xfrm>
      </xdr:grpSpPr>
      <xdr:sp macro="" textlink="PivotTables2!V64">
        <xdr:nvSpPr>
          <xdr:cNvPr id="322" name="TextBox 321">
            <a:extLst>
              <a:ext uri="{FF2B5EF4-FFF2-40B4-BE49-F238E27FC236}">
                <a16:creationId xmlns:a16="http://schemas.microsoft.com/office/drawing/2014/main" id="{24B3527B-544F-095C-F65F-85B2BA7CBA61}"/>
              </a:ext>
            </a:extLst>
          </xdr:cNvPr>
          <xdr:cNvSpPr txBox="1"/>
        </xdr:nvSpPr>
        <xdr:spPr>
          <a:xfrm>
            <a:off x="3135515" y="4489398"/>
            <a:ext cx="479002" cy="29312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indent="0"/>
            <a:fld id="{4621E2AB-45C9-4A0E-ABEB-D16EAD2E0B49}" type="TxLink">
              <a:rPr lang="en-US" sz="30000" b="0" i="0" u="none" strike="noStrike">
                <a:solidFill>
                  <a:srgbClr val="FFFFFF"/>
                </a:solidFill>
                <a:latin typeface="Arial"/>
                <a:ea typeface="+mn-ea"/>
                <a:cs typeface="Arial"/>
              </a:rPr>
              <a:pPr marL="0" indent="0"/>
              <a:t> </a:t>
            </a:fld>
            <a:endParaRPr lang="en-IN" sz="30000" b="0" i="0" u="none" strike="noStrike">
              <a:solidFill>
                <a:srgbClr val="FFFFFF"/>
              </a:solidFill>
              <a:latin typeface="Arial"/>
              <a:ea typeface="+mn-ea"/>
              <a:cs typeface="Arial"/>
            </a:endParaRPr>
          </a:p>
        </xdr:txBody>
      </xdr:sp>
      <xdr:sp macro="" textlink="PivotTables2!V64">
        <xdr:nvSpPr>
          <xdr:cNvPr id="324" name="TextBox 323">
            <a:extLst>
              <a:ext uri="{FF2B5EF4-FFF2-40B4-BE49-F238E27FC236}">
                <a16:creationId xmlns:a16="http://schemas.microsoft.com/office/drawing/2014/main" id="{CC022B6F-6574-DF8E-118A-06C453390EBF}"/>
              </a:ext>
            </a:extLst>
          </xdr:cNvPr>
          <xdr:cNvSpPr txBox="1"/>
        </xdr:nvSpPr>
        <xdr:spPr>
          <a:xfrm rot="8040000">
            <a:off x="2339821" y="4326956"/>
            <a:ext cx="469113" cy="43192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indent="0"/>
            <a:fld id="{E6375548-3D66-42B9-8CE8-143856FB5608}" type="TxLink">
              <a:rPr lang="en-US" sz="30000" b="0" i="0" u="none" strike="noStrike">
                <a:solidFill>
                  <a:schemeClr val="bg1"/>
                </a:solidFill>
                <a:latin typeface="Arial"/>
                <a:ea typeface="+mn-ea"/>
                <a:cs typeface="Arial"/>
              </a:rPr>
              <a:pPr marL="0" indent="0"/>
              <a:t> </a:t>
            </a:fld>
            <a:endParaRPr lang="en-IN" sz="30000" b="0" i="0" u="none" strike="noStrike">
              <a:solidFill>
                <a:schemeClr val="bg1"/>
              </a:solidFill>
              <a:latin typeface="Arial"/>
              <a:ea typeface="+mn-ea"/>
              <a:cs typeface="Arial"/>
            </a:endParaRPr>
          </a:p>
        </xdr:txBody>
      </xdr:sp>
      <xdr:sp macro="" textlink="PivotTables2!V64">
        <xdr:nvSpPr>
          <xdr:cNvPr id="304" name="TextBox 303">
            <a:extLst>
              <a:ext uri="{FF2B5EF4-FFF2-40B4-BE49-F238E27FC236}">
                <a16:creationId xmlns:a16="http://schemas.microsoft.com/office/drawing/2014/main" id="{DE9FE5D8-0687-4081-A4CC-24A91823216C}"/>
              </a:ext>
            </a:extLst>
          </xdr:cNvPr>
          <xdr:cNvSpPr txBox="1"/>
        </xdr:nvSpPr>
        <xdr:spPr>
          <a:xfrm>
            <a:off x="3820523" y="1501176"/>
            <a:ext cx="171835" cy="29785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71C4E274-CC84-49BB-8F7F-958D4A88DCE2}" type="TxLink">
              <a:rPr lang="en-US" sz="30000" b="0" i="0" u="none" strike="noStrike">
                <a:solidFill>
                  <a:srgbClr val="FFFFFF"/>
                </a:solidFill>
                <a:latin typeface="Arial"/>
                <a:cs typeface="Arial"/>
              </a:rPr>
              <a:pPr/>
              <a:t> </a:t>
            </a:fld>
            <a:endParaRPr lang="en-IN" sz="35000">
              <a:solidFill>
                <a:schemeClr val="bg1"/>
              </a:solidFill>
              <a:latin typeface="Arial" panose="020B0604020202020204" pitchFamily="34" charset="0"/>
              <a:cs typeface="Arial" panose="020B0604020202020204" pitchFamily="34" charset="0"/>
            </a:endParaRPr>
          </a:p>
        </xdr:txBody>
      </xdr:sp>
      <xdr:sp macro="" textlink="PivotTables2!V63">
        <xdr:nvSpPr>
          <xdr:cNvPr id="308" name="TextBox 307">
            <a:extLst>
              <a:ext uri="{FF2B5EF4-FFF2-40B4-BE49-F238E27FC236}">
                <a16:creationId xmlns:a16="http://schemas.microsoft.com/office/drawing/2014/main" id="{24FE80C4-12A4-B0DC-C886-37D94CB90FBC}"/>
              </a:ext>
            </a:extLst>
          </xdr:cNvPr>
          <xdr:cNvSpPr txBox="1"/>
        </xdr:nvSpPr>
        <xdr:spPr>
          <a:xfrm rot="2848664">
            <a:off x="2045339" y="914319"/>
            <a:ext cx="469114" cy="42260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FC59ECCE-53E7-4FCD-8729-18762F2850AE}" type="TxLink">
              <a:rPr lang="en-US" sz="30000" b="0" i="0" u="none" strike="noStrike">
                <a:solidFill>
                  <a:srgbClr val="FFFFFF"/>
                </a:solidFill>
                <a:latin typeface="Arial"/>
                <a:cs typeface="Arial"/>
              </a:rPr>
              <a:pPr/>
              <a:t>|</a:t>
            </a:fld>
            <a:endParaRPr lang="en-IN" sz="1100">
              <a:solidFill>
                <a:schemeClr val="bg1"/>
              </a:solidFill>
            </a:endParaRPr>
          </a:p>
        </xdr:txBody>
      </xdr:sp>
      <xdr:cxnSp macro="">
        <xdr:nvCxnSpPr>
          <xdr:cNvPr id="291" name="Straight Connector 290">
            <a:extLst>
              <a:ext uri="{FF2B5EF4-FFF2-40B4-BE49-F238E27FC236}">
                <a16:creationId xmlns:a16="http://schemas.microsoft.com/office/drawing/2014/main" id="{6163E35D-D6E9-4301-AE0E-4FB1671AB672}"/>
              </a:ext>
            </a:extLst>
          </xdr:cNvPr>
          <xdr:cNvCxnSpPr>
            <a:stCxn id="31" idx="4"/>
          </xdr:cNvCxnSpPr>
        </xdr:nvCxnSpPr>
        <xdr:spPr>
          <a:xfrm>
            <a:off x="3590782" y="2471275"/>
            <a:ext cx="0" cy="2046032"/>
          </a:xfrm>
          <a:prstGeom prst="line">
            <a:avLst/>
          </a:prstGeom>
          <a:ln w="6350">
            <a:solidFill>
              <a:schemeClr val="bg1">
                <a:alpha val="42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4" name="Straight Connector 53">
            <a:extLst>
              <a:ext uri="{FF2B5EF4-FFF2-40B4-BE49-F238E27FC236}">
                <a16:creationId xmlns:a16="http://schemas.microsoft.com/office/drawing/2014/main" id="{F75F8A0D-E03B-B354-EFB5-AFBBFE4A80BB}"/>
              </a:ext>
            </a:extLst>
          </xdr:cNvPr>
          <xdr:cNvCxnSpPr>
            <a:stCxn id="34" idx="2"/>
            <a:endCxn id="33" idx="6"/>
          </xdr:cNvCxnSpPr>
        </xdr:nvCxnSpPr>
        <xdr:spPr>
          <a:xfrm flipH="1" flipV="1">
            <a:off x="7032492" y="4909543"/>
            <a:ext cx="2303509" cy="193"/>
          </a:xfrm>
          <a:prstGeom prst="line">
            <a:avLst/>
          </a:prstGeom>
          <a:ln w="19050">
            <a:solidFill>
              <a:schemeClr val="bg1"/>
            </a:solidFill>
          </a:ln>
        </xdr:spPr>
        <xdr:style>
          <a:lnRef idx="1">
            <a:schemeClr val="accent1"/>
          </a:lnRef>
          <a:fillRef idx="0">
            <a:schemeClr val="accent1"/>
          </a:fillRef>
          <a:effectRef idx="0">
            <a:schemeClr val="accent1"/>
          </a:effectRef>
          <a:fontRef idx="minor">
            <a:schemeClr val="tx1"/>
          </a:fontRef>
        </xdr:style>
      </xdr:cxnSp>
      <xdr:grpSp>
        <xdr:nvGrpSpPr>
          <xdr:cNvPr id="26" name="Group 25">
            <a:extLst>
              <a:ext uri="{FF2B5EF4-FFF2-40B4-BE49-F238E27FC236}">
                <a16:creationId xmlns:a16="http://schemas.microsoft.com/office/drawing/2014/main" id="{6D1360F4-9246-CE17-9A95-452423194E7E}"/>
              </a:ext>
            </a:extLst>
          </xdr:cNvPr>
          <xdr:cNvGrpSpPr/>
        </xdr:nvGrpSpPr>
        <xdr:grpSpPr>
          <a:xfrm>
            <a:off x="8468499" y="0"/>
            <a:ext cx="10901906" cy="10557775"/>
            <a:chOff x="7589451" y="251403"/>
            <a:chExt cx="10895429" cy="10424183"/>
          </a:xfrm>
        </xdr:grpSpPr>
        <xdr:graphicFrame macro="">
          <xdr:nvGraphicFramePr>
            <xdr:cNvPr id="14" name="Chart 13">
              <a:extLst>
                <a:ext uri="{FF2B5EF4-FFF2-40B4-BE49-F238E27FC236}">
                  <a16:creationId xmlns:a16="http://schemas.microsoft.com/office/drawing/2014/main" id="{FF184AB4-D1AF-4791-BF38-9ECFF9D4DE92}"/>
                </a:ext>
              </a:extLst>
            </xdr:cNvPr>
            <xdr:cNvGraphicFramePr>
              <a:graphicFrameLocks/>
            </xdr:cNvGraphicFramePr>
          </xdr:nvGraphicFramePr>
          <xdr:xfrm>
            <a:off x="10935685" y="3425767"/>
            <a:ext cx="4001171" cy="3800108"/>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25" name="Group 24">
              <a:extLst>
                <a:ext uri="{FF2B5EF4-FFF2-40B4-BE49-F238E27FC236}">
                  <a16:creationId xmlns:a16="http://schemas.microsoft.com/office/drawing/2014/main" id="{D4C6C71E-F3C6-D461-D66A-A0AFF552C7E1}"/>
                </a:ext>
              </a:extLst>
            </xdr:cNvPr>
            <xdr:cNvGrpSpPr/>
          </xdr:nvGrpSpPr>
          <xdr:grpSpPr>
            <a:xfrm>
              <a:off x="7589451" y="251403"/>
              <a:ext cx="10895429" cy="10424183"/>
              <a:chOff x="7589451" y="251403"/>
              <a:chExt cx="10895429" cy="10418388"/>
            </a:xfrm>
          </xdr:grpSpPr>
          <xdr:sp macro="" textlink="">
            <xdr:nvSpPr>
              <xdr:cNvPr id="18" name="Circle: Hollow 17">
                <a:extLst>
                  <a:ext uri="{FF2B5EF4-FFF2-40B4-BE49-F238E27FC236}">
                    <a16:creationId xmlns:a16="http://schemas.microsoft.com/office/drawing/2014/main" id="{BEF36C90-532C-C029-100E-A9F88A2D448F}"/>
                  </a:ext>
                </a:extLst>
              </xdr:cNvPr>
              <xdr:cNvSpPr>
                <a:spLocks noChangeAspect="1"/>
              </xdr:cNvSpPr>
            </xdr:nvSpPr>
            <xdr:spPr>
              <a:xfrm>
                <a:off x="10485613" y="2907423"/>
                <a:ext cx="5110767" cy="5109962"/>
              </a:xfrm>
              <a:prstGeom prst="donut">
                <a:avLst>
                  <a:gd name="adj" fmla="val 4056"/>
                </a:avLst>
              </a:prstGeom>
              <a:solidFill>
                <a:schemeClr val="bg2">
                  <a:lumMod val="1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tx1"/>
                  </a:solidFill>
                </a:endParaRPr>
              </a:p>
            </xdr:txBody>
          </xdr:sp>
          <xdr:sp macro="" textlink="">
            <xdr:nvSpPr>
              <xdr:cNvPr id="21" name="Oval 20">
                <a:extLst>
                  <a:ext uri="{FF2B5EF4-FFF2-40B4-BE49-F238E27FC236}">
                    <a16:creationId xmlns:a16="http://schemas.microsoft.com/office/drawing/2014/main" id="{7D7C5340-9447-3A10-08E7-CC4289995287}"/>
                  </a:ext>
                </a:extLst>
              </xdr:cNvPr>
              <xdr:cNvSpPr>
                <a:spLocks noChangeAspect="1"/>
              </xdr:cNvSpPr>
            </xdr:nvSpPr>
            <xdr:spPr>
              <a:xfrm>
                <a:off x="9911999" y="2349890"/>
                <a:ext cx="6250334" cy="6221416"/>
              </a:xfrm>
              <a:prstGeom prst="ellipse">
                <a:avLst/>
              </a:prstGeom>
              <a:noFill/>
              <a:ln w="4445">
                <a:solidFill>
                  <a:schemeClr val="bg1">
                    <a:alpha val="3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22" name="Oval 21">
                <a:extLst>
                  <a:ext uri="{FF2B5EF4-FFF2-40B4-BE49-F238E27FC236}">
                    <a16:creationId xmlns:a16="http://schemas.microsoft.com/office/drawing/2014/main" id="{BBD47E1C-F1D3-4BFF-8513-0033DB70C45E}"/>
                  </a:ext>
                </a:extLst>
              </xdr:cNvPr>
              <xdr:cNvSpPr>
                <a:spLocks noChangeAspect="1"/>
              </xdr:cNvSpPr>
            </xdr:nvSpPr>
            <xdr:spPr>
              <a:xfrm>
                <a:off x="8277905" y="911252"/>
                <a:ext cx="9518521" cy="9098691"/>
              </a:xfrm>
              <a:prstGeom prst="ellipse">
                <a:avLst/>
              </a:prstGeom>
              <a:noFill/>
              <a:ln w="3810">
                <a:solidFill>
                  <a:schemeClr val="bg1">
                    <a:alpha val="2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24" name="Oval 23">
                <a:extLst>
                  <a:ext uri="{FF2B5EF4-FFF2-40B4-BE49-F238E27FC236}">
                    <a16:creationId xmlns:a16="http://schemas.microsoft.com/office/drawing/2014/main" id="{0D16C7CD-45E9-4952-B8F7-E3CB1E2FCE84}"/>
                  </a:ext>
                </a:extLst>
              </xdr:cNvPr>
              <xdr:cNvSpPr>
                <a:spLocks noChangeAspect="1"/>
              </xdr:cNvSpPr>
            </xdr:nvSpPr>
            <xdr:spPr>
              <a:xfrm>
                <a:off x="7589451" y="251403"/>
                <a:ext cx="10895429" cy="10418388"/>
              </a:xfrm>
              <a:prstGeom prst="ellipse">
                <a:avLst/>
              </a:prstGeom>
              <a:noFill/>
              <a:ln w="6350">
                <a:solidFill>
                  <a:schemeClr val="bg1">
                    <a:alpha val="19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grpSp>
      <xdr:sp macro="" textlink="">
        <xdr:nvSpPr>
          <xdr:cNvPr id="2" name="Rectangle 1">
            <a:extLst>
              <a:ext uri="{FF2B5EF4-FFF2-40B4-BE49-F238E27FC236}">
                <a16:creationId xmlns:a16="http://schemas.microsoft.com/office/drawing/2014/main" id="{00000000-0008-0000-0200-000002000000}"/>
              </a:ext>
            </a:extLst>
          </xdr:cNvPr>
          <xdr:cNvSpPr/>
        </xdr:nvSpPr>
        <xdr:spPr>
          <a:xfrm>
            <a:off x="0" y="0"/>
            <a:ext cx="17288289" cy="390191"/>
          </a:xfrm>
          <a:prstGeom prst="rect">
            <a:avLst/>
          </a:prstGeom>
          <a:solidFill>
            <a:srgbClr val="1D1D3C"/>
          </a:solidFill>
          <a:ln>
            <a:noFill/>
          </a:ln>
        </xdr:spPr>
        <xdr:style>
          <a:lnRef idx="2">
            <a:schemeClr val="accent1">
              <a:shade val="15000"/>
            </a:schemeClr>
          </a:lnRef>
          <a:fillRef idx="1">
            <a:schemeClr val="accent1"/>
          </a:fillRef>
          <a:effectRef idx="0">
            <a:schemeClr val="accent1"/>
          </a:effectRef>
          <a:fontRef idx="minor">
            <a:schemeClr val="bg1"/>
          </a:fontRef>
        </xdr:style>
        <xdr:txBody>
          <a:bodyPr vertOverflow="clip" horzOverflow="clip" rtlCol="0" anchor="t"/>
          <a:lstStyle/>
          <a:p>
            <a:pPr algn="l"/>
            <a:endParaRPr lang="en-IN" sz="1100">
              <a:solidFill>
                <a:schemeClr val="bg1"/>
              </a:solidFill>
            </a:endParaRPr>
          </a:p>
        </xdr:txBody>
      </xdr:sp>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6679834" y="1309331"/>
            <a:ext cx="181051" cy="254695"/>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endParaRPr lang="en-IN" sz="1100"/>
          </a:p>
        </xdr:txBody>
      </xdr:sp>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430281" y="38517"/>
            <a:ext cx="1210184" cy="331728"/>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pPr algn="r"/>
            <a:r>
              <a:rPr lang="en-IN" sz="1400">
                <a:solidFill>
                  <a:schemeClr val="bg1"/>
                </a:solidFill>
                <a:latin typeface="Avenir LT Std 55 Roman" panose="020B0503020203020204" pitchFamily="34" charset="0"/>
              </a:rPr>
              <a:t>Amaan</a:t>
            </a:r>
            <a:r>
              <a:rPr lang="en-IN" sz="1400" baseline="0">
                <a:solidFill>
                  <a:schemeClr val="bg1"/>
                </a:solidFill>
                <a:latin typeface="Avenir LT Std 55 Roman" panose="020B0503020203020204" pitchFamily="34" charset="0"/>
              </a:rPr>
              <a:t> Kasu</a:t>
            </a:r>
            <a:endParaRPr lang="en-IN" sz="1400">
              <a:solidFill>
                <a:schemeClr val="bg1"/>
              </a:solidFill>
              <a:latin typeface="Avenir LT Std 55 Roman" panose="020B0503020203020204" pitchFamily="34" charset="0"/>
            </a:endParaRPr>
          </a:p>
        </xdr:txBody>
      </xdr:sp>
      <xdr:sp macro="" textlink="">
        <xdr:nvSpPr>
          <xdr:cNvPr id="5" name="TextBox 4">
            <a:hlinkClick xmlns:r="http://schemas.openxmlformats.org/officeDocument/2006/relationships" r:id="rId2" tooltip="YourWebsite.com"/>
            <a:extLst>
              <a:ext uri="{FF2B5EF4-FFF2-40B4-BE49-F238E27FC236}">
                <a16:creationId xmlns:a16="http://schemas.microsoft.com/office/drawing/2014/main" id="{00000000-0008-0000-0200-000005000000}"/>
              </a:ext>
            </a:extLst>
          </xdr:cNvPr>
          <xdr:cNvSpPr txBox="1"/>
        </xdr:nvSpPr>
        <xdr:spPr>
          <a:xfrm>
            <a:off x="3765436" y="48146"/>
            <a:ext cx="1305474" cy="331728"/>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pPr algn="ctr"/>
            <a:r>
              <a:rPr lang="en-IN" sz="1400">
                <a:solidFill>
                  <a:schemeClr val="bg1"/>
                </a:solidFill>
                <a:latin typeface="Avenir LT Std 55 Roman" panose="020B0503020203020204" pitchFamily="34" charset="0"/>
              </a:rPr>
              <a:t>Browse</a:t>
            </a:r>
          </a:p>
        </xdr:txBody>
      </xdr:sp>
      <xdr:sp macro="" textlink="">
        <xdr:nvSpPr>
          <xdr:cNvPr id="6" name="TextBox 5">
            <a:hlinkClick xmlns:r="http://schemas.openxmlformats.org/officeDocument/2006/relationships" r:id="rId3" tooltip="Geographically"/>
            <a:extLst>
              <a:ext uri="{FF2B5EF4-FFF2-40B4-BE49-F238E27FC236}">
                <a16:creationId xmlns:a16="http://schemas.microsoft.com/office/drawing/2014/main" id="{00000000-0008-0000-0200-000006000000}"/>
              </a:ext>
            </a:extLst>
          </xdr:cNvPr>
          <xdr:cNvSpPr txBox="1"/>
        </xdr:nvSpPr>
        <xdr:spPr>
          <a:xfrm>
            <a:off x="12594392" y="48146"/>
            <a:ext cx="1305474" cy="331728"/>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ctr">
            <a:noAutofit/>
          </a:bodyPr>
          <a:lstStyle/>
          <a:p>
            <a:pPr algn="ctr"/>
            <a:r>
              <a:rPr lang="en-IN" sz="1400">
                <a:solidFill>
                  <a:schemeClr val="bg1"/>
                </a:solidFill>
                <a:latin typeface="Avenir LT Std 55 Roman" panose="020B0503020203020204" pitchFamily="34" charset="0"/>
              </a:rPr>
              <a:t>Geographically</a:t>
            </a:r>
          </a:p>
        </xdr:txBody>
      </xdr:sp>
      <xdr:sp macro="" textlink="">
        <xdr:nvSpPr>
          <xdr:cNvPr id="7" name="TextBox 6">
            <a:hlinkClick xmlns:r="http://schemas.openxmlformats.org/officeDocument/2006/relationships" r:id="rId4" tooltip="Sales Process"/>
            <a:extLst>
              <a:ext uri="{FF2B5EF4-FFF2-40B4-BE49-F238E27FC236}">
                <a16:creationId xmlns:a16="http://schemas.microsoft.com/office/drawing/2014/main" id="{00000000-0008-0000-0200-000007000000}"/>
              </a:ext>
            </a:extLst>
          </xdr:cNvPr>
          <xdr:cNvSpPr txBox="1"/>
        </xdr:nvSpPr>
        <xdr:spPr>
          <a:xfrm>
            <a:off x="14176208" y="48146"/>
            <a:ext cx="1305474" cy="331728"/>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ctr">
            <a:noAutofit/>
          </a:bodyPr>
          <a:lstStyle/>
          <a:p>
            <a:pPr algn="ctr"/>
            <a:r>
              <a:rPr lang="en-IN" sz="1400">
                <a:solidFill>
                  <a:schemeClr val="bg1"/>
                </a:solidFill>
                <a:latin typeface="Avenir LT Std 55 Roman" panose="020B0503020203020204" pitchFamily="34" charset="0"/>
              </a:rPr>
              <a:t>Sales Process</a:t>
            </a:r>
          </a:p>
        </xdr:txBody>
      </xdr:sp>
      <xdr:sp macro="" textlink="">
        <xdr:nvSpPr>
          <xdr:cNvPr id="8" name="TextBox 7">
            <a:hlinkClick xmlns:r="http://schemas.openxmlformats.org/officeDocument/2006/relationships" r:id="rId5" tooltip="Project Status"/>
            <a:extLst>
              <a:ext uri="{FF2B5EF4-FFF2-40B4-BE49-F238E27FC236}">
                <a16:creationId xmlns:a16="http://schemas.microsoft.com/office/drawing/2014/main" id="{00000000-0008-0000-0200-000008000000}"/>
              </a:ext>
            </a:extLst>
          </xdr:cNvPr>
          <xdr:cNvSpPr txBox="1"/>
        </xdr:nvSpPr>
        <xdr:spPr>
          <a:xfrm>
            <a:off x="15758025" y="48146"/>
            <a:ext cx="1305474" cy="331728"/>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ctr">
            <a:noAutofit/>
          </a:bodyPr>
          <a:lstStyle/>
          <a:p>
            <a:pPr algn="ctr"/>
            <a:r>
              <a:rPr lang="en-IN" sz="1400">
                <a:solidFill>
                  <a:schemeClr val="bg1"/>
                </a:solidFill>
                <a:latin typeface="Avenir LT Std 55 Roman" panose="020B0503020203020204" pitchFamily="34" charset="0"/>
              </a:rPr>
              <a:t>Project status</a:t>
            </a:r>
          </a:p>
        </xdr:txBody>
      </xdr:sp>
      <xdr:sp macro="" textlink="">
        <xdr:nvSpPr>
          <xdr:cNvPr id="9" name="TextBox 8">
            <a:hlinkClick xmlns:r="http://schemas.openxmlformats.org/officeDocument/2006/relationships" r:id="rId6" tooltip="Income Sources"/>
            <a:extLst>
              <a:ext uri="{FF2B5EF4-FFF2-40B4-BE49-F238E27FC236}">
                <a16:creationId xmlns:a16="http://schemas.microsoft.com/office/drawing/2014/main" id="{00000000-0008-0000-0200-000009000000}"/>
              </a:ext>
            </a:extLst>
          </xdr:cNvPr>
          <xdr:cNvSpPr txBox="1"/>
        </xdr:nvSpPr>
        <xdr:spPr>
          <a:xfrm>
            <a:off x="11003048" y="48146"/>
            <a:ext cx="1305474" cy="331728"/>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ctr">
            <a:noAutofit/>
          </a:bodyPr>
          <a:lstStyle/>
          <a:p>
            <a:pPr algn="ctr"/>
            <a:r>
              <a:rPr lang="en-IN" sz="1400">
                <a:solidFill>
                  <a:schemeClr val="bg1"/>
                </a:solidFill>
                <a:latin typeface="Avenir LT Std 55 Roman" panose="020B0503020203020204" pitchFamily="34" charset="0"/>
              </a:rPr>
              <a:t>Income</a:t>
            </a:r>
            <a:r>
              <a:rPr lang="en-IN" sz="1400" baseline="0">
                <a:solidFill>
                  <a:schemeClr val="bg1"/>
                </a:solidFill>
                <a:latin typeface="Avenir LT Std 55 Roman" panose="020B0503020203020204" pitchFamily="34" charset="0"/>
              </a:rPr>
              <a:t> Sources</a:t>
            </a:r>
            <a:endParaRPr lang="en-IN" sz="1400">
              <a:solidFill>
                <a:schemeClr val="bg1"/>
              </a:solidFill>
              <a:latin typeface="Avenir LT Std 55 Roman" panose="020B0503020203020204" pitchFamily="34" charset="0"/>
            </a:endParaRPr>
          </a:p>
        </xdr:txBody>
      </xdr:sp>
      <xdr:pic>
        <xdr:nvPicPr>
          <xdr:cNvPr id="10" name="Graphic 9" descr="Compass">
            <a:extLst>
              <a:ext uri="{FF2B5EF4-FFF2-40B4-BE49-F238E27FC236}">
                <a16:creationId xmlns:a16="http://schemas.microsoft.com/office/drawing/2014/main" id="{00000000-0008-0000-0200-00000A000000}"/>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3765436" y="36614"/>
            <a:ext cx="326013" cy="324467"/>
          </a:xfrm>
          <a:prstGeom prst="rect">
            <a:avLst/>
          </a:prstGeom>
        </xdr:spPr>
      </xdr:pic>
      <xdr:sp macro="" textlink="">
        <xdr:nvSpPr>
          <xdr:cNvPr id="12" name="Rectangle: Rounded Corners 11">
            <a:extLst>
              <a:ext uri="{FF2B5EF4-FFF2-40B4-BE49-F238E27FC236}">
                <a16:creationId xmlns:a16="http://schemas.microsoft.com/office/drawing/2014/main" id="{00000000-0008-0000-0200-00000C000000}"/>
              </a:ext>
            </a:extLst>
          </xdr:cNvPr>
          <xdr:cNvSpPr/>
        </xdr:nvSpPr>
        <xdr:spPr>
          <a:xfrm>
            <a:off x="14313712" y="315133"/>
            <a:ext cx="274435" cy="44905"/>
          </a:xfrm>
          <a:prstGeom prst="roundRect">
            <a:avLst>
              <a:gd name="adj" fmla="val 50000"/>
            </a:avLst>
          </a:prstGeom>
          <a:solidFill>
            <a:srgbClr val="194AFE"/>
          </a:solidFill>
        </xdr:spPr>
        <xdr:style>
          <a:lnRef idx="2">
            <a:schemeClr val="accent1">
              <a:shade val="15000"/>
            </a:schemeClr>
          </a:lnRef>
          <a:fillRef idx="1">
            <a:schemeClr val="accent1"/>
          </a:fillRef>
          <a:effectRef idx="0">
            <a:schemeClr val="accent1"/>
          </a:effectRef>
          <a:fontRef idx="minor">
            <a:schemeClr val="bg1"/>
          </a:fontRef>
        </xdr:style>
        <xdr:txBody>
          <a:bodyPr vertOverflow="clip" horzOverflow="clip" rtlCol="0" anchor="t"/>
          <a:lstStyle/>
          <a:p>
            <a:pPr algn="l"/>
            <a:endParaRPr lang="en-IN" sz="1100"/>
          </a:p>
        </xdr:txBody>
      </xdr:sp>
      <xdr:sp macro="" textlink="">
        <xdr:nvSpPr>
          <xdr:cNvPr id="13" name="TextBox 12">
            <a:extLst>
              <a:ext uri="{FF2B5EF4-FFF2-40B4-BE49-F238E27FC236}">
                <a16:creationId xmlns:a16="http://schemas.microsoft.com/office/drawing/2014/main" id="{00000000-0008-0000-0200-00000D000000}"/>
              </a:ext>
            </a:extLst>
          </xdr:cNvPr>
          <xdr:cNvSpPr txBox="1"/>
        </xdr:nvSpPr>
        <xdr:spPr>
          <a:xfrm>
            <a:off x="430281" y="57775"/>
            <a:ext cx="1210184" cy="331728"/>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pPr algn="r"/>
            <a:endParaRPr lang="en-IN" sz="1400">
              <a:solidFill>
                <a:schemeClr val="bg1"/>
              </a:solidFill>
              <a:latin typeface="Avenir LT Std 55 Roman" panose="020B0503020203020204" pitchFamily="34" charset="0"/>
            </a:endParaRPr>
          </a:p>
        </xdr:txBody>
      </xdr:sp>
      <xdr:sp macro="" textlink="">
        <xdr:nvSpPr>
          <xdr:cNvPr id="254" name="TextBox 253">
            <a:extLst>
              <a:ext uri="{FF2B5EF4-FFF2-40B4-BE49-F238E27FC236}">
                <a16:creationId xmlns:a16="http://schemas.microsoft.com/office/drawing/2014/main" id="{3836D5BA-A34E-4240-E7C8-4D2D53A65EAE}"/>
              </a:ext>
            </a:extLst>
          </xdr:cNvPr>
          <xdr:cNvSpPr txBox="1"/>
        </xdr:nvSpPr>
        <xdr:spPr>
          <a:xfrm>
            <a:off x="183558" y="5348231"/>
            <a:ext cx="920127" cy="273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N" sz="1200">
                <a:solidFill>
                  <a:schemeClr val="bg1"/>
                </a:solidFill>
                <a:latin typeface="Avenir LT Std 45 Book" panose="020B0502020203020204" pitchFamily="34" charset="0"/>
                <a:ea typeface="Calibri" panose="020F0502020204030204" pitchFamily="34" charset="0"/>
                <a:cs typeface="Calibri" panose="020F0502020204030204" pitchFamily="34" charset="0"/>
              </a:rPr>
              <a:t>Customers</a:t>
            </a:r>
            <a:endParaRPr lang="en-IN" sz="1100">
              <a:solidFill>
                <a:schemeClr val="bg1"/>
              </a:solidFill>
              <a:latin typeface="Avenir LT Std 45 Book" panose="020B0502020203020204" pitchFamily="34" charset="0"/>
              <a:ea typeface="Calibri" panose="020F0502020204030204" pitchFamily="34" charset="0"/>
              <a:cs typeface="Calibri" panose="020F0502020204030204" pitchFamily="34" charset="0"/>
            </a:endParaRPr>
          </a:p>
        </xdr:txBody>
      </xdr:sp>
      <xdr:sp macro="" textlink="">
        <xdr:nvSpPr>
          <xdr:cNvPr id="29" name="Oval 28">
            <a:extLst>
              <a:ext uri="{FF2B5EF4-FFF2-40B4-BE49-F238E27FC236}">
                <a16:creationId xmlns:a16="http://schemas.microsoft.com/office/drawing/2014/main" id="{98C81959-DD53-40D9-9994-31B8790B1A73}"/>
              </a:ext>
            </a:extLst>
          </xdr:cNvPr>
          <xdr:cNvSpPr>
            <a:spLocks noChangeAspect="1"/>
          </xdr:cNvSpPr>
        </xdr:nvSpPr>
        <xdr:spPr>
          <a:xfrm>
            <a:off x="240407" y="4537068"/>
            <a:ext cx="720081" cy="714152"/>
          </a:xfrm>
          <a:prstGeom prst="ellipse">
            <a:avLst/>
          </a:prstGeom>
          <a:solidFill>
            <a:schemeClr val="tx1"/>
          </a:solidFill>
          <a:ln w="6350">
            <a:solidFill>
              <a:schemeClr val="bg1">
                <a:alpha val="42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00"/>
          </a:p>
        </xdr:txBody>
      </xdr:sp>
      <xdr:pic>
        <xdr:nvPicPr>
          <xdr:cNvPr id="189" name="Graphic 188" descr="Customer review">
            <a:extLst>
              <a:ext uri="{FF2B5EF4-FFF2-40B4-BE49-F238E27FC236}">
                <a16:creationId xmlns:a16="http://schemas.microsoft.com/office/drawing/2014/main" id="{73C9CEB8-27DA-38B9-8CB7-736E0E4C2263}"/>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352662" y="4641801"/>
            <a:ext cx="494967" cy="527203"/>
          </a:xfrm>
          <a:prstGeom prst="rect">
            <a:avLst/>
          </a:prstGeom>
        </xdr:spPr>
      </xdr:pic>
      <xdr:cxnSp macro="">
        <xdr:nvCxnSpPr>
          <xdr:cNvPr id="45" name="Straight Connector 44">
            <a:extLst>
              <a:ext uri="{FF2B5EF4-FFF2-40B4-BE49-F238E27FC236}">
                <a16:creationId xmlns:a16="http://schemas.microsoft.com/office/drawing/2014/main" id="{35A6FE43-F70C-4C7B-07E9-B78B9FDBBA07}"/>
              </a:ext>
            </a:extLst>
          </xdr:cNvPr>
          <xdr:cNvCxnSpPr>
            <a:stCxn id="31" idx="4"/>
            <a:endCxn id="30" idx="0"/>
          </xdr:cNvCxnSpPr>
        </xdr:nvCxnSpPr>
        <xdr:spPr>
          <a:xfrm>
            <a:off x="3591055" y="2463572"/>
            <a:ext cx="418" cy="2092791"/>
          </a:xfrm>
          <a:prstGeom prst="line">
            <a:avLst/>
          </a:prstGeom>
          <a:ln w="6350">
            <a:solidFill>
              <a:schemeClr val="bg1">
                <a:alpha val="42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0" name="Oval 29">
            <a:extLst>
              <a:ext uri="{FF2B5EF4-FFF2-40B4-BE49-F238E27FC236}">
                <a16:creationId xmlns:a16="http://schemas.microsoft.com/office/drawing/2014/main" id="{96C68B9E-BFBF-2D6A-87E4-91C56344E2F9}"/>
              </a:ext>
            </a:extLst>
          </xdr:cNvPr>
          <xdr:cNvSpPr>
            <a:spLocks noChangeAspect="1"/>
          </xdr:cNvSpPr>
        </xdr:nvSpPr>
        <xdr:spPr>
          <a:xfrm>
            <a:off x="3250886" y="4556364"/>
            <a:ext cx="720847" cy="755506"/>
          </a:xfrm>
          <a:prstGeom prst="ellipse">
            <a:avLst/>
          </a:prstGeom>
          <a:solidFill>
            <a:schemeClr val="tx1"/>
          </a:solidFill>
          <a:ln w="6350">
            <a:solidFill>
              <a:schemeClr val="bg1">
                <a:alpha val="42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1" name="Oval 30">
            <a:extLst>
              <a:ext uri="{FF2B5EF4-FFF2-40B4-BE49-F238E27FC236}">
                <a16:creationId xmlns:a16="http://schemas.microsoft.com/office/drawing/2014/main" id="{CB8EE18E-4657-C824-0169-A68DA1060568}"/>
              </a:ext>
            </a:extLst>
          </xdr:cNvPr>
          <xdr:cNvSpPr>
            <a:spLocks noChangeAspect="1"/>
          </xdr:cNvSpPr>
        </xdr:nvSpPr>
        <xdr:spPr>
          <a:xfrm>
            <a:off x="3216512" y="1759858"/>
            <a:ext cx="722092" cy="703714"/>
          </a:xfrm>
          <a:prstGeom prst="ellipse">
            <a:avLst/>
          </a:prstGeom>
          <a:solidFill>
            <a:schemeClr val="tx1"/>
          </a:solidFill>
          <a:ln w="6350">
            <a:solidFill>
              <a:schemeClr val="bg1">
                <a:alpha val="42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00"/>
          </a:p>
        </xdr:txBody>
      </xdr:sp>
      <xdr:sp macro="" textlink="">
        <xdr:nvSpPr>
          <xdr:cNvPr id="32" name="Oval 31">
            <a:extLst>
              <a:ext uri="{FF2B5EF4-FFF2-40B4-BE49-F238E27FC236}">
                <a16:creationId xmlns:a16="http://schemas.microsoft.com/office/drawing/2014/main" id="{2BAAF134-D143-8645-E751-633ECFE484E5}"/>
              </a:ext>
            </a:extLst>
          </xdr:cNvPr>
          <xdr:cNvSpPr>
            <a:spLocks noChangeAspect="1"/>
          </xdr:cNvSpPr>
        </xdr:nvSpPr>
        <xdr:spPr>
          <a:xfrm>
            <a:off x="3252964" y="7392483"/>
            <a:ext cx="722698" cy="719332"/>
          </a:xfrm>
          <a:prstGeom prst="ellipse">
            <a:avLst/>
          </a:prstGeom>
          <a:solidFill>
            <a:schemeClr val="tx1"/>
          </a:solidFill>
          <a:ln w="6350">
            <a:solidFill>
              <a:schemeClr val="bg1">
                <a:alpha val="42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3" name="Oval 32">
            <a:extLst>
              <a:ext uri="{FF2B5EF4-FFF2-40B4-BE49-F238E27FC236}">
                <a16:creationId xmlns:a16="http://schemas.microsoft.com/office/drawing/2014/main" id="{FC2E34F6-F269-EB6B-2EA6-ACEABC7D3AC5}"/>
              </a:ext>
            </a:extLst>
          </xdr:cNvPr>
          <xdr:cNvSpPr>
            <a:spLocks noChangeAspect="1"/>
          </xdr:cNvSpPr>
        </xdr:nvSpPr>
        <xdr:spPr>
          <a:xfrm>
            <a:off x="6328850" y="4553038"/>
            <a:ext cx="703642" cy="717028"/>
          </a:xfrm>
          <a:prstGeom prst="ellipse">
            <a:avLst/>
          </a:prstGeom>
          <a:solidFill>
            <a:schemeClr val="tx1"/>
          </a:solidFill>
          <a:ln w="6350">
            <a:solidFill>
              <a:schemeClr val="bg1">
                <a:alpha val="42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4" name="Oval 33">
            <a:extLst>
              <a:ext uri="{FF2B5EF4-FFF2-40B4-BE49-F238E27FC236}">
                <a16:creationId xmlns:a16="http://schemas.microsoft.com/office/drawing/2014/main" id="{3EDC84E5-484F-D84D-C984-F1F02218974E}"/>
              </a:ext>
            </a:extLst>
          </xdr:cNvPr>
          <xdr:cNvSpPr>
            <a:spLocks noChangeAspect="1"/>
          </xdr:cNvSpPr>
        </xdr:nvSpPr>
        <xdr:spPr>
          <a:xfrm>
            <a:off x="9336000" y="4553024"/>
            <a:ext cx="722166" cy="721297"/>
          </a:xfrm>
          <a:prstGeom prst="ellipse">
            <a:avLst/>
          </a:prstGeom>
          <a:solidFill>
            <a:schemeClr val="tx1"/>
          </a:solidFill>
          <a:ln w="6350">
            <a:solidFill>
              <a:schemeClr val="bg1">
                <a:alpha val="42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700"/>
          </a:p>
        </xdr:txBody>
      </xdr:sp>
      <xdr:cxnSp macro="">
        <xdr:nvCxnSpPr>
          <xdr:cNvPr id="38" name="Straight Connector 37">
            <a:extLst>
              <a:ext uri="{FF2B5EF4-FFF2-40B4-BE49-F238E27FC236}">
                <a16:creationId xmlns:a16="http://schemas.microsoft.com/office/drawing/2014/main" id="{D19A6D9F-D98D-8123-6FD5-8B14470F3D64}"/>
              </a:ext>
            </a:extLst>
          </xdr:cNvPr>
          <xdr:cNvCxnSpPr>
            <a:stCxn id="32" idx="1"/>
            <a:endCxn id="29" idx="5"/>
          </xdr:cNvCxnSpPr>
        </xdr:nvCxnSpPr>
        <xdr:spPr>
          <a:xfrm flipH="1" flipV="1">
            <a:off x="847623" y="5173491"/>
            <a:ext cx="2519151" cy="2341415"/>
          </a:xfrm>
          <a:prstGeom prst="line">
            <a:avLst/>
          </a:prstGeom>
          <a:ln>
            <a:solidFill>
              <a:schemeClr val="bg1">
                <a:alpha val="42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48" name="Straight Connector 47">
            <a:extLst>
              <a:ext uri="{FF2B5EF4-FFF2-40B4-BE49-F238E27FC236}">
                <a16:creationId xmlns:a16="http://schemas.microsoft.com/office/drawing/2014/main" id="{C67B8EAE-8425-4461-B614-44ED35892F31}"/>
              </a:ext>
            </a:extLst>
          </xdr:cNvPr>
          <xdr:cNvCxnSpPr>
            <a:stCxn id="30" idx="4"/>
            <a:endCxn id="32" idx="0"/>
          </xdr:cNvCxnSpPr>
        </xdr:nvCxnSpPr>
        <xdr:spPr>
          <a:xfrm>
            <a:off x="3595283" y="5311870"/>
            <a:ext cx="0" cy="2082541"/>
          </a:xfrm>
          <a:prstGeom prst="line">
            <a:avLst/>
          </a:prstGeom>
          <a:ln w="6350">
            <a:solidFill>
              <a:schemeClr val="bg1">
                <a:alpha val="42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1" name="Straight Connector 50">
            <a:extLst>
              <a:ext uri="{FF2B5EF4-FFF2-40B4-BE49-F238E27FC236}">
                <a16:creationId xmlns:a16="http://schemas.microsoft.com/office/drawing/2014/main" id="{AA42BBB8-8A46-FCDD-2B1B-0FAE6CDD9BEF}"/>
              </a:ext>
            </a:extLst>
          </xdr:cNvPr>
          <xdr:cNvCxnSpPr>
            <a:stCxn id="33" idx="2"/>
            <a:endCxn id="30" idx="6"/>
          </xdr:cNvCxnSpPr>
        </xdr:nvCxnSpPr>
        <xdr:spPr>
          <a:xfrm flipH="1">
            <a:off x="3975544" y="4915319"/>
            <a:ext cx="2349494" cy="35998"/>
          </a:xfrm>
          <a:prstGeom prst="line">
            <a:avLst/>
          </a:prstGeom>
          <a:ln>
            <a:solidFill>
              <a:schemeClr val="bg1">
                <a:alpha val="42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66" name="Straight Connector 65">
            <a:extLst>
              <a:ext uri="{FF2B5EF4-FFF2-40B4-BE49-F238E27FC236}">
                <a16:creationId xmlns:a16="http://schemas.microsoft.com/office/drawing/2014/main" id="{857D07D2-FBE4-E3DF-0C50-E36573C28687}"/>
              </a:ext>
            </a:extLst>
          </xdr:cNvPr>
          <xdr:cNvCxnSpPr>
            <a:stCxn id="31" idx="3"/>
            <a:endCxn id="29" idx="7"/>
          </xdr:cNvCxnSpPr>
        </xdr:nvCxnSpPr>
        <xdr:spPr>
          <a:xfrm flipH="1">
            <a:off x="847623" y="2368313"/>
            <a:ext cx="2477730" cy="2285173"/>
          </a:xfrm>
          <a:prstGeom prst="line">
            <a:avLst/>
          </a:prstGeom>
          <a:ln w="6350">
            <a:solidFill>
              <a:schemeClr val="bg1">
                <a:alpha val="42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6" name="Straight Connector 35">
            <a:extLst>
              <a:ext uri="{FF2B5EF4-FFF2-40B4-BE49-F238E27FC236}">
                <a16:creationId xmlns:a16="http://schemas.microsoft.com/office/drawing/2014/main" id="{1447E0F5-816B-449C-CC12-8530686E90A8}"/>
              </a:ext>
            </a:extLst>
          </xdr:cNvPr>
          <xdr:cNvCxnSpPr>
            <a:stCxn id="63" idx="3"/>
            <a:endCxn id="30" idx="7"/>
          </xdr:cNvCxnSpPr>
        </xdr:nvCxnSpPr>
        <xdr:spPr>
          <a:xfrm flipH="1">
            <a:off x="3860115" y="3767889"/>
            <a:ext cx="1033149" cy="901424"/>
          </a:xfrm>
          <a:prstGeom prst="line">
            <a:avLst/>
          </a:prstGeom>
          <a:ln w="6350">
            <a:solidFill>
              <a:schemeClr val="bg1">
                <a:alpha val="42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63" name="Oval 62">
            <a:extLst>
              <a:ext uri="{FF2B5EF4-FFF2-40B4-BE49-F238E27FC236}">
                <a16:creationId xmlns:a16="http://schemas.microsoft.com/office/drawing/2014/main" id="{6C1977B6-63A3-4140-8DBD-2938595488FD}"/>
              </a:ext>
            </a:extLst>
          </xdr:cNvPr>
          <xdr:cNvSpPr>
            <a:spLocks noChangeAspect="1"/>
          </xdr:cNvSpPr>
        </xdr:nvSpPr>
        <xdr:spPr>
          <a:xfrm>
            <a:off x="4777783" y="3153763"/>
            <a:ext cx="720796" cy="718032"/>
          </a:xfrm>
          <a:prstGeom prst="ellipse">
            <a:avLst/>
          </a:prstGeom>
          <a:solidFill>
            <a:schemeClr val="tx1"/>
          </a:solidFill>
          <a:ln w="6350">
            <a:solidFill>
              <a:schemeClr val="bg1">
                <a:alpha val="42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700"/>
          </a:p>
        </xdr:txBody>
      </xdr:sp>
      <xdr:cxnSp macro="">
        <xdr:nvCxnSpPr>
          <xdr:cNvPr id="81" name="Straight Connector 80">
            <a:extLst>
              <a:ext uri="{FF2B5EF4-FFF2-40B4-BE49-F238E27FC236}">
                <a16:creationId xmlns:a16="http://schemas.microsoft.com/office/drawing/2014/main" id="{44F088EE-74A8-9E57-FAB9-568C37166714}"/>
              </a:ext>
            </a:extLst>
          </xdr:cNvPr>
          <xdr:cNvCxnSpPr>
            <a:stCxn id="33" idx="1"/>
            <a:endCxn id="63" idx="5"/>
          </xdr:cNvCxnSpPr>
        </xdr:nvCxnSpPr>
        <xdr:spPr>
          <a:xfrm flipH="1" flipV="1">
            <a:off x="5385029" y="3767889"/>
            <a:ext cx="1036320" cy="901592"/>
          </a:xfrm>
          <a:prstGeom prst="line">
            <a:avLst/>
          </a:prstGeom>
          <a:ln w="6350">
            <a:solidFill>
              <a:schemeClr val="bg1">
                <a:alpha val="42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87" name="Straight Connector 86">
            <a:extLst>
              <a:ext uri="{FF2B5EF4-FFF2-40B4-BE49-F238E27FC236}">
                <a16:creationId xmlns:a16="http://schemas.microsoft.com/office/drawing/2014/main" id="{58046F25-7A70-1C69-B33E-E5EC96EBAB91}"/>
              </a:ext>
            </a:extLst>
          </xdr:cNvPr>
          <xdr:cNvCxnSpPr>
            <a:stCxn id="88" idx="3"/>
            <a:endCxn id="30" idx="5"/>
          </xdr:cNvCxnSpPr>
        </xdr:nvCxnSpPr>
        <xdr:spPr>
          <a:xfrm flipH="1" flipV="1">
            <a:off x="3860097" y="5208935"/>
            <a:ext cx="1031509" cy="885716"/>
          </a:xfrm>
          <a:prstGeom prst="line">
            <a:avLst/>
          </a:prstGeom>
          <a:ln w="6350">
            <a:solidFill>
              <a:schemeClr val="bg1">
                <a:alpha val="42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88" name="Oval 87">
            <a:extLst>
              <a:ext uri="{FF2B5EF4-FFF2-40B4-BE49-F238E27FC236}">
                <a16:creationId xmlns:a16="http://schemas.microsoft.com/office/drawing/2014/main" id="{F9BEFDC3-92F8-900B-B431-E55A6B0EEA08}"/>
              </a:ext>
            </a:extLst>
          </xdr:cNvPr>
          <xdr:cNvSpPr>
            <a:spLocks/>
          </xdr:cNvSpPr>
        </xdr:nvSpPr>
        <xdr:spPr>
          <a:xfrm flipV="1">
            <a:off x="4776302" y="5995478"/>
            <a:ext cx="726211" cy="706142"/>
          </a:xfrm>
          <a:prstGeom prst="ellipse">
            <a:avLst/>
          </a:prstGeom>
          <a:solidFill>
            <a:schemeClr val="tx1"/>
          </a:solidFill>
          <a:ln w="6350">
            <a:solidFill>
              <a:schemeClr val="bg1">
                <a:alpha val="42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xnSp macro="">
        <xdr:nvCxnSpPr>
          <xdr:cNvPr id="89" name="Straight Connector 88">
            <a:extLst>
              <a:ext uri="{FF2B5EF4-FFF2-40B4-BE49-F238E27FC236}">
                <a16:creationId xmlns:a16="http://schemas.microsoft.com/office/drawing/2014/main" id="{73EBC1A4-8E3D-A6DB-15B1-71ED7BD57189}"/>
              </a:ext>
            </a:extLst>
          </xdr:cNvPr>
          <xdr:cNvCxnSpPr>
            <a:stCxn id="33" idx="3"/>
            <a:endCxn id="88" idx="5"/>
          </xdr:cNvCxnSpPr>
        </xdr:nvCxnSpPr>
        <xdr:spPr>
          <a:xfrm flipH="1">
            <a:off x="5387211" y="5173464"/>
            <a:ext cx="1015100" cy="921185"/>
          </a:xfrm>
          <a:prstGeom prst="line">
            <a:avLst/>
          </a:prstGeom>
          <a:ln w="6350">
            <a:solidFill>
              <a:schemeClr val="bg1">
                <a:alpha val="42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30" name="Straight Connector 129">
            <a:extLst>
              <a:ext uri="{FF2B5EF4-FFF2-40B4-BE49-F238E27FC236}">
                <a16:creationId xmlns:a16="http://schemas.microsoft.com/office/drawing/2014/main" id="{15FFD9D3-24AB-4C8E-B399-519A09DA6C8E}"/>
              </a:ext>
            </a:extLst>
          </xdr:cNvPr>
          <xdr:cNvCxnSpPr>
            <a:stCxn id="131" idx="3"/>
            <a:endCxn id="33" idx="7"/>
          </xdr:cNvCxnSpPr>
        </xdr:nvCxnSpPr>
        <xdr:spPr>
          <a:xfrm flipH="1">
            <a:off x="6921056" y="3797234"/>
            <a:ext cx="1003005" cy="871217"/>
          </a:xfrm>
          <a:prstGeom prst="line">
            <a:avLst/>
          </a:prstGeom>
          <a:ln w="6350">
            <a:solidFill>
              <a:schemeClr val="bg1">
                <a:alpha val="42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31" name="Oval 130">
            <a:extLst>
              <a:ext uri="{FF2B5EF4-FFF2-40B4-BE49-F238E27FC236}">
                <a16:creationId xmlns:a16="http://schemas.microsoft.com/office/drawing/2014/main" id="{CDDF54E4-1821-40FC-BBE7-E2E0E645BB81}"/>
              </a:ext>
            </a:extLst>
          </xdr:cNvPr>
          <xdr:cNvSpPr>
            <a:spLocks noChangeAspect="1"/>
          </xdr:cNvSpPr>
        </xdr:nvSpPr>
        <xdr:spPr>
          <a:xfrm>
            <a:off x="7817457" y="3189877"/>
            <a:ext cx="716240" cy="703800"/>
          </a:xfrm>
          <a:prstGeom prst="ellipse">
            <a:avLst/>
          </a:prstGeom>
          <a:solidFill>
            <a:schemeClr val="tx1"/>
          </a:solidFill>
          <a:ln w="6350">
            <a:solidFill>
              <a:schemeClr val="bg1">
                <a:alpha val="42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xnSp macro="">
        <xdr:nvCxnSpPr>
          <xdr:cNvPr id="132" name="Straight Connector 131">
            <a:extLst>
              <a:ext uri="{FF2B5EF4-FFF2-40B4-BE49-F238E27FC236}">
                <a16:creationId xmlns:a16="http://schemas.microsoft.com/office/drawing/2014/main" id="{A162CBE0-6AD9-40BE-98BE-118097A466F2}"/>
              </a:ext>
            </a:extLst>
          </xdr:cNvPr>
          <xdr:cNvCxnSpPr>
            <a:stCxn id="133" idx="3"/>
            <a:endCxn id="33" idx="5"/>
          </xdr:cNvCxnSpPr>
        </xdr:nvCxnSpPr>
        <xdr:spPr>
          <a:xfrm flipH="1" flipV="1">
            <a:off x="6919159" y="5173739"/>
            <a:ext cx="1008698" cy="958252"/>
          </a:xfrm>
          <a:prstGeom prst="line">
            <a:avLst/>
          </a:prstGeom>
          <a:ln w="6350">
            <a:solidFill>
              <a:schemeClr val="bg1">
                <a:alpha val="42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33" name="Oval 132">
            <a:extLst>
              <a:ext uri="{FF2B5EF4-FFF2-40B4-BE49-F238E27FC236}">
                <a16:creationId xmlns:a16="http://schemas.microsoft.com/office/drawing/2014/main" id="{7F3F6EA0-432B-41AD-86F4-BF52B81C263C}"/>
              </a:ext>
            </a:extLst>
          </xdr:cNvPr>
          <xdr:cNvSpPr>
            <a:spLocks noChangeAspect="1"/>
          </xdr:cNvSpPr>
        </xdr:nvSpPr>
        <xdr:spPr>
          <a:xfrm flipV="1">
            <a:off x="7817441" y="6027998"/>
            <a:ext cx="720051" cy="763970"/>
          </a:xfrm>
          <a:prstGeom prst="ellipse">
            <a:avLst/>
          </a:prstGeom>
          <a:solidFill>
            <a:schemeClr val="tx1"/>
          </a:solidFill>
          <a:ln w="6350">
            <a:solidFill>
              <a:schemeClr val="bg1">
                <a:alpha val="42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pic>
        <xdr:nvPicPr>
          <xdr:cNvPr id="193" name="Graphic 192" descr="Store">
            <a:extLst>
              <a:ext uri="{FF2B5EF4-FFF2-40B4-BE49-F238E27FC236}">
                <a16:creationId xmlns:a16="http://schemas.microsoft.com/office/drawing/2014/main" id="{3DC18906-9AC2-653B-5B39-EA9AC63122CD}"/>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3327370" y="1889642"/>
            <a:ext cx="492755" cy="466369"/>
          </a:xfrm>
          <a:prstGeom prst="rect">
            <a:avLst/>
          </a:prstGeom>
        </xdr:spPr>
      </xdr:pic>
      <xdr:pic>
        <xdr:nvPicPr>
          <xdr:cNvPr id="212" name="Graphic 211" descr="Building">
            <a:extLst>
              <a:ext uri="{FF2B5EF4-FFF2-40B4-BE49-F238E27FC236}">
                <a16:creationId xmlns:a16="http://schemas.microsoft.com/office/drawing/2014/main" id="{BE8E9B2B-CEDC-60C6-4BD2-D542AFD69EC5}"/>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3367528" y="4671511"/>
            <a:ext cx="451752" cy="500021"/>
          </a:xfrm>
          <a:prstGeom prst="rect">
            <a:avLst/>
          </a:prstGeom>
        </xdr:spPr>
      </xdr:pic>
      <xdr:pic>
        <xdr:nvPicPr>
          <xdr:cNvPr id="218" name="Graphic 217" descr="Internet">
            <a:extLst>
              <a:ext uri="{FF2B5EF4-FFF2-40B4-BE49-F238E27FC236}">
                <a16:creationId xmlns:a16="http://schemas.microsoft.com/office/drawing/2014/main" id="{DD8B3B84-B992-BEAA-F3ED-628CFA8E34AF}"/>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3349816" y="7471719"/>
            <a:ext cx="513609" cy="542255"/>
          </a:xfrm>
          <a:prstGeom prst="rect">
            <a:avLst/>
          </a:prstGeom>
        </xdr:spPr>
      </xdr:pic>
      <xdr:pic>
        <xdr:nvPicPr>
          <xdr:cNvPr id="222" name="Graphic 221" descr="Credit card">
            <a:extLst>
              <a:ext uri="{FF2B5EF4-FFF2-40B4-BE49-F238E27FC236}">
                <a16:creationId xmlns:a16="http://schemas.microsoft.com/office/drawing/2014/main" id="{AA64E029-5189-EDFA-DFF2-181867CEA9C4}"/>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4872173" y="3237909"/>
            <a:ext cx="547761" cy="528843"/>
          </a:xfrm>
          <a:prstGeom prst="rect">
            <a:avLst/>
          </a:prstGeom>
        </xdr:spPr>
      </xdr:pic>
      <xdr:pic>
        <xdr:nvPicPr>
          <xdr:cNvPr id="232" name="Graphic 231" descr="Money">
            <a:extLst>
              <a:ext uri="{FF2B5EF4-FFF2-40B4-BE49-F238E27FC236}">
                <a16:creationId xmlns:a16="http://schemas.microsoft.com/office/drawing/2014/main" id="{10CB1223-B01E-C356-48CB-03ADC7883F48}"/>
              </a:ext>
            </a:extLst>
          </xdr:cNvPr>
          <xdr:cNvPicPr>
            <a:picLocks noChangeAspect="1"/>
          </xdr:cNvPicPr>
        </xdr:nvPicPr>
        <xdr:blipFill>
          <a:blip xmlns:r="http://schemas.openxmlformats.org/officeDocument/2006/relationships" r:embed="rId19">
            <a:extLst>
              <a:ext uri="{96DAC541-7B7A-43D3-8B79-37D633B846F1}">
                <asvg:svgBlip xmlns:asvg="http://schemas.microsoft.com/office/drawing/2016/SVG/main" r:embed="rId20"/>
              </a:ext>
            </a:extLst>
          </a:blip>
          <a:stretch>
            <a:fillRect/>
          </a:stretch>
        </xdr:blipFill>
        <xdr:spPr>
          <a:xfrm>
            <a:off x="4930104" y="6142636"/>
            <a:ext cx="419357" cy="375673"/>
          </a:xfrm>
          <a:prstGeom prst="rect">
            <a:avLst/>
          </a:prstGeom>
        </xdr:spPr>
      </xdr:pic>
      <xdr:pic>
        <xdr:nvPicPr>
          <xdr:cNvPr id="234" name="Graphic 233" descr="Box trolley">
            <a:extLst>
              <a:ext uri="{FF2B5EF4-FFF2-40B4-BE49-F238E27FC236}">
                <a16:creationId xmlns:a16="http://schemas.microsoft.com/office/drawing/2014/main" id="{6B239603-71ED-9BCC-F6FD-176F795591FA}"/>
              </a:ext>
            </a:extLst>
          </xdr:cNvPr>
          <xdr:cNvPicPr>
            <a:picLocks noChangeAspect="1"/>
          </xdr:cNvPicPr>
        </xdr:nvPicPr>
        <xdr:blipFill>
          <a:blip xmlns:r="http://schemas.openxmlformats.org/officeDocument/2006/relationships" r:embed="rId21">
            <a:extLst>
              <a:ext uri="{96DAC541-7B7A-43D3-8B79-37D633B846F1}">
                <asvg:svgBlip xmlns:asvg="http://schemas.microsoft.com/office/drawing/2016/SVG/main" r:embed="rId22"/>
              </a:ext>
            </a:extLst>
          </a:blip>
          <a:stretch>
            <a:fillRect/>
          </a:stretch>
        </xdr:blipFill>
        <xdr:spPr>
          <a:xfrm>
            <a:off x="6438275" y="4654338"/>
            <a:ext cx="441768" cy="447719"/>
          </a:xfrm>
          <a:prstGeom prst="rect">
            <a:avLst/>
          </a:prstGeom>
        </xdr:spPr>
      </xdr:pic>
      <xdr:pic>
        <xdr:nvPicPr>
          <xdr:cNvPr id="236" name="Graphic 235" descr="Employee badge">
            <a:extLst>
              <a:ext uri="{FF2B5EF4-FFF2-40B4-BE49-F238E27FC236}">
                <a16:creationId xmlns:a16="http://schemas.microsoft.com/office/drawing/2014/main" id="{8F2E7272-FD7B-1E35-0D26-84D00388955A}"/>
              </a:ext>
            </a:extLst>
          </xdr:cNvPr>
          <xdr:cNvPicPr>
            <a:picLocks noChangeAspect="1"/>
          </xdr:cNvPicPr>
        </xdr:nvPicPr>
        <xdr:blipFill>
          <a:blip xmlns:r="http://schemas.openxmlformats.org/officeDocument/2006/relationships" r:embed="rId23">
            <a:extLst>
              <a:ext uri="{96DAC541-7B7A-43D3-8B79-37D633B846F1}">
                <asvg:svgBlip xmlns:asvg="http://schemas.microsoft.com/office/drawing/2016/SVG/main" r:embed="rId24"/>
              </a:ext>
            </a:extLst>
          </a:blip>
          <a:stretch>
            <a:fillRect/>
          </a:stretch>
        </xdr:blipFill>
        <xdr:spPr>
          <a:xfrm>
            <a:off x="7963719" y="3295111"/>
            <a:ext cx="453291" cy="457750"/>
          </a:xfrm>
          <a:prstGeom prst="rect">
            <a:avLst/>
          </a:prstGeom>
        </xdr:spPr>
      </xdr:pic>
      <xdr:pic>
        <xdr:nvPicPr>
          <xdr:cNvPr id="239" name="Graphic 238" descr="Close">
            <a:extLst>
              <a:ext uri="{FF2B5EF4-FFF2-40B4-BE49-F238E27FC236}">
                <a16:creationId xmlns:a16="http://schemas.microsoft.com/office/drawing/2014/main" id="{DC410200-F667-E7C2-8F3E-BBD839A00B8A}"/>
              </a:ext>
            </a:extLst>
          </xdr:cNvPr>
          <xdr:cNvPicPr>
            <a:picLocks noChangeAspect="1"/>
          </xdr:cNvPicPr>
        </xdr:nvPicPr>
        <xdr:blipFill>
          <a:blip xmlns:r="http://schemas.openxmlformats.org/officeDocument/2006/relationships" r:embed="rId25">
            <a:extLst>
              <a:ext uri="{96DAC541-7B7A-43D3-8B79-37D633B846F1}">
                <asvg:svgBlip xmlns:asvg="http://schemas.microsoft.com/office/drawing/2016/SVG/main" r:embed="rId26"/>
              </a:ext>
            </a:extLst>
          </a:blip>
          <a:stretch>
            <a:fillRect/>
          </a:stretch>
        </xdr:blipFill>
        <xdr:spPr>
          <a:xfrm>
            <a:off x="8023205" y="6359263"/>
            <a:ext cx="168618" cy="163409"/>
          </a:xfrm>
          <a:prstGeom prst="rect">
            <a:avLst/>
          </a:prstGeom>
        </xdr:spPr>
      </xdr:pic>
      <xdr:pic>
        <xdr:nvPicPr>
          <xdr:cNvPr id="248" name="Graphic 247" descr="Employee badge">
            <a:extLst>
              <a:ext uri="{FF2B5EF4-FFF2-40B4-BE49-F238E27FC236}">
                <a16:creationId xmlns:a16="http://schemas.microsoft.com/office/drawing/2014/main" id="{F94774BC-62E8-0994-1EA3-7B0A6B8649F2}"/>
              </a:ext>
            </a:extLst>
          </xdr:cNvPr>
          <xdr:cNvPicPr>
            <a:picLocks noChangeAspect="1"/>
          </xdr:cNvPicPr>
        </xdr:nvPicPr>
        <xdr:blipFill>
          <a:blip xmlns:r="http://schemas.openxmlformats.org/officeDocument/2006/relationships" r:embed="rId23">
            <a:extLst>
              <a:ext uri="{96DAC541-7B7A-43D3-8B79-37D633B846F1}">
                <asvg:svgBlip xmlns:asvg="http://schemas.microsoft.com/office/drawing/2016/SVG/main" r:embed="rId24"/>
              </a:ext>
            </a:extLst>
          </a:blip>
          <a:stretch>
            <a:fillRect/>
          </a:stretch>
        </xdr:blipFill>
        <xdr:spPr>
          <a:xfrm>
            <a:off x="7981449" y="6157763"/>
            <a:ext cx="436736" cy="438670"/>
          </a:xfrm>
          <a:prstGeom prst="rect">
            <a:avLst/>
          </a:prstGeom>
        </xdr:spPr>
      </xdr:pic>
      <xdr:pic>
        <xdr:nvPicPr>
          <xdr:cNvPr id="250" name="Graphic 249" descr="Register">
            <a:extLst>
              <a:ext uri="{FF2B5EF4-FFF2-40B4-BE49-F238E27FC236}">
                <a16:creationId xmlns:a16="http://schemas.microsoft.com/office/drawing/2014/main" id="{A2670DE1-8C40-FC91-8CA1-7B8FCC026683}"/>
              </a:ext>
            </a:extLst>
          </xdr:cNvPr>
          <xdr:cNvPicPr>
            <a:picLocks noChangeAspect="1"/>
          </xdr:cNvPicPr>
        </xdr:nvPicPr>
        <xdr:blipFill>
          <a:blip xmlns:r="http://schemas.openxmlformats.org/officeDocument/2006/relationships" r:embed="rId27">
            <a:extLst>
              <a:ext uri="{96DAC541-7B7A-43D3-8B79-37D633B846F1}">
                <asvg:svgBlip xmlns:asvg="http://schemas.microsoft.com/office/drawing/2016/SVG/main" r:embed="rId28"/>
              </a:ext>
            </a:extLst>
          </a:blip>
          <a:stretch>
            <a:fillRect/>
          </a:stretch>
        </xdr:blipFill>
        <xdr:spPr>
          <a:xfrm>
            <a:off x="9486683" y="4695328"/>
            <a:ext cx="419466" cy="398775"/>
          </a:xfrm>
          <a:prstGeom prst="rect">
            <a:avLst/>
          </a:prstGeom>
        </xdr:spPr>
      </xdr:pic>
      <xdr:sp macro="" textlink="PivotTables2!$V$70">
        <xdr:nvSpPr>
          <xdr:cNvPr id="272" name="TextBox 271">
            <a:extLst>
              <a:ext uri="{FF2B5EF4-FFF2-40B4-BE49-F238E27FC236}">
                <a16:creationId xmlns:a16="http://schemas.microsoft.com/office/drawing/2014/main" id="{CB9C3F4E-8DB7-7049-AF63-3B208693816D}"/>
              </a:ext>
            </a:extLst>
          </xdr:cNvPr>
          <xdr:cNvSpPr txBox="1"/>
        </xdr:nvSpPr>
        <xdr:spPr>
          <a:xfrm rot="2871342">
            <a:off x="4410481" y="3568339"/>
            <a:ext cx="40819" cy="12993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fld id="{8CA49662-F343-41A1-A9DA-A310ABBB37FC}" type="TxLink">
              <a:rPr lang="en-US" sz="30000" b="0" i="0" u="none" strike="noStrike">
                <a:solidFill>
                  <a:schemeClr val="bg1"/>
                </a:solidFill>
                <a:latin typeface="Arial"/>
                <a:ea typeface="Calibri" panose="020F0502020204030204" pitchFamily="34" charset="0"/>
                <a:cs typeface="Arial"/>
              </a:rPr>
              <a:pPr algn="ctr"/>
              <a:t>|</a:t>
            </a:fld>
            <a:endParaRPr lang="en-IN" sz="1200" b="0">
              <a:solidFill>
                <a:schemeClr val="bg1"/>
              </a:solidFill>
              <a:latin typeface="Avenir LT Std 45 Book" panose="020B0502020203020204" pitchFamily="34" charset="0"/>
              <a:ea typeface="Calibri" panose="020F0502020204030204" pitchFamily="34" charset="0"/>
              <a:cs typeface="Calibri" panose="020F0502020204030204" pitchFamily="34" charset="0"/>
            </a:endParaRPr>
          </a:p>
        </xdr:txBody>
      </xdr:sp>
      <xdr:sp macro="" textlink="">
        <xdr:nvSpPr>
          <xdr:cNvPr id="273" name="TextBox 272">
            <a:extLst>
              <a:ext uri="{FF2B5EF4-FFF2-40B4-BE49-F238E27FC236}">
                <a16:creationId xmlns:a16="http://schemas.microsoft.com/office/drawing/2014/main" id="{FE183317-2366-A281-B889-23002E49102C}"/>
              </a:ext>
            </a:extLst>
          </xdr:cNvPr>
          <xdr:cNvSpPr txBox="1"/>
        </xdr:nvSpPr>
        <xdr:spPr>
          <a:xfrm>
            <a:off x="7607541" y="6859325"/>
            <a:ext cx="1204976" cy="5401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IN" sz="1200" b="0">
                <a:solidFill>
                  <a:schemeClr val="bg1"/>
                </a:solidFill>
                <a:latin typeface="Avenir LT Std 45 Book" panose="020B0502020203020204" pitchFamily="34" charset="0"/>
                <a:ea typeface="Calibri" panose="020F0502020204030204" pitchFamily="34" charset="0"/>
                <a:cs typeface="Calibri" panose="020F0502020204030204" pitchFamily="34" charset="0"/>
              </a:rPr>
              <a:t>Unregistered</a:t>
            </a:r>
            <a:r>
              <a:rPr lang="en-IN" sz="1200" b="0" baseline="0">
                <a:solidFill>
                  <a:schemeClr val="bg1"/>
                </a:solidFill>
                <a:latin typeface="Avenir LT Std 45 Book" panose="020B0502020203020204" pitchFamily="34" charset="0"/>
                <a:ea typeface="Calibri" panose="020F0502020204030204" pitchFamily="34" charset="0"/>
                <a:cs typeface="Calibri" panose="020F0502020204030204" pitchFamily="34" charset="0"/>
              </a:rPr>
              <a:t> </a:t>
            </a:r>
          </a:p>
          <a:p>
            <a:pPr algn="ctr"/>
            <a:r>
              <a:rPr lang="en-IN" sz="1200" b="0" baseline="0">
                <a:solidFill>
                  <a:schemeClr val="bg1"/>
                </a:solidFill>
                <a:latin typeface="Avenir LT Std 45 Book" panose="020B0502020203020204" pitchFamily="34" charset="0"/>
                <a:ea typeface="Calibri" panose="020F0502020204030204" pitchFamily="34" charset="0"/>
                <a:cs typeface="Calibri" panose="020F0502020204030204" pitchFamily="34" charset="0"/>
              </a:rPr>
              <a:t>Customer Info</a:t>
            </a:r>
            <a:endParaRPr lang="en-IN" sz="1200" b="0">
              <a:solidFill>
                <a:schemeClr val="bg1"/>
              </a:solidFill>
              <a:latin typeface="Avenir LT Std 45 Book" panose="020B0502020203020204" pitchFamily="34" charset="0"/>
              <a:ea typeface="Calibri" panose="020F0502020204030204" pitchFamily="34" charset="0"/>
              <a:cs typeface="Calibri" panose="020F0502020204030204" pitchFamily="34" charset="0"/>
            </a:endParaRPr>
          </a:p>
        </xdr:txBody>
      </xdr:sp>
      <xdr:sp macro="" textlink="">
        <xdr:nvSpPr>
          <xdr:cNvPr id="274" name="TextBox 273">
            <a:extLst>
              <a:ext uri="{FF2B5EF4-FFF2-40B4-BE49-F238E27FC236}">
                <a16:creationId xmlns:a16="http://schemas.microsoft.com/office/drawing/2014/main" id="{45134BC9-D3E9-8639-47C9-066104E92716}"/>
              </a:ext>
            </a:extLst>
          </xdr:cNvPr>
          <xdr:cNvSpPr txBox="1"/>
        </xdr:nvSpPr>
        <xdr:spPr>
          <a:xfrm>
            <a:off x="9200564" y="5397779"/>
            <a:ext cx="943464" cy="2509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N" sz="1200" b="0">
                <a:solidFill>
                  <a:schemeClr val="bg1"/>
                </a:solidFill>
                <a:latin typeface="Avenir LT Std 45 Book" panose="020B0502020203020204" pitchFamily="34" charset="0"/>
                <a:ea typeface="Calibri" panose="020F0502020204030204" pitchFamily="34" charset="0"/>
                <a:cs typeface="Calibri" panose="020F0502020204030204" pitchFamily="34" charset="0"/>
              </a:rPr>
              <a:t>Paid</a:t>
            </a:r>
            <a:r>
              <a:rPr lang="en-IN" sz="1200" b="0" baseline="0">
                <a:solidFill>
                  <a:schemeClr val="bg1"/>
                </a:solidFill>
                <a:latin typeface="Avenir LT Std 45 Book" panose="020B0502020203020204" pitchFamily="34" charset="0"/>
                <a:ea typeface="Calibri" panose="020F0502020204030204" pitchFamily="34" charset="0"/>
                <a:cs typeface="Calibri" panose="020F0502020204030204" pitchFamily="34" charset="0"/>
              </a:rPr>
              <a:t> Orders</a:t>
            </a:r>
            <a:endParaRPr lang="en-IN" sz="1200" b="0">
              <a:solidFill>
                <a:schemeClr val="bg1"/>
              </a:solidFill>
              <a:latin typeface="Avenir LT Std 45 Book" panose="020B0502020203020204" pitchFamily="34" charset="0"/>
              <a:ea typeface="Calibri" panose="020F0502020204030204" pitchFamily="34" charset="0"/>
              <a:cs typeface="Calibri" panose="020F0502020204030204" pitchFamily="34" charset="0"/>
            </a:endParaRPr>
          </a:p>
        </xdr:txBody>
      </xdr:sp>
      <xdr:sp macro="" textlink="">
        <xdr:nvSpPr>
          <xdr:cNvPr id="277" name="TextBox 276">
            <a:extLst>
              <a:ext uri="{FF2B5EF4-FFF2-40B4-BE49-F238E27FC236}">
                <a16:creationId xmlns:a16="http://schemas.microsoft.com/office/drawing/2014/main" id="{AB4BA890-9F62-0B7E-E205-F87662A11992}"/>
              </a:ext>
            </a:extLst>
          </xdr:cNvPr>
          <xdr:cNvSpPr txBox="1"/>
        </xdr:nvSpPr>
        <xdr:spPr>
          <a:xfrm>
            <a:off x="42576" y="3802565"/>
            <a:ext cx="1134599" cy="18487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3800">
                <a:solidFill>
                  <a:schemeClr val="bg1"/>
                </a:solidFill>
                <a:effectLst>
                  <a:glow rad="63500">
                    <a:srgbClr val="194AFE">
                      <a:alpha val="40000"/>
                    </a:srgbClr>
                  </a:glow>
                  <a:outerShdw blurRad="177800" sx="114000" sy="114000" algn="ctr" rotWithShape="0">
                    <a:srgbClr val="194AFE"/>
                  </a:outerShdw>
                </a:effectLst>
                <a:latin typeface="+mj-lt"/>
              </a:rPr>
              <a:t>○</a:t>
            </a:r>
          </a:p>
        </xdr:txBody>
      </xdr:sp>
      <xdr:sp macro="" textlink="">
        <xdr:nvSpPr>
          <xdr:cNvPr id="285" name="TextBox 284">
            <a:extLst>
              <a:ext uri="{FF2B5EF4-FFF2-40B4-BE49-F238E27FC236}">
                <a16:creationId xmlns:a16="http://schemas.microsoft.com/office/drawing/2014/main" id="{6E022336-D6A9-D23C-ECDB-9ECF73CE67C8}"/>
              </a:ext>
            </a:extLst>
          </xdr:cNvPr>
          <xdr:cNvSpPr txBox="1"/>
        </xdr:nvSpPr>
        <xdr:spPr>
          <a:xfrm>
            <a:off x="2862503" y="3886859"/>
            <a:ext cx="1451131" cy="18535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3800">
                <a:solidFill>
                  <a:schemeClr val="bg1"/>
                </a:solidFill>
                <a:effectLst>
                  <a:glow rad="63500">
                    <a:srgbClr val="194AFE">
                      <a:alpha val="40000"/>
                    </a:srgbClr>
                  </a:glow>
                  <a:outerShdw blurRad="177800" sx="114000" sy="114000" algn="ctr" rotWithShape="0">
                    <a:srgbClr val="194AFE"/>
                  </a:outerShdw>
                </a:effectLst>
                <a:latin typeface="+mj-lt"/>
              </a:rPr>
              <a:t>○</a:t>
            </a:r>
          </a:p>
        </xdr:txBody>
      </xdr:sp>
      <xdr:sp macro="" textlink="">
        <xdr:nvSpPr>
          <xdr:cNvPr id="286" name="TextBox 285">
            <a:extLst>
              <a:ext uri="{FF2B5EF4-FFF2-40B4-BE49-F238E27FC236}">
                <a16:creationId xmlns:a16="http://schemas.microsoft.com/office/drawing/2014/main" id="{9D837915-F98C-C916-0347-D40A3AC7394D}"/>
              </a:ext>
            </a:extLst>
          </xdr:cNvPr>
          <xdr:cNvSpPr txBox="1"/>
        </xdr:nvSpPr>
        <xdr:spPr>
          <a:xfrm>
            <a:off x="9069970" y="3834053"/>
            <a:ext cx="1241270" cy="18487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3800">
                <a:solidFill>
                  <a:schemeClr val="bg1"/>
                </a:solidFill>
                <a:effectLst>
                  <a:glow rad="63500">
                    <a:srgbClr val="194AFE">
                      <a:alpha val="40000"/>
                    </a:srgbClr>
                  </a:glow>
                  <a:outerShdw blurRad="177800" sx="114000" sy="114000" algn="ctr" rotWithShape="0">
                    <a:srgbClr val="194AFE"/>
                  </a:outerShdw>
                </a:effectLst>
                <a:latin typeface="+mj-lt"/>
              </a:rPr>
              <a:t>○</a:t>
            </a:r>
          </a:p>
        </xdr:txBody>
      </xdr:sp>
      <xdr:sp macro="" textlink="PivotTables2!V63">
        <xdr:nvSpPr>
          <xdr:cNvPr id="305" name="TextBox 304">
            <a:extLst>
              <a:ext uri="{FF2B5EF4-FFF2-40B4-BE49-F238E27FC236}">
                <a16:creationId xmlns:a16="http://schemas.microsoft.com/office/drawing/2014/main" id="{F7CA5465-A97D-4869-D5DE-082A88B39502}"/>
              </a:ext>
            </a:extLst>
          </xdr:cNvPr>
          <xdr:cNvSpPr txBox="1"/>
        </xdr:nvSpPr>
        <xdr:spPr>
          <a:xfrm>
            <a:off x="3120603" y="1601270"/>
            <a:ext cx="479894" cy="27950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C23BBF91-035E-489B-832C-F504056524DC}" type="TxLink">
              <a:rPr lang="en-US" sz="30000" b="0" i="0" u="none" strike="noStrike">
                <a:solidFill>
                  <a:srgbClr val="FFFFFF"/>
                </a:solidFill>
                <a:latin typeface="Arial"/>
                <a:ea typeface="Calibri"/>
                <a:cs typeface="Arial"/>
              </a:rPr>
              <a:pPr/>
              <a:t>|</a:t>
            </a:fld>
            <a:endParaRPr lang="en-IN" sz="1100"/>
          </a:p>
        </xdr:txBody>
      </xdr:sp>
      <mc:AlternateContent xmlns:mc="http://schemas.openxmlformats.org/markup-compatibility/2006">
        <mc:Choice xmlns:a14="http://schemas.microsoft.com/office/drawing/2010/main" Requires="a14">
          <xdr:graphicFrame macro="">
            <xdr:nvGraphicFramePr>
              <xdr:cNvPr id="309" name="Year 6">
                <a:extLst>
                  <a:ext uri="{FF2B5EF4-FFF2-40B4-BE49-F238E27FC236}">
                    <a16:creationId xmlns:a16="http://schemas.microsoft.com/office/drawing/2014/main" id="{926C2C11-98A9-409E-8A0A-A41CF44635FA}"/>
                  </a:ext>
                </a:extLst>
              </xdr:cNvPr>
              <xdr:cNvGraphicFramePr/>
            </xdr:nvGraphicFramePr>
            <xdr:xfrm>
              <a:off x="2335020" y="569004"/>
              <a:ext cx="3663765" cy="1023829"/>
            </xdr:xfrm>
            <a:graphic>
              <a:graphicData uri="http://schemas.microsoft.com/office/drawing/2010/slicer">
                <sle:slicer xmlns:sle="http://schemas.microsoft.com/office/drawing/2010/slicer" name="Year 6"/>
              </a:graphicData>
            </a:graphic>
          </xdr:graphicFrame>
        </mc:Choice>
        <mc:Fallback>
          <xdr:sp macro="" textlink="">
            <xdr:nvSpPr>
              <xdr:cNvPr id="0" name=""/>
              <xdr:cNvSpPr>
                <a:spLocks noTextEdit="1"/>
              </xdr:cNvSpPr>
            </xdr:nvSpPr>
            <xdr:spPr>
              <a:xfrm>
                <a:off x="2321561" y="545140"/>
                <a:ext cx="3642632" cy="98089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PivotTables2!W63">
        <xdr:nvSpPr>
          <xdr:cNvPr id="318" name="TextBox 317">
            <a:extLst>
              <a:ext uri="{FF2B5EF4-FFF2-40B4-BE49-F238E27FC236}">
                <a16:creationId xmlns:a16="http://schemas.microsoft.com/office/drawing/2014/main" id="{0C4F3792-C34C-413A-B82E-C323C0BAC7C0}"/>
              </a:ext>
            </a:extLst>
          </xdr:cNvPr>
          <xdr:cNvSpPr txBox="1"/>
        </xdr:nvSpPr>
        <xdr:spPr>
          <a:xfrm>
            <a:off x="2990284" y="907637"/>
            <a:ext cx="1266661" cy="21877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3D0C4E19-05B3-41E1-80A0-445F9D6BEF2C}" type="TxLink">
              <a:rPr lang="en-US" sz="13800" b="0" i="0" u="none" strike="noStrike">
                <a:solidFill>
                  <a:schemeClr val="bg1"/>
                </a:solidFill>
                <a:effectLst>
                  <a:glow rad="63500">
                    <a:schemeClr val="accent1">
                      <a:alpha val="40000"/>
                    </a:schemeClr>
                  </a:glow>
                  <a:outerShdw blurRad="177800" sx="114000" sy="114000" algn="ctr" rotWithShape="0">
                    <a:srgbClr val="194AFE"/>
                  </a:outerShdw>
                </a:effectLst>
                <a:latin typeface="+mj-lt"/>
                <a:ea typeface="Calibri"/>
                <a:cs typeface="Calibri"/>
              </a:rPr>
              <a:pPr/>
              <a:t>○</a:t>
            </a:fld>
            <a:endParaRPr lang="en-IN" sz="13800">
              <a:solidFill>
                <a:schemeClr val="bg1"/>
              </a:solidFill>
              <a:effectLst>
                <a:glow rad="63500">
                  <a:schemeClr val="accent1">
                    <a:alpha val="40000"/>
                  </a:schemeClr>
                </a:glow>
                <a:outerShdw blurRad="177800" sx="114000" sy="114000" algn="ctr" rotWithShape="0">
                  <a:srgbClr val="194AFE"/>
                </a:outerShdw>
              </a:effectLst>
              <a:latin typeface="+mj-lt"/>
            </a:endParaRPr>
          </a:p>
        </xdr:txBody>
      </xdr:sp>
      <xdr:sp macro="" textlink="PivotTables2!X63">
        <xdr:nvSpPr>
          <xdr:cNvPr id="325" name="TextBox 324">
            <a:extLst>
              <a:ext uri="{FF2B5EF4-FFF2-40B4-BE49-F238E27FC236}">
                <a16:creationId xmlns:a16="http://schemas.microsoft.com/office/drawing/2014/main" id="{8ABAEA0A-4157-4D4A-B4DB-5DFEE4B7C70E}"/>
              </a:ext>
            </a:extLst>
          </xdr:cNvPr>
          <xdr:cNvSpPr txBox="1"/>
        </xdr:nvSpPr>
        <xdr:spPr>
          <a:xfrm>
            <a:off x="3082200" y="1271319"/>
            <a:ext cx="2154713" cy="155221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02703B13-7038-4720-A9C7-8D6BEF657EFC}" type="TxLink">
              <a:rPr lang="en-US" sz="9700" b="0" i="0" u="none" strike="noStrike">
                <a:solidFill>
                  <a:schemeClr val="tx1">
                    <a:alpha val="66000"/>
                  </a:schemeClr>
                </a:solidFill>
                <a:latin typeface="Calibri"/>
                <a:ea typeface="Calibri"/>
                <a:cs typeface="Calibri"/>
              </a:rPr>
              <a:pPr/>
              <a:t> </a:t>
            </a:fld>
            <a:endParaRPr lang="en-IN" sz="9700" b="0">
              <a:solidFill>
                <a:schemeClr val="tx1">
                  <a:alpha val="66000"/>
                </a:schemeClr>
              </a:solidFill>
              <a:latin typeface="Avenir LT Std 45 Book" panose="020B0502020203020204" pitchFamily="34" charset="0"/>
              <a:ea typeface="Calibri" panose="020F0502020204030204" pitchFamily="34" charset="0"/>
              <a:cs typeface="Calibri" panose="020F0502020204030204" pitchFamily="34" charset="0"/>
            </a:endParaRPr>
          </a:p>
        </xdr:txBody>
      </xdr:sp>
      <xdr:sp macro="" textlink="PivotTables2!$X$64">
        <xdr:nvSpPr>
          <xdr:cNvPr id="326" name="TextBox 325">
            <a:extLst>
              <a:ext uri="{FF2B5EF4-FFF2-40B4-BE49-F238E27FC236}">
                <a16:creationId xmlns:a16="http://schemas.microsoft.com/office/drawing/2014/main" id="{ED908DAC-077E-EFDC-D0AD-07A59F775A45}"/>
              </a:ext>
            </a:extLst>
          </xdr:cNvPr>
          <xdr:cNvSpPr txBox="1"/>
        </xdr:nvSpPr>
        <xdr:spPr>
          <a:xfrm>
            <a:off x="3062153" y="6698107"/>
            <a:ext cx="1062485" cy="13830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6A4872A-763E-4FCD-A9DE-4764251BECC0}" type="TxLink">
              <a:rPr lang="en-US" sz="12000" b="0" i="0" u="none" strike="noStrike">
                <a:solidFill>
                  <a:schemeClr val="tx1">
                    <a:alpha val="66000"/>
                  </a:schemeClr>
                </a:solidFill>
                <a:latin typeface="Calibri"/>
                <a:ea typeface="Calibri"/>
                <a:cs typeface="Calibri"/>
              </a:rPr>
              <a:pPr/>
              <a:t>●</a:t>
            </a:fld>
            <a:endParaRPr lang="en-IN" sz="12000">
              <a:solidFill>
                <a:schemeClr val="tx1">
                  <a:alpha val="66000"/>
                </a:schemeClr>
              </a:solidFill>
            </a:endParaRPr>
          </a:p>
        </xdr:txBody>
      </xdr:sp>
      <xdr:sp macro="" textlink="PivotTables2!V69">
        <xdr:nvSpPr>
          <xdr:cNvPr id="20" name="TextBox 19">
            <a:extLst>
              <a:ext uri="{FF2B5EF4-FFF2-40B4-BE49-F238E27FC236}">
                <a16:creationId xmlns:a16="http://schemas.microsoft.com/office/drawing/2014/main" id="{9996A04A-C2EE-825B-746F-0CF6C8CFDB51}"/>
              </a:ext>
            </a:extLst>
          </xdr:cNvPr>
          <xdr:cNvSpPr txBox="1"/>
        </xdr:nvSpPr>
        <xdr:spPr>
          <a:xfrm rot="18652688">
            <a:off x="3693018" y="4448456"/>
            <a:ext cx="469114" cy="21976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indent="0"/>
            <a:fld id="{059AC218-3A39-44F8-97F8-715E6D39158F}" type="TxLink">
              <a:rPr lang="en-US" sz="30000" b="0" i="0" u="none" strike="noStrike">
                <a:solidFill>
                  <a:schemeClr val="bg1"/>
                </a:solidFill>
                <a:latin typeface="Arial"/>
                <a:ea typeface="+mn-ea"/>
                <a:cs typeface="Arial"/>
              </a:rPr>
              <a:pPr marL="0" indent="0"/>
              <a:t> </a:t>
            </a:fld>
            <a:endParaRPr lang="en-IN" sz="30000" b="0" i="0" u="none" strike="noStrike">
              <a:solidFill>
                <a:schemeClr val="bg1"/>
              </a:solidFill>
              <a:latin typeface="Arial"/>
              <a:ea typeface="+mn-ea"/>
              <a:cs typeface="Arial"/>
            </a:endParaRPr>
          </a:p>
        </xdr:txBody>
      </xdr:sp>
      <xdr:sp macro="" textlink="PivotTables2!V69">
        <xdr:nvSpPr>
          <xdr:cNvPr id="27" name="TextBox 26">
            <a:extLst>
              <a:ext uri="{FF2B5EF4-FFF2-40B4-BE49-F238E27FC236}">
                <a16:creationId xmlns:a16="http://schemas.microsoft.com/office/drawing/2014/main" id="{3A6C4AA4-70A7-D27D-42A0-F387C843F2D0}"/>
              </a:ext>
            </a:extLst>
          </xdr:cNvPr>
          <xdr:cNvSpPr txBox="1"/>
        </xdr:nvSpPr>
        <xdr:spPr>
          <a:xfrm rot="2811555">
            <a:off x="5837872" y="4007475"/>
            <a:ext cx="469114" cy="22956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46CF353E-8398-4C04-910E-1BA4C4FFBD19}" type="TxLink">
              <a:rPr lang="en-US" sz="30000" b="0" i="0" u="none" strike="noStrike">
                <a:solidFill>
                  <a:schemeClr val="bg1"/>
                </a:solidFill>
                <a:latin typeface="Arial"/>
                <a:cs typeface="Arial"/>
              </a:rPr>
              <a:pPr/>
              <a:t> </a:t>
            </a:fld>
            <a:endParaRPr lang="en-IN" sz="1100">
              <a:solidFill>
                <a:schemeClr val="bg1"/>
              </a:solidFill>
            </a:endParaRPr>
          </a:p>
        </xdr:txBody>
      </xdr:sp>
      <xdr:sp macro="" textlink="PivotTables2!X70">
        <xdr:nvSpPr>
          <xdr:cNvPr id="42" name="TextBox 41">
            <a:extLst>
              <a:ext uri="{FF2B5EF4-FFF2-40B4-BE49-F238E27FC236}">
                <a16:creationId xmlns:a16="http://schemas.microsoft.com/office/drawing/2014/main" id="{835A76EA-7570-EC92-BDE7-70D488AF4CEA}"/>
              </a:ext>
            </a:extLst>
          </xdr:cNvPr>
          <xdr:cNvSpPr txBox="1"/>
        </xdr:nvSpPr>
        <xdr:spPr>
          <a:xfrm>
            <a:off x="4562966" y="3198138"/>
            <a:ext cx="1169011" cy="4935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fld id="{3323D3C4-4F37-437A-A9E3-A40BDE7A075D}" type="TxLink">
              <a:rPr lang="en-US" sz="12000" b="0" i="0" u="none" strike="noStrike">
                <a:solidFill>
                  <a:schemeClr val="tx1">
                    <a:alpha val="66000"/>
                  </a:schemeClr>
                </a:solidFill>
                <a:latin typeface="Calibri"/>
                <a:ea typeface="Calibri"/>
                <a:cs typeface="Calibri"/>
              </a:rPr>
              <a:pPr algn="ctr"/>
              <a:t> </a:t>
            </a:fld>
            <a:endParaRPr lang="en-IN" sz="12000" b="0">
              <a:solidFill>
                <a:schemeClr val="tx1">
                  <a:alpha val="66000"/>
                </a:schemeClr>
              </a:solidFill>
              <a:latin typeface="Avenir LT Std 45 Book" panose="020B0502020203020204" pitchFamily="34" charset="0"/>
              <a:ea typeface="Calibri" panose="020F0502020204030204" pitchFamily="34" charset="0"/>
              <a:cs typeface="Calibri" panose="020F0502020204030204" pitchFamily="34" charset="0"/>
            </a:endParaRPr>
          </a:p>
        </xdr:txBody>
      </xdr:sp>
      <xdr:sp macro="" textlink="PivotTables2!X69">
        <xdr:nvSpPr>
          <xdr:cNvPr id="43" name="TextBox 42">
            <a:extLst>
              <a:ext uri="{FF2B5EF4-FFF2-40B4-BE49-F238E27FC236}">
                <a16:creationId xmlns:a16="http://schemas.microsoft.com/office/drawing/2014/main" id="{8C3CC698-949E-3D38-A42A-365076B45BFA}"/>
              </a:ext>
            </a:extLst>
          </xdr:cNvPr>
          <xdr:cNvSpPr txBox="1"/>
        </xdr:nvSpPr>
        <xdr:spPr>
          <a:xfrm>
            <a:off x="4550499" y="6078346"/>
            <a:ext cx="1176732" cy="470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fld id="{883EA1AE-B388-4F88-9A17-7EC0B4C08C3C}" type="TxLink">
              <a:rPr lang="en-US" sz="10000" b="0" i="0" u="none" strike="noStrike">
                <a:solidFill>
                  <a:schemeClr val="tx1">
                    <a:alpha val="66000"/>
                  </a:schemeClr>
                </a:solidFill>
                <a:latin typeface="Calibri"/>
                <a:ea typeface="Calibri"/>
                <a:cs typeface="Calibri"/>
              </a:rPr>
              <a:pPr algn="ctr"/>
              <a:t>●</a:t>
            </a:fld>
            <a:endParaRPr lang="en-IN" sz="10000" b="0">
              <a:solidFill>
                <a:schemeClr val="tx1">
                  <a:alpha val="66000"/>
                </a:schemeClr>
              </a:solidFill>
              <a:latin typeface="Avenir LT Std 45 Book" panose="020B0502020203020204" pitchFamily="34" charset="0"/>
              <a:ea typeface="Calibri" panose="020F0502020204030204" pitchFamily="34" charset="0"/>
              <a:cs typeface="Calibri" panose="020F0502020204030204" pitchFamily="34" charset="0"/>
            </a:endParaRPr>
          </a:p>
        </xdr:txBody>
      </xdr:sp>
      <xdr:sp macro="" textlink="PivotTables2!W75">
        <xdr:nvSpPr>
          <xdr:cNvPr id="60" name="TextBox 59">
            <a:extLst>
              <a:ext uri="{FF2B5EF4-FFF2-40B4-BE49-F238E27FC236}">
                <a16:creationId xmlns:a16="http://schemas.microsoft.com/office/drawing/2014/main" id="{7825868C-8831-FBC3-08E1-B598A755C6F3}"/>
              </a:ext>
            </a:extLst>
          </xdr:cNvPr>
          <xdr:cNvSpPr txBox="1"/>
        </xdr:nvSpPr>
        <xdr:spPr>
          <a:xfrm>
            <a:off x="7010935" y="5455079"/>
            <a:ext cx="2358841" cy="16582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FFD3A401-3E8D-4E06-98D0-D2B19ED52FF1}" type="TxLink">
              <a:rPr lang="en-US" sz="13800">
                <a:solidFill>
                  <a:schemeClr val="bg1"/>
                </a:solidFill>
                <a:effectLst>
                  <a:glow rad="63500">
                    <a:srgbClr val="194AFE">
                      <a:alpha val="40000"/>
                    </a:srgbClr>
                  </a:glow>
                  <a:outerShdw blurRad="177800" sx="114000" sy="114000" algn="ctr" rotWithShape="0">
                    <a:srgbClr val="194AFE"/>
                  </a:outerShdw>
                </a:effectLst>
                <a:latin typeface="+mj-lt"/>
                <a:ea typeface="+mn-ea"/>
                <a:cs typeface="+mn-cs"/>
              </a:rPr>
              <a:pPr marL="0" indent="0" algn="ctr"/>
              <a:t> </a:t>
            </a:fld>
            <a:endParaRPr lang="en-IN" sz="13800">
              <a:solidFill>
                <a:schemeClr val="bg1"/>
              </a:solidFill>
              <a:effectLst>
                <a:glow rad="63500">
                  <a:srgbClr val="194AFE">
                    <a:alpha val="40000"/>
                  </a:srgbClr>
                </a:glow>
                <a:outerShdw blurRad="177800" sx="114000" sy="114000" algn="ctr" rotWithShape="0">
                  <a:srgbClr val="194AFE"/>
                </a:outerShdw>
              </a:effectLst>
              <a:latin typeface="+mj-lt"/>
              <a:ea typeface="+mn-ea"/>
              <a:cs typeface="+mn-cs"/>
            </a:endParaRPr>
          </a:p>
        </xdr:txBody>
      </xdr:sp>
      <xdr:sp macro="" textlink="PivotTables2!V76">
        <xdr:nvSpPr>
          <xdr:cNvPr id="61" name="TextBox 60">
            <a:extLst>
              <a:ext uri="{FF2B5EF4-FFF2-40B4-BE49-F238E27FC236}">
                <a16:creationId xmlns:a16="http://schemas.microsoft.com/office/drawing/2014/main" id="{9E7A1A87-8962-F3FB-380F-EABFC66372DA}"/>
              </a:ext>
            </a:extLst>
          </xdr:cNvPr>
          <xdr:cNvSpPr txBox="1"/>
        </xdr:nvSpPr>
        <xdr:spPr>
          <a:xfrm rot="2924311">
            <a:off x="7373830" y="3038474"/>
            <a:ext cx="319270" cy="18054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AA0C2CFA-A67F-42D8-9190-98E4304A15BE}" type="TxLink">
              <a:rPr lang="en-US" sz="17300" b="0" i="0" u="none" strike="noStrike">
                <a:solidFill>
                  <a:srgbClr val="FFFFFF"/>
                </a:solidFill>
                <a:latin typeface="Arial"/>
                <a:ea typeface="Calibri" panose="020F0502020204030204" pitchFamily="34" charset="0"/>
                <a:cs typeface="Arial"/>
              </a:rPr>
              <a:pPr/>
              <a:t>|</a:t>
            </a:fld>
            <a:endParaRPr lang="en-IN" sz="17300" b="0">
              <a:solidFill>
                <a:schemeClr val="bg1"/>
              </a:solidFill>
              <a:latin typeface="Avenir LT Std 45 Book" panose="020B0502020203020204" pitchFamily="34" charset="0"/>
              <a:ea typeface="Calibri" panose="020F0502020204030204" pitchFamily="34" charset="0"/>
              <a:cs typeface="Calibri" panose="020F0502020204030204" pitchFamily="34" charset="0"/>
            </a:endParaRPr>
          </a:p>
        </xdr:txBody>
      </xdr:sp>
      <xdr:sp macro="" textlink="PivotTables2!$X$76">
        <xdr:nvSpPr>
          <xdr:cNvPr id="65" name="TextBox 64">
            <a:extLst>
              <a:ext uri="{FF2B5EF4-FFF2-40B4-BE49-F238E27FC236}">
                <a16:creationId xmlns:a16="http://schemas.microsoft.com/office/drawing/2014/main" id="{3F0633CF-40FE-7F55-76FA-62B7D5C8539E}"/>
              </a:ext>
            </a:extLst>
          </xdr:cNvPr>
          <xdr:cNvSpPr txBox="1"/>
        </xdr:nvSpPr>
        <xdr:spPr>
          <a:xfrm>
            <a:off x="7695785" y="2610552"/>
            <a:ext cx="993178" cy="14788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B5F72595-0CD7-47FC-8FE8-A627A4BDCA0B}" type="TxLink">
              <a:rPr lang="en-US" sz="10000" b="0" i="0" u="none" strike="noStrike">
                <a:solidFill>
                  <a:srgbClr val="000000">
                    <a:alpha val="66000"/>
                  </a:srgbClr>
                </a:solidFill>
                <a:latin typeface="Calibri"/>
                <a:ea typeface="Calibri"/>
                <a:cs typeface="Calibri"/>
              </a:rPr>
              <a:pPr/>
              <a:t> </a:t>
            </a:fld>
            <a:endParaRPr lang="en-IN" sz="10000" b="0">
              <a:solidFill>
                <a:srgbClr val="000000">
                  <a:alpha val="66000"/>
                </a:srgbClr>
              </a:solidFill>
              <a:latin typeface="Avenir LT Std 45 Book" panose="020B0502020203020204" pitchFamily="34" charset="0"/>
              <a:ea typeface="Calibri" panose="020F0502020204030204" pitchFamily="34" charset="0"/>
              <a:cs typeface="Calibri" panose="020F0502020204030204" pitchFamily="34" charset="0"/>
            </a:endParaRPr>
          </a:p>
        </xdr:txBody>
      </xdr:sp>
      <xdr:sp macro="" textlink="PivotTables2!$V$75">
        <xdr:nvSpPr>
          <xdr:cNvPr id="67" name="TextBox 66">
            <a:extLst>
              <a:ext uri="{FF2B5EF4-FFF2-40B4-BE49-F238E27FC236}">
                <a16:creationId xmlns:a16="http://schemas.microsoft.com/office/drawing/2014/main" id="{2E264384-22B0-35A5-F645-BA5FC229534B}"/>
              </a:ext>
            </a:extLst>
          </xdr:cNvPr>
          <xdr:cNvSpPr txBox="1"/>
        </xdr:nvSpPr>
        <xdr:spPr>
          <a:xfrm rot="18831401">
            <a:off x="7427944" y="4622355"/>
            <a:ext cx="281572" cy="26130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6A82391B-D44B-4903-967E-A1874130BC77}" type="TxLink">
              <a:rPr lang="en-US" sz="11500" b="0" i="0" u="none" strike="noStrike">
                <a:solidFill>
                  <a:srgbClr val="FFFFFF"/>
                </a:solidFill>
                <a:latin typeface="Arial"/>
                <a:ea typeface="Calibri" panose="020F0502020204030204" pitchFamily="34" charset="0"/>
                <a:cs typeface="Arial"/>
              </a:rPr>
              <a:pPr/>
              <a:t> </a:t>
            </a:fld>
            <a:endParaRPr lang="en-IN" sz="11500" b="0">
              <a:solidFill>
                <a:schemeClr val="bg1"/>
              </a:solidFill>
              <a:latin typeface="Avenir LT Std 45 Book" panose="020B0502020203020204" pitchFamily="34" charset="0"/>
              <a:ea typeface="Calibri" panose="020F0502020204030204" pitchFamily="34" charset="0"/>
              <a:cs typeface="Calibri" panose="020F0502020204030204" pitchFamily="34" charset="0"/>
            </a:endParaRPr>
          </a:p>
        </xdr:txBody>
      </xdr:sp>
      <xdr:sp macro="" textlink="PivotTables2!$X$75">
        <xdr:nvSpPr>
          <xdr:cNvPr id="68" name="TextBox 67">
            <a:extLst>
              <a:ext uri="{FF2B5EF4-FFF2-40B4-BE49-F238E27FC236}">
                <a16:creationId xmlns:a16="http://schemas.microsoft.com/office/drawing/2014/main" id="{773EBE2E-E0E8-BE5A-74BD-D270089B04F0}"/>
              </a:ext>
            </a:extLst>
          </xdr:cNvPr>
          <xdr:cNvSpPr txBox="1"/>
        </xdr:nvSpPr>
        <xdr:spPr>
          <a:xfrm>
            <a:off x="7696267" y="5492710"/>
            <a:ext cx="1599192" cy="13017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04D9BB64-CEED-4983-AF2E-AA7AF0477478}" type="TxLink">
              <a:rPr lang="en-US" sz="10000" b="0" i="0" u="none" strike="noStrike">
                <a:solidFill>
                  <a:schemeClr val="tx1">
                    <a:alpha val="66000"/>
                  </a:schemeClr>
                </a:solidFill>
                <a:latin typeface="Calibri"/>
                <a:ea typeface="Calibri"/>
                <a:cs typeface="Calibri"/>
              </a:rPr>
              <a:pPr/>
              <a:t>●</a:t>
            </a:fld>
            <a:endParaRPr lang="en-IN" sz="10000" b="0">
              <a:solidFill>
                <a:schemeClr val="tx1">
                  <a:alpha val="66000"/>
                </a:schemeClr>
              </a:solidFill>
              <a:latin typeface="Avenir LT Std 45 Book" panose="020B0502020203020204" pitchFamily="34" charset="0"/>
              <a:ea typeface="Calibri" panose="020F0502020204030204" pitchFamily="34" charset="0"/>
              <a:cs typeface="Calibri" panose="020F0502020204030204" pitchFamily="34" charset="0"/>
            </a:endParaRPr>
          </a:p>
        </xdr:txBody>
      </xdr:sp>
      <xdr:sp macro="" textlink="PivotTables2!$W$64">
        <xdr:nvSpPr>
          <xdr:cNvPr id="70" name="TextBox 69">
            <a:extLst>
              <a:ext uri="{FF2B5EF4-FFF2-40B4-BE49-F238E27FC236}">
                <a16:creationId xmlns:a16="http://schemas.microsoft.com/office/drawing/2014/main" id="{A8E20577-7802-C443-B858-9425DCDA5472}"/>
              </a:ext>
            </a:extLst>
          </xdr:cNvPr>
          <xdr:cNvSpPr txBox="1"/>
        </xdr:nvSpPr>
        <xdr:spPr>
          <a:xfrm>
            <a:off x="2828052" y="6971024"/>
            <a:ext cx="1526473" cy="12683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670A1AEC-13B2-4994-A772-5FE97A510FA1}" type="TxLink">
              <a:rPr lang="en-US" sz="13800">
                <a:solidFill>
                  <a:schemeClr val="bg1"/>
                </a:solidFill>
                <a:effectLst>
                  <a:glow rad="63500">
                    <a:srgbClr val="194AFE">
                      <a:alpha val="40000"/>
                    </a:srgbClr>
                  </a:glow>
                  <a:outerShdw blurRad="177800" sx="114000" sy="114000" algn="ctr" rotWithShape="0">
                    <a:srgbClr val="194AFE"/>
                  </a:outerShdw>
                </a:effectLst>
                <a:latin typeface="+mj-lt"/>
                <a:ea typeface="+mn-ea"/>
                <a:cs typeface="+mn-cs"/>
              </a:rPr>
              <a:pPr marL="0" indent="0" algn="ctr"/>
              <a:t> </a:t>
            </a:fld>
            <a:endParaRPr lang="en-IN" sz="13800">
              <a:solidFill>
                <a:schemeClr val="bg1"/>
              </a:solidFill>
              <a:effectLst>
                <a:glow rad="63500">
                  <a:srgbClr val="194AFE">
                    <a:alpha val="40000"/>
                  </a:srgbClr>
                </a:glow>
                <a:outerShdw blurRad="177800" sx="114000" sy="114000" algn="ctr" rotWithShape="0">
                  <a:srgbClr val="194AFE"/>
                </a:outerShdw>
              </a:effectLst>
              <a:latin typeface="+mj-lt"/>
              <a:ea typeface="+mn-ea"/>
              <a:cs typeface="+mn-cs"/>
            </a:endParaRPr>
          </a:p>
        </xdr:txBody>
      </xdr:sp>
      <xdr:sp macro="" textlink="PivotTables2!W76">
        <xdr:nvSpPr>
          <xdr:cNvPr id="71" name="TextBox 70">
            <a:extLst>
              <a:ext uri="{FF2B5EF4-FFF2-40B4-BE49-F238E27FC236}">
                <a16:creationId xmlns:a16="http://schemas.microsoft.com/office/drawing/2014/main" id="{55B2C0A6-832C-2A28-3EED-696CA7C4D0E4}"/>
              </a:ext>
            </a:extLst>
          </xdr:cNvPr>
          <xdr:cNvSpPr txBox="1"/>
        </xdr:nvSpPr>
        <xdr:spPr>
          <a:xfrm>
            <a:off x="7165814" y="2510728"/>
            <a:ext cx="2038157" cy="18387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75FEAAFE-3089-438D-B0AF-A3E486F404DC}" type="TxLink">
              <a:rPr lang="en-US" sz="13800">
                <a:solidFill>
                  <a:schemeClr val="bg1"/>
                </a:solidFill>
                <a:effectLst>
                  <a:glow rad="63500">
                    <a:srgbClr val="194AFE">
                      <a:alpha val="40000"/>
                    </a:srgbClr>
                  </a:glow>
                  <a:outerShdw blurRad="177800" sx="114000" sy="114000" algn="ctr" rotWithShape="0">
                    <a:srgbClr val="194AFE"/>
                  </a:outerShdw>
                </a:effectLst>
                <a:latin typeface="+mj-lt"/>
                <a:ea typeface="+mn-ea"/>
                <a:cs typeface="+mn-cs"/>
              </a:rPr>
              <a:pPr marL="0" indent="0" algn="ctr"/>
              <a:t>○</a:t>
            </a:fld>
            <a:endParaRPr lang="en-IN" sz="13800">
              <a:solidFill>
                <a:schemeClr val="bg1"/>
              </a:solidFill>
              <a:effectLst>
                <a:glow rad="63500">
                  <a:srgbClr val="194AFE">
                    <a:alpha val="40000"/>
                  </a:srgbClr>
                </a:glow>
                <a:outerShdw blurRad="177800" sx="114000" sy="114000" algn="ctr" rotWithShape="0">
                  <a:srgbClr val="194AFE"/>
                </a:outerShdw>
              </a:effectLst>
              <a:latin typeface="+mj-lt"/>
              <a:ea typeface="+mn-ea"/>
              <a:cs typeface="+mn-cs"/>
            </a:endParaRPr>
          </a:p>
        </xdr:txBody>
      </xdr:sp>
      <xdr:sp macro="" textlink="PivotTables2!W69">
        <xdr:nvSpPr>
          <xdr:cNvPr id="72" name="TextBox 71">
            <a:extLst>
              <a:ext uri="{FF2B5EF4-FFF2-40B4-BE49-F238E27FC236}">
                <a16:creationId xmlns:a16="http://schemas.microsoft.com/office/drawing/2014/main" id="{13F14877-E057-B11A-5ED8-AA09EFF42C72}"/>
              </a:ext>
            </a:extLst>
          </xdr:cNvPr>
          <xdr:cNvSpPr txBox="1"/>
        </xdr:nvSpPr>
        <xdr:spPr>
          <a:xfrm>
            <a:off x="3779195" y="5504154"/>
            <a:ext cx="2730984" cy="14580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7700264F-0853-4D21-B994-36F8E1489FE0}" type="TxLink">
              <a:rPr lang="en-US" sz="13800">
                <a:solidFill>
                  <a:schemeClr val="bg1"/>
                </a:solidFill>
                <a:effectLst>
                  <a:glow rad="63500">
                    <a:srgbClr val="194AFE">
                      <a:alpha val="40000"/>
                    </a:srgbClr>
                  </a:glow>
                  <a:outerShdw blurRad="177800" sx="114000" sy="114000" algn="ctr" rotWithShape="0">
                    <a:srgbClr val="194AFE"/>
                  </a:outerShdw>
                </a:effectLst>
                <a:latin typeface="+mj-lt"/>
                <a:ea typeface="+mn-ea"/>
                <a:cs typeface="+mn-cs"/>
              </a:rPr>
              <a:pPr marL="0" indent="0" algn="ctr"/>
              <a:t> </a:t>
            </a:fld>
            <a:endParaRPr lang="en-US" sz="13800">
              <a:solidFill>
                <a:schemeClr val="bg1"/>
              </a:solidFill>
              <a:effectLst>
                <a:glow rad="63500">
                  <a:srgbClr val="194AFE">
                    <a:alpha val="40000"/>
                  </a:srgbClr>
                </a:glow>
                <a:outerShdw blurRad="177800" sx="114000" sy="114000" algn="ctr" rotWithShape="0">
                  <a:srgbClr val="194AFE"/>
                </a:outerShdw>
              </a:effectLst>
              <a:latin typeface="+mj-lt"/>
              <a:ea typeface="+mn-ea"/>
              <a:cs typeface="+mn-cs"/>
            </a:endParaRPr>
          </a:p>
        </xdr:txBody>
      </xdr:sp>
      <xdr:sp macro="" textlink="">
        <xdr:nvSpPr>
          <xdr:cNvPr id="73" name="TextBox 72">
            <a:extLst>
              <a:ext uri="{FF2B5EF4-FFF2-40B4-BE49-F238E27FC236}">
                <a16:creationId xmlns:a16="http://schemas.microsoft.com/office/drawing/2014/main" id="{7A1DCB2E-264A-6250-FD67-A51871A816B9}"/>
              </a:ext>
            </a:extLst>
          </xdr:cNvPr>
          <xdr:cNvSpPr txBox="1"/>
        </xdr:nvSpPr>
        <xdr:spPr>
          <a:xfrm>
            <a:off x="7564453" y="2631234"/>
            <a:ext cx="1177577" cy="4808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IN" sz="1200" b="0">
                <a:solidFill>
                  <a:schemeClr val="bg1"/>
                </a:solidFill>
                <a:latin typeface="Avenir LT Std 45 Book" panose="020B0502020203020204" pitchFamily="34" charset="0"/>
                <a:ea typeface="Calibri" panose="020F0502020204030204" pitchFamily="34" charset="0"/>
                <a:cs typeface="Calibri" panose="020F0502020204030204" pitchFamily="34" charset="0"/>
              </a:rPr>
              <a:t>Registered</a:t>
            </a:r>
            <a:r>
              <a:rPr lang="en-IN" sz="1200" b="0" baseline="0">
                <a:solidFill>
                  <a:schemeClr val="bg1"/>
                </a:solidFill>
                <a:latin typeface="Avenir LT Std 45 Book" panose="020B0502020203020204" pitchFamily="34" charset="0"/>
                <a:ea typeface="Calibri" panose="020F0502020204030204" pitchFamily="34" charset="0"/>
                <a:cs typeface="Calibri" panose="020F0502020204030204" pitchFamily="34" charset="0"/>
              </a:rPr>
              <a:t> </a:t>
            </a:r>
          </a:p>
          <a:p>
            <a:pPr algn="ctr"/>
            <a:r>
              <a:rPr lang="en-IN" sz="1200" b="0" baseline="0">
                <a:solidFill>
                  <a:schemeClr val="bg1"/>
                </a:solidFill>
                <a:latin typeface="Avenir LT Std 45 Book" panose="020B0502020203020204" pitchFamily="34" charset="0"/>
                <a:ea typeface="Calibri" panose="020F0502020204030204" pitchFamily="34" charset="0"/>
                <a:cs typeface="Calibri" panose="020F0502020204030204" pitchFamily="34" charset="0"/>
              </a:rPr>
              <a:t>Customer Info</a:t>
            </a:r>
            <a:endParaRPr lang="en-IN" sz="1200" b="0">
              <a:solidFill>
                <a:schemeClr val="bg1"/>
              </a:solidFill>
              <a:latin typeface="Avenir LT Std 45 Book" panose="020B0502020203020204" pitchFamily="34" charset="0"/>
              <a:ea typeface="Calibri" panose="020F0502020204030204" pitchFamily="34" charset="0"/>
              <a:cs typeface="Calibri" panose="020F0502020204030204" pitchFamily="34" charset="0"/>
            </a:endParaRPr>
          </a:p>
        </xdr:txBody>
      </xdr:sp>
      <xdr:sp macro="" textlink="PivotTables2!AI80">
        <xdr:nvSpPr>
          <xdr:cNvPr id="17" name="TextBox 16">
            <a:extLst>
              <a:ext uri="{FF2B5EF4-FFF2-40B4-BE49-F238E27FC236}">
                <a16:creationId xmlns:a16="http://schemas.microsoft.com/office/drawing/2014/main" id="{E7F239A7-1CE4-339F-E3A5-093D94B4D808}"/>
              </a:ext>
            </a:extLst>
          </xdr:cNvPr>
          <xdr:cNvSpPr txBox="1"/>
        </xdr:nvSpPr>
        <xdr:spPr>
          <a:xfrm>
            <a:off x="5211682" y="7651235"/>
            <a:ext cx="553089" cy="3238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A3AA77EE-4FD8-4C21-A15A-0ACBA56C51B2}" type="TxLink">
              <a:rPr lang="en-US" sz="2000" b="0" i="0" u="none" strike="noStrike">
                <a:solidFill>
                  <a:schemeClr val="bg1"/>
                </a:solidFill>
                <a:latin typeface="Avenir LT Std 55 Roman" panose="020B0503020203020204" pitchFamily="34" charset="0"/>
                <a:ea typeface="Calibri"/>
                <a:cs typeface="Calibri"/>
              </a:rPr>
              <a:pPr/>
              <a:t> </a:t>
            </a:fld>
            <a:endParaRPr lang="en-IN" sz="2400" b="0">
              <a:solidFill>
                <a:schemeClr val="bg1"/>
              </a:solidFill>
              <a:latin typeface="Avenir LT Std 55 Roman" panose="020B0503020203020204" pitchFamily="34" charset="0"/>
              <a:ea typeface="Calibri" panose="020F0502020204030204" pitchFamily="34" charset="0"/>
              <a:cs typeface="Calibri" panose="020F0502020204030204" pitchFamily="34" charset="0"/>
            </a:endParaRPr>
          </a:p>
        </xdr:txBody>
      </xdr:sp>
      <xdr:sp macro="" textlink="PivotTables2!Y64">
        <xdr:nvSpPr>
          <xdr:cNvPr id="23" name="TextBox 22">
            <a:extLst>
              <a:ext uri="{FF2B5EF4-FFF2-40B4-BE49-F238E27FC236}">
                <a16:creationId xmlns:a16="http://schemas.microsoft.com/office/drawing/2014/main" id="{003938C5-668B-3AB6-92C1-EA930B6BA392}"/>
              </a:ext>
            </a:extLst>
          </xdr:cNvPr>
          <xdr:cNvSpPr txBox="1"/>
        </xdr:nvSpPr>
        <xdr:spPr>
          <a:xfrm>
            <a:off x="3300099" y="8305026"/>
            <a:ext cx="535609" cy="4433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5C6ADFDC-A168-4A7C-BFD0-FD1B711A2423}" type="TxLink">
              <a:rPr lang="en-US" sz="2000" b="0" i="0" u="none" strike="noStrike">
                <a:solidFill>
                  <a:schemeClr val="bg1"/>
                </a:solidFill>
                <a:latin typeface="Avenir LT Std 55 Roman" panose="020B0503020203020204" pitchFamily="34" charset="0"/>
                <a:ea typeface="Calibri"/>
                <a:cs typeface="Calibri"/>
              </a:rPr>
              <a:pPr/>
              <a:t>128</a:t>
            </a:fld>
            <a:endParaRPr lang="en-IN" sz="2400" b="0">
              <a:solidFill>
                <a:schemeClr val="bg1"/>
              </a:solidFill>
              <a:latin typeface="Avenir LT Std 55 Roman" panose="020B0503020203020204" pitchFamily="34" charset="0"/>
              <a:ea typeface="Calibri" panose="020F0502020204030204" pitchFamily="34" charset="0"/>
              <a:cs typeface="Calibri" panose="020F0502020204030204" pitchFamily="34" charset="0"/>
            </a:endParaRPr>
          </a:p>
        </xdr:txBody>
      </xdr:sp>
      <xdr:grpSp>
        <xdr:nvGrpSpPr>
          <xdr:cNvPr id="154" name="Group 153">
            <a:extLst>
              <a:ext uri="{FF2B5EF4-FFF2-40B4-BE49-F238E27FC236}">
                <a16:creationId xmlns:a16="http://schemas.microsoft.com/office/drawing/2014/main" id="{CC6051CF-5A3C-70D8-E72A-C3FD837FA046}"/>
              </a:ext>
            </a:extLst>
          </xdr:cNvPr>
          <xdr:cNvGrpSpPr/>
        </xdr:nvGrpSpPr>
        <xdr:grpSpPr>
          <a:xfrm>
            <a:off x="4636414" y="2481108"/>
            <a:ext cx="940289" cy="539110"/>
            <a:chOff x="4586067" y="1314411"/>
            <a:chExt cx="933261" cy="549159"/>
          </a:xfrm>
        </xdr:grpSpPr>
        <xdr:sp macro="" textlink="">
          <xdr:nvSpPr>
            <xdr:cNvPr id="37" name="TextBox 36">
              <a:extLst>
                <a:ext uri="{FF2B5EF4-FFF2-40B4-BE49-F238E27FC236}">
                  <a16:creationId xmlns:a16="http://schemas.microsoft.com/office/drawing/2014/main" id="{E4EA4858-4643-3879-7D4B-2D0755493BFF}"/>
                </a:ext>
              </a:extLst>
            </xdr:cNvPr>
            <xdr:cNvSpPr txBox="1"/>
          </xdr:nvSpPr>
          <xdr:spPr>
            <a:xfrm>
              <a:off x="4586067" y="1607328"/>
              <a:ext cx="933261" cy="2562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N" sz="1200" b="0">
                  <a:solidFill>
                    <a:schemeClr val="bg1"/>
                  </a:solidFill>
                  <a:latin typeface="Avenir LT Std 45 Book" panose="020B0502020203020204" pitchFamily="34" charset="0"/>
                  <a:ea typeface="Calibri" panose="020F0502020204030204" pitchFamily="34" charset="0"/>
                  <a:cs typeface="Calibri" panose="020F0502020204030204" pitchFamily="34" charset="0"/>
                </a:rPr>
                <a:t>Credit</a:t>
              </a:r>
              <a:r>
                <a:rPr lang="en-IN" sz="1200" b="0" baseline="0">
                  <a:solidFill>
                    <a:schemeClr val="bg1"/>
                  </a:solidFill>
                  <a:latin typeface="Avenir LT Std 45 Book" panose="020B0502020203020204" pitchFamily="34" charset="0"/>
                  <a:ea typeface="Calibri" panose="020F0502020204030204" pitchFamily="34" charset="0"/>
                  <a:cs typeface="Calibri" panose="020F0502020204030204" pitchFamily="34" charset="0"/>
                </a:rPr>
                <a:t> Card</a:t>
              </a:r>
              <a:endParaRPr lang="en-IN" sz="1200" b="0">
                <a:solidFill>
                  <a:schemeClr val="bg1"/>
                </a:solidFill>
                <a:latin typeface="Avenir LT Std 45 Book" panose="020B0502020203020204" pitchFamily="34" charset="0"/>
                <a:ea typeface="Calibri" panose="020F0502020204030204" pitchFamily="34" charset="0"/>
                <a:cs typeface="Calibri" panose="020F0502020204030204" pitchFamily="34" charset="0"/>
              </a:endParaRPr>
            </a:p>
          </xdr:txBody>
        </xdr:sp>
        <xdr:sp macro="" textlink="PivotTables2!Y70">
          <xdr:nvSpPr>
            <xdr:cNvPr id="35" name="TextBox 34">
              <a:extLst>
                <a:ext uri="{FF2B5EF4-FFF2-40B4-BE49-F238E27FC236}">
                  <a16:creationId xmlns:a16="http://schemas.microsoft.com/office/drawing/2014/main" id="{4C363BB3-B57F-5B00-BEC3-0D85C8AB5234}"/>
                </a:ext>
              </a:extLst>
            </xdr:cNvPr>
            <xdr:cNvSpPr txBox="1"/>
          </xdr:nvSpPr>
          <xdr:spPr>
            <a:xfrm>
              <a:off x="4790433" y="1314411"/>
              <a:ext cx="528338" cy="3320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1C64BC53-6497-4940-AA93-E892BCCCEE66}" type="TxLink">
                <a:rPr lang="en-US" sz="2000" b="0" i="0" u="none" strike="noStrike">
                  <a:solidFill>
                    <a:schemeClr val="bg1"/>
                  </a:solidFill>
                  <a:latin typeface="Avenir LT Std 55 Roman" panose="020B0503020203020204" pitchFamily="34" charset="0"/>
                  <a:ea typeface="Calibri"/>
                  <a:cs typeface="Calibri"/>
                </a:rPr>
                <a:pPr/>
                <a:t>256</a:t>
              </a:fld>
              <a:endParaRPr lang="en-IN" sz="2400" b="0">
                <a:solidFill>
                  <a:schemeClr val="bg1"/>
                </a:solidFill>
                <a:latin typeface="Avenir LT Std 55 Roman" panose="020B0503020203020204" pitchFamily="34" charset="0"/>
                <a:ea typeface="Calibri" panose="020F0502020204030204" pitchFamily="34" charset="0"/>
                <a:cs typeface="Calibri" panose="020F0502020204030204" pitchFamily="34" charset="0"/>
              </a:endParaRPr>
            </a:p>
          </xdr:txBody>
        </xdr:sp>
      </xdr:grpSp>
      <xdr:sp macro="" textlink="PivotTables2!R77">
        <xdr:nvSpPr>
          <xdr:cNvPr id="40" name="TextBox 39">
            <a:extLst>
              <a:ext uri="{FF2B5EF4-FFF2-40B4-BE49-F238E27FC236}">
                <a16:creationId xmlns:a16="http://schemas.microsoft.com/office/drawing/2014/main" id="{2520864F-A2BB-E1D6-328B-7DB2EBC2CC66}"/>
              </a:ext>
            </a:extLst>
          </xdr:cNvPr>
          <xdr:cNvSpPr txBox="1"/>
        </xdr:nvSpPr>
        <xdr:spPr>
          <a:xfrm>
            <a:off x="350688" y="5494544"/>
            <a:ext cx="616860" cy="3689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779285CC-D18D-4471-BA20-9FCE111121B8}" type="TxLink">
              <a:rPr lang="en-US" sz="2000" b="0" i="0" u="none" strike="noStrike">
                <a:solidFill>
                  <a:schemeClr val="bg1"/>
                </a:solidFill>
                <a:latin typeface="Avenir LT Std 55 Roman" panose="020B0503020203020204" pitchFamily="34" charset="0"/>
                <a:ea typeface="Calibri"/>
                <a:cs typeface="Calibri"/>
              </a:rPr>
              <a:pPr/>
              <a:t>384</a:t>
            </a:fld>
            <a:endParaRPr lang="en-IN" sz="2400" b="0">
              <a:solidFill>
                <a:schemeClr val="bg1"/>
              </a:solidFill>
              <a:latin typeface="Avenir LT Std 55 Roman" panose="020B0503020203020204" pitchFamily="34" charset="0"/>
              <a:ea typeface="Calibri" panose="020F0502020204030204" pitchFamily="34" charset="0"/>
              <a:cs typeface="Calibri" panose="020F0502020204030204" pitchFamily="34" charset="0"/>
            </a:endParaRPr>
          </a:p>
        </xdr:txBody>
      </xdr:sp>
      <xdr:sp macro="" textlink="">
        <xdr:nvSpPr>
          <xdr:cNvPr id="46" name="TextBox 45">
            <a:extLst>
              <a:ext uri="{FF2B5EF4-FFF2-40B4-BE49-F238E27FC236}">
                <a16:creationId xmlns:a16="http://schemas.microsoft.com/office/drawing/2014/main" id="{AB58933B-9A8E-5B17-AFE2-745F1774D4FB}"/>
              </a:ext>
            </a:extLst>
          </xdr:cNvPr>
          <xdr:cNvSpPr txBox="1"/>
        </xdr:nvSpPr>
        <xdr:spPr>
          <a:xfrm>
            <a:off x="16071038" y="563874"/>
            <a:ext cx="1132405" cy="6325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N" sz="1200" b="0">
                <a:solidFill>
                  <a:schemeClr val="bg1"/>
                </a:solidFill>
                <a:latin typeface="Avenir LT Std 45 Book" panose="020B0502020203020204" pitchFamily="34" charset="0"/>
                <a:ea typeface="Calibri" panose="020F0502020204030204" pitchFamily="34" charset="0"/>
                <a:cs typeface="Calibri" panose="020F0502020204030204" pitchFamily="34" charset="0"/>
              </a:rPr>
              <a:t>CRM</a:t>
            </a:r>
            <a:r>
              <a:rPr lang="en-IN" sz="1200" b="0" baseline="0">
                <a:solidFill>
                  <a:schemeClr val="bg1"/>
                </a:solidFill>
                <a:latin typeface="Avenir LT Std 45 Book" panose="020B0502020203020204" pitchFamily="34" charset="0"/>
                <a:ea typeface="Calibri" panose="020F0502020204030204" pitchFamily="34" charset="0"/>
                <a:cs typeface="Calibri" panose="020F0502020204030204" pitchFamily="34" charset="0"/>
              </a:rPr>
              <a:t> </a:t>
            </a:r>
          </a:p>
          <a:p>
            <a:r>
              <a:rPr lang="en-IN" sz="1200" b="0" baseline="0">
                <a:solidFill>
                  <a:schemeClr val="bg1"/>
                </a:solidFill>
                <a:latin typeface="Avenir LT Std 45 Book" panose="020B0502020203020204" pitchFamily="34" charset="0"/>
                <a:ea typeface="Calibri" panose="020F0502020204030204" pitchFamily="34" charset="0"/>
                <a:cs typeface="Calibri" panose="020F0502020204030204" pitchFamily="34" charset="0"/>
              </a:rPr>
              <a:t>Speed Score</a:t>
            </a:r>
            <a:endParaRPr lang="en-IN" sz="1200" b="0">
              <a:solidFill>
                <a:schemeClr val="bg1"/>
              </a:solidFill>
              <a:latin typeface="Avenir LT Std 45 Book" panose="020B0502020203020204" pitchFamily="34" charset="0"/>
              <a:ea typeface="Calibri" panose="020F0502020204030204" pitchFamily="34" charset="0"/>
              <a:cs typeface="Calibri" panose="020F0502020204030204" pitchFamily="34" charset="0"/>
            </a:endParaRPr>
          </a:p>
        </xdr:txBody>
      </xdr:sp>
      <xdr:sp macro="" textlink="">
        <xdr:nvSpPr>
          <xdr:cNvPr id="44" name="TextBox 43">
            <a:extLst>
              <a:ext uri="{FF2B5EF4-FFF2-40B4-BE49-F238E27FC236}">
                <a16:creationId xmlns:a16="http://schemas.microsoft.com/office/drawing/2014/main" id="{D9F9E63B-439F-E380-A2C9-9BF1EEB4E891}"/>
              </a:ext>
            </a:extLst>
          </xdr:cNvPr>
          <xdr:cNvSpPr txBox="1"/>
        </xdr:nvSpPr>
        <xdr:spPr>
          <a:xfrm>
            <a:off x="3247812" y="8136687"/>
            <a:ext cx="1485032" cy="3056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N" sz="1200" b="0">
                <a:solidFill>
                  <a:schemeClr val="bg1"/>
                </a:solidFill>
                <a:latin typeface="Avenir LT Std 45 Book" panose="020B0502020203020204" pitchFamily="34" charset="0"/>
                <a:ea typeface="Calibri" panose="020F0502020204030204" pitchFamily="34" charset="0"/>
                <a:cs typeface="Calibri" panose="020F0502020204030204" pitchFamily="34" charset="0"/>
              </a:rPr>
              <a:t>Website</a:t>
            </a:r>
          </a:p>
        </xdr:txBody>
      </xdr:sp>
      <xdr:sp macro="" textlink="PivotTables2!V70">
        <xdr:nvSpPr>
          <xdr:cNvPr id="56" name="TextBox 55">
            <a:extLst>
              <a:ext uri="{FF2B5EF4-FFF2-40B4-BE49-F238E27FC236}">
                <a16:creationId xmlns:a16="http://schemas.microsoft.com/office/drawing/2014/main" id="{6868CDFC-6063-A6DF-F219-0D059E096A29}"/>
              </a:ext>
            </a:extLst>
          </xdr:cNvPr>
          <xdr:cNvSpPr txBox="1"/>
        </xdr:nvSpPr>
        <xdr:spPr>
          <a:xfrm rot="7913244" flipH="1">
            <a:off x="6098770" y="3298497"/>
            <a:ext cx="502604" cy="20831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5B611ED1-9755-4A77-8D91-5197555FE254}" type="TxLink">
              <a:rPr lang="en-US" sz="30000" b="0" i="0" u="none" strike="noStrike">
                <a:solidFill>
                  <a:schemeClr val="bg2"/>
                </a:solidFill>
                <a:latin typeface="Arial"/>
                <a:ea typeface="Calibri" panose="020F0502020204030204" pitchFamily="34" charset="0"/>
                <a:cs typeface="Arial"/>
              </a:rPr>
              <a:pPr/>
              <a:t>|</a:t>
            </a:fld>
            <a:endParaRPr lang="en-IN" sz="1200" b="0">
              <a:solidFill>
                <a:schemeClr val="bg2"/>
              </a:solidFill>
              <a:latin typeface="Avenir LT Std 45 Book" panose="020B0502020203020204" pitchFamily="34" charset="0"/>
              <a:ea typeface="Calibri" panose="020F0502020204030204" pitchFamily="34" charset="0"/>
              <a:cs typeface="Calibri" panose="020F0502020204030204" pitchFamily="34" charset="0"/>
            </a:endParaRPr>
          </a:p>
        </xdr:txBody>
      </xdr:sp>
      <xdr:sp macro="" textlink="PivotTables2!W70">
        <xdr:nvSpPr>
          <xdr:cNvPr id="289" name="TextBox 288">
            <a:extLst>
              <a:ext uri="{FF2B5EF4-FFF2-40B4-BE49-F238E27FC236}">
                <a16:creationId xmlns:a16="http://schemas.microsoft.com/office/drawing/2014/main" id="{E8FFFE25-E1C7-C3B1-F803-7B4E6A202ED7}"/>
              </a:ext>
            </a:extLst>
          </xdr:cNvPr>
          <xdr:cNvSpPr txBox="1"/>
        </xdr:nvSpPr>
        <xdr:spPr>
          <a:xfrm>
            <a:off x="4520524" y="2442084"/>
            <a:ext cx="1241270" cy="18561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FFE2A116-CFD4-4F82-A375-EE5C9DE3810C}" type="TxLink">
              <a:rPr lang="en-US" sz="13800">
                <a:solidFill>
                  <a:schemeClr val="bg1"/>
                </a:solidFill>
                <a:effectLst>
                  <a:glow rad="63500">
                    <a:srgbClr val="194AFE">
                      <a:alpha val="40000"/>
                    </a:srgbClr>
                  </a:glow>
                  <a:outerShdw blurRad="177800" sx="114000" sy="114000" algn="ctr" rotWithShape="0">
                    <a:srgbClr val="194AFE"/>
                  </a:outerShdw>
                </a:effectLst>
                <a:latin typeface="+mj-lt"/>
                <a:ea typeface="+mn-ea"/>
                <a:cs typeface="+mn-cs"/>
              </a:rPr>
              <a:pPr marL="0" indent="0" algn="ctr"/>
              <a:t>○</a:t>
            </a:fld>
            <a:endParaRPr lang="en-IN" sz="13800">
              <a:solidFill>
                <a:schemeClr val="bg1"/>
              </a:solidFill>
              <a:effectLst>
                <a:glow rad="63500">
                  <a:srgbClr val="194AFE">
                    <a:alpha val="40000"/>
                  </a:srgbClr>
                </a:glow>
                <a:outerShdw blurRad="177800" sx="114000" sy="114000" algn="ctr" rotWithShape="0">
                  <a:srgbClr val="194AFE"/>
                </a:outerShdw>
              </a:effectLst>
              <a:latin typeface="+mj-lt"/>
              <a:ea typeface="+mn-ea"/>
              <a:cs typeface="+mn-cs"/>
            </a:endParaRPr>
          </a:p>
        </xdr:txBody>
      </xdr:sp>
      <xdr:sp macro="" textlink="">
        <xdr:nvSpPr>
          <xdr:cNvPr id="53" name="TextBox 52">
            <a:extLst>
              <a:ext uri="{FF2B5EF4-FFF2-40B4-BE49-F238E27FC236}">
                <a16:creationId xmlns:a16="http://schemas.microsoft.com/office/drawing/2014/main" id="{88BB4750-7577-40C4-BEE3-6AE5A269D79D}"/>
              </a:ext>
            </a:extLst>
          </xdr:cNvPr>
          <xdr:cNvSpPr txBox="1"/>
        </xdr:nvSpPr>
        <xdr:spPr>
          <a:xfrm>
            <a:off x="6023391" y="3792035"/>
            <a:ext cx="1305317" cy="1973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3800">
                <a:solidFill>
                  <a:schemeClr val="bg1"/>
                </a:solidFill>
                <a:effectLst>
                  <a:glow rad="63500">
                    <a:srgbClr val="194AFE">
                      <a:alpha val="40000"/>
                    </a:srgbClr>
                  </a:glow>
                  <a:outerShdw blurRad="177800" sx="114000" sy="114000" algn="ctr" rotWithShape="0">
                    <a:srgbClr val="194AFE"/>
                  </a:outerShdw>
                </a:effectLst>
                <a:latin typeface="+mj-lt"/>
              </a:rPr>
              <a:t>○</a:t>
            </a:r>
          </a:p>
        </xdr:txBody>
      </xdr:sp>
      <xdr:sp macro="" textlink="PivotTables2!Y76">
        <xdr:nvSpPr>
          <xdr:cNvPr id="148" name="TextBox 147">
            <a:extLst>
              <a:ext uri="{FF2B5EF4-FFF2-40B4-BE49-F238E27FC236}">
                <a16:creationId xmlns:a16="http://schemas.microsoft.com/office/drawing/2014/main" id="{9FBDA70E-0998-E338-65D8-C8148A2BD007}"/>
              </a:ext>
            </a:extLst>
          </xdr:cNvPr>
          <xdr:cNvSpPr txBox="1"/>
        </xdr:nvSpPr>
        <xdr:spPr>
          <a:xfrm>
            <a:off x="7824096" y="2372276"/>
            <a:ext cx="549220" cy="3074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23185762-6C1A-4EE1-8058-1B74A6B5835E}" type="TxLink">
              <a:rPr lang="en-US" sz="2000" b="0" i="0" u="none" strike="noStrike">
                <a:solidFill>
                  <a:schemeClr val="bg1"/>
                </a:solidFill>
                <a:latin typeface="Avenir LT Std 55 Roman" panose="020B0503020203020204" pitchFamily="34" charset="0"/>
                <a:ea typeface="Calibri"/>
                <a:cs typeface="Calibri"/>
              </a:rPr>
              <a:pPr/>
              <a:t>128</a:t>
            </a:fld>
            <a:endParaRPr lang="en-IN" sz="2400" b="0">
              <a:solidFill>
                <a:schemeClr val="bg1"/>
              </a:solidFill>
              <a:latin typeface="Avenir LT Std 55 Roman" panose="020B0503020203020204" pitchFamily="34" charset="0"/>
              <a:ea typeface="Calibri" panose="020F0502020204030204" pitchFamily="34" charset="0"/>
              <a:cs typeface="Calibri" panose="020F0502020204030204" pitchFamily="34" charset="0"/>
            </a:endParaRPr>
          </a:p>
        </xdr:txBody>
      </xdr:sp>
      <xdr:sp macro="" textlink="PivotTables2!Y69">
        <xdr:nvSpPr>
          <xdr:cNvPr id="149" name="TextBox 148">
            <a:extLst>
              <a:ext uri="{FF2B5EF4-FFF2-40B4-BE49-F238E27FC236}">
                <a16:creationId xmlns:a16="http://schemas.microsoft.com/office/drawing/2014/main" id="{4B20D17E-7250-116F-8539-B1502D9819D0}"/>
              </a:ext>
            </a:extLst>
          </xdr:cNvPr>
          <xdr:cNvSpPr txBox="1"/>
        </xdr:nvSpPr>
        <xdr:spPr>
          <a:xfrm>
            <a:off x="4871602" y="6996723"/>
            <a:ext cx="535196" cy="2949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2E2C7D87-F172-4521-B63F-D23C565CE34B}" type="TxLink">
              <a:rPr lang="en-US" sz="2000" b="0" i="0" u="none" strike="noStrike">
                <a:solidFill>
                  <a:schemeClr val="bg1"/>
                </a:solidFill>
                <a:latin typeface="Avenir LT Std 55 Roman" panose="020B0503020203020204" pitchFamily="34" charset="0"/>
                <a:ea typeface="Calibri"/>
                <a:cs typeface="Calibri"/>
              </a:rPr>
              <a:pPr/>
              <a:t>128</a:t>
            </a:fld>
            <a:endParaRPr lang="en-IN" sz="2400" b="0">
              <a:solidFill>
                <a:schemeClr val="bg1"/>
              </a:solidFill>
              <a:latin typeface="Avenir LT Std 55 Roman" panose="020B0503020203020204" pitchFamily="34" charset="0"/>
              <a:ea typeface="Calibri" panose="020F0502020204030204" pitchFamily="34" charset="0"/>
              <a:cs typeface="Calibri" panose="020F0502020204030204" pitchFamily="34" charset="0"/>
            </a:endParaRPr>
          </a:p>
        </xdr:txBody>
      </xdr:sp>
      <xdr:sp macro="" textlink="PivotTables2!$R$88">
        <xdr:nvSpPr>
          <xdr:cNvPr id="150" name="TextBox 149">
            <a:extLst>
              <a:ext uri="{FF2B5EF4-FFF2-40B4-BE49-F238E27FC236}">
                <a16:creationId xmlns:a16="http://schemas.microsoft.com/office/drawing/2014/main" id="{A8A71210-79D3-7CA0-B537-1940B8E82600}"/>
              </a:ext>
            </a:extLst>
          </xdr:cNvPr>
          <xdr:cNvSpPr txBox="1"/>
        </xdr:nvSpPr>
        <xdr:spPr>
          <a:xfrm>
            <a:off x="9396139" y="5546249"/>
            <a:ext cx="539786" cy="2969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03DB036F-B290-4C89-8BD9-7A29B61C7653}" type="TxLink">
              <a:rPr lang="en-US" sz="2000" b="0" i="0" u="none" strike="noStrike">
                <a:solidFill>
                  <a:schemeClr val="bg1"/>
                </a:solidFill>
                <a:latin typeface="Avenir LT Std 55 Roman" panose="020B0503020203020204" pitchFamily="34" charset="0"/>
                <a:ea typeface="Calibri"/>
                <a:cs typeface="Calibri"/>
              </a:rPr>
              <a:pPr/>
              <a:t>256</a:t>
            </a:fld>
            <a:endParaRPr lang="en-IN" sz="2400" b="0">
              <a:solidFill>
                <a:schemeClr val="bg1"/>
              </a:solidFill>
              <a:latin typeface="Avenir LT Std 55 Roman" panose="020B0503020203020204" pitchFamily="34" charset="0"/>
              <a:ea typeface="Calibri" panose="020F0502020204030204" pitchFamily="34" charset="0"/>
              <a:cs typeface="Calibri" panose="020F0502020204030204" pitchFamily="34" charset="0"/>
            </a:endParaRPr>
          </a:p>
        </xdr:txBody>
      </xdr:sp>
      <xdr:sp macro="" textlink="">
        <xdr:nvSpPr>
          <xdr:cNvPr id="151" name="TextBox 150">
            <a:extLst>
              <a:ext uri="{FF2B5EF4-FFF2-40B4-BE49-F238E27FC236}">
                <a16:creationId xmlns:a16="http://schemas.microsoft.com/office/drawing/2014/main" id="{D32A0248-B571-7E07-8021-995F494B1EBA}"/>
              </a:ext>
            </a:extLst>
          </xdr:cNvPr>
          <xdr:cNvSpPr txBox="1"/>
        </xdr:nvSpPr>
        <xdr:spPr>
          <a:xfrm>
            <a:off x="4907789" y="6835460"/>
            <a:ext cx="533290" cy="2947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N" sz="1200" b="0">
                <a:solidFill>
                  <a:schemeClr val="bg1"/>
                </a:solidFill>
                <a:latin typeface="Avenir LT Std 45 Book" panose="020B0502020203020204" pitchFamily="34" charset="0"/>
                <a:ea typeface="Calibri" panose="020F0502020204030204" pitchFamily="34" charset="0"/>
                <a:cs typeface="Calibri" panose="020F0502020204030204" pitchFamily="34" charset="0"/>
              </a:rPr>
              <a:t>Cash</a:t>
            </a:r>
          </a:p>
        </xdr:txBody>
      </xdr:sp>
      <xdr:sp macro="" textlink="PivotTables2!Y75">
        <xdr:nvSpPr>
          <xdr:cNvPr id="152" name="TextBox 151">
            <a:extLst>
              <a:ext uri="{FF2B5EF4-FFF2-40B4-BE49-F238E27FC236}">
                <a16:creationId xmlns:a16="http://schemas.microsoft.com/office/drawing/2014/main" id="{D406C826-B573-E172-08A0-DE7C113CA7FE}"/>
              </a:ext>
            </a:extLst>
          </xdr:cNvPr>
          <xdr:cNvSpPr txBox="1"/>
        </xdr:nvSpPr>
        <xdr:spPr>
          <a:xfrm>
            <a:off x="7885782" y="7252473"/>
            <a:ext cx="612815" cy="3995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D87C140F-E5FA-4811-ACA7-782557E74E03}" type="TxLink">
              <a:rPr lang="en-US" sz="2000" b="0" i="0" u="none" strike="noStrike">
                <a:solidFill>
                  <a:schemeClr val="bg1"/>
                </a:solidFill>
                <a:latin typeface="Avenir LT Std 55 Roman" panose="020B0503020203020204" pitchFamily="34" charset="0"/>
                <a:ea typeface="Calibri"/>
                <a:cs typeface="Calibri"/>
              </a:rPr>
              <a:pPr/>
              <a:t>256</a:t>
            </a:fld>
            <a:endParaRPr lang="en-IN" sz="2000" b="0">
              <a:solidFill>
                <a:schemeClr val="bg1"/>
              </a:solidFill>
              <a:latin typeface="Avenir LT Std 55 Roman" panose="020B0503020203020204" pitchFamily="34" charset="0"/>
              <a:ea typeface="Calibri" panose="020F0502020204030204" pitchFamily="34" charset="0"/>
              <a:cs typeface="Calibri" panose="020F0502020204030204" pitchFamily="34" charset="0"/>
            </a:endParaRPr>
          </a:p>
        </xdr:txBody>
      </xdr:sp>
      <xdr:sp macro="" textlink="">
        <xdr:nvSpPr>
          <xdr:cNvPr id="155" name="TextBox 154">
            <a:extLst>
              <a:ext uri="{FF2B5EF4-FFF2-40B4-BE49-F238E27FC236}">
                <a16:creationId xmlns:a16="http://schemas.microsoft.com/office/drawing/2014/main" id="{DBF71B3A-B75E-116E-18BA-B9EB2C670CE4}"/>
              </a:ext>
            </a:extLst>
          </xdr:cNvPr>
          <xdr:cNvSpPr txBox="1"/>
        </xdr:nvSpPr>
        <xdr:spPr>
          <a:xfrm>
            <a:off x="12731343" y="4741849"/>
            <a:ext cx="2527607" cy="459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IN" sz="2400" b="0">
                <a:solidFill>
                  <a:schemeClr val="bg1"/>
                </a:solidFill>
                <a:latin typeface="Avenir LT Std 55 Roman" panose="020B0503020203020204" pitchFamily="34" charset="0"/>
                <a:ea typeface="Calibri" panose="020F0502020204030204" pitchFamily="34" charset="0"/>
                <a:cs typeface="Calibri" panose="020F0502020204030204" pitchFamily="34" charset="0"/>
              </a:rPr>
              <a:t>Financial</a:t>
            </a:r>
            <a:r>
              <a:rPr lang="en-IN" sz="2400" b="0" baseline="0">
                <a:solidFill>
                  <a:schemeClr val="bg1"/>
                </a:solidFill>
                <a:latin typeface="Avenir LT Std 55 Roman" panose="020B0503020203020204" pitchFamily="34" charset="0"/>
                <a:ea typeface="Calibri" panose="020F0502020204030204" pitchFamily="34" charset="0"/>
                <a:cs typeface="Calibri" panose="020F0502020204030204" pitchFamily="34" charset="0"/>
              </a:rPr>
              <a:t> Statistics</a:t>
            </a:r>
            <a:endParaRPr lang="en-IN" sz="2400" b="0">
              <a:solidFill>
                <a:schemeClr val="bg1"/>
              </a:solidFill>
              <a:latin typeface="Avenir LT Std 55 Roman" panose="020B0503020203020204" pitchFamily="34" charset="0"/>
              <a:ea typeface="Calibri" panose="020F0502020204030204" pitchFamily="34" charset="0"/>
              <a:cs typeface="Calibri" panose="020F0502020204030204" pitchFamily="34" charset="0"/>
            </a:endParaRPr>
          </a:p>
        </xdr:txBody>
      </xdr:sp>
      <xdr:sp macro="" textlink="PivotTables2!E91">
        <xdr:nvSpPr>
          <xdr:cNvPr id="156" name="TextBox 155">
            <a:extLst>
              <a:ext uri="{FF2B5EF4-FFF2-40B4-BE49-F238E27FC236}">
                <a16:creationId xmlns:a16="http://schemas.microsoft.com/office/drawing/2014/main" id="{A039956D-9C24-4214-8325-E1CF165236C5}"/>
              </a:ext>
            </a:extLst>
          </xdr:cNvPr>
          <xdr:cNvSpPr txBox="1"/>
        </xdr:nvSpPr>
        <xdr:spPr>
          <a:xfrm>
            <a:off x="12791715" y="5257356"/>
            <a:ext cx="2519185" cy="4533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fld id="{1348D5F8-CD76-4D91-A37A-FF33F5A6E2A8}" type="TxLink">
              <a:rPr lang="en-US" sz="4000" b="0" i="0" u="none" strike="noStrike">
                <a:solidFill>
                  <a:schemeClr val="bg1"/>
                </a:solidFill>
                <a:latin typeface="Avenir LT Std 45 Book" panose="020B0502020203020204" pitchFamily="34" charset="0"/>
                <a:ea typeface="Calibri"/>
                <a:cs typeface="Calibri"/>
              </a:rPr>
              <a:pPr algn="ctr"/>
              <a:t> $1,61,096 </a:t>
            </a:fld>
            <a:endParaRPr lang="en-IN" sz="7200" b="0">
              <a:solidFill>
                <a:schemeClr val="bg1"/>
              </a:solidFill>
              <a:latin typeface="Avenir LT Std 45 Book" panose="020B0502020203020204" pitchFamily="34" charset="0"/>
              <a:ea typeface="Calibri" panose="020F0502020204030204" pitchFamily="34" charset="0"/>
              <a:cs typeface="Calibri" panose="020F0502020204030204" pitchFamily="34" charset="0"/>
            </a:endParaRPr>
          </a:p>
        </xdr:txBody>
      </xdr:sp>
      <xdr:grpSp>
        <xdr:nvGrpSpPr>
          <xdr:cNvPr id="160" name="Group 159">
            <a:extLst>
              <a:ext uri="{FF2B5EF4-FFF2-40B4-BE49-F238E27FC236}">
                <a16:creationId xmlns:a16="http://schemas.microsoft.com/office/drawing/2014/main" id="{DC3EB80A-1DDE-9844-6C7E-116815B18230}"/>
              </a:ext>
            </a:extLst>
          </xdr:cNvPr>
          <xdr:cNvGrpSpPr/>
        </xdr:nvGrpSpPr>
        <xdr:grpSpPr>
          <a:xfrm>
            <a:off x="13338293" y="1107858"/>
            <a:ext cx="1190825" cy="759366"/>
            <a:chOff x="13349334" y="1444837"/>
            <a:chExt cx="1199030" cy="762768"/>
          </a:xfrm>
        </xdr:grpSpPr>
        <xdr:sp macro="" textlink="">
          <xdr:nvSpPr>
            <xdr:cNvPr id="157" name="TextBox 156">
              <a:extLst>
                <a:ext uri="{FF2B5EF4-FFF2-40B4-BE49-F238E27FC236}">
                  <a16:creationId xmlns:a16="http://schemas.microsoft.com/office/drawing/2014/main" id="{0B916986-9AC8-B806-C31F-75EE0B5AD89D}"/>
                </a:ext>
              </a:extLst>
            </xdr:cNvPr>
            <xdr:cNvSpPr txBox="1"/>
          </xdr:nvSpPr>
          <xdr:spPr>
            <a:xfrm>
              <a:off x="13349334" y="1444837"/>
              <a:ext cx="1197116" cy="468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IN" sz="1200" b="0">
                  <a:solidFill>
                    <a:schemeClr val="bg1"/>
                  </a:solidFill>
                  <a:latin typeface="Avenir LT Std 45 Book" panose="020B0502020203020204" pitchFamily="34" charset="0"/>
                  <a:ea typeface="Calibri" panose="020F0502020204030204" pitchFamily="34" charset="0"/>
                  <a:cs typeface="Calibri" panose="020F0502020204030204" pitchFamily="34" charset="0"/>
                </a:rPr>
                <a:t>Downloads</a:t>
              </a:r>
            </a:p>
          </xdr:txBody>
        </xdr:sp>
        <xdr:sp macro="" textlink="PivotTables2!K89">
          <xdr:nvSpPr>
            <xdr:cNvPr id="158" name="TextBox 157">
              <a:extLst>
                <a:ext uri="{FF2B5EF4-FFF2-40B4-BE49-F238E27FC236}">
                  <a16:creationId xmlns:a16="http://schemas.microsoft.com/office/drawing/2014/main" id="{E8D58169-7FD4-66CA-97F5-1904B15BBD41}"/>
                </a:ext>
              </a:extLst>
            </xdr:cNvPr>
            <xdr:cNvSpPr txBox="1"/>
          </xdr:nvSpPr>
          <xdr:spPr>
            <a:xfrm>
              <a:off x="13355040" y="1732996"/>
              <a:ext cx="1193324" cy="4746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fld id="{DBEF38ED-30EA-46D2-BF15-A0C1BB43AC82}" type="TxLink">
                <a:rPr lang="en-US" sz="2400" b="0" i="0" u="none" strike="noStrike">
                  <a:solidFill>
                    <a:schemeClr val="bg1"/>
                  </a:solidFill>
                  <a:latin typeface="Avenir LT Std 45 Book" panose="020B0502020203020204" pitchFamily="34" charset="0"/>
                  <a:ea typeface="Calibri"/>
                  <a:cs typeface="Calibri"/>
                </a:rPr>
                <a:pPr algn="ctr"/>
                <a:t> $55,489 </a:t>
              </a:fld>
              <a:endParaRPr lang="en-IN" sz="2800" b="0">
                <a:solidFill>
                  <a:schemeClr val="bg1"/>
                </a:solidFill>
                <a:latin typeface="Avenir LT Std 45 Book" panose="020B0502020203020204" pitchFamily="34" charset="0"/>
                <a:ea typeface="Calibri" panose="020F0502020204030204" pitchFamily="34" charset="0"/>
                <a:cs typeface="Calibri" panose="020F0502020204030204" pitchFamily="34" charset="0"/>
              </a:endParaRPr>
            </a:p>
          </xdr:txBody>
        </xdr:sp>
      </xdr:grpSp>
      <xdr:grpSp>
        <xdr:nvGrpSpPr>
          <xdr:cNvPr id="171" name="Group 170">
            <a:extLst>
              <a:ext uri="{FF2B5EF4-FFF2-40B4-BE49-F238E27FC236}">
                <a16:creationId xmlns:a16="http://schemas.microsoft.com/office/drawing/2014/main" id="{A948A206-F7D1-4861-E174-6642F73CAA62}"/>
              </a:ext>
            </a:extLst>
          </xdr:cNvPr>
          <xdr:cNvGrpSpPr/>
        </xdr:nvGrpSpPr>
        <xdr:grpSpPr>
          <a:xfrm>
            <a:off x="10707273" y="7299167"/>
            <a:ext cx="1190826" cy="760688"/>
            <a:chOff x="13349334" y="1444837"/>
            <a:chExt cx="1197131" cy="760834"/>
          </a:xfrm>
        </xdr:grpSpPr>
        <xdr:sp macro="" textlink="">
          <xdr:nvSpPr>
            <xdr:cNvPr id="172" name="TextBox 171">
              <a:extLst>
                <a:ext uri="{FF2B5EF4-FFF2-40B4-BE49-F238E27FC236}">
                  <a16:creationId xmlns:a16="http://schemas.microsoft.com/office/drawing/2014/main" id="{7E7C0A36-ABB3-884B-60B4-414F9E49F9C9}"/>
                </a:ext>
              </a:extLst>
            </xdr:cNvPr>
            <xdr:cNvSpPr txBox="1"/>
          </xdr:nvSpPr>
          <xdr:spPr>
            <a:xfrm>
              <a:off x="13349334" y="1444837"/>
              <a:ext cx="1197116" cy="468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IN" sz="1200" b="0">
                  <a:solidFill>
                    <a:schemeClr val="bg1"/>
                  </a:solidFill>
                  <a:latin typeface="Avenir LT Std 45 Book" panose="020B0502020203020204" pitchFamily="34" charset="0"/>
                  <a:ea typeface="Calibri" panose="020F0502020204030204" pitchFamily="34" charset="0"/>
                  <a:cs typeface="Calibri" panose="020F0502020204030204" pitchFamily="34" charset="0"/>
                </a:rPr>
                <a:t>Shipment</a:t>
              </a:r>
            </a:p>
          </xdr:txBody>
        </xdr:sp>
        <xdr:sp macro="" textlink="PivotTables2!K90">
          <xdr:nvSpPr>
            <xdr:cNvPr id="173" name="TextBox 172">
              <a:extLst>
                <a:ext uri="{FF2B5EF4-FFF2-40B4-BE49-F238E27FC236}">
                  <a16:creationId xmlns:a16="http://schemas.microsoft.com/office/drawing/2014/main" id="{846CE008-5168-0894-4482-0AD8DE7F2270}"/>
                </a:ext>
              </a:extLst>
            </xdr:cNvPr>
            <xdr:cNvSpPr txBox="1"/>
          </xdr:nvSpPr>
          <xdr:spPr>
            <a:xfrm>
              <a:off x="13355031" y="1729895"/>
              <a:ext cx="1191434" cy="475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fld id="{8D4304CF-01C4-4EDC-92B0-71DE70F16C47}" type="TxLink">
                <a:rPr lang="en-US" sz="2000" b="0" i="0" u="none" strike="noStrike">
                  <a:solidFill>
                    <a:schemeClr val="bg1"/>
                  </a:solidFill>
                  <a:latin typeface="Avenir LT Std 55 Roman" panose="020B0503020203020204" pitchFamily="34" charset="0"/>
                  <a:ea typeface="Calibri"/>
                  <a:cs typeface="Calibri"/>
                </a:rPr>
                <a:pPr algn="ctr"/>
                <a:t> $51,804 </a:t>
              </a:fld>
              <a:endParaRPr lang="en-IN" sz="4800" b="0">
                <a:solidFill>
                  <a:schemeClr val="bg1"/>
                </a:solidFill>
                <a:latin typeface="Avenir LT Std 55 Roman" panose="020B0503020203020204" pitchFamily="34" charset="0"/>
                <a:ea typeface="Calibri" panose="020F0502020204030204" pitchFamily="34" charset="0"/>
                <a:cs typeface="Calibri" panose="020F0502020204030204" pitchFamily="34" charset="0"/>
              </a:endParaRPr>
            </a:p>
          </xdr:txBody>
        </xdr:sp>
      </xdr:grpSp>
      <xdr:grpSp>
        <xdr:nvGrpSpPr>
          <xdr:cNvPr id="174" name="Group 173">
            <a:extLst>
              <a:ext uri="{FF2B5EF4-FFF2-40B4-BE49-F238E27FC236}">
                <a16:creationId xmlns:a16="http://schemas.microsoft.com/office/drawing/2014/main" id="{FF3E88CE-7CA1-BFFC-4658-F48C6772F879}"/>
              </a:ext>
            </a:extLst>
          </xdr:cNvPr>
          <xdr:cNvGrpSpPr/>
        </xdr:nvGrpSpPr>
        <xdr:grpSpPr>
          <a:xfrm>
            <a:off x="2958337" y="1250550"/>
            <a:ext cx="13927172" cy="7027595"/>
            <a:chOff x="525243" y="-4826150"/>
            <a:chExt cx="14023121" cy="7033755"/>
          </a:xfrm>
        </xdr:grpSpPr>
        <xdr:sp macro="" textlink="">
          <xdr:nvSpPr>
            <xdr:cNvPr id="175" name="TextBox 174">
              <a:extLst>
                <a:ext uri="{FF2B5EF4-FFF2-40B4-BE49-F238E27FC236}">
                  <a16:creationId xmlns:a16="http://schemas.microsoft.com/office/drawing/2014/main" id="{80B61DFD-8D41-CC99-F1C9-6BF1B4A2C57E}"/>
                </a:ext>
              </a:extLst>
            </xdr:cNvPr>
            <xdr:cNvSpPr txBox="1"/>
          </xdr:nvSpPr>
          <xdr:spPr>
            <a:xfrm>
              <a:off x="13349334" y="1444837"/>
              <a:ext cx="1197116" cy="468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IN" sz="1200" b="0">
                  <a:solidFill>
                    <a:schemeClr val="bg1"/>
                  </a:solidFill>
                  <a:latin typeface="Avenir LT Std 45 Book" panose="020B0502020203020204" pitchFamily="34" charset="0"/>
                  <a:ea typeface="Calibri" panose="020F0502020204030204" pitchFamily="34" charset="0"/>
                  <a:cs typeface="Calibri" panose="020F0502020204030204" pitchFamily="34" charset="0"/>
                </a:rPr>
                <a:t>Branch</a:t>
              </a:r>
            </a:p>
          </xdr:txBody>
        </xdr:sp>
        <xdr:sp macro="" textlink="PivotTables2!K88">
          <xdr:nvSpPr>
            <xdr:cNvPr id="176" name="TextBox 175">
              <a:extLst>
                <a:ext uri="{FF2B5EF4-FFF2-40B4-BE49-F238E27FC236}">
                  <a16:creationId xmlns:a16="http://schemas.microsoft.com/office/drawing/2014/main" id="{981892C6-0E16-1434-D873-14568518FADB}"/>
                </a:ext>
              </a:extLst>
            </xdr:cNvPr>
            <xdr:cNvSpPr txBox="1"/>
          </xdr:nvSpPr>
          <xdr:spPr>
            <a:xfrm>
              <a:off x="13355040" y="1732996"/>
              <a:ext cx="1193324" cy="4746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fld id="{E7B54C65-66DA-4959-B8C7-F714AA0A7714}" type="TxLink">
                <a:rPr lang="en-US" sz="2000" b="0" i="0" u="none" strike="noStrike">
                  <a:solidFill>
                    <a:schemeClr val="bg1"/>
                  </a:solidFill>
                  <a:latin typeface="Avenir LT Std 55 Roman" panose="020B0503020203020204" pitchFamily="34" charset="0"/>
                  <a:ea typeface="Calibri"/>
                  <a:cs typeface="Calibri"/>
                </a:rPr>
                <a:pPr algn="ctr"/>
                <a:t> $53,803 </a:t>
              </a:fld>
              <a:endParaRPr lang="en-IN" sz="4800" b="0">
                <a:solidFill>
                  <a:schemeClr val="bg1"/>
                </a:solidFill>
                <a:latin typeface="Avenir LT Std 55 Roman" panose="020B0503020203020204" pitchFamily="34" charset="0"/>
                <a:ea typeface="Calibri" panose="020F0502020204030204" pitchFamily="34" charset="0"/>
                <a:cs typeface="Calibri" panose="020F0502020204030204" pitchFamily="34" charset="0"/>
              </a:endParaRPr>
            </a:p>
          </xdr:txBody>
        </xdr:sp>
        <xdr:sp macro="" textlink="">
          <xdr:nvSpPr>
            <xdr:cNvPr id="69" name="TextBox 68">
              <a:extLst>
                <a:ext uri="{FF2B5EF4-FFF2-40B4-BE49-F238E27FC236}">
                  <a16:creationId xmlns:a16="http://schemas.microsoft.com/office/drawing/2014/main" id="{E991C116-3F77-8E3E-494E-BFF818EDB16F}"/>
                </a:ext>
              </a:extLst>
            </xdr:cNvPr>
            <xdr:cNvSpPr txBox="1"/>
          </xdr:nvSpPr>
          <xdr:spPr>
            <a:xfrm>
              <a:off x="525243" y="-4826150"/>
              <a:ext cx="1197116" cy="468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IN" sz="1200" b="0">
                  <a:solidFill>
                    <a:schemeClr val="bg1"/>
                  </a:solidFill>
                  <a:latin typeface="Avenir LT Std 45 Book" panose="020B0502020203020204" pitchFamily="34" charset="0"/>
                  <a:ea typeface="Calibri" panose="020F0502020204030204" pitchFamily="34" charset="0"/>
                  <a:cs typeface="Calibri" panose="020F0502020204030204" pitchFamily="34" charset="0"/>
                </a:rPr>
                <a:t>Branch</a:t>
              </a:r>
            </a:p>
          </xdr:txBody>
        </xdr:sp>
      </xdr:grpSp>
      <xdr:grpSp>
        <xdr:nvGrpSpPr>
          <xdr:cNvPr id="188" name="Group 187">
            <a:extLst>
              <a:ext uri="{FF2B5EF4-FFF2-40B4-BE49-F238E27FC236}">
                <a16:creationId xmlns:a16="http://schemas.microsoft.com/office/drawing/2014/main" id="{1A0F7D98-C38E-C0EF-A22B-222A73DD88CD}"/>
              </a:ext>
            </a:extLst>
          </xdr:cNvPr>
          <xdr:cNvGrpSpPr/>
        </xdr:nvGrpSpPr>
        <xdr:grpSpPr>
          <a:xfrm>
            <a:off x="13660003" y="1875904"/>
            <a:ext cx="536474" cy="523815"/>
            <a:chOff x="13621099" y="1889231"/>
            <a:chExt cx="534378" cy="526486"/>
          </a:xfrm>
        </xdr:grpSpPr>
        <xdr:sp macro="" textlink="">
          <xdr:nvSpPr>
            <xdr:cNvPr id="180" name="Rectangle: Rounded Corners 179">
              <a:extLst>
                <a:ext uri="{FF2B5EF4-FFF2-40B4-BE49-F238E27FC236}">
                  <a16:creationId xmlns:a16="http://schemas.microsoft.com/office/drawing/2014/main" id="{FF365A0D-2537-439E-95E2-9499CEE074E9}"/>
                </a:ext>
              </a:extLst>
            </xdr:cNvPr>
            <xdr:cNvSpPr>
              <a:spLocks noChangeAspect="1"/>
            </xdr:cNvSpPr>
          </xdr:nvSpPr>
          <xdr:spPr>
            <a:xfrm>
              <a:off x="13621099" y="1889231"/>
              <a:ext cx="534378" cy="526486"/>
            </a:xfrm>
            <a:prstGeom prst="roundRect">
              <a:avLst>
                <a:gd name="adj" fmla="val 50000"/>
              </a:avLst>
            </a:prstGeom>
            <a:solidFill>
              <a:schemeClr val="tx1"/>
            </a:solidFill>
            <a:ln>
              <a:solidFill>
                <a:schemeClr val="bg2">
                  <a:lumMod val="2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pic>
          <xdr:nvPicPr>
            <xdr:cNvPr id="185" name="Graphic 184" descr="Download">
              <a:extLst>
                <a:ext uri="{FF2B5EF4-FFF2-40B4-BE49-F238E27FC236}">
                  <a16:creationId xmlns:a16="http://schemas.microsoft.com/office/drawing/2014/main" id="{290BF051-011B-4D04-2610-4C9AD0BABCF9}"/>
                </a:ext>
              </a:extLst>
            </xdr:cNvPr>
            <xdr:cNvPicPr>
              <a:picLocks noChangeAspect="1"/>
            </xdr:cNvPicPr>
          </xdr:nvPicPr>
          <xdr:blipFill>
            <a:blip xmlns:r="http://schemas.openxmlformats.org/officeDocument/2006/relationships" r:embed="rId29">
              <a:extLst>
                <a:ext uri="{96DAC541-7B7A-43D3-8B79-37D633B846F1}">
                  <asvg:svgBlip xmlns:asvg="http://schemas.microsoft.com/office/drawing/2016/SVG/main" r:embed="rId30"/>
                </a:ext>
              </a:extLst>
            </a:blip>
            <a:stretch>
              <a:fillRect/>
            </a:stretch>
          </xdr:blipFill>
          <xdr:spPr>
            <a:xfrm>
              <a:off x="13664372" y="1933252"/>
              <a:ext cx="447833" cy="438444"/>
            </a:xfrm>
            <a:prstGeom prst="rect">
              <a:avLst/>
            </a:prstGeom>
          </xdr:spPr>
        </xdr:pic>
      </xdr:grpSp>
      <xdr:grpSp>
        <xdr:nvGrpSpPr>
          <xdr:cNvPr id="200" name="Group 199">
            <a:extLst>
              <a:ext uri="{FF2B5EF4-FFF2-40B4-BE49-F238E27FC236}">
                <a16:creationId xmlns:a16="http://schemas.microsoft.com/office/drawing/2014/main" id="{6A511C41-8BDA-F35C-797F-01252BBBA043}"/>
              </a:ext>
            </a:extLst>
          </xdr:cNvPr>
          <xdr:cNvGrpSpPr/>
        </xdr:nvGrpSpPr>
        <xdr:grpSpPr>
          <a:xfrm>
            <a:off x="11125282" y="6804113"/>
            <a:ext cx="536474" cy="518642"/>
            <a:chOff x="11149681" y="6909978"/>
            <a:chExt cx="537534" cy="528380"/>
          </a:xfrm>
        </xdr:grpSpPr>
        <xdr:sp macro="" textlink="">
          <xdr:nvSpPr>
            <xdr:cNvPr id="179" name="Rectangle: Rounded Corners 178">
              <a:extLst>
                <a:ext uri="{FF2B5EF4-FFF2-40B4-BE49-F238E27FC236}">
                  <a16:creationId xmlns:a16="http://schemas.microsoft.com/office/drawing/2014/main" id="{4BF68610-6DB9-3972-F26F-266BEC350744}"/>
                </a:ext>
              </a:extLst>
            </xdr:cNvPr>
            <xdr:cNvSpPr>
              <a:spLocks noChangeAspect="1"/>
            </xdr:cNvSpPr>
          </xdr:nvSpPr>
          <xdr:spPr>
            <a:xfrm>
              <a:off x="11149681" y="6909978"/>
              <a:ext cx="537534" cy="528380"/>
            </a:xfrm>
            <a:prstGeom prst="roundRect">
              <a:avLst>
                <a:gd name="adj" fmla="val 50000"/>
              </a:avLst>
            </a:prstGeom>
            <a:solidFill>
              <a:schemeClr val="tx1"/>
            </a:solidFill>
            <a:ln>
              <a:solidFill>
                <a:schemeClr val="bg2">
                  <a:lumMod val="2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pic>
          <xdr:nvPicPr>
            <xdr:cNvPr id="191" name="Graphic 190" descr="Box">
              <a:extLst>
                <a:ext uri="{FF2B5EF4-FFF2-40B4-BE49-F238E27FC236}">
                  <a16:creationId xmlns:a16="http://schemas.microsoft.com/office/drawing/2014/main" id="{18A43A09-DE5B-8253-732B-ABA7EB17F2A2}"/>
                </a:ext>
              </a:extLst>
            </xdr:cNvPr>
            <xdr:cNvPicPr preferRelativeResize="0">
              <a:picLocks noChangeAspect="1"/>
            </xdr:cNvPicPr>
          </xdr:nvPicPr>
          <xdr:blipFill>
            <a:blip xmlns:r="http://schemas.openxmlformats.org/officeDocument/2006/relationships" r:embed="rId31">
              <a:extLst>
                <a:ext uri="{96DAC541-7B7A-43D3-8B79-37D633B846F1}">
                  <asvg:svgBlip xmlns:asvg="http://schemas.microsoft.com/office/drawing/2016/SVG/main" r:embed="rId32"/>
                </a:ext>
              </a:extLst>
            </a:blip>
            <a:stretch>
              <a:fillRect/>
            </a:stretch>
          </xdr:blipFill>
          <xdr:spPr>
            <a:xfrm>
              <a:off x="11177309" y="6932639"/>
              <a:ext cx="482278" cy="483059"/>
            </a:xfrm>
            <a:prstGeom prst="rect">
              <a:avLst/>
            </a:prstGeom>
          </xdr:spPr>
        </xdr:pic>
      </xdr:grpSp>
      <xdr:grpSp>
        <xdr:nvGrpSpPr>
          <xdr:cNvPr id="201" name="Group 200">
            <a:extLst>
              <a:ext uri="{FF2B5EF4-FFF2-40B4-BE49-F238E27FC236}">
                <a16:creationId xmlns:a16="http://schemas.microsoft.com/office/drawing/2014/main" id="{47B099F3-DD75-953D-2BFF-F7D79CA807A0}"/>
              </a:ext>
            </a:extLst>
          </xdr:cNvPr>
          <xdr:cNvGrpSpPr/>
        </xdr:nvGrpSpPr>
        <xdr:grpSpPr>
          <a:xfrm>
            <a:off x="15988650" y="7064930"/>
            <a:ext cx="536474" cy="518642"/>
            <a:chOff x="15990073" y="7130833"/>
            <a:chExt cx="536248" cy="524847"/>
          </a:xfrm>
        </xdr:grpSpPr>
        <xdr:sp macro="" textlink="">
          <xdr:nvSpPr>
            <xdr:cNvPr id="181" name="Rectangle: Rounded Corners 180">
              <a:extLst>
                <a:ext uri="{FF2B5EF4-FFF2-40B4-BE49-F238E27FC236}">
                  <a16:creationId xmlns:a16="http://schemas.microsoft.com/office/drawing/2014/main" id="{A6C11699-A2AA-E256-FB99-4A60DF2622F8}"/>
                </a:ext>
              </a:extLst>
            </xdr:cNvPr>
            <xdr:cNvSpPr>
              <a:spLocks noChangeAspect="1"/>
            </xdr:cNvSpPr>
          </xdr:nvSpPr>
          <xdr:spPr>
            <a:xfrm>
              <a:off x="15990073" y="7130833"/>
              <a:ext cx="536248" cy="524847"/>
            </a:xfrm>
            <a:prstGeom prst="roundRect">
              <a:avLst>
                <a:gd name="adj" fmla="val 50000"/>
              </a:avLst>
            </a:prstGeom>
            <a:solidFill>
              <a:schemeClr val="tx1"/>
            </a:solidFill>
            <a:ln>
              <a:solidFill>
                <a:schemeClr val="bg2">
                  <a:lumMod val="2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pic>
          <xdr:nvPicPr>
            <xdr:cNvPr id="194" name="Graphic 193" descr="Store">
              <a:extLst>
                <a:ext uri="{FF2B5EF4-FFF2-40B4-BE49-F238E27FC236}">
                  <a16:creationId xmlns:a16="http://schemas.microsoft.com/office/drawing/2014/main" id="{F431311E-033B-FCAA-4E8F-5E9C1CE45420}"/>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16039547" y="7174137"/>
              <a:ext cx="437300" cy="438238"/>
            </a:xfrm>
            <a:prstGeom prst="rect">
              <a:avLst/>
            </a:prstGeom>
          </xdr:spPr>
        </xdr:pic>
      </xdr:grpSp>
      <xdr:graphicFrame macro="">
        <xdr:nvGraphicFramePr>
          <xdr:cNvPr id="202" name="Chart 201">
            <a:extLst>
              <a:ext uri="{FF2B5EF4-FFF2-40B4-BE49-F238E27FC236}">
                <a16:creationId xmlns:a16="http://schemas.microsoft.com/office/drawing/2014/main" id="{3EE7676C-7A78-4D93-955E-27771CDF684C}"/>
              </a:ext>
            </a:extLst>
          </xdr:cNvPr>
          <xdr:cNvGraphicFramePr>
            <a:graphicFrameLocks/>
          </xdr:cNvGraphicFramePr>
        </xdr:nvGraphicFramePr>
        <xdr:xfrm>
          <a:off x="7705897" y="492087"/>
          <a:ext cx="4395579" cy="1020598"/>
        </xdr:xfrm>
        <a:graphic>
          <a:graphicData uri="http://schemas.openxmlformats.org/drawingml/2006/chart">
            <c:chart xmlns:c="http://schemas.openxmlformats.org/drawingml/2006/chart" xmlns:r="http://schemas.openxmlformats.org/officeDocument/2006/relationships" r:id="rId33"/>
          </a:graphicData>
        </a:graphic>
      </xdr:graphicFrame>
      <xdr:grpSp>
        <xdr:nvGrpSpPr>
          <xdr:cNvPr id="208" name="Group 207">
            <a:extLst>
              <a:ext uri="{FF2B5EF4-FFF2-40B4-BE49-F238E27FC236}">
                <a16:creationId xmlns:a16="http://schemas.microsoft.com/office/drawing/2014/main" id="{335AA730-B528-80E6-382C-39D23A0E6AAD}"/>
              </a:ext>
            </a:extLst>
          </xdr:cNvPr>
          <xdr:cNvGrpSpPr/>
        </xdr:nvGrpSpPr>
        <xdr:grpSpPr>
          <a:xfrm>
            <a:off x="6363587" y="495259"/>
            <a:ext cx="1382696" cy="1168333"/>
            <a:chOff x="6393140" y="512164"/>
            <a:chExt cx="1385206" cy="1188000"/>
          </a:xfrm>
        </xdr:grpSpPr>
        <xdr:grpSp>
          <xdr:nvGrpSpPr>
            <xdr:cNvPr id="207" name="Group 206">
              <a:extLst>
                <a:ext uri="{FF2B5EF4-FFF2-40B4-BE49-F238E27FC236}">
                  <a16:creationId xmlns:a16="http://schemas.microsoft.com/office/drawing/2014/main" id="{0BF85C26-F8DA-47C8-4974-B8A8FF050E1D}"/>
                </a:ext>
              </a:extLst>
            </xdr:cNvPr>
            <xdr:cNvGrpSpPr/>
          </xdr:nvGrpSpPr>
          <xdr:grpSpPr>
            <a:xfrm>
              <a:off x="6393140" y="512164"/>
              <a:ext cx="1188000" cy="1188000"/>
              <a:chOff x="6393140" y="512164"/>
              <a:chExt cx="1188000" cy="1188000"/>
            </a:xfrm>
          </xdr:grpSpPr>
          <xdr:sp macro="" textlink="">
            <xdr:nvSpPr>
              <xdr:cNvPr id="204" name="Oval 203">
                <a:extLst>
                  <a:ext uri="{FF2B5EF4-FFF2-40B4-BE49-F238E27FC236}">
                    <a16:creationId xmlns:a16="http://schemas.microsoft.com/office/drawing/2014/main" id="{BE6C6607-C917-07A7-5155-F2B48B466811}"/>
                  </a:ext>
                </a:extLst>
              </xdr:cNvPr>
              <xdr:cNvSpPr>
                <a:spLocks noChangeAspect="1"/>
              </xdr:cNvSpPr>
            </xdr:nvSpPr>
            <xdr:spPr>
              <a:xfrm>
                <a:off x="6393140" y="512164"/>
                <a:ext cx="1188000" cy="1188000"/>
              </a:xfrm>
              <a:prstGeom prst="ellipse">
                <a:avLst/>
              </a:prstGeom>
              <a:noFill/>
              <a:ln w="57150">
                <a:solidFill>
                  <a:schemeClr val="bg1">
                    <a:alpha val="37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205" name="Oval 204">
                <a:extLst>
                  <a:ext uri="{FF2B5EF4-FFF2-40B4-BE49-F238E27FC236}">
                    <a16:creationId xmlns:a16="http://schemas.microsoft.com/office/drawing/2014/main" id="{BB3C20F1-8425-4FBF-BA01-97B2E16F1CFB}"/>
                  </a:ext>
                </a:extLst>
              </xdr:cNvPr>
              <xdr:cNvSpPr>
                <a:spLocks noChangeAspect="1"/>
              </xdr:cNvSpPr>
            </xdr:nvSpPr>
            <xdr:spPr>
              <a:xfrm>
                <a:off x="6666740" y="785764"/>
                <a:ext cx="640800" cy="640800"/>
              </a:xfrm>
              <a:prstGeom prst="ellipse">
                <a:avLst/>
              </a:prstGeom>
              <a:gradFill>
                <a:gsLst>
                  <a:gs pos="16000">
                    <a:srgbClr val="9947F7">
                      <a:alpha val="60000"/>
                    </a:srgbClr>
                  </a:gs>
                  <a:gs pos="100000">
                    <a:srgbClr val="FF6C8F"/>
                  </a:gs>
                </a:gsLst>
                <a:lin ang="10800000" scaled="1"/>
              </a:gradFill>
              <a:ln w="57150">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graphicFrame macro="">
          <xdr:nvGraphicFramePr>
            <xdr:cNvPr id="203" name="Chart 202">
              <a:extLst>
                <a:ext uri="{FF2B5EF4-FFF2-40B4-BE49-F238E27FC236}">
                  <a16:creationId xmlns:a16="http://schemas.microsoft.com/office/drawing/2014/main" id="{09FDD506-C233-41A4-831D-C199A02CA078}"/>
                </a:ext>
              </a:extLst>
            </xdr:cNvPr>
            <xdr:cNvGraphicFramePr>
              <a:graphicFrameLocks/>
            </xdr:cNvGraphicFramePr>
          </xdr:nvGraphicFramePr>
          <xdr:xfrm>
            <a:off x="6470754" y="549604"/>
            <a:ext cx="1307592" cy="1088136"/>
          </xdr:xfrm>
          <a:graphic>
            <a:graphicData uri="http://schemas.openxmlformats.org/drawingml/2006/chart">
              <c:chart xmlns:c="http://schemas.openxmlformats.org/drawingml/2006/chart" xmlns:r="http://schemas.openxmlformats.org/officeDocument/2006/relationships" r:id="rId34"/>
            </a:graphicData>
          </a:graphic>
        </xdr:graphicFrame>
      </xdr:grpSp>
      <xdr:sp macro="" textlink="">
        <xdr:nvSpPr>
          <xdr:cNvPr id="209" name="TextBox 208">
            <a:extLst>
              <a:ext uri="{FF2B5EF4-FFF2-40B4-BE49-F238E27FC236}">
                <a16:creationId xmlns:a16="http://schemas.microsoft.com/office/drawing/2014/main" id="{4228E96E-DC8B-56F9-4071-8B57473D672A}"/>
              </a:ext>
            </a:extLst>
          </xdr:cNvPr>
          <xdr:cNvSpPr txBox="1"/>
        </xdr:nvSpPr>
        <xdr:spPr>
          <a:xfrm>
            <a:off x="6394729" y="1084346"/>
            <a:ext cx="1171160" cy="4714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IN" sz="900" b="0">
                <a:solidFill>
                  <a:sysClr val="windowText" lastClr="000000"/>
                </a:solidFill>
                <a:latin typeface="Avenir LT Std 45 Book" panose="020B0502020203020204" pitchFamily="34" charset="0"/>
                <a:ea typeface="Calibri" panose="020F0502020204030204" pitchFamily="34" charset="0"/>
                <a:cs typeface="Calibri" panose="020F0502020204030204" pitchFamily="34" charset="0"/>
              </a:rPr>
              <a:t>Refunded</a:t>
            </a:r>
            <a:endParaRPr lang="en-IN" sz="1050" b="0">
              <a:solidFill>
                <a:sysClr val="windowText" lastClr="000000"/>
              </a:solidFill>
              <a:latin typeface="Avenir LT Std 45 Book" panose="020B0502020203020204" pitchFamily="34" charset="0"/>
              <a:ea typeface="Calibri" panose="020F0502020204030204" pitchFamily="34" charset="0"/>
              <a:cs typeface="Calibri" panose="020F0502020204030204" pitchFamily="34" charset="0"/>
            </a:endParaRPr>
          </a:p>
        </xdr:txBody>
      </xdr:sp>
      <xdr:sp macro="" textlink="PivotTables2!$S$89">
        <xdr:nvSpPr>
          <xdr:cNvPr id="210" name="TextBox 209">
            <a:extLst>
              <a:ext uri="{FF2B5EF4-FFF2-40B4-BE49-F238E27FC236}">
                <a16:creationId xmlns:a16="http://schemas.microsoft.com/office/drawing/2014/main" id="{21B92FBE-E8C0-3EF1-FCBF-F08E6536FE09}"/>
              </a:ext>
            </a:extLst>
          </xdr:cNvPr>
          <xdr:cNvSpPr txBox="1"/>
        </xdr:nvSpPr>
        <xdr:spPr>
          <a:xfrm>
            <a:off x="6500509" y="945627"/>
            <a:ext cx="1171160" cy="4714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fld id="{252F0EAD-0D17-4015-935C-FC53D7ABE08D}" type="TxLink">
              <a:rPr lang="en-US" sz="1600" b="0" i="0" u="none" strike="noStrike">
                <a:solidFill>
                  <a:srgbClr val="000000"/>
                </a:solidFill>
                <a:latin typeface="Calibri"/>
                <a:ea typeface="Calibri"/>
                <a:cs typeface="Calibri"/>
              </a:rPr>
              <a:pPr algn="ctr"/>
              <a:t>33%</a:t>
            </a:fld>
            <a:endParaRPr lang="en-IN" sz="1400" b="0">
              <a:solidFill>
                <a:sysClr val="windowText" lastClr="000000"/>
              </a:solidFill>
              <a:latin typeface="Avenir LT Std 45 Book" panose="020B0502020203020204" pitchFamily="34" charset="0"/>
              <a:ea typeface="Calibri" panose="020F0502020204030204" pitchFamily="34" charset="0"/>
              <a:cs typeface="Calibri" panose="020F0502020204030204" pitchFamily="34" charset="0"/>
            </a:endParaRPr>
          </a:p>
        </xdr:txBody>
      </xdr:sp>
      <xdr:sp macro="" textlink="PivotTables2!$R$88">
        <xdr:nvSpPr>
          <xdr:cNvPr id="214" name="TextBox 213">
            <a:extLst>
              <a:ext uri="{FF2B5EF4-FFF2-40B4-BE49-F238E27FC236}">
                <a16:creationId xmlns:a16="http://schemas.microsoft.com/office/drawing/2014/main" id="{F334BE09-DFEA-251F-CD40-93745C2920F5}"/>
              </a:ext>
            </a:extLst>
          </xdr:cNvPr>
          <xdr:cNvSpPr txBox="1"/>
        </xdr:nvSpPr>
        <xdr:spPr>
          <a:xfrm>
            <a:off x="15484799" y="623168"/>
            <a:ext cx="624430" cy="335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2000" b="0" i="0" u="none" strike="noStrike">
                <a:solidFill>
                  <a:srgbClr val="00F1DF"/>
                </a:solidFill>
                <a:latin typeface="Avenir LT Std 55 Roman" panose="020B0503020203020204" pitchFamily="34" charset="0"/>
                <a:ea typeface="Calibri"/>
                <a:cs typeface="Calibri"/>
              </a:rPr>
              <a:t>28%</a:t>
            </a:r>
            <a:endParaRPr lang="en-IN" sz="2400" b="0">
              <a:solidFill>
                <a:srgbClr val="00F1DF"/>
              </a:solidFill>
              <a:latin typeface="Avenir LT Std 55 Roman" panose="020B0503020203020204" pitchFamily="34" charset="0"/>
              <a:ea typeface="Calibri" panose="020F0502020204030204" pitchFamily="34" charset="0"/>
              <a:cs typeface="Calibri" panose="020F0502020204030204" pitchFamily="34" charset="0"/>
            </a:endParaRPr>
          </a:p>
        </xdr:txBody>
      </xdr:sp>
      <xdr:sp macro="" textlink="">
        <xdr:nvSpPr>
          <xdr:cNvPr id="215" name="Isosceles Triangle 214">
            <a:extLst>
              <a:ext uri="{FF2B5EF4-FFF2-40B4-BE49-F238E27FC236}">
                <a16:creationId xmlns:a16="http://schemas.microsoft.com/office/drawing/2014/main" id="{697D1259-33DA-9241-2BFF-B26674C3750A}"/>
              </a:ext>
            </a:extLst>
          </xdr:cNvPr>
          <xdr:cNvSpPr/>
        </xdr:nvSpPr>
        <xdr:spPr>
          <a:xfrm>
            <a:off x="15282523" y="735069"/>
            <a:ext cx="205670" cy="174025"/>
          </a:xfrm>
          <a:prstGeom prst="triangle">
            <a:avLst/>
          </a:prstGeom>
          <a:solidFill>
            <a:srgbClr val="00F1D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9" name="Rectangle: Rounded Corners 38">
            <a:extLst>
              <a:ext uri="{FF2B5EF4-FFF2-40B4-BE49-F238E27FC236}">
                <a16:creationId xmlns:a16="http://schemas.microsoft.com/office/drawing/2014/main" id="{454F4686-3246-46C2-B4EE-C3586E2D3D70}"/>
              </a:ext>
            </a:extLst>
          </xdr:cNvPr>
          <xdr:cNvSpPr>
            <a:spLocks noChangeAspect="1"/>
          </xdr:cNvSpPr>
        </xdr:nvSpPr>
        <xdr:spPr>
          <a:xfrm>
            <a:off x="223650" y="583746"/>
            <a:ext cx="1659951" cy="455400"/>
          </a:xfrm>
          <a:prstGeom prst="roundRect">
            <a:avLst>
              <a:gd name="adj" fmla="val 50000"/>
            </a:avLst>
          </a:prstGeom>
          <a:solidFill>
            <a:srgbClr val="194AFE"/>
          </a:solidFill>
        </xdr:spPr>
        <xdr:style>
          <a:lnRef idx="2">
            <a:schemeClr val="accent1">
              <a:shade val="15000"/>
            </a:schemeClr>
          </a:lnRef>
          <a:fillRef idx="1">
            <a:schemeClr val="accent1"/>
          </a:fillRef>
          <a:effectRef idx="0">
            <a:schemeClr val="accent1"/>
          </a:effectRef>
          <a:fontRef idx="minor">
            <a:schemeClr val="bg1"/>
          </a:fontRef>
        </xdr:style>
        <xdr:txBody>
          <a:bodyPr vertOverflow="clip" horzOverflow="clip" rtlCol="0" anchor="ctr"/>
          <a:lstStyle/>
          <a:p>
            <a:pPr algn="ctr"/>
            <a:r>
              <a:rPr lang="en-IN" sz="1400" baseline="0">
                <a:solidFill>
                  <a:schemeClr val="bg1"/>
                </a:solidFill>
                <a:latin typeface="Avenir LT Std 35 Light" panose="020B0402020203020204" pitchFamily="34" charset="0"/>
              </a:rPr>
              <a:t>Sales Process</a:t>
            </a:r>
            <a:endParaRPr lang="en-IN" sz="1400">
              <a:latin typeface="Avenir LT Std 35 Light" panose="020B0402020203020204" pitchFamily="34" charset="0"/>
            </a:endParaRPr>
          </a:p>
        </xdr:txBody>
      </xdr:sp>
      <xdr:sp macro="" textlink="PivotTables2!Y76">
        <xdr:nvSpPr>
          <xdr:cNvPr id="41" name="TextBox 40">
            <a:extLst>
              <a:ext uri="{FF2B5EF4-FFF2-40B4-BE49-F238E27FC236}">
                <a16:creationId xmlns:a16="http://schemas.microsoft.com/office/drawing/2014/main" id="{7BC233F9-0D2B-48AD-A3CA-876CA8546123}"/>
              </a:ext>
            </a:extLst>
          </xdr:cNvPr>
          <xdr:cNvSpPr txBox="1"/>
        </xdr:nvSpPr>
        <xdr:spPr>
          <a:xfrm>
            <a:off x="177693" y="1198509"/>
            <a:ext cx="2887231" cy="14293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N" sz="1600" b="0">
                <a:solidFill>
                  <a:schemeClr val="bg1"/>
                </a:solidFill>
                <a:latin typeface="Arial" panose="020B0604020202020204" pitchFamily="34" charset="0"/>
                <a:ea typeface="Calibri" panose="020F0502020204030204" pitchFamily="34" charset="0"/>
                <a:cs typeface="Arial" panose="020B0604020202020204" pitchFamily="34" charset="0"/>
              </a:rPr>
              <a:t>Visualize and analyze</a:t>
            </a:r>
          </a:p>
          <a:p>
            <a:r>
              <a:rPr lang="en-IN" sz="1600" b="0">
                <a:solidFill>
                  <a:schemeClr val="bg1"/>
                </a:solidFill>
                <a:latin typeface="Arial" panose="020B0604020202020204" pitchFamily="34" charset="0"/>
                <a:ea typeface="Calibri" panose="020F0502020204030204" pitchFamily="34" charset="0"/>
                <a:cs typeface="Arial" panose="020B0604020202020204" pitchFamily="34" charset="0"/>
              </a:rPr>
              <a:t>sales performance</a:t>
            </a:r>
            <a:r>
              <a:rPr lang="en-IN" sz="1600" b="0" baseline="0">
                <a:solidFill>
                  <a:schemeClr val="bg1"/>
                </a:solidFill>
                <a:latin typeface="Arial" panose="020B0604020202020204" pitchFamily="34" charset="0"/>
                <a:ea typeface="Calibri" panose="020F0502020204030204" pitchFamily="34" charset="0"/>
                <a:cs typeface="Arial" panose="020B0604020202020204" pitchFamily="34" charset="0"/>
              </a:rPr>
              <a:t> </a:t>
            </a:r>
            <a:r>
              <a:rPr lang="en-IN" sz="1600" b="0">
                <a:solidFill>
                  <a:schemeClr val="bg1"/>
                </a:solidFill>
                <a:latin typeface="Arial" panose="020B0604020202020204" pitchFamily="34" charset="0"/>
                <a:ea typeface="Calibri" panose="020F0502020204030204" pitchFamily="34" charset="0"/>
                <a:cs typeface="Arial" panose="020B0604020202020204" pitchFamily="34" charset="0"/>
              </a:rPr>
              <a:t>through</a:t>
            </a:r>
          </a:p>
          <a:p>
            <a:r>
              <a:rPr lang="en-IN" sz="1600" b="0">
                <a:solidFill>
                  <a:schemeClr val="bg1"/>
                </a:solidFill>
                <a:latin typeface="Arial" panose="020B0604020202020204" pitchFamily="34" charset="0"/>
                <a:ea typeface="Calibri" panose="020F0502020204030204" pitchFamily="34" charset="0"/>
                <a:cs typeface="Arial" panose="020B0604020202020204" pitchFamily="34" charset="0"/>
              </a:rPr>
              <a:t>key metricsand trends to</a:t>
            </a:r>
            <a:r>
              <a:rPr lang="en-IN" sz="1600" b="0" baseline="0">
                <a:solidFill>
                  <a:schemeClr val="bg1"/>
                </a:solidFill>
                <a:latin typeface="Arial" panose="020B0604020202020204" pitchFamily="34" charset="0"/>
                <a:ea typeface="Calibri" panose="020F0502020204030204" pitchFamily="34" charset="0"/>
                <a:cs typeface="Arial" panose="020B0604020202020204" pitchFamily="34" charset="0"/>
              </a:rPr>
              <a:t> </a:t>
            </a:r>
            <a:r>
              <a:rPr lang="en-IN" sz="1600" b="0">
                <a:solidFill>
                  <a:schemeClr val="bg1"/>
                </a:solidFill>
                <a:latin typeface="Arial" panose="020B0604020202020204" pitchFamily="34" charset="0"/>
                <a:ea typeface="Calibri" panose="020F0502020204030204" pitchFamily="34" charset="0"/>
                <a:cs typeface="Arial" panose="020B0604020202020204" pitchFamily="34" charset="0"/>
              </a:rPr>
              <a:t>drive</a:t>
            </a:r>
          </a:p>
          <a:p>
            <a:r>
              <a:rPr lang="en-IN" sz="1600" b="0">
                <a:solidFill>
                  <a:schemeClr val="bg1"/>
                </a:solidFill>
                <a:latin typeface="Arial" panose="020B0604020202020204" pitchFamily="34" charset="0"/>
                <a:ea typeface="Calibri" panose="020F0502020204030204" pitchFamily="34" charset="0"/>
                <a:cs typeface="Arial" panose="020B0604020202020204" pitchFamily="34" charset="0"/>
              </a:rPr>
              <a:t>strategic business decisions.</a:t>
            </a:r>
          </a:p>
        </xdr:txBody>
      </xdr:sp>
      <xdr:grpSp>
        <xdr:nvGrpSpPr>
          <xdr:cNvPr id="15" name="Group 14">
            <a:extLst>
              <a:ext uri="{FF2B5EF4-FFF2-40B4-BE49-F238E27FC236}">
                <a16:creationId xmlns:a16="http://schemas.microsoft.com/office/drawing/2014/main" id="{5C226B74-6A70-47CC-BF5E-71BC9951505E}"/>
              </a:ext>
            </a:extLst>
          </xdr:cNvPr>
          <xdr:cNvGrpSpPr>
            <a:grpSpLocks noChangeAspect="1"/>
          </xdr:cNvGrpSpPr>
        </xdr:nvGrpSpPr>
        <xdr:grpSpPr>
          <a:xfrm>
            <a:off x="0" y="62063"/>
            <a:ext cx="594495" cy="272869"/>
            <a:chOff x="27627" y="83509"/>
            <a:chExt cx="503541" cy="227528"/>
          </a:xfrm>
        </xdr:grpSpPr>
        <xdr:grpSp>
          <xdr:nvGrpSpPr>
            <xdr:cNvPr id="16" name="Group 15">
              <a:extLst>
                <a:ext uri="{FF2B5EF4-FFF2-40B4-BE49-F238E27FC236}">
                  <a16:creationId xmlns:a16="http://schemas.microsoft.com/office/drawing/2014/main" id="{974258B9-498D-8908-0491-4E9E2E33085B}"/>
                </a:ext>
              </a:extLst>
            </xdr:cNvPr>
            <xdr:cNvGrpSpPr/>
          </xdr:nvGrpSpPr>
          <xdr:grpSpPr>
            <a:xfrm flipV="1">
              <a:off x="162766" y="83509"/>
              <a:ext cx="228783" cy="227528"/>
              <a:chOff x="16407525" y="24562386"/>
              <a:chExt cx="3628703" cy="3633764"/>
            </a:xfrm>
          </xdr:grpSpPr>
          <xdr:grpSp>
            <xdr:nvGrpSpPr>
              <xdr:cNvPr id="49" name="Group 48">
                <a:extLst>
                  <a:ext uri="{FF2B5EF4-FFF2-40B4-BE49-F238E27FC236}">
                    <a16:creationId xmlns:a16="http://schemas.microsoft.com/office/drawing/2014/main" id="{B69DF22E-E6EC-F397-FE79-2D7CDBFFE596}"/>
                  </a:ext>
                </a:extLst>
              </xdr:cNvPr>
              <xdr:cNvGrpSpPr/>
            </xdr:nvGrpSpPr>
            <xdr:grpSpPr>
              <a:xfrm>
                <a:off x="16407525" y="24562386"/>
                <a:ext cx="3628703" cy="3633764"/>
                <a:chOff x="14617699" y="23319846"/>
                <a:chExt cx="3587750" cy="3587750"/>
              </a:xfrm>
            </xdr:grpSpPr>
            <xdr:grpSp>
              <xdr:nvGrpSpPr>
                <xdr:cNvPr id="52" name="Group 51">
                  <a:extLst>
                    <a:ext uri="{FF2B5EF4-FFF2-40B4-BE49-F238E27FC236}">
                      <a16:creationId xmlns:a16="http://schemas.microsoft.com/office/drawing/2014/main" id="{FD4A56AE-C86B-8BED-126F-EFEF00356D8F}"/>
                    </a:ext>
                  </a:extLst>
                </xdr:cNvPr>
                <xdr:cNvGrpSpPr/>
              </xdr:nvGrpSpPr>
              <xdr:grpSpPr>
                <a:xfrm>
                  <a:off x="14617699" y="23319846"/>
                  <a:ext cx="3587750" cy="3587750"/>
                  <a:chOff x="14541499" y="23243646"/>
                  <a:chExt cx="3587750" cy="3587750"/>
                </a:xfrm>
              </xdr:grpSpPr>
              <xdr:grpSp>
                <xdr:nvGrpSpPr>
                  <xdr:cNvPr id="57" name="Group 56">
                    <a:extLst>
                      <a:ext uri="{FF2B5EF4-FFF2-40B4-BE49-F238E27FC236}">
                        <a16:creationId xmlns:a16="http://schemas.microsoft.com/office/drawing/2014/main" id="{4DAF8605-0284-481A-4E76-FB16D10A98F0}"/>
                      </a:ext>
                    </a:extLst>
                  </xdr:cNvPr>
                  <xdr:cNvGrpSpPr/>
                </xdr:nvGrpSpPr>
                <xdr:grpSpPr>
                  <a:xfrm>
                    <a:off x="14541499" y="23243646"/>
                    <a:ext cx="3587750" cy="3587750"/>
                    <a:chOff x="12699999" y="22198542"/>
                    <a:chExt cx="3587750" cy="3587750"/>
                  </a:xfrm>
                </xdr:grpSpPr>
                <xdr:sp macro="" textlink="">
                  <xdr:nvSpPr>
                    <xdr:cNvPr id="59" name="Rectangle: Rounded Corners 58">
                      <a:extLst>
                        <a:ext uri="{FF2B5EF4-FFF2-40B4-BE49-F238E27FC236}">
                          <a16:creationId xmlns:a16="http://schemas.microsoft.com/office/drawing/2014/main" id="{D7EC6C96-1AFC-A7CD-DD43-D924E2C5C34A}"/>
                        </a:ext>
                      </a:extLst>
                    </xdr:cNvPr>
                    <xdr:cNvSpPr/>
                  </xdr:nvSpPr>
                  <xdr:spPr>
                    <a:xfrm>
                      <a:off x="12699999" y="22198542"/>
                      <a:ext cx="3587750" cy="3587750"/>
                    </a:xfrm>
                    <a:prstGeom prst="roundRect">
                      <a:avLst>
                        <a:gd name="adj" fmla="val 7041"/>
                      </a:avLst>
                    </a:prstGeom>
                    <a:noFill/>
                    <a:ln w="3175">
                      <a:solidFill>
                        <a:srgbClr val="9F7E4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62" name="Rectangle: Rounded Corners 61">
                      <a:extLst>
                        <a:ext uri="{FF2B5EF4-FFF2-40B4-BE49-F238E27FC236}">
                          <a16:creationId xmlns:a16="http://schemas.microsoft.com/office/drawing/2014/main" id="{F7330EAF-5E49-66FB-133C-3532AB7B420F}"/>
                        </a:ext>
                      </a:extLst>
                    </xdr:cNvPr>
                    <xdr:cNvSpPr/>
                  </xdr:nvSpPr>
                  <xdr:spPr>
                    <a:xfrm rot="1080000">
                      <a:off x="12699999" y="22198542"/>
                      <a:ext cx="3587750" cy="3587750"/>
                    </a:xfrm>
                    <a:prstGeom prst="roundRect">
                      <a:avLst>
                        <a:gd name="adj" fmla="val 7041"/>
                      </a:avLst>
                    </a:prstGeom>
                    <a:noFill/>
                    <a:ln w="3175">
                      <a:solidFill>
                        <a:srgbClr val="9F7E4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sp macro="" textlink="">
                <xdr:nvSpPr>
                  <xdr:cNvPr id="58" name="Rectangle: Rounded Corners 57">
                    <a:extLst>
                      <a:ext uri="{FF2B5EF4-FFF2-40B4-BE49-F238E27FC236}">
                        <a16:creationId xmlns:a16="http://schemas.microsoft.com/office/drawing/2014/main" id="{C223B6DE-1F7C-8EC1-FDF2-03DE400FB099}"/>
                      </a:ext>
                    </a:extLst>
                  </xdr:cNvPr>
                  <xdr:cNvSpPr/>
                </xdr:nvSpPr>
                <xdr:spPr>
                  <a:xfrm rot="2160000">
                    <a:off x="14541499" y="23243646"/>
                    <a:ext cx="3587750" cy="3587750"/>
                  </a:xfrm>
                  <a:prstGeom prst="roundRect">
                    <a:avLst>
                      <a:gd name="adj" fmla="val 7041"/>
                    </a:avLst>
                  </a:prstGeom>
                  <a:noFill/>
                  <a:ln w="3175">
                    <a:solidFill>
                      <a:srgbClr val="9F7E4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sp macro="" textlink="">
              <xdr:nvSpPr>
                <xdr:cNvPr id="55" name="Rectangle: Rounded Corners 54">
                  <a:extLst>
                    <a:ext uri="{FF2B5EF4-FFF2-40B4-BE49-F238E27FC236}">
                      <a16:creationId xmlns:a16="http://schemas.microsoft.com/office/drawing/2014/main" id="{133C2586-3189-9BED-4112-789AA94FB0C3}"/>
                    </a:ext>
                  </a:extLst>
                </xdr:cNvPr>
                <xdr:cNvSpPr/>
              </xdr:nvSpPr>
              <xdr:spPr>
                <a:xfrm rot="3240000">
                  <a:off x="14617699" y="23319846"/>
                  <a:ext cx="3587750" cy="3587750"/>
                </a:xfrm>
                <a:prstGeom prst="roundRect">
                  <a:avLst>
                    <a:gd name="adj" fmla="val 7041"/>
                  </a:avLst>
                </a:prstGeom>
                <a:noFill/>
                <a:ln w="3175">
                  <a:solidFill>
                    <a:srgbClr val="9F7E4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sp macro="" textlink="">
            <xdr:nvSpPr>
              <xdr:cNvPr id="50" name="Rectangle: Rounded Corners 49">
                <a:extLst>
                  <a:ext uri="{FF2B5EF4-FFF2-40B4-BE49-F238E27FC236}">
                    <a16:creationId xmlns:a16="http://schemas.microsoft.com/office/drawing/2014/main" id="{4558CD2C-5A09-E47D-6651-D34D41ACEDFA}"/>
                  </a:ext>
                </a:extLst>
              </xdr:cNvPr>
              <xdr:cNvSpPr/>
            </xdr:nvSpPr>
            <xdr:spPr>
              <a:xfrm rot="4320000">
                <a:off x="16404995" y="24564916"/>
                <a:ext cx="3633764" cy="3628703"/>
              </a:xfrm>
              <a:prstGeom prst="roundRect">
                <a:avLst>
                  <a:gd name="adj" fmla="val 7041"/>
                </a:avLst>
              </a:prstGeom>
              <a:noFill/>
              <a:ln w="3175">
                <a:solidFill>
                  <a:srgbClr val="9F7E4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sp macro="" textlink="">
          <xdr:nvSpPr>
            <xdr:cNvPr id="47" name="TextBox 46">
              <a:extLst>
                <a:ext uri="{FF2B5EF4-FFF2-40B4-BE49-F238E27FC236}">
                  <a16:creationId xmlns:a16="http://schemas.microsoft.com/office/drawing/2014/main" id="{62189BF1-9DA3-E086-55B8-A6B4B6306EBF}"/>
                </a:ext>
              </a:extLst>
            </xdr:cNvPr>
            <xdr:cNvSpPr txBox="1"/>
          </xdr:nvSpPr>
          <xdr:spPr>
            <a:xfrm rot="10800000" flipV="1">
              <a:off x="27627" y="140160"/>
              <a:ext cx="503541" cy="9181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000">
                  <a:solidFill>
                    <a:schemeClr val="bg1"/>
                  </a:solidFill>
                  <a:latin typeface="Broadway" panose="04040905080B02020502" pitchFamily="82" charset="0"/>
                </a:rPr>
                <a:t>Ak</a:t>
              </a:r>
            </a:p>
          </xdr:txBody>
        </xdr:sp>
      </xdr:grpSp>
    </xdr:grpSp>
    <xdr:clientData/>
  </xdr:twoCellAnchor>
</xdr:wsDr>
</file>

<file path=xl/drawings/drawing6.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32</xdr:col>
      <xdr:colOff>157217</xdr:colOff>
      <xdr:row>47</xdr:row>
      <xdr:rowOff>49529</xdr:rowOff>
    </xdr:to>
    <xdr:grpSp>
      <xdr:nvGrpSpPr>
        <xdr:cNvPr id="36" name="Group 35">
          <a:extLst>
            <a:ext uri="{FF2B5EF4-FFF2-40B4-BE49-F238E27FC236}">
              <a16:creationId xmlns:a16="http://schemas.microsoft.com/office/drawing/2014/main" id="{BECBCAE5-5280-2174-763E-1A429EB68271}"/>
            </a:ext>
          </a:extLst>
        </xdr:cNvPr>
        <xdr:cNvGrpSpPr/>
      </xdr:nvGrpSpPr>
      <xdr:grpSpPr>
        <a:xfrm>
          <a:off x="0" y="0"/>
          <a:ext cx="19044824" cy="8893726"/>
          <a:chOff x="0" y="0"/>
          <a:chExt cx="18813079" cy="8733701"/>
        </a:xfrm>
      </xdr:grpSpPr>
      <xdr:sp macro="" textlink="">
        <xdr:nvSpPr>
          <xdr:cNvPr id="64" name="TextBox 63">
            <a:extLst>
              <a:ext uri="{FF2B5EF4-FFF2-40B4-BE49-F238E27FC236}">
                <a16:creationId xmlns:a16="http://schemas.microsoft.com/office/drawing/2014/main" id="{1E15F75A-FB46-EF45-8000-6A8C510AEF51}"/>
              </a:ext>
            </a:extLst>
          </xdr:cNvPr>
          <xdr:cNvSpPr txBox="1"/>
        </xdr:nvSpPr>
        <xdr:spPr>
          <a:xfrm rot="10800000">
            <a:off x="81888" y="4391241"/>
            <a:ext cx="1715393" cy="10335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600">
                <a:solidFill>
                  <a:schemeClr val="tx1">
                    <a:lumMod val="85000"/>
                    <a:lumOff val="15000"/>
                  </a:schemeClr>
                </a:solidFill>
              </a:rPr>
              <a:t>●  ●  ●  ●  ●  ●  ●  ●  ●  ●  ●  ●  ●  ●  ●</a:t>
            </a:r>
          </a:p>
          <a:p>
            <a:r>
              <a:rPr lang="en-IN" sz="600">
                <a:solidFill>
                  <a:schemeClr val="tx1">
                    <a:lumMod val="85000"/>
                    <a:lumOff val="15000"/>
                  </a:schemeClr>
                </a:solidFill>
              </a:rPr>
              <a:t>●  ●  ●  ●  ●  ●  ●  ●  ●  ●  ●  ●  ●  ●  ●</a:t>
            </a:r>
          </a:p>
          <a:p>
            <a:r>
              <a:rPr lang="en-IN" sz="600">
                <a:solidFill>
                  <a:schemeClr val="tx1">
                    <a:lumMod val="85000"/>
                    <a:lumOff val="15000"/>
                  </a:schemeClr>
                </a:solidFill>
              </a:rPr>
              <a:t>●  ●  ●  ●  ●  ●  ●  ●  ●  ●  ●  ●  ●  ●  ●</a:t>
            </a:r>
          </a:p>
          <a:p>
            <a:r>
              <a:rPr lang="en-IN" sz="600">
                <a:solidFill>
                  <a:schemeClr val="tx1">
                    <a:lumMod val="85000"/>
                    <a:lumOff val="15000"/>
                  </a:schemeClr>
                </a:solidFill>
              </a:rPr>
              <a:t>●  ●  ●  ●  ●  ●  ●  ●  ●  ●  ●  ●  ●  ●  ●</a:t>
            </a:r>
          </a:p>
          <a:p>
            <a:r>
              <a:rPr lang="en-IN" sz="600">
                <a:solidFill>
                  <a:schemeClr val="tx1">
                    <a:lumMod val="85000"/>
                    <a:lumOff val="15000"/>
                  </a:schemeClr>
                </a:solidFill>
              </a:rPr>
              <a:t>●  ●  ●  ●  ●  ●  ●  ●  ●  ●  ●  ●  ●  ●  ●</a:t>
            </a:r>
          </a:p>
          <a:p>
            <a:r>
              <a:rPr lang="en-IN" sz="600">
                <a:solidFill>
                  <a:schemeClr val="tx1">
                    <a:lumMod val="85000"/>
                    <a:lumOff val="15000"/>
                  </a:schemeClr>
                </a:solidFill>
              </a:rPr>
              <a:t>●  ●  ●  ●  ●  ●  ●  ●  ●  ●  ●  ●  ●  ●  ●</a:t>
            </a:r>
          </a:p>
          <a:p>
            <a:r>
              <a:rPr lang="en-IN" sz="600">
                <a:solidFill>
                  <a:schemeClr val="tx1">
                    <a:lumMod val="85000"/>
                    <a:lumOff val="15000"/>
                  </a:schemeClr>
                </a:solidFill>
              </a:rPr>
              <a:t>●  ●  ●  ●  ●  ●  ●  ●  ●  ●  ●  ●  ●  ●  ●</a:t>
            </a:r>
          </a:p>
          <a:p>
            <a:r>
              <a:rPr lang="en-IN" sz="600">
                <a:solidFill>
                  <a:schemeClr val="tx1">
                    <a:lumMod val="85000"/>
                    <a:lumOff val="15000"/>
                  </a:schemeClr>
                </a:solidFill>
              </a:rPr>
              <a:t>●  ●  ●  ●  ●  ●  ●  ●  ●  ●  ●  ●  ●  ●  ●</a:t>
            </a:r>
          </a:p>
          <a:p>
            <a:r>
              <a:rPr lang="en-IN" sz="600">
                <a:solidFill>
                  <a:schemeClr val="tx1">
                    <a:lumMod val="85000"/>
                    <a:lumOff val="15000"/>
                  </a:schemeClr>
                </a:solidFill>
              </a:rPr>
              <a:t>●  ●  ●  ●  ●  ●  ●  ●  ●  ●  ●  ●  ●  ●  ●</a:t>
            </a:r>
          </a:p>
          <a:p>
            <a:r>
              <a:rPr lang="en-IN" sz="600">
                <a:solidFill>
                  <a:schemeClr val="tx1">
                    <a:lumMod val="85000"/>
                    <a:lumOff val="15000"/>
                  </a:schemeClr>
                </a:solidFill>
              </a:rPr>
              <a:t>●  ●  ●  ●  ●  ●  ●  ●  ●  ●  ●  ●  ●  ●  ●</a:t>
            </a:r>
          </a:p>
        </xdr:txBody>
      </xdr:sp>
      <xdr:sp macro="" textlink="">
        <xdr:nvSpPr>
          <xdr:cNvPr id="31" name="Wave 30">
            <a:extLst>
              <a:ext uri="{FF2B5EF4-FFF2-40B4-BE49-F238E27FC236}">
                <a16:creationId xmlns:a16="http://schemas.microsoft.com/office/drawing/2014/main" id="{C4B9FBC5-8A4E-48DC-B7A8-E37484F9D255}"/>
              </a:ext>
            </a:extLst>
          </xdr:cNvPr>
          <xdr:cNvSpPr/>
        </xdr:nvSpPr>
        <xdr:spPr>
          <a:xfrm rot="12216575">
            <a:off x="7949960" y="2820325"/>
            <a:ext cx="4584116" cy="1175840"/>
          </a:xfrm>
          <a:prstGeom prst="wave">
            <a:avLst>
              <a:gd name="adj1" fmla="val 17343"/>
              <a:gd name="adj2" fmla="val 4567"/>
            </a:avLst>
          </a:prstGeom>
          <a:gradFill>
            <a:gsLst>
              <a:gs pos="100000">
                <a:srgbClr val="FF6C8F">
                  <a:alpha val="61000"/>
                </a:srgbClr>
              </a:gs>
              <a:gs pos="0">
                <a:srgbClr val="F387DE"/>
              </a:gs>
            </a:gsLst>
            <a:lin ang="10800000" scaled="0"/>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32" name="Wave 31">
            <a:extLst>
              <a:ext uri="{FF2B5EF4-FFF2-40B4-BE49-F238E27FC236}">
                <a16:creationId xmlns:a16="http://schemas.microsoft.com/office/drawing/2014/main" id="{A31E3416-11DB-839A-F748-61164BECE24C}"/>
              </a:ext>
            </a:extLst>
          </xdr:cNvPr>
          <xdr:cNvSpPr/>
        </xdr:nvSpPr>
        <xdr:spPr>
          <a:xfrm rot="10800000" flipV="1">
            <a:off x="7743999" y="5830234"/>
            <a:ext cx="5422439" cy="1005221"/>
          </a:xfrm>
          <a:prstGeom prst="wave">
            <a:avLst>
              <a:gd name="adj1" fmla="val 9142"/>
              <a:gd name="adj2" fmla="val 10000"/>
            </a:avLst>
          </a:prstGeom>
          <a:gradFill>
            <a:gsLst>
              <a:gs pos="100000">
                <a:srgbClr val="0F49FB">
                  <a:alpha val="80000"/>
                </a:srgbClr>
              </a:gs>
              <a:gs pos="0">
                <a:srgbClr val="F387DE"/>
              </a:gs>
            </a:gsLst>
            <a:lin ang="1080000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0" name="Rectangle: Rounded Corners 29">
            <a:extLst>
              <a:ext uri="{FF2B5EF4-FFF2-40B4-BE49-F238E27FC236}">
                <a16:creationId xmlns:a16="http://schemas.microsoft.com/office/drawing/2014/main" id="{0685FAA7-7D7D-297D-3E03-4361A455148A}"/>
              </a:ext>
            </a:extLst>
          </xdr:cNvPr>
          <xdr:cNvSpPr/>
        </xdr:nvSpPr>
        <xdr:spPr>
          <a:xfrm>
            <a:off x="7848069" y="2177540"/>
            <a:ext cx="4359881" cy="812078"/>
          </a:xfrm>
          <a:prstGeom prst="roundRect">
            <a:avLst>
              <a:gd name="adj" fmla="val 0"/>
            </a:avLst>
          </a:prstGeom>
          <a:gradFill>
            <a:gsLst>
              <a:gs pos="0">
                <a:srgbClr val="296EFC"/>
              </a:gs>
              <a:gs pos="100000">
                <a:srgbClr val="FF6C8F"/>
              </a:gs>
            </a:gsLst>
            <a:lin ang="1080000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28" name="Wave 27">
            <a:extLst>
              <a:ext uri="{FF2B5EF4-FFF2-40B4-BE49-F238E27FC236}">
                <a16:creationId xmlns:a16="http://schemas.microsoft.com/office/drawing/2014/main" id="{EC49BD5D-18BA-BD0F-44CE-CE8A0CB468E2}"/>
              </a:ext>
            </a:extLst>
          </xdr:cNvPr>
          <xdr:cNvSpPr/>
        </xdr:nvSpPr>
        <xdr:spPr>
          <a:xfrm rot="9168510" flipV="1">
            <a:off x="8036810" y="3003759"/>
            <a:ext cx="4569372" cy="1297327"/>
          </a:xfrm>
          <a:prstGeom prst="wave">
            <a:avLst>
              <a:gd name="adj1" fmla="val 17343"/>
              <a:gd name="adj2" fmla="val 4567"/>
            </a:avLst>
          </a:prstGeom>
          <a:gradFill>
            <a:gsLst>
              <a:gs pos="100000">
                <a:srgbClr val="0F49FB">
                  <a:alpha val="80000"/>
                </a:srgbClr>
              </a:gs>
              <a:gs pos="0">
                <a:srgbClr val="F387DE"/>
              </a:gs>
            </a:gsLst>
            <a:lin ang="1080000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66" name="Rectangle 65">
            <a:extLst>
              <a:ext uri="{FF2B5EF4-FFF2-40B4-BE49-F238E27FC236}">
                <a16:creationId xmlns:a16="http://schemas.microsoft.com/office/drawing/2014/main" id="{E109CC63-587F-4C63-A700-BCB5CB5CEDD0}"/>
              </a:ext>
            </a:extLst>
          </xdr:cNvPr>
          <xdr:cNvSpPr/>
        </xdr:nvSpPr>
        <xdr:spPr>
          <a:xfrm>
            <a:off x="0" y="0"/>
            <a:ext cx="16536476" cy="377036"/>
          </a:xfrm>
          <a:prstGeom prst="rect">
            <a:avLst/>
          </a:prstGeom>
          <a:solidFill>
            <a:srgbClr val="1D1D3C"/>
          </a:solidFill>
          <a:ln>
            <a:noFill/>
          </a:ln>
        </xdr:spPr>
        <xdr:style>
          <a:lnRef idx="2">
            <a:schemeClr val="accent1">
              <a:shade val="15000"/>
            </a:schemeClr>
          </a:lnRef>
          <a:fillRef idx="1">
            <a:schemeClr val="accent1"/>
          </a:fillRef>
          <a:effectRef idx="0">
            <a:schemeClr val="accent1"/>
          </a:effectRef>
          <a:fontRef idx="minor">
            <a:schemeClr val="bg1"/>
          </a:fontRef>
        </xdr:style>
        <xdr:txBody>
          <a:bodyPr vertOverflow="clip" horzOverflow="clip" rtlCol="0" anchor="t"/>
          <a:lstStyle/>
          <a:p>
            <a:pPr algn="l"/>
            <a:endParaRPr lang="en-IN" sz="1100">
              <a:solidFill>
                <a:schemeClr val="bg1"/>
              </a:solidFill>
            </a:endParaRPr>
          </a:p>
        </xdr:txBody>
      </xdr:sp>
      <xdr:sp macro="" textlink="">
        <xdr:nvSpPr>
          <xdr:cNvPr id="67" name="TextBox 66">
            <a:extLst>
              <a:ext uri="{FF2B5EF4-FFF2-40B4-BE49-F238E27FC236}">
                <a16:creationId xmlns:a16="http://schemas.microsoft.com/office/drawing/2014/main" id="{4FC97564-042D-41D7-A71A-FBC324EA5FF8}"/>
              </a:ext>
            </a:extLst>
          </xdr:cNvPr>
          <xdr:cNvSpPr txBox="1"/>
        </xdr:nvSpPr>
        <xdr:spPr>
          <a:xfrm>
            <a:off x="5994808" y="1320795"/>
            <a:ext cx="177096" cy="265472"/>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endParaRPr lang="en-IN" sz="1100"/>
          </a:p>
        </xdr:txBody>
      </xdr:sp>
      <xdr:sp macro="" textlink="">
        <xdr:nvSpPr>
          <xdr:cNvPr id="68" name="TextBox 67">
            <a:extLst>
              <a:ext uri="{FF2B5EF4-FFF2-40B4-BE49-F238E27FC236}">
                <a16:creationId xmlns:a16="http://schemas.microsoft.com/office/drawing/2014/main" id="{315ADB3B-2FF1-4C64-9654-0A905613636B}"/>
              </a:ext>
            </a:extLst>
          </xdr:cNvPr>
          <xdr:cNvSpPr txBox="1"/>
        </xdr:nvSpPr>
        <xdr:spPr>
          <a:xfrm>
            <a:off x="433498" y="39013"/>
            <a:ext cx="1198016" cy="343497"/>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pPr algn="r"/>
            <a:r>
              <a:rPr lang="en-IN" sz="1400">
                <a:solidFill>
                  <a:schemeClr val="bg1"/>
                </a:solidFill>
                <a:latin typeface="Avenir LT Std 55 Roman" panose="020B0503020203020204" pitchFamily="34" charset="0"/>
              </a:rPr>
              <a:t>Amaan</a:t>
            </a:r>
            <a:r>
              <a:rPr lang="en-IN" sz="1400" baseline="0">
                <a:solidFill>
                  <a:schemeClr val="bg1"/>
                </a:solidFill>
                <a:latin typeface="Avenir LT Std 55 Roman" panose="020B0503020203020204" pitchFamily="34" charset="0"/>
              </a:rPr>
              <a:t> Kasu</a:t>
            </a:r>
            <a:endParaRPr lang="en-IN" sz="1400">
              <a:solidFill>
                <a:schemeClr val="bg1"/>
              </a:solidFill>
              <a:latin typeface="Avenir LT Std 55 Roman" panose="020B0503020203020204" pitchFamily="34" charset="0"/>
            </a:endParaRPr>
          </a:p>
        </xdr:txBody>
      </xdr:sp>
      <xdr:sp macro="" textlink="">
        <xdr:nvSpPr>
          <xdr:cNvPr id="69" name="TextBox 68">
            <a:hlinkClick xmlns:r="http://schemas.openxmlformats.org/officeDocument/2006/relationships" r:id="rId1" tooltip="YourWebsite.com"/>
            <a:extLst>
              <a:ext uri="{FF2B5EF4-FFF2-40B4-BE49-F238E27FC236}">
                <a16:creationId xmlns:a16="http://schemas.microsoft.com/office/drawing/2014/main" id="{AED93E99-2A5E-4D1E-A75A-A7BCED3B670E}"/>
              </a:ext>
            </a:extLst>
          </xdr:cNvPr>
          <xdr:cNvSpPr txBox="1"/>
        </xdr:nvSpPr>
        <xdr:spPr>
          <a:xfrm>
            <a:off x="3764952" y="68272"/>
            <a:ext cx="1292828" cy="343497"/>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pPr algn="ctr"/>
            <a:r>
              <a:rPr lang="en-IN" sz="1400">
                <a:solidFill>
                  <a:schemeClr val="bg1"/>
                </a:solidFill>
                <a:latin typeface="Avenir LT Std 55 Roman" panose="020B0503020203020204" pitchFamily="34" charset="0"/>
              </a:rPr>
              <a:t>Browse</a:t>
            </a:r>
          </a:p>
        </xdr:txBody>
      </xdr:sp>
      <xdr:sp macro="" textlink="">
        <xdr:nvSpPr>
          <xdr:cNvPr id="70" name="TextBox 69">
            <a:hlinkClick xmlns:r="http://schemas.openxmlformats.org/officeDocument/2006/relationships" r:id="rId2" tooltip="Geographically"/>
            <a:extLst>
              <a:ext uri="{FF2B5EF4-FFF2-40B4-BE49-F238E27FC236}">
                <a16:creationId xmlns:a16="http://schemas.microsoft.com/office/drawing/2014/main" id="{AC30D901-3EAF-4124-915D-F30AE7EBD637}"/>
              </a:ext>
            </a:extLst>
          </xdr:cNvPr>
          <xdr:cNvSpPr txBox="1"/>
        </xdr:nvSpPr>
        <xdr:spPr>
          <a:xfrm>
            <a:off x="11917830" y="58519"/>
            <a:ext cx="1292827" cy="343497"/>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ctr">
            <a:noAutofit/>
          </a:bodyPr>
          <a:lstStyle/>
          <a:p>
            <a:pPr algn="ctr"/>
            <a:r>
              <a:rPr lang="en-IN" sz="1400">
                <a:solidFill>
                  <a:schemeClr val="bg1"/>
                </a:solidFill>
                <a:latin typeface="Avenir LT Std 55 Roman" panose="020B0503020203020204" pitchFamily="34" charset="0"/>
              </a:rPr>
              <a:t>Geographically</a:t>
            </a:r>
          </a:p>
        </xdr:txBody>
      </xdr:sp>
      <xdr:sp macro="" textlink="">
        <xdr:nvSpPr>
          <xdr:cNvPr id="71" name="TextBox 70">
            <a:hlinkClick xmlns:r="http://schemas.openxmlformats.org/officeDocument/2006/relationships" r:id="rId3" tooltip="Sales Process"/>
            <a:extLst>
              <a:ext uri="{FF2B5EF4-FFF2-40B4-BE49-F238E27FC236}">
                <a16:creationId xmlns:a16="http://schemas.microsoft.com/office/drawing/2014/main" id="{0CD5F88D-BD20-4985-9DE2-E24D58AFCFC9}"/>
              </a:ext>
            </a:extLst>
          </xdr:cNvPr>
          <xdr:cNvSpPr txBox="1"/>
        </xdr:nvSpPr>
        <xdr:spPr>
          <a:xfrm>
            <a:off x="13499174" y="58519"/>
            <a:ext cx="1292827" cy="343497"/>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ctr">
            <a:noAutofit/>
          </a:bodyPr>
          <a:lstStyle/>
          <a:p>
            <a:pPr algn="ctr"/>
            <a:r>
              <a:rPr lang="en-IN" sz="1400">
                <a:solidFill>
                  <a:schemeClr val="bg1"/>
                </a:solidFill>
                <a:latin typeface="Avenir LT Std 55 Roman" panose="020B0503020203020204" pitchFamily="34" charset="0"/>
              </a:rPr>
              <a:t>Sales Process</a:t>
            </a:r>
          </a:p>
        </xdr:txBody>
      </xdr:sp>
      <xdr:sp macro="" textlink="">
        <xdr:nvSpPr>
          <xdr:cNvPr id="72" name="TextBox 71">
            <a:hlinkClick xmlns:r="http://schemas.openxmlformats.org/officeDocument/2006/relationships" r:id="rId4" tooltip="Project Status"/>
            <a:extLst>
              <a:ext uri="{FF2B5EF4-FFF2-40B4-BE49-F238E27FC236}">
                <a16:creationId xmlns:a16="http://schemas.microsoft.com/office/drawing/2014/main" id="{94A8C5FB-DE6E-416E-A35F-457DE19EAA62}"/>
              </a:ext>
            </a:extLst>
          </xdr:cNvPr>
          <xdr:cNvSpPr txBox="1"/>
        </xdr:nvSpPr>
        <xdr:spPr>
          <a:xfrm>
            <a:off x="15088103" y="58519"/>
            <a:ext cx="1292828" cy="343497"/>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ctr">
            <a:noAutofit/>
          </a:bodyPr>
          <a:lstStyle/>
          <a:p>
            <a:pPr algn="ctr"/>
            <a:r>
              <a:rPr lang="en-IN" sz="1400">
                <a:solidFill>
                  <a:schemeClr val="bg1"/>
                </a:solidFill>
                <a:latin typeface="Avenir LT Std 55 Roman" panose="020B0503020203020204" pitchFamily="34" charset="0"/>
              </a:rPr>
              <a:t>Project status</a:t>
            </a:r>
          </a:p>
        </xdr:txBody>
      </xdr:sp>
      <xdr:sp macro="" textlink="">
        <xdr:nvSpPr>
          <xdr:cNvPr id="73" name="TextBox 72">
            <a:hlinkClick xmlns:r="http://schemas.openxmlformats.org/officeDocument/2006/relationships" r:id="rId5" tooltip="Income Sources"/>
            <a:extLst>
              <a:ext uri="{FF2B5EF4-FFF2-40B4-BE49-F238E27FC236}">
                <a16:creationId xmlns:a16="http://schemas.microsoft.com/office/drawing/2014/main" id="{E07E6EE8-C15A-4AA1-8F5A-FF1ACC3BCCEA}"/>
              </a:ext>
            </a:extLst>
          </xdr:cNvPr>
          <xdr:cNvSpPr txBox="1"/>
        </xdr:nvSpPr>
        <xdr:spPr>
          <a:xfrm>
            <a:off x="10330126" y="58519"/>
            <a:ext cx="1292827" cy="343497"/>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ctr">
            <a:noAutofit/>
          </a:bodyPr>
          <a:lstStyle/>
          <a:p>
            <a:pPr algn="ctr"/>
            <a:r>
              <a:rPr lang="en-IN" sz="1400">
                <a:solidFill>
                  <a:schemeClr val="bg1"/>
                </a:solidFill>
                <a:latin typeface="Avenir LT Std 55 Roman" panose="020B0503020203020204" pitchFamily="34" charset="0"/>
              </a:rPr>
              <a:t>Income</a:t>
            </a:r>
            <a:r>
              <a:rPr lang="en-IN" sz="1400" baseline="0">
                <a:solidFill>
                  <a:schemeClr val="bg1"/>
                </a:solidFill>
                <a:latin typeface="Avenir LT Std 55 Roman" panose="020B0503020203020204" pitchFamily="34" charset="0"/>
              </a:rPr>
              <a:t> Sources</a:t>
            </a:r>
            <a:endParaRPr lang="en-IN" sz="1400">
              <a:solidFill>
                <a:schemeClr val="bg1"/>
              </a:solidFill>
              <a:latin typeface="Avenir LT Std 55 Roman" panose="020B0503020203020204" pitchFamily="34" charset="0"/>
            </a:endParaRPr>
          </a:p>
        </xdr:txBody>
      </xdr:sp>
      <xdr:pic>
        <xdr:nvPicPr>
          <xdr:cNvPr id="74" name="Graphic 73" descr="Compass">
            <a:extLst>
              <a:ext uri="{FF2B5EF4-FFF2-40B4-BE49-F238E27FC236}">
                <a16:creationId xmlns:a16="http://schemas.microsoft.com/office/drawing/2014/main" id="{5EE2F284-108D-400E-ACF8-289492521F3E}"/>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3766306" y="39751"/>
            <a:ext cx="305414" cy="331028"/>
          </a:xfrm>
          <a:prstGeom prst="rect">
            <a:avLst/>
          </a:prstGeom>
        </xdr:spPr>
      </xdr:pic>
      <xdr:sp macro="" textlink="">
        <xdr:nvSpPr>
          <xdr:cNvPr id="76" name="Rectangle: Rounded Corners 75">
            <a:extLst>
              <a:ext uri="{FF2B5EF4-FFF2-40B4-BE49-F238E27FC236}">
                <a16:creationId xmlns:a16="http://schemas.microsoft.com/office/drawing/2014/main" id="{2D51B35A-6700-4393-985F-03686BCD3D29}"/>
              </a:ext>
            </a:extLst>
          </xdr:cNvPr>
          <xdr:cNvSpPr/>
        </xdr:nvSpPr>
        <xdr:spPr>
          <a:xfrm>
            <a:off x="15163377" y="319374"/>
            <a:ext cx="310961" cy="64839"/>
          </a:xfrm>
          <a:prstGeom prst="roundRect">
            <a:avLst>
              <a:gd name="adj" fmla="val 50000"/>
            </a:avLst>
          </a:prstGeom>
          <a:solidFill>
            <a:srgbClr val="194AFE"/>
          </a:solidFill>
        </xdr:spPr>
        <xdr:style>
          <a:lnRef idx="2">
            <a:schemeClr val="accent1">
              <a:shade val="15000"/>
            </a:schemeClr>
          </a:lnRef>
          <a:fillRef idx="1">
            <a:schemeClr val="accent1"/>
          </a:fillRef>
          <a:effectRef idx="0">
            <a:schemeClr val="accent1"/>
          </a:effectRef>
          <a:fontRef idx="minor">
            <a:schemeClr val="bg1"/>
          </a:fontRef>
        </xdr:style>
        <xdr:txBody>
          <a:bodyPr vertOverflow="clip" horzOverflow="clip" rtlCol="0" anchor="t"/>
          <a:lstStyle/>
          <a:p>
            <a:pPr algn="l"/>
            <a:endParaRPr lang="en-IN" sz="1100"/>
          </a:p>
        </xdr:txBody>
      </xdr:sp>
      <xdr:sp macro="" textlink="">
        <xdr:nvSpPr>
          <xdr:cNvPr id="77" name="TextBox 76">
            <a:extLst>
              <a:ext uri="{FF2B5EF4-FFF2-40B4-BE49-F238E27FC236}">
                <a16:creationId xmlns:a16="http://schemas.microsoft.com/office/drawing/2014/main" id="{85442B79-6C42-4B04-8C38-C71FC87BF0BF}"/>
              </a:ext>
            </a:extLst>
          </xdr:cNvPr>
          <xdr:cNvSpPr txBox="1"/>
        </xdr:nvSpPr>
        <xdr:spPr>
          <a:xfrm>
            <a:off x="433498" y="68272"/>
            <a:ext cx="1198016" cy="343497"/>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pPr algn="r"/>
            <a:endParaRPr lang="en-IN" sz="1400">
              <a:solidFill>
                <a:schemeClr val="bg1"/>
              </a:solidFill>
              <a:latin typeface="Avenir LT Std 55 Roman" panose="020B0503020203020204" pitchFamily="34" charset="0"/>
            </a:endParaRPr>
          </a:p>
        </xdr:txBody>
      </xdr:sp>
      <xdr:sp macro="" textlink="">
        <xdr:nvSpPr>
          <xdr:cNvPr id="10" name="Wave 9">
            <a:extLst>
              <a:ext uri="{FF2B5EF4-FFF2-40B4-BE49-F238E27FC236}">
                <a16:creationId xmlns:a16="http://schemas.microsoft.com/office/drawing/2014/main" id="{AD430078-722C-89DE-5E73-5CCFE85087FE}"/>
              </a:ext>
            </a:extLst>
          </xdr:cNvPr>
          <xdr:cNvSpPr/>
        </xdr:nvSpPr>
        <xdr:spPr>
          <a:xfrm rot="10800000" flipV="1">
            <a:off x="2556355" y="3930798"/>
            <a:ext cx="4580750" cy="1287572"/>
          </a:xfrm>
          <a:prstGeom prst="wave">
            <a:avLst>
              <a:gd name="adj1" fmla="val 20000"/>
              <a:gd name="adj2" fmla="val -3728"/>
            </a:avLst>
          </a:prstGeom>
          <a:gradFill>
            <a:gsLst>
              <a:gs pos="0">
                <a:srgbClr val="FF6C8F">
                  <a:alpha val="80000"/>
                </a:srgbClr>
              </a:gs>
              <a:gs pos="100000">
                <a:srgbClr val="80B5FC"/>
              </a:gs>
            </a:gsLst>
            <a:lin ang="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4" name="Wave 3">
            <a:extLst>
              <a:ext uri="{FF2B5EF4-FFF2-40B4-BE49-F238E27FC236}">
                <a16:creationId xmlns:a16="http://schemas.microsoft.com/office/drawing/2014/main" id="{3C3825FF-BF00-DA7A-7C76-536576578566}"/>
              </a:ext>
            </a:extLst>
          </xdr:cNvPr>
          <xdr:cNvSpPr/>
        </xdr:nvSpPr>
        <xdr:spPr>
          <a:xfrm rot="1287003">
            <a:off x="2553211" y="4772731"/>
            <a:ext cx="4539033" cy="1285623"/>
          </a:xfrm>
          <a:prstGeom prst="wave">
            <a:avLst>
              <a:gd name="adj1" fmla="val 20000"/>
              <a:gd name="adj2" fmla="val 946"/>
            </a:avLst>
          </a:prstGeom>
          <a:gradFill flip="none" rotWithShape="1">
            <a:gsLst>
              <a:gs pos="100000">
                <a:srgbClr val="FF6C8F">
                  <a:alpha val="80000"/>
                </a:srgbClr>
              </a:gs>
              <a:gs pos="0">
                <a:srgbClr val="80B5FC"/>
              </a:gs>
            </a:gsLst>
            <a:lin ang="0" scaled="0"/>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5" name="Wave 4">
            <a:extLst>
              <a:ext uri="{FF2B5EF4-FFF2-40B4-BE49-F238E27FC236}">
                <a16:creationId xmlns:a16="http://schemas.microsoft.com/office/drawing/2014/main" id="{BF50B950-5BBE-489E-BC12-C5A37EE167BD}"/>
              </a:ext>
            </a:extLst>
          </xdr:cNvPr>
          <xdr:cNvSpPr/>
        </xdr:nvSpPr>
        <xdr:spPr>
          <a:xfrm rot="20312997" flipV="1">
            <a:off x="2603737" y="2795248"/>
            <a:ext cx="4552306" cy="1285624"/>
          </a:xfrm>
          <a:prstGeom prst="wave">
            <a:avLst>
              <a:gd name="adj1" fmla="val 20000"/>
              <a:gd name="adj2" fmla="val 946"/>
            </a:avLst>
          </a:prstGeom>
          <a:gradFill flip="none" rotWithShape="1">
            <a:gsLst>
              <a:gs pos="52000">
                <a:srgbClr val="C091C6"/>
              </a:gs>
              <a:gs pos="100000">
                <a:srgbClr val="FF6C8F">
                  <a:alpha val="80000"/>
                </a:srgbClr>
              </a:gs>
              <a:gs pos="0">
                <a:srgbClr val="80B5FC"/>
              </a:gs>
            </a:gsLst>
            <a:lin ang="0" scaled="0"/>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6" name="Rectangle: Rounded Corners 5">
            <a:extLst>
              <a:ext uri="{FF2B5EF4-FFF2-40B4-BE49-F238E27FC236}">
                <a16:creationId xmlns:a16="http://schemas.microsoft.com/office/drawing/2014/main" id="{51859B35-225B-F844-C97E-05ED34628698}"/>
              </a:ext>
            </a:extLst>
          </xdr:cNvPr>
          <xdr:cNvSpPr/>
        </xdr:nvSpPr>
        <xdr:spPr>
          <a:xfrm>
            <a:off x="6714346" y="1903156"/>
            <a:ext cx="2145504" cy="1406784"/>
          </a:xfrm>
          <a:prstGeom prst="roundRect">
            <a:avLst/>
          </a:prstGeom>
          <a:gradFill>
            <a:gsLst>
              <a:gs pos="100000">
                <a:srgbClr val="FF6C8F"/>
              </a:gs>
              <a:gs pos="0">
                <a:srgbClr val="F387DE"/>
              </a:gs>
            </a:gsLst>
            <a:lin ang="8100000" scaled="0"/>
          </a:gradFill>
          <a:ln>
            <a:noFill/>
          </a:ln>
          <a:effectLst>
            <a:outerShdw blurRad="152400" dist="127000" dir="5400000" algn="ctr" rotWithShape="0">
              <a:schemeClr val="tx1">
                <a:lumMod val="65000"/>
                <a:lumOff val="35000"/>
                <a:alpha val="1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7" name="Rectangle: Rounded Corners 6">
            <a:extLst>
              <a:ext uri="{FF2B5EF4-FFF2-40B4-BE49-F238E27FC236}">
                <a16:creationId xmlns:a16="http://schemas.microsoft.com/office/drawing/2014/main" id="{45C62BF1-7A1D-85C9-1114-17F935D036B7}"/>
              </a:ext>
            </a:extLst>
          </xdr:cNvPr>
          <xdr:cNvSpPr/>
        </xdr:nvSpPr>
        <xdr:spPr>
          <a:xfrm>
            <a:off x="6714346" y="5616500"/>
            <a:ext cx="2145504" cy="1395081"/>
          </a:xfrm>
          <a:prstGeom prst="roundRect">
            <a:avLst/>
          </a:prstGeom>
          <a:gradFill>
            <a:gsLst>
              <a:gs pos="100000">
                <a:srgbClr val="FF6C8F"/>
              </a:gs>
              <a:gs pos="0">
                <a:srgbClr val="F387DE"/>
              </a:gs>
            </a:gsLst>
            <a:lin ang="8100000" scaled="0"/>
          </a:gradFill>
          <a:ln>
            <a:noFill/>
          </a:ln>
          <a:effectLst>
            <a:outerShdw blurRad="152400" dist="127000" dir="5400000" algn="ctr" rotWithShape="0">
              <a:schemeClr val="tx1">
                <a:lumMod val="65000"/>
                <a:lumOff val="35000"/>
                <a:alpha val="1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1" name="Rectangle: Rounded Corners 10">
            <a:extLst>
              <a:ext uri="{FF2B5EF4-FFF2-40B4-BE49-F238E27FC236}">
                <a16:creationId xmlns:a16="http://schemas.microsoft.com/office/drawing/2014/main" id="{03C9FF62-60D9-B45B-C466-79048518D3AC}"/>
              </a:ext>
            </a:extLst>
          </xdr:cNvPr>
          <xdr:cNvSpPr/>
        </xdr:nvSpPr>
        <xdr:spPr>
          <a:xfrm>
            <a:off x="6710554" y="3779643"/>
            <a:ext cx="2145504" cy="1411298"/>
          </a:xfrm>
          <a:prstGeom prst="roundRect">
            <a:avLst/>
          </a:prstGeom>
          <a:gradFill>
            <a:gsLst>
              <a:gs pos="100000">
                <a:srgbClr val="FF6C8F"/>
              </a:gs>
              <a:gs pos="0">
                <a:srgbClr val="F387DE"/>
              </a:gs>
            </a:gsLst>
            <a:lin ang="8100000" scaled="0"/>
          </a:gradFill>
          <a:ln>
            <a:noFill/>
          </a:ln>
          <a:effectLst>
            <a:outerShdw blurRad="152400" dist="127000" dir="5400000" algn="ctr" rotWithShape="0">
              <a:schemeClr val="tx1">
                <a:lumMod val="65000"/>
                <a:lumOff val="35000"/>
                <a:alpha val="1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 name="Rectangle: Rounded Corners 2">
            <a:extLst>
              <a:ext uri="{FF2B5EF4-FFF2-40B4-BE49-F238E27FC236}">
                <a16:creationId xmlns:a16="http://schemas.microsoft.com/office/drawing/2014/main" id="{CB750410-F9CA-639C-20CE-B5F5CC58B3A5}"/>
              </a:ext>
            </a:extLst>
          </xdr:cNvPr>
          <xdr:cNvSpPr/>
        </xdr:nvSpPr>
        <xdr:spPr>
          <a:xfrm>
            <a:off x="1114585" y="3810188"/>
            <a:ext cx="1878761" cy="1235912"/>
          </a:xfrm>
          <a:prstGeom prst="roundRect">
            <a:avLst/>
          </a:prstGeom>
          <a:solidFill>
            <a:schemeClr val="bg1"/>
          </a:solidFill>
          <a:effectLst>
            <a:outerShdw blurRad="152400" dist="127000" dir="5400000" algn="ctr" rotWithShape="0">
              <a:schemeClr val="tx1">
                <a:lumMod val="65000"/>
                <a:lumOff val="35000"/>
                <a:alpha val="1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nvGrpSpPr>
          <xdr:cNvPr id="27" name="Group 26">
            <a:extLst>
              <a:ext uri="{FF2B5EF4-FFF2-40B4-BE49-F238E27FC236}">
                <a16:creationId xmlns:a16="http://schemas.microsoft.com/office/drawing/2014/main" id="{753DBBB1-890F-998E-AF85-D81AB1A32F73}"/>
              </a:ext>
            </a:extLst>
          </xdr:cNvPr>
          <xdr:cNvGrpSpPr/>
        </xdr:nvGrpSpPr>
        <xdr:grpSpPr>
          <a:xfrm>
            <a:off x="6706137" y="1838863"/>
            <a:ext cx="2145504" cy="5107087"/>
            <a:chOff x="6799498" y="1844506"/>
            <a:chExt cx="2178000" cy="5031852"/>
          </a:xfrm>
        </xdr:grpSpPr>
        <xdr:sp macro="" textlink="">
          <xdr:nvSpPr>
            <xdr:cNvPr id="23" name="Rectangle: Rounded Corners 22">
              <a:extLst>
                <a:ext uri="{FF2B5EF4-FFF2-40B4-BE49-F238E27FC236}">
                  <a16:creationId xmlns:a16="http://schemas.microsoft.com/office/drawing/2014/main" id="{F0B80DFD-4663-8AB0-BD34-3686FCF8B1D7}"/>
                </a:ext>
              </a:extLst>
            </xdr:cNvPr>
            <xdr:cNvSpPr/>
          </xdr:nvSpPr>
          <xdr:spPr>
            <a:xfrm>
              <a:off x="6799498" y="1844506"/>
              <a:ext cx="2178000" cy="1369695"/>
            </a:xfrm>
            <a:prstGeom prst="roundRect">
              <a:avLst/>
            </a:prstGeom>
            <a:gradFill>
              <a:gsLst>
                <a:gs pos="100000">
                  <a:srgbClr val="FF6C8F"/>
                </a:gs>
                <a:gs pos="0">
                  <a:srgbClr val="F387DE"/>
                </a:gs>
              </a:gsLst>
              <a:lin ang="8100000" scaled="0"/>
            </a:gradFill>
            <a:ln>
              <a:noFill/>
            </a:ln>
            <a:effectLst>
              <a:outerShdw blurRad="152400" dist="127000" dir="5400000" algn="ctr" rotWithShape="0">
                <a:schemeClr val="tx1">
                  <a:lumMod val="65000"/>
                  <a:lumOff val="35000"/>
                  <a:alpha val="1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24" name="Rectangle: Rounded Corners 23">
              <a:extLst>
                <a:ext uri="{FF2B5EF4-FFF2-40B4-BE49-F238E27FC236}">
                  <a16:creationId xmlns:a16="http://schemas.microsoft.com/office/drawing/2014/main" id="{F4B58C98-BAD9-6B79-23AC-BF1A120512E2}"/>
                </a:ext>
              </a:extLst>
            </xdr:cNvPr>
            <xdr:cNvSpPr/>
          </xdr:nvSpPr>
          <xdr:spPr>
            <a:xfrm>
              <a:off x="6799498" y="5491423"/>
              <a:ext cx="2178000" cy="1384935"/>
            </a:xfrm>
            <a:prstGeom prst="roundRect">
              <a:avLst/>
            </a:prstGeom>
            <a:gradFill>
              <a:gsLst>
                <a:gs pos="100000">
                  <a:srgbClr val="FF6C8F"/>
                </a:gs>
                <a:gs pos="0">
                  <a:srgbClr val="F387DE"/>
                </a:gs>
              </a:gsLst>
              <a:lin ang="8100000" scaled="0"/>
            </a:gradFill>
            <a:ln>
              <a:noFill/>
            </a:ln>
            <a:effectLst>
              <a:outerShdw blurRad="152400" dist="127000" dir="5400000" algn="ctr" rotWithShape="0">
                <a:schemeClr val="tx1">
                  <a:lumMod val="65000"/>
                  <a:lumOff val="35000"/>
                  <a:alpha val="1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25" name="Rectangle: Rounded Corners 24">
              <a:extLst>
                <a:ext uri="{FF2B5EF4-FFF2-40B4-BE49-F238E27FC236}">
                  <a16:creationId xmlns:a16="http://schemas.microsoft.com/office/drawing/2014/main" id="{31931121-8D72-45DA-BA02-7236F8460EFA}"/>
                </a:ext>
              </a:extLst>
            </xdr:cNvPr>
            <xdr:cNvSpPr/>
          </xdr:nvSpPr>
          <xdr:spPr>
            <a:xfrm>
              <a:off x="6799498" y="3684459"/>
              <a:ext cx="2178000" cy="1388745"/>
            </a:xfrm>
            <a:prstGeom prst="roundRect">
              <a:avLst/>
            </a:prstGeom>
            <a:gradFill>
              <a:gsLst>
                <a:gs pos="100000">
                  <a:srgbClr val="FF6C8F"/>
                </a:gs>
                <a:gs pos="0">
                  <a:srgbClr val="F387DE"/>
                </a:gs>
              </a:gsLst>
              <a:lin ang="8100000" scaled="0"/>
            </a:gradFill>
            <a:ln>
              <a:noFill/>
            </a:ln>
            <a:effectLst>
              <a:outerShdw blurRad="152400" dist="127000" dir="5400000" algn="ctr" rotWithShape="0">
                <a:schemeClr val="tx1">
                  <a:lumMod val="65000"/>
                  <a:lumOff val="35000"/>
                  <a:alpha val="1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grpSp>
        <xdr:nvGrpSpPr>
          <xdr:cNvPr id="26" name="Group 25">
            <a:extLst>
              <a:ext uri="{FF2B5EF4-FFF2-40B4-BE49-F238E27FC236}">
                <a16:creationId xmlns:a16="http://schemas.microsoft.com/office/drawing/2014/main" id="{2A6C4893-DE95-9820-DD1B-F867F6064BEA}"/>
              </a:ext>
            </a:extLst>
          </xdr:cNvPr>
          <xdr:cNvGrpSpPr/>
        </xdr:nvGrpSpPr>
        <xdr:grpSpPr>
          <a:xfrm>
            <a:off x="12056183" y="1826672"/>
            <a:ext cx="2157709" cy="5131470"/>
            <a:chOff x="11029587" y="1876867"/>
            <a:chExt cx="2183715" cy="5027090"/>
          </a:xfrm>
          <a:effectLst>
            <a:outerShdw blurRad="50800" dist="50800" dir="5400000" algn="ctr" rotWithShape="0">
              <a:schemeClr val="tx1">
                <a:lumMod val="85000"/>
                <a:lumOff val="15000"/>
              </a:schemeClr>
            </a:outerShdw>
          </a:effectLst>
        </xdr:grpSpPr>
        <xdr:sp macro="" textlink="">
          <xdr:nvSpPr>
            <xdr:cNvPr id="21" name="Rectangle: Rounded Corners 20">
              <a:extLst>
                <a:ext uri="{FF2B5EF4-FFF2-40B4-BE49-F238E27FC236}">
                  <a16:creationId xmlns:a16="http://schemas.microsoft.com/office/drawing/2014/main" id="{E3B1A903-72FB-762C-AC34-20B1EF86159C}"/>
                </a:ext>
              </a:extLst>
            </xdr:cNvPr>
            <xdr:cNvSpPr/>
          </xdr:nvSpPr>
          <xdr:spPr>
            <a:xfrm>
              <a:off x="11029587" y="5534262"/>
              <a:ext cx="2179905" cy="1369695"/>
            </a:xfrm>
            <a:prstGeom prst="roundRect">
              <a:avLst/>
            </a:prstGeom>
            <a:gradFill>
              <a:gsLst>
                <a:gs pos="100000">
                  <a:srgbClr val="B23DD1"/>
                </a:gs>
                <a:gs pos="0">
                  <a:srgbClr val="0F49FB"/>
                </a:gs>
              </a:gsLst>
              <a:lin ang="8100000" scaled="0"/>
            </a:gradFill>
            <a:ln>
              <a:noFill/>
            </a:ln>
            <a:effectLst>
              <a:outerShdw blurRad="152400" dist="127000" dir="5400000" algn="ctr" rotWithShape="0">
                <a:schemeClr val="tx1">
                  <a:lumMod val="65000"/>
                  <a:lumOff val="35000"/>
                  <a:alpha val="1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22" name="Rectangle: Rounded Corners 21">
              <a:extLst>
                <a:ext uri="{FF2B5EF4-FFF2-40B4-BE49-F238E27FC236}">
                  <a16:creationId xmlns:a16="http://schemas.microsoft.com/office/drawing/2014/main" id="{6A64D5F4-775C-15D1-9871-B74FA671DA9F}"/>
                </a:ext>
              </a:extLst>
            </xdr:cNvPr>
            <xdr:cNvSpPr/>
          </xdr:nvSpPr>
          <xdr:spPr>
            <a:xfrm>
              <a:off x="11029587" y="3704612"/>
              <a:ext cx="2183715" cy="1392555"/>
            </a:xfrm>
            <a:prstGeom prst="roundRect">
              <a:avLst/>
            </a:prstGeom>
            <a:gradFill>
              <a:gsLst>
                <a:gs pos="100000">
                  <a:srgbClr val="B23DD1"/>
                </a:gs>
                <a:gs pos="0">
                  <a:srgbClr val="0F49FB"/>
                </a:gs>
              </a:gsLst>
              <a:lin ang="8100000" scaled="0"/>
            </a:gradFill>
            <a:ln>
              <a:noFill/>
            </a:ln>
            <a:effectLst>
              <a:outerShdw blurRad="152400" dist="127000" dir="5400000" algn="ctr" rotWithShape="0">
                <a:schemeClr val="tx1">
                  <a:lumMod val="65000"/>
                  <a:lumOff val="35000"/>
                  <a:alpha val="1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20" name="Rectangle: Rounded Corners 19">
              <a:extLst>
                <a:ext uri="{FF2B5EF4-FFF2-40B4-BE49-F238E27FC236}">
                  <a16:creationId xmlns:a16="http://schemas.microsoft.com/office/drawing/2014/main" id="{7B3E6600-C38E-1DA8-D401-B6775D77A169}"/>
                </a:ext>
              </a:extLst>
            </xdr:cNvPr>
            <xdr:cNvSpPr/>
          </xdr:nvSpPr>
          <xdr:spPr>
            <a:xfrm>
              <a:off x="11029587" y="1876867"/>
              <a:ext cx="2179905" cy="1390650"/>
            </a:xfrm>
            <a:prstGeom prst="roundRect">
              <a:avLst/>
            </a:prstGeom>
            <a:gradFill>
              <a:gsLst>
                <a:gs pos="100000">
                  <a:srgbClr val="B23DD1"/>
                </a:gs>
                <a:gs pos="0">
                  <a:srgbClr val="0F49FB"/>
                </a:gs>
              </a:gsLst>
              <a:lin ang="8100000" scaled="0"/>
            </a:gradFill>
            <a:ln>
              <a:noFill/>
            </a:ln>
            <a:effectLst>
              <a:outerShdw blurRad="152400" dist="127000" dir="5400000" algn="ctr" rotWithShape="0">
                <a:schemeClr val="tx1">
                  <a:lumMod val="65000"/>
                  <a:lumOff val="35000"/>
                  <a:alpha val="1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sp macro="" textlink="PivotTables2!AI111">
        <xdr:nvSpPr>
          <xdr:cNvPr id="41" name="TextBox 40">
            <a:extLst>
              <a:ext uri="{FF2B5EF4-FFF2-40B4-BE49-F238E27FC236}">
                <a16:creationId xmlns:a16="http://schemas.microsoft.com/office/drawing/2014/main" id="{E5BC4E6A-C37B-DFE2-664F-51228CA4F4F2}"/>
              </a:ext>
            </a:extLst>
          </xdr:cNvPr>
          <xdr:cNvSpPr txBox="1"/>
        </xdr:nvSpPr>
        <xdr:spPr>
          <a:xfrm>
            <a:off x="12186930" y="1974189"/>
            <a:ext cx="1871443" cy="4125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IN" sz="1600" b="0">
                <a:solidFill>
                  <a:schemeClr val="bg1"/>
                </a:solidFill>
                <a:latin typeface="Avenir LT Std 55 Roman" panose="020B0503020203020204" pitchFamily="34" charset="0"/>
                <a:ea typeface="Calibri" panose="020F0502020204030204" pitchFamily="34" charset="0"/>
                <a:cs typeface="Arial" panose="020B0604020202020204" pitchFamily="34" charset="0"/>
              </a:rPr>
              <a:t>Department</a:t>
            </a:r>
          </a:p>
        </xdr:txBody>
      </xdr:sp>
      <xdr:sp macro="" textlink="PivotTables2!AI111">
        <xdr:nvSpPr>
          <xdr:cNvPr id="33" name="TextBox 32">
            <a:extLst>
              <a:ext uri="{FF2B5EF4-FFF2-40B4-BE49-F238E27FC236}">
                <a16:creationId xmlns:a16="http://schemas.microsoft.com/office/drawing/2014/main" id="{65238BFC-7385-BB87-747B-87E3009173F0}"/>
              </a:ext>
            </a:extLst>
          </xdr:cNvPr>
          <xdr:cNvSpPr txBox="1"/>
        </xdr:nvSpPr>
        <xdr:spPr>
          <a:xfrm>
            <a:off x="6733910" y="1938785"/>
            <a:ext cx="1865318" cy="4050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IN" sz="1600" b="0">
                <a:solidFill>
                  <a:schemeClr val="bg1"/>
                </a:solidFill>
                <a:latin typeface="Avenir LT Std 55 Roman" panose="020B0503020203020204" pitchFamily="34" charset="0"/>
                <a:ea typeface="Calibri" panose="020F0502020204030204" pitchFamily="34" charset="0"/>
                <a:cs typeface="Arial" panose="020B0604020202020204" pitchFamily="34" charset="0"/>
              </a:rPr>
              <a:t>Assembly</a:t>
            </a:r>
            <a:r>
              <a:rPr lang="en-IN" sz="1600" b="0" baseline="0">
                <a:solidFill>
                  <a:schemeClr val="bg1"/>
                </a:solidFill>
                <a:latin typeface="Avenir LT Std 55 Roman" panose="020B0503020203020204" pitchFamily="34" charset="0"/>
                <a:ea typeface="Calibri" panose="020F0502020204030204" pitchFamily="34" charset="0"/>
                <a:cs typeface="Arial" panose="020B0604020202020204" pitchFamily="34" charset="0"/>
              </a:rPr>
              <a:t> Status</a:t>
            </a:r>
            <a:endParaRPr lang="en-IN" sz="1600" b="0">
              <a:solidFill>
                <a:schemeClr val="bg1"/>
              </a:solidFill>
              <a:latin typeface="Avenir LT Std 55 Roman" panose="020B0503020203020204" pitchFamily="34" charset="0"/>
              <a:ea typeface="Calibri" panose="020F0502020204030204" pitchFamily="34" charset="0"/>
              <a:cs typeface="Arial" panose="020B0604020202020204" pitchFamily="34" charset="0"/>
            </a:endParaRPr>
          </a:p>
        </xdr:txBody>
      </xdr:sp>
      <xdr:sp macro="" textlink="PivotTables2!AI111">
        <xdr:nvSpPr>
          <xdr:cNvPr id="34" name="TextBox 33">
            <a:extLst>
              <a:ext uri="{FF2B5EF4-FFF2-40B4-BE49-F238E27FC236}">
                <a16:creationId xmlns:a16="http://schemas.microsoft.com/office/drawing/2014/main" id="{D415DF37-2930-D562-FA59-651ADAE0FCBA}"/>
              </a:ext>
            </a:extLst>
          </xdr:cNvPr>
          <xdr:cNvSpPr txBox="1"/>
        </xdr:nvSpPr>
        <xdr:spPr>
          <a:xfrm>
            <a:off x="6733910" y="3806616"/>
            <a:ext cx="2085372" cy="4558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IN" sz="1600" b="0" baseline="0">
                <a:solidFill>
                  <a:schemeClr val="bg1"/>
                </a:solidFill>
                <a:latin typeface="Avenir LT Std 55 Roman" panose="020B0503020203020204" pitchFamily="34" charset="0"/>
                <a:ea typeface="Calibri" panose="020F0502020204030204" pitchFamily="34" charset="0"/>
                <a:cs typeface="Arial" panose="020B0604020202020204" pitchFamily="34" charset="0"/>
              </a:rPr>
              <a:t>Registration Status</a:t>
            </a:r>
            <a:endParaRPr lang="en-IN" sz="1600" b="0">
              <a:solidFill>
                <a:schemeClr val="bg1"/>
              </a:solidFill>
              <a:latin typeface="Avenir LT Std 55 Roman" panose="020B0503020203020204" pitchFamily="34" charset="0"/>
              <a:ea typeface="Calibri" panose="020F0502020204030204" pitchFamily="34" charset="0"/>
              <a:cs typeface="Arial" panose="020B0604020202020204" pitchFamily="34" charset="0"/>
            </a:endParaRPr>
          </a:p>
        </xdr:txBody>
      </xdr:sp>
      <xdr:sp macro="" textlink="PivotTables2!AI111">
        <xdr:nvSpPr>
          <xdr:cNvPr id="35" name="TextBox 34">
            <a:extLst>
              <a:ext uri="{FF2B5EF4-FFF2-40B4-BE49-F238E27FC236}">
                <a16:creationId xmlns:a16="http://schemas.microsoft.com/office/drawing/2014/main" id="{054207E9-8286-1678-C0ED-84122A2CE82C}"/>
              </a:ext>
            </a:extLst>
          </xdr:cNvPr>
          <xdr:cNvSpPr txBox="1"/>
        </xdr:nvSpPr>
        <xdr:spPr>
          <a:xfrm>
            <a:off x="6745912" y="5668950"/>
            <a:ext cx="1504954" cy="4245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IN" sz="1600" b="0" baseline="0">
                <a:solidFill>
                  <a:schemeClr val="bg1"/>
                </a:solidFill>
                <a:latin typeface="Avenir LT Std 55 Roman" panose="020B0503020203020204" pitchFamily="34" charset="0"/>
                <a:ea typeface="Calibri" panose="020F0502020204030204" pitchFamily="34" charset="0"/>
                <a:cs typeface="Arial" panose="020B0604020202020204" pitchFamily="34" charset="0"/>
              </a:rPr>
              <a:t>Sale Status</a:t>
            </a:r>
            <a:endParaRPr lang="en-IN" sz="1600" b="0">
              <a:solidFill>
                <a:schemeClr val="bg1"/>
              </a:solidFill>
              <a:latin typeface="Avenir LT Std 55 Roman" panose="020B0503020203020204" pitchFamily="34" charset="0"/>
              <a:ea typeface="Calibri" panose="020F0502020204030204" pitchFamily="34" charset="0"/>
              <a:cs typeface="Arial" panose="020B0604020202020204" pitchFamily="34" charset="0"/>
            </a:endParaRPr>
          </a:p>
        </xdr:txBody>
      </xdr:sp>
      <xdr:sp macro="" textlink="PivotTables2!N88">
        <xdr:nvSpPr>
          <xdr:cNvPr id="38" name="TextBox 37">
            <a:extLst>
              <a:ext uri="{FF2B5EF4-FFF2-40B4-BE49-F238E27FC236}">
                <a16:creationId xmlns:a16="http://schemas.microsoft.com/office/drawing/2014/main" id="{0509CC3F-0736-3320-E80C-05C5739F746A}"/>
              </a:ext>
            </a:extLst>
          </xdr:cNvPr>
          <xdr:cNvSpPr txBox="1"/>
        </xdr:nvSpPr>
        <xdr:spPr>
          <a:xfrm>
            <a:off x="6733910" y="4316157"/>
            <a:ext cx="1876678" cy="3913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IN" sz="2800" b="0">
                <a:solidFill>
                  <a:schemeClr val="bg1"/>
                </a:solidFill>
                <a:latin typeface="Avenir LT Std 45 Book" panose="020B0502020203020204" pitchFamily="34" charset="0"/>
                <a:ea typeface="Calibri" panose="020F0502020204030204" pitchFamily="34" charset="0"/>
                <a:cs typeface="Arial" panose="020B0604020202020204" pitchFamily="34" charset="0"/>
              </a:rPr>
              <a:t>523,137</a:t>
            </a:r>
          </a:p>
        </xdr:txBody>
      </xdr:sp>
      <xdr:sp macro="" textlink="PivotTables2!N90">
        <xdr:nvSpPr>
          <xdr:cNvPr id="39" name="TextBox 38">
            <a:extLst>
              <a:ext uri="{FF2B5EF4-FFF2-40B4-BE49-F238E27FC236}">
                <a16:creationId xmlns:a16="http://schemas.microsoft.com/office/drawing/2014/main" id="{1144E8FC-37A0-F453-B41C-81FC84D5577B}"/>
              </a:ext>
            </a:extLst>
          </xdr:cNvPr>
          <xdr:cNvSpPr txBox="1"/>
        </xdr:nvSpPr>
        <xdr:spPr>
          <a:xfrm>
            <a:off x="6733910" y="2493044"/>
            <a:ext cx="1878572" cy="406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IN" sz="2800" b="0">
                <a:solidFill>
                  <a:schemeClr val="bg1"/>
                </a:solidFill>
                <a:latin typeface="Avenir LT Std 45 Book" panose="020B0502020203020204" pitchFamily="34" charset="0"/>
                <a:ea typeface="Calibri" panose="020F0502020204030204" pitchFamily="34" charset="0"/>
                <a:cs typeface="Arial" panose="020B0604020202020204" pitchFamily="34" charset="0"/>
              </a:rPr>
              <a:t>125,937</a:t>
            </a:r>
          </a:p>
        </xdr:txBody>
      </xdr:sp>
      <xdr:sp macro="" textlink="PivotTables2!O85">
        <xdr:nvSpPr>
          <xdr:cNvPr id="40" name="TextBox 39">
            <a:extLst>
              <a:ext uri="{FF2B5EF4-FFF2-40B4-BE49-F238E27FC236}">
                <a16:creationId xmlns:a16="http://schemas.microsoft.com/office/drawing/2014/main" id="{A61ED254-BD68-FFFE-6716-68325100FDD2}"/>
              </a:ext>
            </a:extLst>
          </xdr:cNvPr>
          <xdr:cNvSpPr txBox="1"/>
        </xdr:nvSpPr>
        <xdr:spPr>
          <a:xfrm>
            <a:off x="6733910" y="6113695"/>
            <a:ext cx="1876678" cy="4030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IN" sz="2800" b="0">
                <a:solidFill>
                  <a:schemeClr val="bg1"/>
                </a:solidFill>
                <a:latin typeface="Avenir LT Std 45 Book" panose="020B0502020203020204" pitchFamily="34" charset="0"/>
                <a:ea typeface="Calibri" panose="020F0502020204030204" pitchFamily="34" charset="0"/>
                <a:cs typeface="Arial" panose="020B0604020202020204" pitchFamily="34" charset="0"/>
              </a:rPr>
              <a:t>834296</a:t>
            </a:r>
          </a:p>
        </xdr:txBody>
      </xdr:sp>
      <xdr:sp macro="" textlink="PivotTables2!P91">
        <xdr:nvSpPr>
          <xdr:cNvPr id="44" name="TextBox 43">
            <a:extLst>
              <a:ext uri="{FF2B5EF4-FFF2-40B4-BE49-F238E27FC236}">
                <a16:creationId xmlns:a16="http://schemas.microsoft.com/office/drawing/2014/main" id="{CE9CB874-B59A-1ED0-AFEE-A0F8A2AA486A}"/>
              </a:ext>
            </a:extLst>
          </xdr:cNvPr>
          <xdr:cNvSpPr txBox="1"/>
        </xdr:nvSpPr>
        <xdr:spPr>
          <a:xfrm>
            <a:off x="6766848" y="4733978"/>
            <a:ext cx="2046940" cy="4112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fld id="{D5BA3F6E-7A5B-46AA-836E-05060164F628}" type="TxLink">
              <a:rPr lang="en-US" sz="1400" b="0" i="0" u="none" strike="noStrike">
                <a:solidFill>
                  <a:schemeClr val="bg1"/>
                </a:solidFill>
                <a:latin typeface="Avenir LT Std 35 Light" panose="020B0402020203020204" pitchFamily="34" charset="0"/>
                <a:ea typeface="Calibri"/>
                <a:cs typeface="Calibri"/>
              </a:rPr>
              <a:pPr algn="l"/>
              <a:t> </a:t>
            </a:fld>
            <a:r>
              <a:rPr lang="en-US" sz="1400" b="0" i="0" u="none" strike="noStrike" baseline="0">
                <a:solidFill>
                  <a:schemeClr val="bg1"/>
                </a:solidFill>
                <a:latin typeface="Avenir LT Std 35 Light" panose="020B0402020203020204" pitchFamily="34" charset="0"/>
                <a:ea typeface="Calibri"/>
                <a:cs typeface="Calibri"/>
              </a:rPr>
              <a:t> Quarterly Growth</a:t>
            </a:r>
            <a:endParaRPr lang="en-IN" sz="4800" b="0">
              <a:solidFill>
                <a:schemeClr val="bg1"/>
              </a:solidFill>
              <a:latin typeface="Avenir LT Std 35 Light" panose="020B0402020203020204" pitchFamily="34" charset="0"/>
              <a:ea typeface="Calibri" panose="020F0502020204030204" pitchFamily="34" charset="0"/>
              <a:cs typeface="Arial" panose="020B0604020202020204" pitchFamily="34" charset="0"/>
            </a:endParaRPr>
          </a:p>
        </xdr:txBody>
      </xdr:sp>
      <xdr:sp macro="" textlink="PivotTables2!P86">
        <xdr:nvSpPr>
          <xdr:cNvPr id="45" name="TextBox 44">
            <a:extLst>
              <a:ext uri="{FF2B5EF4-FFF2-40B4-BE49-F238E27FC236}">
                <a16:creationId xmlns:a16="http://schemas.microsoft.com/office/drawing/2014/main" id="{43577535-7A17-670E-08FB-72FF5E76199A}"/>
              </a:ext>
            </a:extLst>
          </xdr:cNvPr>
          <xdr:cNvSpPr txBox="1"/>
        </xdr:nvSpPr>
        <xdr:spPr>
          <a:xfrm>
            <a:off x="6813646" y="2964123"/>
            <a:ext cx="2117617" cy="3655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IN" sz="1400" b="0" baseline="0">
                <a:solidFill>
                  <a:schemeClr val="bg1"/>
                </a:solidFill>
                <a:latin typeface="Avenir LT Std 35 Light" panose="020B0402020203020204" pitchFamily="34" charset="0"/>
                <a:ea typeface="Calibri" panose="020F0502020204030204" pitchFamily="34" charset="0"/>
                <a:cs typeface="Arial" panose="020B0604020202020204" pitchFamily="34" charset="0"/>
              </a:rPr>
              <a:t>25% Monthly Growth</a:t>
            </a:r>
            <a:endParaRPr lang="en-IN" sz="1400" b="0">
              <a:solidFill>
                <a:schemeClr val="bg1"/>
              </a:solidFill>
              <a:latin typeface="Avenir LT Std 35 Light" panose="020B0402020203020204" pitchFamily="34" charset="0"/>
              <a:ea typeface="Calibri" panose="020F0502020204030204" pitchFamily="34" charset="0"/>
              <a:cs typeface="Arial" panose="020B0604020202020204" pitchFamily="34" charset="0"/>
            </a:endParaRPr>
          </a:p>
        </xdr:txBody>
      </xdr:sp>
      <xdr:sp macro="" textlink="PivotTables2!P92">
        <xdr:nvSpPr>
          <xdr:cNvPr id="46" name="TextBox 45">
            <a:extLst>
              <a:ext uri="{FF2B5EF4-FFF2-40B4-BE49-F238E27FC236}">
                <a16:creationId xmlns:a16="http://schemas.microsoft.com/office/drawing/2014/main" id="{92B01387-DE2E-D8EF-FE4E-1383CA5ACB1C}"/>
              </a:ext>
            </a:extLst>
          </xdr:cNvPr>
          <xdr:cNvSpPr txBox="1"/>
        </xdr:nvSpPr>
        <xdr:spPr>
          <a:xfrm>
            <a:off x="6813647" y="6588027"/>
            <a:ext cx="1885206" cy="4206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IN" sz="1400" b="0">
                <a:solidFill>
                  <a:schemeClr val="bg1"/>
                </a:solidFill>
                <a:latin typeface="Avenir LT Std 35 Light" panose="020B0402020203020204" pitchFamily="34" charset="0"/>
                <a:ea typeface="Calibri" panose="020F0502020204030204" pitchFamily="34" charset="0"/>
                <a:cs typeface="Arial" panose="020B0604020202020204" pitchFamily="34" charset="0"/>
              </a:rPr>
              <a:t>30%</a:t>
            </a:r>
            <a:r>
              <a:rPr lang="en-IN" sz="1400" b="0" baseline="0">
                <a:solidFill>
                  <a:schemeClr val="bg1"/>
                </a:solidFill>
                <a:latin typeface="Avenir LT Std 35 Light" panose="020B0402020203020204" pitchFamily="34" charset="0"/>
                <a:ea typeface="Calibri" panose="020F0502020204030204" pitchFamily="34" charset="0"/>
                <a:cs typeface="Arial" panose="020B0604020202020204" pitchFamily="34" charset="0"/>
              </a:rPr>
              <a:t> Yearly Increase</a:t>
            </a:r>
            <a:endParaRPr lang="en-IN" sz="1400" b="0">
              <a:solidFill>
                <a:schemeClr val="bg1"/>
              </a:solidFill>
              <a:latin typeface="Avenir LT Std 35 Light" panose="020B0402020203020204" pitchFamily="34" charset="0"/>
              <a:ea typeface="Calibri" panose="020F0502020204030204" pitchFamily="34" charset="0"/>
              <a:cs typeface="Arial" panose="020B0604020202020204" pitchFamily="34" charset="0"/>
            </a:endParaRPr>
          </a:p>
        </xdr:txBody>
      </xdr:sp>
      <xdr:sp macro="" textlink="PivotTables2!AI111">
        <xdr:nvSpPr>
          <xdr:cNvPr id="49" name="TextBox 48">
            <a:extLst>
              <a:ext uri="{FF2B5EF4-FFF2-40B4-BE49-F238E27FC236}">
                <a16:creationId xmlns:a16="http://schemas.microsoft.com/office/drawing/2014/main" id="{A8335954-5C77-C465-46C9-3BC1452AC9AA}"/>
              </a:ext>
            </a:extLst>
          </xdr:cNvPr>
          <xdr:cNvSpPr txBox="1"/>
        </xdr:nvSpPr>
        <xdr:spPr>
          <a:xfrm>
            <a:off x="12140820" y="3816753"/>
            <a:ext cx="1879028" cy="4086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IN" sz="1600" b="0">
                <a:solidFill>
                  <a:schemeClr val="bg1"/>
                </a:solidFill>
                <a:latin typeface="Avenir LT Std 55 Roman" panose="020B0503020203020204" pitchFamily="34" charset="0"/>
                <a:ea typeface="Calibri" panose="020F0502020204030204" pitchFamily="34" charset="0"/>
                <a:cs typeface="Arial" panose="020B0604020202020204" pitchFamily="34" charset="0"/>
              </a:rPr>
              <a:t>Technical</a:t>
            </a:r>
          </a:p>
        </xdr:txBody>
      </xdr:sp>
      <xdr:sp macro="" textlink="PivotTables2!AI111">
        <xdr:nvSpPr>
          <xdr:cNvPr id="50" name="TextBox 49">
            <a:extLst>
              <a:ext uri="{FF2B5EF4-FFF2-40B4-BE49-F238E27FC236}">
                <a16:creationId xmlns:a16="http://schemas.microsoft.com/office/drawing/2014/main" id="{654AD8F7-03ED-C0F6-A878-708D749150DD}"/>
              </a:ext>
            </a:extLst>
          </xdr:cNvPr>
          <xdr:cNvSpPr txBox="1"/>
        </xdr:nvSpPr>
        <xdr:spPr>
          <a:xfrm>
            <a:off x="12140820" y="5692830"/>
            <a:ext cx="1867650" cy="4105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IN" sz="1600" b="0">
                <a:solidFill>
                  <a:schemeClr val="bg1"/>
                </a:solidFill>
                <a:latin typeface="Avenir LT Std 55 Roman" panose="020B0503020203020204" pitchFamily="34" charset="0"/>
                <a:ea typeface="Calibri" panose="020F0502020204030204" pitchFamily="34" charset="0"/>
                <a:cs typeface="Arial" panose="020B0604020202020204" pitchFamily="34" charset="0"/>
              </a:rPr>
              <a:t>Sales</a:t>
            </a:r>
          </a:p>
        </xdr:txBody>
      </xdr:sp>
      <xdr:sp macro="" textlink="PivotTables2!O85">
        <xdr:nvSpPr>
          <xdr:cNvPr id="51" name="TextBox 50">
            <a:extLst>
              <a:ext uri="{FF2B5EF4-FFF2-40B4-BE49-F238E27FC236}">
                <a16:creationId xmlns:a16="http://schemas.microsoft.com/office/drawing/2014/main" id="{62778EDF-42AC-F3E7-94DD-FFB1BE96BFCB}"/>
              </a:ext>
            </a:extLst>
          </xdr:cNvPr>
          <xdr:cNvSpPr txBox="1"/>
        </xdr:nvSpPr>
        <xdr:spPr>
          <a:xfrm>
            <a:off x="12113025" y="4287565"/>
            <a:ext cx="1871818" cy="3991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IN" sz="2800" b="0">
                <a:solidFill>
                  <a:schemeClr val="bg1"/>
                </a:solidFill>
                <a:latin typeface="Avenir LT Std 45 Book" panose="020B0502020203020204" pitchFamily="34" charset="0"/>
                <a:ea typeface="Calibri" panose="020F0502020204030204" pitchFamily="34" charset="0"/>
                <a:cs typeface="Arial" panose="020B0604020202020204" pitchFamily="34" charset="0"/>
              </a:rPr>
              <a:t>153,937</a:t>
            </a:r>
          </a:p>
        </xdr:txBody>
      </xdr:sp>
      <xdr:sp macro="" textlink="PivotTables2!O85">
        <xdr:nvSpPr>
          <xdr:cNvPr id="52" name="TextBox 51">
            <a:extLst>
              <a:ext uri="{FF2B5EF4-FFF2-40B4-BE49-F238E27FC236}">
                <a16:creationId xmlns:a16="http://schemas.microsoft.com/office/drawing/2014/main" id="{BED27A98-9B57-0334-4AE1-F36F2363846B}"/>
              </a:ext>
            </a:extLst>
          </xdr:cNvPr>
          <xdr:cNvSpPr txBox="1"/>
        </xdr:nvSpPr>
        <xdr:spPr>
          <a:xfrm>
            <a:off x="12145236" y="6127991"/>
            <a:ext cx="1886988" cy="5820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IN" sz="2800" b="0">
                <a:solidFill>
                  <a:schemeClr val="bg1"/>
                </a:solidFill>
                <a:latin typeface="Avenir LT Std 45 Book" panose="020B0502020203020204" pitchFamily="34" charset="0"/>
                <a:ea typeface="Calibri" panose="020F0502020204030204" pitchFamily="34" charset="0"/>
                <a:cs typeface="Arial" panose="020B0604020202020204" pitchFamily="34" charset="0"/>
              </a:rPr>
              <a:t>383,130</a:t>
            </a:r>
          </a:p>
        </xdr:txBody>
      </xdr:sp>
      <xdr:sp macro="" textlink="PivotTables2!O85">
        <xdr:nvSpPr>
          <xdr:cNvPr id="53" name="TextBox 52">
            <a:extLst>
              <a:ext uri="{FF2B5EF4-FFF2-40B4-BE49-F238E27FC236}">
                <a16:creationId xmlns:a16="http://schemas.microsoft.com/office/drawing/2014/main" id="{80092EE1-F5D2-2710-FBC3-4A9377749656}"/>
              </a:ext>
            </a:extLst>
          </xdr:cNvPr>
          <xdr:cNvSpPr txBox="1"/>
        </xdr:nvSpPr>
        <xdr:spPr>
          <a:xfrm>
            <a:off x="12164822" y="2461435"/>
            <a:ext cx="1864233" cy="6086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IN" sz="2800" b="0">
                <a:solidFill>
                  <a:schemeClr val="bg1"/>
                </a:solidFill>
                <a:latin typeface="Avenir LT Std 45 Book" panose="020B0502020203020204" pitchFamily="34" charset="0"/>
                <a:ea typeface="Calibri" panose="020F0502020204030204" pitchFamily="34" charset="0"/>
                <a:cs typeface="Arial" panose="020B0604020202020204" pitchFamily="34" charset="0"/>
              </a:rPr>
              <a:t>732,893</a:t>
            </a:r>
          </a:p>
        </xdr:txBody>
      </xdr:sp>
      <xdr:sp macro="" textlink="PivotTables2!P86">
        <xdr:nvSpPr>
          <xdr:cNvPr id="54" name="TextBox 53">
            <a:extLst>
              <a:ext uri="{FF2B5EF4-FFF2-40B4-BE49-F238E27FC236}">
                <a16:creationId xmlns:a16="http://schemas.microsoft.com/office/drawing/2014/main" id="{46C0CE78-6B05-8FEC-B99A-2EE67522F002}"/>
              </a:ext>
            </a:extLst>
          </xdr:cNvPr>
          <xdr:cNvSpPr txBox="1"/>
        </xdr:nvSpPr>
        <xdr:spPr>
          <a:xfrm>
            <a:off x="12178328" y="2908423"/>
            <a:ext cx="1965559" cy="4131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fld id="{45FE74F3-409E-4CEB-82DF-399F7C30A8AC}" type="TxLink">
              <a:rPr lang="en-US" sz="1400" b="0" i="0" u="none" strike="noStrike">
                <a:solidFill>
                  <a:schemeClr val="bg1"/>
                </a:solidFill>
                <a:latin typeface="Avenir LT Std 35 Light" panose="020B0402020203020204" pitchFamily="34" charset="0"/>
                <a:ea typeface="Calibri"/>
                <a:cs typeface="Calibri"/>
              </a:rPr>
              <a:pPr algn="l"/>
              <a:t> </a:t>
            </a:fld>
            <a:r>
              <a:rPr lang="en-US" sz="1400" b="0" i="0" u="none" strike="noStrike">
                <a:solidFill>
                  <a:schemeClr val="bg1"/>
                </a:solidFill>
                <a:latin typeface="Avenir LT Std 35 Light" panose="020B0402020203020204" pitchFamily="34" charset="0"/>
                <a:ea typeface="Calibri"/>
                <a:cs typeface="Calibri"/>
              </a:rPr>
              <a:t> Yearly</a:t>
            </a:r>
            <a:r>
              <a:rPr lang="en-US" sz="1400" b="0" i="0" u="none" strike="noStrike" baseline="0">
                <a:solidFill>
                  <a:schemeClr val="bg1"/>
                </a:solidFill>
                <a:latin typeface="Avenir LT Std 35 Light" panose="020B0402020203020204" pitchFamily="34" charset="0"/>
                <a:ea typeface="Calibri"/>
                <a:cs typeface="Calibri"/>
              </a:rPr>
              <a:t> Increase</a:t>
            </a:r>
            <a:endParaRPr lang="en-IN" sz="4800" b="0">
              <a:solidFill>
                <a:schemeClr val="bg1"/>
              </a:solidFill>
              <a:latin typeface="Avenir LT Std 35 Light" panose="020B0402020203020204" pitchFamily="34" charset="0"/>
              <a:ea typeface="Calibri" panose="020F0502020204030204" pitchFamily="34" charset="0"/>
              <a:cs typeface="Arial" panose="020B0604020202020204" pitchFamily="34" charset="0"/>
            </a:endParaRPr>
          </a:p>
        </xdr:txBody>
      </xdr:sp>
      <xdr:sp macro="" textlink="PivotTables2!P86">
        <xdr:nvSpPr>
          <xdr:cNvPr id="55" name="TextBox 54">
            <a:extLst>
              <a:ext uri="{FF2B5EF4-FFF2-40B4-BE49-F238E27FC236}">
                <a16:creationId xmlns:a16="http://schemas.microsoft.com/office/drawing/2014/main" id="{AEEC6962-1171-6E6D-A483-9BFC76942C5B}"/>
              </a:ext>
            </a:extLst>
          </xdr:cNvPr>
          <xdr:cNvSpPr txBox="1"/>
        </xdr:nvSpPr>
        <xdr:spPr>
          <a:xfrm>
            <a:off x="12183547" y="4733978"/>
            <a:ext cx="2271646" cy="4050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IN" sz="1400" b="0">
                <a:solidFill>
                  <a:schemeClr val="bg1"/>
                </a:solidFill>
                <a:latin typeface="Avenir LT Std 35 Light" panose="020B0402020203020204" pitchFamily="34" charset="0"/>
                <a:ea typeface="Calibri" panose="020F0502020204030204" pitchFamily="34" charset="0"/>
                <a:cs typeface="Arial" panose="020B0604020202020204" pitchFamily="34" charset="0"/>
              </a:rPr>
              <a:t>24% Growth Monthly</a:t>
            </a:r>
          </a:p>
        </xdr:txBody>
      </xdr:sp>
      <xdr:sp macro="" textlink="PivotTables2!P86">
        <xdr:nvSpPr>
          <xdr:cNvPr id="56" name="TextBox 55">
            <a:extLst>
              <a:ext uri="{FF2B5EF4-FFF2-40B4-BE49-F238E27FC236}">
                <a16:creationId xmlns:a16="http://schemas.microsoft.com/office/drawing/2014/main" id="{12BBAF6A-77C9-6BB4-0EEB-466CF3F99167}"/>
              </a:ext>
            </a:extLst>
          </xdr:cNvPr>
          <xdr:cNvSpPr txBox="1"/>
        </xdr:nvSpPr>
        <xdr:spPr>
          <a:xfrm>
            <a:off x="12155125" y="6580920"/>
            <a:ext cx="2278541" cy="4112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IN" sz="1400" b="0">
                <a:solidFill>
                  <a:schemeClr val="bg1"/>
                </a:solidFill>
                <a:latin typeface="Avenir LT Std 35 Light" panose="020B0402020203020204" pitchFamily="34" charset="0"/>
                <a:ea typeface="Calibri" panose="020F0502020204030204" pitchFamily="34" charset="0"/>
                <a:cs typeface="Arial" panose="020B0604020202020204" pitchFamily="34" charset="0"/>
              </a:rPr>
              <a:t>20% Growth Monthly</a:t>
            </a:r>
          </a:p>
        </xdr:txBody>
      </xdr:sp>
      <xdr:sp macro="" textlink="PivotTables2!AI111">
        <xdr:nvSpPr>
          <xdr:cNvPr id="57" name="TextBox 56">
            <a:extLst>
              <a:ext uri="{FF2B5EF4-FFF2-40B4-BE49-F238E27FC236}">
                <a16:creationId xmlns:a16="http://schemas.microsoft.com/office/drawing/2014/main" id="{13A8189B-775E-BD95-C48E-F4BF60998A28}"/>
              </a:ext>
            </a:extLst>
          </xdr:cNvPr>
          <xdr:cNvSpPr txBox="1"/>
        </xdr:nvSpPr>
        <xdr:spPr>
          <a:xfrm>
            <a:off x="1196050" y="4421538"/>
            <a:ext cx="2080250" cy="4486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IN" sz="2000" b="1">
                <a:solidFill>
                  <a:sysClr val="windowText" lastClr="000000"/>
                </a:solidFill>
                <a:latin typeface="Avenir LT Std 65 Medium" panose="020B0603020203020204" pitchFamily="34" charset="0"/>
                <a:ea typeface="Calibri" panose="020F0502020204030204" pitchFamily="34" charset="0"/>
                <a:cs typeface="Arial" panose="020B0604020202020204" pitchFamily="34" charset="0"/>
              </a:rPr>
              <a:t>Finance</a:t>
            </a:r>
          </a:p>
        </xdr:txBody>
      </xdr:sp>
      <xdr:sp macro="" textlink="PivotTables2!AI111">
        <xdr:nvSpPr>
          <xdr:cNvPr id="58" name="TextBox 57">
            <a:extLst>
              <a:ext uri="{FF2B5EF4-FFF2-40B4-BE49-F238E27FC236}">
                <a16:creationId xmlns:a16="http://schemas.microsoft.com/office/drawing/2014/main" id="{BFA385F8-D301-A336-272A-0F5599B3ADB5}"/>
              </a:ext>
            </a:extLst>
          </xdr:cNvPr>
          <xdr:cNvSpPr txBox="1"/>
        </xdr:nvSpPr>
        <xdr:spPr>
          <a:xfrm>
            <a:off x="1209948" y="4680372"/>
            <a:ext cx="2072665" cy="4402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IN" sz="1400" b="0">
                <a:solidFill>
                  <a:schemeClr val="bg1">
                    <a:lumMod val="65000"/>
                  </a:schemeClr>
                </a:solidFill>
                <a:latin typeface="Avenir LT Std 45 Book" panose="020B0502020203020204" pitchFamily="34" charset="0"/>
                <a:ea typeface="Calibri" panose="020F0502020204030204" pitchFamily="34" charset="0"/>
                <a:cs typeface="Arial" panose="020B0604020202020204" pitchFamily="34" charset="0"/>
              </a:rPr>
              <a:t>Increased</a:t>
            </a:r>
            <a:r>
              <a:rPr lang="en-IN" sz="1400" b="0" baseline="0">
                <a:solidFill>
                  <a:schemeClr val="bg1">
                    <a:lumMod val="65000"/>
                  </a:schemeClr>
                </a:solidFill>
                <a:latin typeface="Avenir LT Std 45 Book" panose="020B0502020203020204" pitchFamily="34" charset="0"/>
                <a:ea typeface="Calibri" panose="020F0502020204030204" pitchFamily="34" charset="0"/>
                <a:cs typeface="Arial" panose="020B0604020202020204" pitchFamily="34" charset="0"/>
              </a:rPr>
              <a:t> by 120%</a:t>
            </a:r>
            <a:endParaRPr lang="en-IN" sz="1400" b="0">
              <a:solidFill>
                <a:schemeClr val="bg1">
                  <a:lumMod val="65000"/>
                </a:schemeClr>
              </a:solidFill>
              <a:latin typeface="Avenir LT Std 45 Book" panose="020B0502020203020204" pitchFamily="34" charset="0"/>
              <a:ea typeface="Calibri" panose="020F0502020204030204" pitchFamily="34" charset="0"/>
              <a:cs typeface="Arial" panose="020B0604020202020204" pitchFamily="34" charset="0"/>
            </a:endParaRPr>
          </a:p>
        </xdr:txBody>
      </xdr:sp>
      <xdr:pic>
        <xdr:nvPicPr>
          <xdr:cNvPr id="60" name="Graphic 59" descr="Bank">
            <a:extLst>
              <a:ext uri="{FF2B5EF4-FFF2-40B4-BE49-F238E27FC236}">
                <a16:creationId xmlns:a16="http://schemas.microsoft.com/office/drawing/2014/main" id="{6EA122E8-ECCC-9941-6EE6-F5B4FFDAD720}"/>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1277655" y="3960526"/>
            <a:ext cx="371972" cy="428764"/>
          </a:xfrm>
          <a:prstGeom prst="rect">
            <a:avLst/>
          </a:prstGeom>
        </xdr:spPr>
      </xdr:pic>
      <xdr:grpSp>
        <xdr:nvGrpSpPr>
          <xdr:cNvPr id="88" name="Group 87">
            <a:extLst>
              <a:ext uri="{FF2B5EF4-FFF2-40B4-BE49-F238E27FC236}">
                <a16:creationId xmlns:a16="http://schemas.microsoft.com/office/drawing/2014/main" id="{98165164-742B-F150-B7ED-8E883944AFED}"/>
              </a:ext>
            </a:extLst>
          </xdr:cNvPr>
          <xdr:cNvGrpSpPr/>
        </xdr:nvGrpSpPr>
        <xdr:grpSpPr>
          <a:xfrm>
            <a:off x="14356630" y="1941760"/>
            <a:ext cx="1964616" cy="1129311"/>
            <a:chOff x="14497963" y="1943005"/>
            <a:chExt cx="1983203" cy="1086838"/>
          </a:xfrm>
        </xdr:grpSpPr>
        <xdr:sp macro="" textlink="">
          <xdr:nvSpPr>
            <xdr:cNvPr id="65" name="Rectangle: Rounded Corners 64">
              <a:extLst>
                <a:ext uri="{FF2B5EF4-FFF2-40B4-BE49-F238E27FC236}">
                  <a16:creationId xmlns:a16="http://schemas.microsoft.com/office/drawing/2014/main" id="{F09B1505-6DD4-4552-AEAB-8760B8C17C24}"/>
                </a:ext>
              </a:extLst>
            </xdr:cNvPr>
            <xdr:cNvSpPr>
              <a:spLocks noChangeAspect="1"/>
            </xdr:cNvSpPr>
          </xdr:nvSpPr>
          <xdr:spPr>
            <a:xfrm>
              <a:off x="15288964" y="1943005"/>
              <a:ext cx="391675" cy="416867"/>
            </a:xfrm>
            <a:prstGeom prst="roundRect">
              <a:avLst/>
            </a:prstGeom>
            <a:solidFill>
              <a:schemeClr val="bg1"/>
            </a:solidFill>
            <a:effectLst>
              <a:outerShdw blurRad="152400" dist="127000" dir="5400000" algn="ctr" rotWithShape="0">
                <a:schemeClr val="tx1">
                  <a:lumMod val="65000"/>
                  <a:lumOff val="35000"/>
                  <a:alpha val="1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Tables2!P86">
          <xdr:nvSpPr>
            <xdr:cNvPr id="82" name="TextBox 81">
              <a:extLst>
                <a:ext uri="{FF2B5EF4-FFF2-40B4-BE49-F238E27FC236}">
                  <a16:creationId xmlns:a16="http://schemas.microsoft.com/office/drawing/2014/main" id="{0E0F0298-4487-80C3-F1E7-FB90110DA807}"/>
                </a:ext>
              </a:extLst>
            </xdr:cNvPr>
            <xdr:cNvSpPr txBox="1"/>
          </xdr:nvSpPr>
          <xdr:spPr>
            <a:xfrm>
              <a:off x="14497963" y="2278795"/>
              <a:ext cx="1983203" cy="395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IN" sz="1400" b="0">
                  <a:solidFill>
                    <a:schemeClr val="bg1"/>
                  </a:solidFill>
                  <a:latin typeface="Avenir LT Std 55 Roman" panose="020B0503020203020204" pitchFamily="34" charset="0"/>
                  <a:ea typeface="Calibri" panose="020F0502020204030204" pitchFamily="34" charset="0"/>
                  <a:cs typeface="Arial" panose="020B0604020202020204" pitchFamily="34" charset="0"/>
                </a:rPr>
                <a:t>Current</a:t>
              </a:r>
              <a:r>
                <a:rPr lang="en-IN" sz="1400" b="0" baseline="0">
                  <a:solidFill>
                    <a:schemeClr val="bg1"/>
                  </a:solidFill>
                  <a:latin typeface="Avenir LT Std 55 Roman" panose="020B0503020203020204" pitchFamily="34" charset="0"/>
                  <a:ea typeface="Calibri" panose="020F0502020204030204" pitchFamily="34" charset="0"/>
                  <a:cs typeface="Arial" panose="020B0604020202020204" pitchFamily="34" charset="0"/>
                </a:rPr>
                <a:t> Status</a:t>
              </a:r>
              <a:endParaRPr lang="en-IN" sz="1400" b="0">
                <a:solidFill>
                  <a:schemeClr val="bg1"/>
                </a:solidFill>
                <a:latin typeface="Avenir LT Std 55 Roman" panose="020B0503020203020204" pitchFamily="34" charset="0"/>
                <a:ea typeface="Calibri" panose="020F0502020204030204" pitchFamily="34" charset="0"/>
                <a:cs typeface="Arial" panose="020B0604020202020204" pitchFamily="34" charset="0"/>
              </a:endParaRPr>
            </a:p>
          </xdr:txBody>
        </xdr:sp>
        <xdr:sp macro="" textlink="PivotTables2!O85">
          <xdr:nvSpPr>
            <xdr:cNvPr id="85" name="TextBox 84">
              <a:extLst>
                <a:ext uri="{FF2B5EF4-FFF2-40B4-BE49-F238E27FC236}">
                  <a16:creationId xmlns:a16="http://schemas.microsoft.com/office/drawing/2014/main" id="{DAFC1DC7-D5AC-F98B-753B-519E198160C8}"/>
                </a:ext>
              </a:extLst>
            </xdr:cNvPr>
            <xdr:cNvSpPr txBox="1"/>
          </xdr:nvSpPr>
          <xdr:spPr>
            <a:xfrm>
              <a:off x="14538382" y="2439529"/>
              <a:ext cx="1892839" cy="5903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IN" sz="2800" b="0">
                  <a:solidFill>
                    <a:schemeClr val="bg1"/>
                  </a:solidFill>
                  <a:latin typeface="Avenir LT Std 45 Book" panose="020B0502020203020204" pitchFamily="34" charset="0"/>
                  <a:ea typeface="Calibri" panose="020F0502020204030204" pitchFamily="34" charset="0"/>
                  <a:cs typeface="Arial" panose="020B0604020202020204" pitchFamily="34" charset="0"/>
                </a:rPr>
                <a:t>15,20,300</a:t>
              </a:r>
            </a:p>
          </xdr:txBody>
        </xdr:sp>
      </xdr:grpSp>
      <xdr:grpSp>
        <xdr:nvGrpSpPr>
          <xdr:cNvPr id="89" name="Group 88">
            <a:extLst>
              <a:ext uri="{FF2B5EF4-FFF2-40B4-BE49-F238E27FC236}">
                <a16:creationId xmlns:a16="http://schemas.microsoft.com/office/drawing/2014/main" id="{9358BEAA-C096-8F13-AAD7-4A98599541A3}"/>
              </a:ext>
            </a:extLst>
          </xdr:cNvPr>
          <xdr:cNvGrpSpPr/>
        </xdr:nvGrpSpPr>
        <xdr:grpSpPr>
          <a:xfrm>
            <a:off x="14356630" y="3819508"/>
            <a:ext cx="1964616" cy="1160217"/>
            <a:chOff x="14497963" y="3755820"/>
            <a:chExt cx="1983203" cy="1114493"/>
          </a:xfrm>
        </xdr:grpSpPr>
        <xdr:sp macro="" textlink="">
          <xdr:nvSpPr>
            <xdr:cNvPr id="80" name="Rectangle: Rounded Corners 79">
              <a:extLst>
                <a:ext uri="{FF2B5EF4-FFF2-40B4-BE49-F238E27FC236}">
                  <a16:creationId xmlns:a16="http://schemas.microsoft.com/office/drawing/2014/main" id="{B2344559-F58C-6A7A-EE4F-5517E03A2D62}"/>
                </a:ext>
              </a:extLst>
            </xdr:cNvPr>
            <xdr:cNvSpPr>
              <a:spLocks noChangeAspect="1"/>
            </xdr:cNvSpPr>
          </xdr:nvSpPr>
          <xdr:spPr>
            <a:xfrm>
              <a:off x="15279439" y="3755820"/>
              <a:ext cx="410725" cy="409247"/>
            </a:xfrm>
            <a:prstGeom prst="roundRect">
              <a:avLst/>
            </a:prstGeom>
            <a:solidFill>
              <a:schemeClr val="bg1"/>
            </a:solidFill>
            <a:effectLst>
              <a:outerShdw blurRad="152400" dist="127000" dir="5400000" algn="ctr" rotWithShape="0">
                <a:schemeClr val="tx1">
                  <a:lumMod val="65000"/>
                  <a:lumOff val="35000"/>
                  <a:alpha val="1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Tables2!P86">
          <xdr:nvSpPr>
            <xdr:cNvPr id="83" name="TextBox 82">
              <a:extLst>
                <a:ext uri="{FF2B5EF4-FFF2-40B4-BE49-F238E27FC236}">
                  <a16:creationId xmlns:a16="http://schemas.microsoft.com/office/drawing/2014/main" id="{BA00313B-036F-B06D-AF7A-BC44B81D0CF8}"/>
                </a:ext>
              </a:extLst>
            </xdr:cNvPr>
            <xdr:cNvSpPr txBox="1"/>
          </xdr:nvSpPr>
          <xdr:spPr>
            <a:xfrm>
              <a:off x="14497963" y="4085009"/>
              <a:ext cx="1983203" cy="402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IN" sz="1400" b="0">
                  <a:solidFill>
                    <a:schemeClr val="bg1"/>
                  </a:solidFill>
                  <a:latin typeface="Avenir LT Std 55 Roman" panose="020B0503020203020204" pitchFamily="34" charset="0"/>
                  <a:ea typeface="Calibri" panose="020F0502020204030204" pitchFamily="34" charset="0"/>
                  <a:cs typeface="Arial" panose="020B0604020202020204" pitchFamily="34" charset="0"/>
                </a:rPr>
                <a:t>Total</a:t>
              </a:r>
              <a:r>
                <a:rPr lang="en-IN" sz="1400" b="0" baseline="0">
                  <a:solidFill>
                    <a:schemeClr val="bg1"/>
                  </a:solidFill>
                  <a:latin typeface="Avenir LT Std 55 Roman" panose="020B0503020203020204" pitchFamily="34" charset="0"/>
                  <a:ea typeface="Calibri" panose="020F0502020204030204" pitchFamily="34" charset="0"/>
                  <a:cs typeface="Arial" panose="020B0604020202020204" pitchFamily="34" charset="0"/>
                </a:rPr>
                <a:t> Projects</a:t>
              </a:r>
              <a:endParaRPr lang="en-IN" sz="1400" b="0">
                <a:solidFill>
                  <a:schemeClr val="bg1"/>
                </a:solidFill>
                <a:latin typeface="Avenir LT Std 55 Roman" panose="020B0503020203020204" pitchFamily="34" charset="0"/>
                <a:ea typeface="Calibri" panose="020F0502020204030204" pitchFamily="34" charset="0"/>
                <a:cs typeface="Arial" panose="020B0604020202020204" pitchFamily="34" charset="0"/>
              </a:endParaRPr>
            </a:p>
          </xdr:txBody>
        </xdr:sp>
        <xdr:sp macro="" textlink="PivotTables2!O85">
          <xdr:nvSpPr>
            <xdr:cNvPr id="86" name="TextBox 85">
              <a:extLst>
                <a:ext uri="{FF2B5EF4-FFF2-40B4-BE49-F238E27FC236}">
                  <a16:creationId xmlns:a16="http://schemas.microsoft.com/office/drawing/2014/main" id="{6C2FE3FF-4187-67BA-6B7A-ECB7C6978EBB}"/>
                </a:ext>
              </a:extLst>
            </xdr:cNvPr>
            <xdr:cNvSpPr txBox="1"/>
          </xdr:nvSpPr>
          <xdr:spPr>
            <a:xfrm>
              <a:off x="14546955" y="4278094"/>
              <a:ext cx="1875694" cy="5922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IN" sz="2800" b="0">
                  <a:solidFill>
                    <a:schemeClr val="bg1"/>
                  </a:solidFill>
                  <a:latin typeface="Avenir LT Std 45 Book" panose="020B0502020203020204" pitchFamily="34" charset="0"/>
                  <a:ea typeface="Calibri" panose="020F0502020204030204" pitchFamily="34" charset="0"/>
                  <a:cs typeface="Arial" panose="020B0604020202020204" pitchFamily="34" charset="0"/>
                </a:rPr>
                <a:t>753,963</a:t>
              </a:r>
            </a:p>
          </xdr:txBody>
        </xdr:sp>
      </xdr:grpSp>
      <xdr:grpSp>
        <xdr:nvGrpSpPr>
          <xdr:cNvPr id="90" name="Group 89">
            <a:extLst>
              <a:ext uri="{FF2B5EF4-FFF2-40B4-BE49-F238E27FC236}">
                <a16:creationId xmlns:a16="http://schemas.microsoft.com/office/drawing/2014/main" id="{51A44447-E960-A6EC-BB1A-2250114BA610}"/>
              </a:ext>
            </a:extLst>
          </xdr:cNvPr>
          <xdr:cNvGrpSpPr/>
        </xdr:nvGrpSpPr>
        <xdr:grpSpPr>
          <a:xfrm>
            <a:off x="14356629" y="5693416"/>
            <a:ext cx="1964617" cy="1209537"/>
            <a:chOff x="14497962" y="5564825"/>
            <a:chExt cx="1983204" cy="1163102"/>
          </a:xfrm>
        </xdr:grpSpPr>
        <xdr:sp macro="" textlink="">
          <xdr:nvSpPr>
            <xdr:cNvPr id="81" name="Rectangle: Rounded Corners 80">
              <a:extLst>
                <a:ext uri="{FF2B5EF4-FFF2-40B4-BE49-F238E27FC236}">
                  <a16:creationId xmlns:a16="http://schemas.microsoft.com/office/drawing/2014/main" id="{B9AAA5AE-EAA8-E628-6518-1C147DAAC3B0}"/>
                </a:ext>
              </a:extLst>
            </xdr:cNvPr>
            <xdr:cNvSpPr>
              <a:spLocks noChangeAspect="1"/>
            </xdr:cNvSpPr>
          </xdr:nvSpPr>
          <xdr:spPr>
            <a:xfrm>
              <a:off x="15285154" y="5564825"/>
              <a:ext cx="401200" cy="420810"/>
            </a:xfrm>
            <a:prstGeom prst="roundRect">
              <a:avLst/>
            </a:prstGeom>
            <a:solidFill>
              <a:schemeClr val="bg1"/>
            </a:solidFill>
            <a:effectLst>
              <a:outerShdw blurRad="152400" dist="127000" dir="5400000" algn="ctr" rotWithShape="0">
                <a:schemeClr val="tx1">
                  <a:lumMod val="65000"/>
                  <a:lumOff val="35000"/>
                  <a:alpha val="1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Tables2!P86">
          <xdr:nvSpPr>
            <xdr:cNvPr id="84" name="TextBox 83">
              <a:extLst>
                <a:ext uri="{FF2B5EF4-FFF2-40B4-BE49-F238E27FC236}">
                  <a16:creationId xmlns:a16="http://schemas.microsoft.com/office/drawing/2014/main" id="{C65B149D-A54B-1F63-9A02-DB25BEA89EBB}"/>
                </a:ext>
              </a:extLst>
            </xdr:cNvPr>
            <xdr:cNvSpPr txBox="1"/>
          </xdr:nvSpPr>
          <xdr:spPr>
            <a:xfrm>
              <a:off x="14497962" y="5891223"/>
              <a:ext cx="1983204" cy="4139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IN" sz="1400" b="0">
                  <a:solidFill>
                    <a:schemeClr val="bg1"/>
                  </a:solidFill>
                  <a:latin typeface="Avenir LT Std 55 Roman" panose="020B0503020203020204" pitchFamily="34" charset="0"/>
                  <a:ea typeface="Calibri" panose="020F0502020204030204" pitchFamily="34" charset="0"/>
                  <a:cs typeface="Arial" panose="020B0604020202020204" pitchFamily="34" charset="0"/>
                </a:rPr>
                <a:t>Saving</a:t>
              </a:r>
            </a:p>
          </xdr:txBody>
        </xdr:sp>
        <xdr:sp macro="" textlink="PivotTables2!O85">
          <xdr:nvSpPr>
            <xdr:cNvPr id="87" name="TextBox 86">
              <a:extLst>
                <a:ext uri="{FF2B5EF4-FFF2-40B4-BE49-F238E27FC236}">
                  <a16:creationId xmlns:a16="http://schemas.microsoft.com/office/drawing/2014/main" id="{0F1BE8EE-6999-E6A2-5A39-DC6AC8CFD88E}"/>
                </a:ext>
              </a:extLst>
            </xdr:cNvPr>
            <xdr:cNvSpPr txBox="1"/>
          </xdr:nvSpPr>
          <xdr:spPr>
            <a:xfrm>
              <a:off x="14541240" y="6122373"/>
              <a:ext cx="1889029" cy="6055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IN" sz="2800" b="0">
                  <a:solidFill>
                    <a:schemeClr val="bg1"/>
                  </a:solidFill>
                  <a:latin typeface="Avenir LT Std 45 Book" panose="020B0502020203020204" pitchFamily="34" charset="0"/>
                  <a:ea typeface="Calibri" panose="020F0502020204030204" pitchFamily="34" charset="0"/>
                  <a:cs typeface="Arial" panose="020B0604020202020204" pitchFamily="34" charset="0"/>
                </a:rPr>
                <a:t>32%</a:t>
              </a:r>
            </a:p>
          </xdr:txBody>
        </xdr:sp>
      </xdr:grpSp>
      <xdr:pic>
        <xdr:nvPicPr>
          <xdr:cNvPr id="93" name="Graphic 92" descr="Pie chart">
            <a:extLst>
              <a:ext uri="{FF2B5EF4-FFF2-40B4-BE49-F238E27FC236}">
                <a16:creationId xmlns:a16="http://schemas.microsoft.com/office/drawing/2014/main" id="{8FF8EA09-8A59-F419-4EC7-B958000FABA1}"/>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15131071" y="1954719"/>
            <a:ext cx="414368" cy="431498"/>
          </a:xfrm>
          <a:prstGeom prst="rect">
            <a:avLst/>
          </a:prstGeom>
        </xdr:spPr>
      </xdr:pic>
      <xdr:pic>
        <xdr:nvPicPr>
          <xdr:cNvPr id="95" name="Graphic 94" descr="Single gear">
            <a:extLst>
              <a:ext uri="{FF2B5EF4-FFF2-40B4-BE49-F238E27FC236}">
                <a16:creationId xmlns:a16="http://schemas.microsoft.com/office/drawing/2014/main" id="{F06683D4-37BA-9CC5-2459-92BEBF3A3648}"/>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15096983" y="3783488"/>
            <a:ext cx="481511" cy="478867"/>
          </a:xfrm>
          <a:prstGeom prst="rect">
            <a:avLst/>
          </a:prstGeom>
        </xdr:spPr>
      </xdr:pic>
      <xdr:pic>
        <xdr:nvPicPr>
          <xdr:cNvPr id="99" name="Graphic 98" descr="Bar graph with upward trend">
            <a:extLst>
              <a:ext uri="{FF2B5EF4-FFF2-40B4-BE49-F238E27FC236}">
                <a16:creationId xmlns:a16="http://schemas.microsoft.com/office/drawing/2014/main" id="{80EB72F8-AE62-6EFB-F97E-BE9523564700}"/>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15155962" y="5749650"/>
            <a:ext cx="348033" cy="352236"/>
          </a:xfrm>
          <a:prstGeom prst="rect">
            <a:avLst/>
          </a:prstGeom>
        </xdr:spPr>
      </xdr:pic>
      <xdr:sp macro="" textlink="">
        <xdr:nvSpPr>
          <xdr:cNvPr id="100" name="Rectangle: Rounded Corners 99">
            <a:extLst>
              <a:ext uri="{FF2B5EF4-FFF2-40B4-BE49-F238E27FC236}">
                <a16:creationId xmlns:a16="http://schemas.microsoft.com/office/drawing/2014/main" id="{DBC261B2-7172-488D-8CFF-EBF168EECE87}"/>
              </a:ext>
            </a:extLst>
          </xdr:cNvPr>
          <xdr:cNvSpPr>
            <a:spLocks noChangeAspect="1"/>
          </xdr:cNvSpPr>
        </xdr:nvSpPr>
        <xdr:spPr>
          <a:xfrm>
            <a:off x="216631" y="7168802"/>
            <a:ext cx="1639803" cy="471207"/>
          </a:xfrm>
          <a:prstGeom prst="roundRect">
            <a:avLst>
              <a:gd name="adj" fmla="val 50000"/>
            </a:avLst>
          </a:prstGeom>
          <a:solidFill>
            <a:srgbClr val="194AFE"/>
          </a:solidFill>
        </xdr:spPr>
        <xdr:style>
          <a:lnRef idx="2">
            <a:schemeClr val="accent1">
              <a:shade val="15000"/>
            </a:schemeClr>
          </a:lnRef>
          <a:fillRef idx="1">
            <a:schemeClr val="accent1"/>
          </a:fillRef>
          <a:effectRef idx="0">
            <a:schemeClr val="accent1"/>
          </a:effectRef>
          <a:fontRef idx="minor">
            <a:schemeClr val="bg1"/>
          </a:fontRef>
        </xdr:style>
        <xdr:txBody>
          <a:bodyPr vertOverflow="clip" horzOverflow="clip" rtlCol="0" anchor="ctr"/>
          <a:lstStyle/>
          <a:p>
            <a:pPr algn="ctr"/>
            <a:r>
              <a:rPr lang="en-IN" sz="1400" baseline="0">
                <a:solidFill>
                  <a:schemeClr val="bg1"/>
                </a:solidFill>
                <a:latin typeface="Avenir LT Std 35 Light" panose="020B0402020203020204" pitchFamily="34" charset="0"/>
              </a:rPr>
              <a:t>Sales Process</a:t>
            </a:r>
            <a:endParaRPr lang="en-IN" sz="1400">
              <a:latin typeface="Avenir LT Std 35 Light" panose="020B0402020203020204" pitchFamily="34" charset="0"/>
            </a:endParaRPr>
          </a:p>
        </xdr:txBody>
      </xdr:sp>
      <xdr:sp macro="" textlink="PivotTables2!P91">
        <xdr:nvSpPr>
          <xdr:cNvPr id="101" name="TextBox 100">
            <a:extLst>
              <a:ext uri="{FF2B5EF4-FFF2-40B4-BE49-F238E27FC236}">
                <a16:creationId xmlns:a16="http://schemas.microsoft.com/office/drawing/2014/main" id="{A7CB1AB1-A004-5D50-38FE-9D816FE91191}"/>
              </a:ext>
            </a:extLst>
          </xdr:cNvPr>
          <xdr:cNvSpPr txBox="1"/>
        </xdr:nvSpPr>
        <xdr:spPr>
          <a:xfrm>
            <a:off x="216631" y="7752586"/>
            <a:ext cx="18596448" cy="9811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IN" sz="1400">
                <a:solidFill>
                  <a:schemeClr val="bg1"/>
                </a:solidFill>
                <a:latin typeface="Avenir LT Std 45 Book" panose="020B0502020203020204" pitchFamily="34" charset="0"/>
              </a:rPr>
              <a:t>A set of repeatable steps that a sales team takes to guide a prospective buyer from the </a:t>
            </a:r>
          </a:p>
          <a:p>
            <a:pPr algn="l"/>
            <a:r>
              <a:rPr lang="en-IN" sz="1400">
                <a:solidFill>
                  <a:schemeClr val="bg1"/>
                </a:solidFill>
                <a:latin typeface="Avenir LT Std 45 Book" panose="020B0502020203020204" pitchFamily="34" charset="0"/>
              </a:rPr>
              <a:t>early stage of awareness to a closed sale. This includes prospecting, initial contact, qualification,</a:t>
            </a:r>
          </a:p>
          <a:p>
            <a:pPr algn="l"/>
            <a:r>
              <a:rPr lang="en-IN" sz="1400">
                <a:solidFill>
                  <a:schemeClr val="bg1"/>
                </a:solidFill>
                <a:latin typeface="Avenir LT Std 45 Book" panose="020B0502020203020204" pitchFamily="34" charset="0"/>
              </a:rPr>
              <a:t>needs assessment, presentation, handling objections, proposal, negotiation, and closing.</a:t>
            </a:r>
            <a:endParaRPr lang="en-IN" sz="4800" b="0">
              <a:solidFill>
                <a:schemeClr val="bg1"/>
              </a:solidFill>
              <a:latin typeface="Avenir LT Std 45 Book" panose="020B0502020203020204" pitchFamily="34" charset="0"/>
              <a:ea typeface="Calibri" panose="020F0502020204030204" pitchFamily="34" charset="0"/>
              <a:cs typeface="Arial" panose="020B0604020202020204" pitchFamily="34" charset="0"/>
            </a:endParaRPr>
          </a:p>
        </xdr:txBody>
      </xdr:sp>
      <xdr:grpSp>
        <xdr:nvGrpSpPr>
          <xdr:cNvPr id="104" name="Group 103">
            <a:extLst>
              <a:ext uri="{FF2B5EF4-FFF2-40B4-BE49-F238E27FC236}">
                <a16:creationId xmlns:a16="http://schemas.microsoft.com/office/drawing/2014/main" id="{B08FDA71-726C-D004-5DF7-E3DD8C94BE21}"/>
              </a:ext>
            </a:extLst>
          </xdr:cNvPr>
          <xdr:cNvGrpSpPr/>
        </xdr:nvGrpSpPr>
        <xdr:grpSpPr>
          <a:xfrm>
            <a:off x="302108" y="950377"/>
            <a:ext cx="4507609" cy="1738919"/>
            <a:chOff x="303212" y="918990"/>
            <a:chExt cx="4528007" cy="1700711"/>
          </a:xfrm>
        </xdr:grpSpPr>
        <xdr:sp macro="" textlink="PivotTables2!AI111">
          <xdr:nvSpPr>
            <xdr:cNvPr id="2" name="TextBox 1">
              <a:extLst>
                <a:ext uri="{FF2B5EF4-FFF2-40B4-BE49-F238E27FC236}">
                  <a16:creationId xmlns:a16="http://schemas.microsoft.com/office/drawing/2014/main" id="{2DC04F41-88D8-44F6-BF07-7050CC68275C}"/>
                </a:ext>
              </a:extLst>
            </xdr:cNvPr>
            <xdr:cNvSpPr txBox="1"/>
          </xdr:nvSpPr>
          <xdr:spPr>
            <a:xfrm>
              <a:off x="447991" y="1223683"/>
              <a:ext cx="4383228" cy="13960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N" sz="2800" b="0">
                  <a:solidFill>
                    <a:schemeClr val="bg1"/>
                  </a:solidFill>
                  <a:latin typeface="Avenir LT Std 55 Roman" panose="020B0503020203020204" pitchFamily="34" charset="0"/>
                  <a:ea typeface="Calibri" panose="020F0502020204030204" pitchFamily="34" charset="0"/>
                  <a:cs typeface="Arial" panose="020B0604020202020204" pitchFamily="34" charset="0"/>
                </a:rPr>
                <a:t>Project</a:t>
              </a:r>
              <a:r>
                <a:rPr lang="en-IN" sz="2800" b="0" baseline="0">
                  <a:solidFill>
                    <a:schemeClr val="bg1"/>
                  </a:solidFill>
                  <a:latin typeface="Avenir LT Std 55 Roman" panose="020B0503020203020204" pitchFamily="34" charset="0"/>
                  <a:ea typeface="Calibri" panose="020F0502020204030204" pitchFamily="34" charset="0"/>
                  <a:cs typeface="Arial" panose="020B0604020202020204" pitchFamily="34" charset="0"/>
                </a:rPr>
                <a:t> Status Reporting</a:t>
              </a:r>
              <a:endParaRPr lang="en-IN" sz="2800" b="0">
                <a:solidFill>
                  <a:schemeClr val="bg1"/>
                </a:solidFill>
                <a:latin typeface="Avenir LT Std 55 Roman" panose="020B0503020203020204" pitchFamily="34" charset="0"/>
                <a:ea typeface="Calibri" panose="020F0502020204030204" pitchFamily="34" charset="0"/>
                <a:cs typeface="Arial" panose="020B0604020202020204" pitchFamily="34" charset="0"/>
              </a:endParaRPr>
            </a:p>
          </xdr:txBody>
        </xdr:sp>
        <xdr:sp macro="" textlink="">
          <xdr:nvSpPr>
            <xdr:cNvPr id="102" name="TextBox 101">
              <a:extLst>
                <a:ext uri="{FF2B5EF4-FFF2-40B4-BE49-F238E27FC236}">
                  <a16:creationId xmlns:a16="http://schemas.microsoft.com/office/drawing/2014/main" id="{32715A84-FD53-4B39-BC8E-933822C984A1}"/>
                </a:ext>
              </a:extLst>
            </xdr:cNvPr>
            <xdr:cNvSpPr txBox="1"/>
          </xdr:nvSpPr>
          <xdr:spPr>
            <a:xfrm>
              <a:off x="303212" y="918990"/>
              <a:ext cx="2553096" cy="4606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IN" sz="2000" b="0">
                  <a:solidFill>
                    <a:schemeClr val="bg1"/>
                  </a:solidFill>
                  <a:latin typeface="Avenir LT Std 55 Roman" panose="020B0503020203020204" pitchFamily="34" charset="0"/>
                  <a:ea typeface="Calibri" panose="020F0502020204030204" pitchFamily="34" charset="0"/>
                  <a:cs typeface="Calibri" panose="020F0502020204030204" pitchFamily="34" charset="0"/>
                </a:rPr>
                <a:t>Financial</a:t>
              </a:r>
              <a:r>
                <a:rPr lang="en-IN" sz="2000" b="0" baseline="0">
                  <a:solidFill>
                    <a:schemeClr val="bg1"/>
                  </a:solidFill>
                  <a:latin typeface="Avenir LT Std 55 Roman" panose="020B0503020203020204" pitchFamily="34" charset="0"/>
                  <a:ea typeface="Calibri" panose="020F0502020204030204" pitchFamily="34" charset="0"/>
                  <a:cs typeface="Calibri" panose="020F0502020204030204" pitchFamily="34" charset="0"/>
                </a:rPr>
                <a:t> Statistics</a:t>
              </a:r>
              <a:endParaRPr lang="en-IN" sz="2000" b="0">
                <a:solidFill>
                  <a:schemeClr val="bg1"/>
                </a:solidFill>
                <a:latin typeface="Avenir LT Std 55 Roman" panose="020B0503020203020204" pitchFamily="34" charset="0"/>
                <a:ea typeface="Calibri" panose="020F0502020204030204" pitchFamily="34" charset="0"/>
                <a:cs typeface="Calibri" panose="020F0502020204030204" pitchFamily="34" charset="0"/>
              </a:endParaRPr>
            </a:p>
          </xdr:txBody>
        </xdr:sp>
      </xdr:grpSp>
      <xdr:sp macro="" textlink="">
        <xdr:nvSpPr>
          <xdr:cNvPr id="103" name="Rectangle: Rounded Corners 102">
            <a:extLst>
              <a:ext uri="{FF2B5EF4-FFF2-40B4-BE49-F238E27FC236}">
                <a16:creationId xmlns:a16="http://schemas.microsoft.com/office/drawing/2014/main" id="{83BBD914-9743-48E1-8584-179E8EE46805}"/>
              </a:ext>
            </a:extLst>
          </xdr:cNvPr>
          <xdr:cNvSpPr>
            <a:spLocks noChangeAspect="1"/>
          </xdr:cNvSpPr>
        </xdr:nvSpPr>
        <xdr:spPr>
          <a:xfrm>
            <a:off x="0" y="1048855"/>
            <a:ext cx="403912" cy="708883"/>
          </a:xfrm>
          <a:prstGeom prst="roundRect">
            <a:avLst>
              <a:gd name="adj" fmla="val 0"/>
            </a:avLst>
          </a:prstGeom>
          <a:solidFill>
            <a:schemeClr val="bg2">
              <a:lumMod val="10000"/>
            </a:schemeClr>
          </a:solidFill>
          <a:ln>
            <a:noFill/>
          </a:ln>
          <a:effectLst>
            <a:outerShdw blurRad="152400" dist="127000" dir="5400000" algn="ctr" rotWithShape="0">
              <a:schemeClr val="tx1">
                <a:lumMod val="65000"/>
                <a:lumOff val="35000"/>
                <a:alpha val="1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nvGrpSpPr>
          <xdr:cNvPr id="8" name="Group 7">
            <a:extLst>
              <a:ext uri="{FF2B5EF4-FFF2-40B4-BE49-F238E27FC236}">
                <a16:creationId xmlns:a16="http://schemas.microsoft.com/office/drawing/2014/main" id="{38E5E78B-8344-4609-BD0D-5F7A9ED65E15}"/>
              </a:ext>
            </a:extLst>
          </xdr:cNvPr>
          <xdr:cNvGrpSpPr>
            <a:grpSpLocks noChangeAspect="1"/>
          </xdr:cNvGrpSpPr>
        </xdr:nvGrpSpPr>
        <xdr:grpSpPr>
          <a:xfrm>
            <a:off x="0" y="57836"/>
            <a:ext cx="607259" cy="279233"/>
            <a:chOff x="27627" y="83509"/>
            <a:chExt cx="503541" cy="227528"/>
          </a:xfrm>
        </xdr:grpSpPr>
        <xdr:grpSp>
          <xdr:nvGrpSpPr>
            <xdr:cNvPr id="9" name="Group 8">
              <a:extLst>
                <a:ext uri="{FF2B5EF4-FFF2-40B4-BE49-F238E27FC236}">
                  <a16:creationId xmlns:a16="http://schemas.microsoft.com/office/drawing/2014/main" id="{81715DD5-9483-36D4-1CF6-DF3666C80097}"/>
                </a:ext>
              </a:extLst>
            </xdr:cNvPr>
            <xdr:cNvGrpSpPr/>
          </xdr:nvGrpSpPr>
          <xdr:grpSpPr>
            <a:xfrm flipV="1">
              <a:off x="162766" y="83509"/>
              <a:ext cx="228783" cy="227528"/>
              <a:chOff x="16407525" y="24562386"/>
              <a:chExt cx="3628703" cy="3633764"/>
            </a:xfrm>
          </xdr:grpSpPr>
          <xdr:grpSp>
            <xdr:nvGrpSpPr>
              <xdr:cNvPr id="13" name="Group 12">
                <a:extLst>
                  <a:ext uri="{FF2B5EF4-FFF2-40B4-BE49-F238E27FC236}">
                    <a16:creationId xmlns:a16="http://schemas.microsoft.com/office/drawing/2014/main" id="{5A944C33-A823-89F3-3500-A6717B5DF046}"/>
                  </a:ext>
                </a:extLst>
              </xdr:cNvPr>
              <xdr:cNvGrpSpPr/>
            </xdr:nvGrpSpPr>
            <xdr:grpSpPr>
              <a:xfrm>
                <a:off x="16407525" y="24562386"/>
                <a:ext cx="3628703" cy="3633764"/>
                <a:chOff x="14617699" y="23319846"/>
                <a:chExt cx="3587750" cy="3587750"/>
              </a:xfrm>
            </xdr:grpSpPr>
            <xdr:grpSp>
              <xdr:nvGrpSpPr>
                <xdr:cNvPr id="15" name="Group 14">
                  <a:extLst>
                    <a:ext uri="{FF2B5EF4-FFF2-40B4-BE49-F238E27FC236}">
                      <a16:creationId xmlns:a16="http://schemas.microsoft.com/office/drawing/2014/main" id="{272DB3C2-0C51-CB79-5F5C-905D7E0AB44C}"/>
                    </a:ext>
                  </a:extLst>
                </xdr:cNvPr>
                <xdr:cNvGrpSpPr/>
              </xdr:nvGrpSpPr>
              <xdr:grpSpPr>
                <a:xfrm>
                  <a:off x="14617699" y="23319846"/>
                  <a:ext cx="3587750" cy="3587750"/>
                  <a:chOff x="14541499" y="23243646"/>
                  <a:chExt cx="3587750" cy="3587750"/>
                </a:xfrm>
              </xdr:grpSpPr>
              <xdr:grpSp>
                <xdr:nvGrpSpPr>
                  <xdr:cNvPr id="17" name="Group 16">
                    <a:extLst>
                      <a:ext uri="{FF2B5EF4-FFF2-40B4-BE49-F238E27FC236}">
                        <a16:creationId xmlns:a16="http://schemas.microsoft.com/office/drawing/2014/main" id="{8BDEE5E9-ADCB-7E71-ADDA-9A8C7A942EFF}"/>
                      </a:ext>
                    </a:extLst>
                  </xdr:cNvPr>
                  <xdr:cNvGrpSpPr/>
                </xdr:nvGrpSpPr>
                <xdr:grpSpPr>
                  <a:xfrm>
                    <a:off x="14541499" y="23243646"/>
                    <a:ext cx="3587750" cy="3587750"/>
                    <a:chOff x="12699999" y="22198542"/>
                    <a:chExt cx="3587750" cy="3587750"/>
                  </a:xfrm>
                </xdr:grpSpPr>
                <xdr:sp macro="" textlink="">
                  <xdr:nvSpPr>
                    <xdr:cNvPr id="19" name="Rectangle: Rounded Corners 18">
                      <a:extLst>
                        <a:ext uri="{FF2B5EF4-FFF2-40B4-BE49-F238E27FC236}">
                          <a16:creationId xmlns:a16="http://schemas.microsoft.com/office/drawing/2014/main" id="{14CE2A92-983D-F8CA-68A1-22BE831205C3}"/>
                        </a:ext>
                      </a:extLst>
                    </xdr:cNvPr>
                    <xdr:cNvSpPr/>
                  </xdr:nvSpPr>
                  <xdr:spPr>
                    <a:xfrm>
                      <a:off x="12699999" y="22198542"/>
                      <a:ext cx="3587750" cy="3587750"/>
                    </a:xfrm>
                    <a:prstGeom prst="roundRect">
                      <a:avLst>
                        <a:gd name="adj" fmla="val 7041"/>
                      </a:avLst>
                    </a:prstGeom>
                    <a:noFill/>
                    <a:ln w="3175">
                      <a:solidFill>
                        <a:srgbClr val="9F7E4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29" name="Rectangle: Rounded Corners 28">
                      <a:extLst>
                        <a:ext uri="{FF2B5EF4-FFF2-40B4-BE49-F238E27FC236}">
                          <a16:creationId xmlns:a16="http://schemas.microsoft.com/office/drawing/2014/main" id="{EACC075D-DEDA-C22F-F594-89F960DD2EF7}"/>
                        </a:ext>
                      </a:extLst>
                    </xdr:cNvPr>
                    <xdr:cNvSpPr/>
                  </xdr:nvSpPr>
                  <xdr:spPr>
                    <a:xfrm rot="1080000">
                      <a:off x="12699999" y="22198542"/>
                      <a:ext cx="3587750" cy="3587750"/>
                    </a:xfrm>
                    <a:prstGeom prst="roundRect">
                      <a:avLst>
                        <a:gd name="adj" fmla="val 7041"/>
                      </a:avLst>
                    </a:prstGeom>
                    <a:noFill/>
                    <a:ln w="3175">
                      <a:solidFill>
                        <a:srgbClr val="9F7E4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sp macro="" textlink="">
                <xdr:nvSpPr>
                  <xdr:cNvPr id="18" name="Rectangle: Rounded Corners 17">
                    <a:extLst>
                      <a:ext uri="{FF2B5EF4-FFF2-40B4-BE49-F238E27FC236}">
                        <a16:creationId xmlns:a16="http://schemas.microsoft.com/office/drawing/2014/main" id="{2266BC5B-0982-31C8-663B-F842A6A85C95}"/>
                      </a:ext>
                    </a:extLst>
                  </xdr:cNvPr>
                  <xdr:cNvSpPr/>
                </xdr:nvSpPr>
                <xdr:spPr>
                  <a:xfrm rot="2160000">
                    <a:off x="14541499" y="23243646"/>
                    <a:ext cx="3587750" cy="3587750"/>
                  </a:xfrm>
                  <a:prstGeom prst="roundRect">
                    <a:avLst>
                      <a:gd name="adj" fmla="val 7041"/>
                    </a:avLst>
                  </a:prstGeom>
                  <a:noFill/>
                  <a:ln w="3175">
                    <a:solidFill>
                      <a:srgbClr val="9F7E4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sp macro="" textlink="">
              <xdr:nvSpPr>
                <xdr:cNvPr id="16" name="Rectangle: Rounded Corners 15">
                  <a:extLst>
                    <a:ext uri="{FF2B5EF4-FFF2-40B4-BE49-F238E27FC236}">
                      <a16:creationId xmlns:a16="http://schemas.microsoft.com/office/drawing/2014/main" id="{758B2BE3-4059-A392-490F-8BEEF20CB908}"/>
                    </a:ext>
                  </a:extLst>
                </xdr:cNvPr>
                <xdr:cNvSpPr/>
              </xdr:nvSpPr>
              <xdr:spPr>
                <a:xfrm rot="3240000">
                  <a:off x="14617699" y="23319846"/>
                  <a:ext cx="3587750" cy="3587750"/>
                </a:xfrm>
                <a:prstGeom prst="roundRect">
                  <a:avLst>
                    <a:gd name="adj" fmla="val 7041"/>
                  </a:avLst>
                </a:prstGeom>
                <a:noFill/>
                <a:ln w="3175">
                  <a:solidFill>
                    <a:srgbClr val="9F7E4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sp macro="" textlink="">
            <xdr:nvSpPr>
              <xdr:cNvPr id="14" name="Rectangle: Rounded Corners 13">
                <a:extLst>
                  <a:ext uri="{FF2B5EF4-FFF2-40B4-BE49-F238E27FC236}">
                    <a16:creationId xmlns:a16="http://schemas.microsoft.com/office/drawing/2014/main" id="{5EDD6F5D-5B63-A34C-CB76-C3AA6BBB0BFF}"/>
                  </a:ext>
                </a:extLst>
              </xdr:cNvPr>
              <xdr:cNvSpPr/>
            </xdr:nvSpPr>
            <xdr:spPr>
              <a:xfrm rot="4320000">
                <a:off x="16404995" y="24564916"/>
                <a:ext cx="3633764" cy="3628703"/>
              </a:xfrm>
              <a:prstGeom prst="roundRect">
                <a:avLst>
                  <a:gd name="adj" fmla="val 7041"/>
                </a:avLst>
              </a:prstGeom>
              <a:noFill/>
              <a:ln w="3175">
                <a:solidFill>
                  <a:srgbClr val="9F7E4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sp macro="" textlink="">
          <xdr:nvSpPr>
            <xdr:cNvPr id="12" name="TextBox 11">
              <a:extLst>
                <a:ext uri="{FF2B5EF4-FFF2-40B4-BE49-F238E27FC236}">
                  <a16:creationId xmlns:a16="http://schemas.microsoft.com/office/drawing/2014/main" id="{F5B0A885-6EAF-8F8B-85E4-99D1371B1C78}"/>
                </a:ext>
              </a:extLst>
            </xdr:cNvPr>
            <xdr:cNvSpPr txBox="1"/>
          </xdr:nvSpPr>
          <xdr:spPr>
            <a:xfrm rot="10800000" flipV="1">
              <a:off x="27627" y="140160"/>
              <a:ext cx="503541" cy="9181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000">
                  <a:solidFill>
                    <a:schemeClr val="bg1"/>
                  </a:solidFill>
                  <a:latin typeface="Broadway" panose="04040905080B02020502" pitchFamily="82" charset="0"/>
                </a:rPr>
                <a:t>Ak</a:t>
              </a:r>
            </a:p>
          </xdr:txBody>
        </xdr:sp>
      </xdr:grpSp>
    </xdr:grpSp>
    <xdr:clientData/>
  </xdr:twoCellAnchor>
</xdr:wsDr>
</file>

<file path=xl/drawings/drawing7.xml><?xml version="1.0" encoding="utf-8"?>
<xdr:wsDr xmlns:xdr="http://schemas.openxmlformats.org/drawingml/2006/spreadsheetDrawing" xmlns:a="http://schemas.openxmlformats.org/drawingml/2006/main">
  <xdr:twoCellAnchor editAs="oneCell">
    <xdr:from>
      <xdr:col>10</xdr:col>
      <xdr:colOff>760015</xdr:colOff>
      <xdr:row>54</xdr:row>
      <xdr:rowOff>79066</xdr:rowOff>
    </xdr:from>
    <xdr:to>
      <xdr:col>13</xdr:col>
      <xdr:colOff>480025</xdr:colOff>
      <xdr:row>67</xdr:row>
      <xdr:rowOff>131570</xdr:rowOff>
    </xdr:to>
    <mc:AlternateContent xmlns:mc="http://schemas.openxmlformats.org/markup-compatibility/2006" xmlns:a14="http://schemas.microsoft.com/office/drawing/2010/main">
      <mc:Choice Requires="a14">
        <xdr:graphicFrame macro="">
          <xdr:nvGraphicFramePr>
            <xdr:cNvPr id="4" name="Year">
              <a:extLst>
                <a:ext uri="{FF2B5EF4-FFF2-40B4-BE49-F238E27FC236}">
                  <a16:creationId xmlns:a16="http://schemas.microsoft.com/office/drawing/2014/main" id="{00000000-0008-0000-0600-000004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mlns:r="http://schemas.openxmlformats.org/officeDocument/2006/relationships">
        <xdr:sp macro="" textlink="">
          <xdr:nvSpPr>
            <xdr:cNvPr id="4" name="Year"/>
            <xdr:cNvSpPr>
              <a:spLocks noTextEdit="1"/>
            </xdr:cNvSpPr>
          </xdr:nvSpPr>
          <xdr:spPr>
            <a:xfrm>
              <a:off x="10848975" y="9848850"/>
              <a:ext cx="1733550" cy="24098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xdr:from>
      <xdr:col>4</xdr:col>
      <xdr:colOff>277906</xdr:colOff>
      <xdr:row>16</xdr:row>
      <xdr:rowOff>0</xdr:rowOff>
    </xdr:from>
    <xdr:to>
      <xdr:col>12</xdr:col>
      <xdr:colOff>0</xdr:colOff>
      <xdr:row>31</xdr:row>
      <xdr:rowOff>53788</xdr:rowOff>
    </xdr:to>
    <xdr:graphicFrame macro="">
      <xdr:nvGraphicFramePr>
        <xdr:cNvPr id="5" name="Chart 4">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358698</xdr:colOff>
      <xdr:row>32</xdr:row>
      <xdr:rowOff>143594</xdr:rowOff>
    </xdr:from>
    <xdr:to>
      <xdr:col>15</xdr:col>
      <xdr:colOff>22453</xdr:colOff>
      <xdr:row>45</xdr:row>
      <xdr:rowOff>36910</xdr:rowOff>
    </xdr:to>
    <xdr:graphicFrame macro="">
      <xdr:nvGraphicFramePr>
        <xdr:cNvPr id="6" name="Chart 5">
          <a:extLst>
            <a:ext uri="{FF2B5EF4-FFF2-40B4-BE49-F238E27FC236}">
              <a16:creationId xmlns:a16="http://schemas.microsoft.com/office/drawing/2014/main" id="{00000000-0008-0000-06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315685</xdr:colOff>
      <xdr:row>5</xdr:row>
      <xdr:rowOff>141514</xdr:rowOff>
    </xdr:from>
    <xdr:to>
      <xdr:col>19</xdr:col>
      <xdr:colOff>514894</xdr:colOff>
      <xdr:row>20</xdr:row>
      <xdr:rowOff>131717</xdr:rowOff>
    </xdr:to>
    <xdr:graphicFrame macro="">
      <xdr:nvGraphicFramePr>
        <xdr:cNvPr id="8" name="Chart 7">
          <a:extLst>
            <a:ext uri="{FF2B5EF4-FFF2-40B4-BE49-F238E27FC236}">
              <a16:creationId xmlns:a16="http://schemas.microsoft.com/office/drawing/2014/main" id="{00000000-0008-0000-06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868878</xdr:colOff>
      <xdr:row>45</xdr:row>
      <xdr:rowOff>154874</xdr:rowOff>
    </xdr:from>
    <xdr:to>
      <xdr:col>19</xdr:col>
      <xdr:colOff>748145</xdr:colOff>
      <xdr:row>60</xdr:row>
      <xdr:rowOff>127166</xdr:rowOff>
    </xdr:to>
    <xdr:graphicFrame macro="">
      <xdr:nvGraphicFramePr>
        <xdr:cNvPr id="9" name="Chart 8">
          <a:extLst>
            <a:ext uri="{FF2B5EF4-FFF2-40B4-BE49-F238E27FC236}">
              <a16:creationId xmlns:a16="http://schemas.microsoft.com/office/drawing/2014/main" id="{00000000-0008-0000-06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596062</xdr:colOff>
      <xdr:row>29</xdr:row>
      <xdr:rowOff>180238</xdr:rowOff>
    </xdr:from>
    <xdr:to>
      <xdr:col>24</xdr:col>
      <xdr:colOff>871759</xdr:colOff>
      <xdr:row>53</xdr:row>
      <xdr:rowOff>18693</xdr:rowOff>
    </xdr:to>
    <xdr:graphicFrame macro="">
      <xdr:nvGraphicFramePr>
        <xdr:cNvPr id="12" name="Chart 11">
          <a:extLst>
            <a:ext uri="{FF2B5EF4-FFF2-40B4-BE49-F238E27FC236}">
              <a16:creationId xmlns:a16="http://schemas.microsoft.com/office/drawing/2014/main" id="{00000000-0008-0000-06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23</xdr:col>
      <xdr:colOff>1034143</xdr:colOff>
      <xdr:row>34</xdr:row>
      <xdr:rowOff>0</xdr:rowOff>
    </xdr:from>
    <xdr:to>
      <xdr:col>28</xdr:col>
      <xdr:colOff>272143</xdr:colOff>
      <xdr:row>57</xdr:row>
      <xdr:rowOff>23078</xdr:rowOff>
    </xdr:to>
    <xdr:graphicFrame macro="">
      <xdr:nvGraphicFramePr>
        <xdr:cNvPr id="13" name="Chart 12">
          <a:extLst>
            <a:ext uri="{FF2B5EF4-FFF2-40B4-BE49-F238E27FC236}">
              <a16:creationId xmlns:a16="http://schemas.microsoft.com/office/drawing/2014/main" id="{00000000-0008-0000-06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10</xdr:col>
      <xdr:colOff>0</xdr:colOff>
      <xdr:row>89</xdr:row>
      <xdr:rowOff>0</xdr:rowOff>
    </xdr:from>
    <xdr:to>
      <xdr:col>13</xdr:col>
      <xdr:colOff>370085</xdr:colOff>
      <xdr:row>96</xdr:row>
      <xdr:rowOff>15764</xdr:rowOff>
    </xdr:to>
    <xdr:pic>
      <xdr:nvPicPr>
        <xdr:cNvPr id="2" name="Picture 1">
          <a:extLst>
            <a:ext uri="{FF2B5EF4-FFF2-40B4-BE49-F238E27FC236}">
              <a16:creationId xmlns:a16="http://schemas.microsoft.com/office/drawing/2014/main" id="{EA03C663-1404-5E87-6E1A-93957FA46384}"/>
            </a:ext>
          </a:extLst>
        </xdr:cNvPr>
        <xdr:cNvPicPr>
          <a:picLocks noChangeAspect="1"/>
        </xdr:cNvPicPr>
      </xdr:nvPicPr>
      <xdr:blipFill>
        <a:blip xmlns:r="http://schemas.openxmlformats.org/officeDocument/2006/relationships" r:embed="rId7"/>
        <a:stretch>
          <a:fillRect/>
        </a:stretch>
      </xdr:blipFill>
      <xdr:spPr>
        <a:xfrm>
          <a:off x="10307782" y="16029709"/>
          <a:ext cx="2448267" cy="1276528"/>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15</xdr:col>
      <xdr:colOff>258298</xdr:colOff>
      <xdr:row>17</xdr:row>
      <xdr:rowOff>10612</xdr:rowOff>
    </xdr:from>
    <xdr:to>
      <xdr:col>20</xdr:col>
      <xdr:colOff>839871</xdr:colOff>
      <xdr:row>39</xdr:row>
      <xdr:rowOff>17710</xdr:rowOff>
    </xdr:to>
    <mc:AlternateContent xmlns:mc="http://schemas.openxmlformats.org/markup-compatibility/2006" xmlns:a14="http://schemas.microsoft.com/office/drawing/2010/main">
      <mc:Choice Requires="a14">
        <xdr:graphicFrame macro="">
          <xdr:nvGraphicFramePr>
            <xdr:cNvPr id="2" name="Year 1">
              <a:extLst>
                <a:ext uri="{FF2B5EF4-FFF2-40B4-BE49-F238E27FC236}">
                  <a16:creationId xmlns:a16="http://schemas.microsoft.com/office/drawing/2014/main" id="{DAFF3717-8BE5-D183-CB66-BDE698D0A5AE}"/>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15420193" y="3263717"/>
              <a:ext cx="6187412" cy="453020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28</xdr:col>
      <xdr:colOff>370105</xdr:colOff>
      <xdr:row>20</xdr:row>
      <xdr:rowOff>117851</xdr:rowOff>
    </xdr:from>
    <xdr:to>
      <xdr:col>38</xdr:col>
      <xdr:colOff>376538</xdr:colOff>
      <xdr:row>42</xdr:row>
      <xdr:rowOff>19795</xdr:rowOff>
    </xdr:to>
    <xdr:graphicFrame macro="">
      <xdr:nvGraphicFramePr>
        <xdr:cNvPr id="4" name="Chart 3">
          <a:extLst>
            <a:ext uri="{FF2B5EF4-FFF2-40B4-BE49-F238E27FC236}">
              <a16:creationId xmlns:a16="http://schemas.microsoft.com/office/drawing/2014/main" id="{74C57031-A824-30E9-280D-12EF95410F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298191</xdr:colOff>
      <xdr:row>31</xdr:row>
      <xdr:rowOff>190049</xdr:rowOff>
    </xdr:from>
    <xdr:to>
      <xdr:col>27</xdr:col>
      <xdr:colOff>304626</xdr:colOff>
      <xdr:row>54</xdr:row>
      <xdr:rowOff>35564</xdr:rowOff>
    </xdr:to>
    <xdr:graphicFrame macro="">
      <xdr:nvGraphicFramePr>
        <xdr:cNvPr id="6" name="Chart 5">
          <a:extLst>
            <a:ext uri="{FF2B5EF4-FFF2-40B4-BE49-F238E27FC236}">
              <a16:creationId xmlns:a16="http://schemas.microsoft.com/office/drawing/2014/main" id="{0630D41C-34DE-EF90-65AE-E9174EDE07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34</xdr:col>
      <xdr:colOff>86835</xdr:colOff>
      <xdr:row>15</xdr:row>
      <xdr:rowOff>150036</xdr:rowOff>
    </xdr:from>
    <xdr:to>
      <xdr:col>44</xdr:col>
      <xdr:colOff>294657</xdr:colOff>
      <xdr:row>97</xdr:row>
      <xdr:rowOff>172153</xdr:rowOff>
    </xdr:to>
    <xdr:graphicFrame macro="">
      <xdr:nvGraphicFramePr>
        <xdr:cNvPr id="3" name="Chart 2">
          <a:extLst>
            <a:ext uri="{FF2B5EF4-FFF2-40B4-BE49-F238E27FC236}">
              <a16:creationId xmlns:a16="http://schemas.microsoft.com/office/drawing/2014/main" id="{A1281752-3632-F0F1-A129-1CBB7EAA24E1}"/>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34</xdr:col>
      <xdr:colOff>58816</xdr:colOff>
      <xdr:row>53</xdr:row>
      <xdr:rowOff>17542</xdr:rowOff>
    </xdr:from>
    <xdr:to>
      <xdr:col>44</xdr:col>
      <xdr:colOff>44073</xdr:colOff>
      <xdr:row>78</xdr:row>
      <xdr:rowOff>19137</xdr:rowOff>
    </xdr:to>
    <xdr:graphicFrame macro="">
      <xdr:nvGraphicFramePr>
        <xdr:cNvPr id="7" name="Chart 6">
          <a:extLst>
            <a:ext uri="{FF2B5EF4-FFF2-40B4-BE49-F238E27FC236}">
              <a16:creationId xmlns:a16="http://schemas.microsoft.com/office/drawing/2014/main" id="{793F54DE-1839-37F7-DE7B-DAAC9E31E5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401365</xdr:colOff>
      <xdr:row>43</xdr:row>
      <xdr:rowOff>95494</xdr:rowOff>
    </xdr:from>
    <xdr:to>
      <xdr:col>12</xdr:col>
      <xdr:colOff>250340</xdr:colOff>
      <xdr:row>67</xdr:row>
      <xdr:rowOff>171898</xdr:rowOff>
    </xdr:to>
    <xdr:graphicFrame macro="">
      <xdr:nvGraphicFramePr>
        <xdr:cNvPr id="8" name="Chart 7">
          <a:extLst>
            <a:ext uri="{FF2B5EF4-FFF2-40B4-BE49-F238E27FC236}">
              <a16:creationId xmlns:a16="http://schemas.microsoft.com/office/drawing/2014/main" id="{6FB39BAB-253D-8FFB-C0F2-42128746BF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12</xdr:col>
      <xdr:colOff>589099</xdr:colOff>
      <xdr:row>73</xdr:row>
      <xdr:rowOff>65601</xdr:rowOff>
    </xdr:from>
    <xdr:to>
      <xdr:col>16</xdr:col>
      <xdr:colOff>21814</xdr:colOff>
      <xdr:row>74</xdr:row>
      <xdr:rowOff>2340806</xdr:rowOff>
    </xdr:to>
    <mc:AlternateContent xmlns:mc="http://schemas.openxmlformats.org/markup-compatibility/2006" xmlns:a14="http://schemas.microsoft.com/office/drawing/2010/main">
      <mc:Choice Requires="a14">
        <xdr:graphicFrame macro="">
          <xdr:nvGraphicFramePr>
            <xdr:cNvPr id="10" name="Year 4">
              <a:extLst>
                <a:ext uri="{FF2B5EF4-FFF2-40B4-BE49-F238E27FC236}">
                  <a16:creationId xmlns:a16="http://schemas.microsoft.com/office/drawing/2014/main" id="{716AD052-5250-7097-51DE-6F373875AECB}"/>
                </a:ext>
              </a:extLst>
            </xdr:cNvPr>
            <xdr:cNvGraphicFramePr/>
          </xdr:nvGraphicFramePr>
          <xdr:xfrm>
            <a:off x="0" y="0"/>
            <a:ext cx="0" cy="0"/>
          </xdr:xfrm>
          <a:graphic>
            <a:graphicData uri="http://schemas.microsoft.com/office/drawing/2010/slicer">
              <sle:slicer xmlns:sle="http://schemas.microsoft.com/office/drawing/2010/slicer" name="Year 4"/>
            </a:graphicData>
          </a:graphic>
        </xdr:graphicFrame>
      </mc:Choice>
      <mc:Fallback xmlns="">
        <xdr:sp macro="" textlink="">
          <xdr:nvSpPr>
            <xdr:cNvPr id="0" name=""/>
            <xdr:cNvSpPr>
              <a:spLocks noTextEdit="1"/>
            </xdr:cNvSpPr>
          </xdr:nvSpPr>
          <xdr:spPr>
            <a:xfrm>
              <a:off x="11744486" y="26543196"/>
              <a:ext cx="1857638" cy="246409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13</xdr:col>
      <xdr:colOff>488674</xdr:colOff>
      <xdr:row>64</xdr:row>
      <xdr:rowOff>33130</xdr:rowOff>
    </xdr:from>
    <xdr:ext cx="1240748" cy="1909907"/>
    <xdr:sp macro="" textlink="">
      <xdr:nvSpPr>
        <xdr:cNvPr id="11" name="TextBox 10">
          <a:extLst>
            <a:ext uri="{FF2B5EF4-FFF2-40B4-BE49-F238E27FC236}">
              <a16:creationId xmlns:a16="http://schemas.microsoft.com/office/drawing/2014/main" id="{14FD5BBA-2922-45AA-9645-A4F12441945B}"/>
            </a:ext>
          </a:extLst>
        </xdr:cNvPr>
        <xdr:cNvSpPr txBox="1"/>
      </xdr:nvSpPr>
      <xdr:spPr>
        <a:xfrm>
          <a:off x="12274826" y="12614413"/>
          <a:ext cx="1240748" cy="190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3800">
              <a:solidFill>
                <a:schemeClr val="bg1"/>
              </a:solidFill>
              <a:effectLst>
                <a:glow rad="63500">
                  <a:srgbClr val="194AFE">
                    <a:alpha val="40000"/>
                  </a:srgbClr>
                </a:glow>
                <a:outerShdw blurRad="177800" sx="114000" sy="114000" algn="ctr" rotWithShape="0">
                  <a:srgbClr val="194AFE"/>
                </a:outerShdw>
              </a:effectLst>
              <a:latin typeface="+mj-lt"/>
            </a:rPr>
            <a:t>○</a:t>
          </a:r>
        </a:p>
      </xdr:txBody>
    </xdr:sp>
    <xdr:clientData/>
  </xdr:oneCellAnchor>
  <xdr:twoCellAnchor editAs="oneCell">
    <xdr:from>
      <xdr:col>9</xdr:col>
      <xdr:colOff>848591</xdr:colOff>
      <xdr:row>44</xdr:row>
      <xdr:rowOff>163657</xdr:rowOff>
    </xdr:from>
    <xdr:to>
      <xdr:col>11</xdr:col>
      <xdr:colOff>630039</xdr:colOff>
      <xdr:row>59</xdr:row>
      <xdr:rowOff>21475</xdr:rowOff>
    </xdr:to>
    <mc:AlternateContent xmlns:mc="http://schemas.openxmlformats.org/markup-compatibility/2006" xmlns:a14="http://schemas.microsoft.com/office/drawing/2010/main">
      <mc:Choice Requires="a14">
        <xdr:graphicFrame macro="">
          <xdr:nvGraphicFramePr>
            <xdr:cNvPr id="14" name="Year 5">
              <a:extLst>
                <a:ext uri="{FF2B5EF4-FFF2-40B4-BE49-F238E27FC236}">
                  <a16:creationId xmlns:a16="http://schemas.microsoft.com/office/drawing/2014/main" id="{64A5F212-861D-A471-4B96-85AE5DE01BDA}"/>
                </a:ext>
              </a:extLst>
            </xdr:cNvPr>
            <xdr:cNvGraphicFramePr/>
          </xdr:nvGraphicFramePr>
          <xdr:xfrm>
            <a:off x="0" y="0"/>
            <a:ext cx="0" cy="0"/>
          </xdr:xfrm>
          <a:graphic>
            <a:graphicData uri="http://schemas.microsoft.com/office/drawing/2010/slicer">
              <sle:slicer xmlns:sle="http://schemas.microsoft.com/office/drawing/2010/slicer" name="Year 5"/>
            </a:graphicData>
          </a:graphic>
        </xdr:graphicFrame>
      </mc:Choice>
      <mc:Fallback xmlns="">
        <xdr:sp macro="" textlink="">
          <xdr:nvSpPr>
            <xdr:cNvPr id="0" name=""/>
            <xdr:cNvSpPr>
              <a:spLocks noTextEdit="1"/>
            </xdr:cNvSpPr>
          </xdr:nvSpPr>
          <xdr:spPr>
            <a:xfrm>
              <a:off x="11226396" y="9004762"/>
              <a:ext cx="1820431" cy="251910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11</xdr:col>
      <xdr:colOff>205441</xdr:colOff>
      <xdr:row>83</xdr:row>
      <xdr:rowOff>130735</xdr:rowOff>
    </xdr:from>
    <xdr:ext cx="2412682" cy="2252604"/>
    <xdr:sp macro="" textlink="PivotTables2!W64">
      <xdr:nvSpPr>
        <xdr:cNvPr id="15" name="TextBox 14">
          <a:extLst>
            <a:ext uri="{FF2B5EF4-FFF2-40B4-BE49-F238E27FC236}">
              <a16:creationId xmlns:a16="http://schemas.microsoft.com/office/drawing/2014/main" id="{602A693B-94BC-47E9-9251-DA2E823BA8BD}"/>
            </a:ext>
          </a:extLst>
        </xdr:cNvPr>
        <xdr:cNvSpPr txBox="1"/>
      </xdr:nvSpPr>
      <xdr:spPr>
        <a:xfrm>
          <a:off x="12625294" y="19535588"/>
          <a:ext cx="2412682" cy="22526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F2C62035-16C2-4720-9EC2-405AB174CEAC}" type="TxLink">
            <a:rPr lang="en-US" sz="9600" b="0" i="0" u="none" strike="noStrike">
              <a:solidFill>
                <a:schemeClr val="tx1">
                  <a:alpha val="60000"/>
                </a:schemeClr>
              </a:solidFill>
              <a:effectLst>
                <a:glow rad="63500">
                  <a:srgbClr val="194AFE">
                    <a:alpha val="40000"/>
                  </a:srgbClr>
                </a:glow>
                <a:outerShdw blurRad="177800" sx="114000" sy="114000" algn="ctr" rotWithShape="0">
                  <a:srgbClr val="194AFE"/>
                </a:outerShdw>
              </a:effectLst>
              <a:latin typeface="+mj-lt"/>
              <a:ea typeface="+mn-ea"/>
              <a:cs typeface="+mn-cs"/>
            </a:rPr>
            <a:pPr marL="0" indent="0" algn="ctr"/>
            <a:t> </a:t>
          </a:fld>
          <a:endParaRPr lang="en-IN" sz="9600">
            <a:solidFill>
              <a:schemeClr val="tx1">
                <a:alpha val="60000"/>
              </a:schemeClr>
            </a:solidFill>
            <a:effectLst>
              <a:glow rad="63500">
                <a:srgbClr val="194AFE">
                  <a:alpha val="40000"/>
                </a:srgbClr>
              </a:glow>
              <a:outerShdw blurRad="177800" sx="114000" sy="114000" algn="ctr" rotWithShape="0">
                <a:srgbClr val="194AFE"/>
              </a:outerShdw>
            </a:effectLst>
            <a:latin typeface="+mj-lt"/>
            <a:ea typeface="+mn-ea"/>
            <a:cs typeface="+mn-cs"/>
          </a:endParaRPr>
        </a:p>
      </xdr:txBody>
    </xdr:sp>
    <xdr:clientData/>
  </xdr:oneCellAnchor>
  <xdr:twoCellAnchor>
    <xdr:from>
      <xdr:col>6</xdr:col>
      <xdr:colOff>551157</xdr:colOff>
      <xdr:row>98</xdr:row>
      <xdr:rowOff>75043</xdr:rowOff>
    </xdr:from>
    <xdr:to>
      <xdr:col>11</xdr:col>
      <xdr:colOff>160427</xdr:colOff>
      <xdr:row>113</xdr:row>
      <xdr:rowOff>42385</xdr:rowOff>
    </xdr:to>
    <xdr:graphicFrame macro="">
      <xdr:nvGraphicFramePr>
        <xdr:cNvPr id="9" name="Chart 8">
          <a:extLst>
            <a:ext uri="{FF2B5EF4-FFF2-40B4-BE49-F238E27FC236}">
              <a16:creationId xmlns:a16="http://schemas.microsoft.com/office/drawing/2014/main" id="{F8A7AC8C-0509-6B00-C31B-9900BDBBF7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511629</xdr:colOff>
      <xdr:row>90</xdr:row>
      <xdr:rowOff>5443</xdr:rowOff>
    </xdr:from>
    <xdr:to>
      <xdr:col>19</xdr:col>
      <xdr:colOff>272143</xdr:colOff>
      <xdr:row>104</xdr:row>
      <xdr:rowOff>157843</xdr:rowOff>
    </xdr:to>
    <xdr:graphicFrame macro="">
      <xdr:nvGraphicFramePr>
        <xdr:cNvPr id="12" name="Chart 11">
          <a:extLst>
            <a:ext uri="{FF2B5EF4-FFF2-40B4-BE49-F238E27FC236}">
              <a16:creationId xmlns:a16="http://schemas.microsoft.com/office/drawing/2014/main" id="{DDB50212-5038-D2C6-D627-B8AE2BE345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0</xdr:colOff>
      <xdr:row>21</xdr:row>
      <xdr:rowOff>0</xdr:rowOff>
    </xdr:from>
    <xdr:to>
      <xdr:col>9</xdr:col>
      <xdr:colOff>489144</xdr:colOff>
      <xdr:row>23</xdr:row>
      <xdr:rowOff>3059</xdr:rowOff>
    </xdr:to>
    <xdr:grpSp>
      <xdr:nvGrpSpPr>
        <xdr:cNvPr id="13" name="Group 12">
          <a:extLst>
            <a:ext uri="{FF2B5EF4-FFF2-40B4-BE49-F238E27FC236}">
              <a16:creationId xmlns:a16="http://schemas.microsoft.com/office/drawing/2014/main" id="{6AA39EAF-3096-45A2-A0B7-E01FAF424437}"/>
            </a:ext>
          </a:extLst>
        </xdr:cNvPr>
        <xdr:cNvGrpSpPr/>
      </xdr:nvGrpSpPr>
      <xdr:grpSpPr>
        <a:xfrm>
          <a:off x="8539238" y="4039810"/>
          <a:ext cx="489144" cy="365916"/>
          <a:chOff x="14574234" y="1463552"/>
          <a:chExt cx="489144" cy="369226"/>
        </a:xfrm>
      </xdr:grpSpPr>
      <xdr:grpSp>
        <xdr:nvGrpSpPr>
          <xdr:cNvPr id="16" name="Group 15">
            <a:extLst>
              <a:ext uri="{FF2B5EF4-FFF2-40B4-BE49-F238E27FC236}">
                <a16:creationId xmlns:a16="http://schemas.microsoft.com/office/drawing/2014/main" id="{F783A15E-A154-1503-25EA-D671BE19221D}"/>
              </a:ext>
            </a:extLst>
          </xdr:cNvPr>
          <xdr:cNvGrpSpPr/>
        </xdr:nvGrpSpPr>
        <xdr:grpSpPr>
          <a:xfrm flipH="1">
            <a:off x="14570424" y="1675448"/>
            <a:ext cx="190037" cy="153520"/>
            <a:chOff x="8824819" y="2895898"/>
            <a:chExt cx="918210" cy="931545"/>
          </a:xfrm>
        </xdr:grpSpPr>
        <xdr:sp macro="" textlink="PivotTables2!L31">
          <xdr:nvSpPr>
            <xdr:cNvPr id="23" name="TextBox 22">
              <a:extLst>
                <a:ext uri="{FF2B5EF4-FFF2-40B4-BE49-F238E27FC236}">
                  <a16:creationId xmlns:a16="http://schemas.microsoft.com/office/drawing/2014/main" id="{823D3F95-7571-D2BA-97EC-B8E90C7433C6}"/>
                </a:ext>
              </a:extLst>
            </xdr:cNvPr>
            <xdr:cNvSpPr txBox="1"/>
          </xdr:nvSpPr>
          <xdr:spPr>
            <a:xfrm>
              <a:off x="8824819" y="2895898"/>
              <a:ext cx="918210" cy="9315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B2A96D0-3206-4A1C-90A5-FDFECB1EFB85}" type="TxLink">
                <a:rPr lang="en-US" sz="1600" b="0" i="0" u="none" strike="noStrike">
                  <a:solidFill>
                    <a:srgbClr val="C240D8"/>
                  </a:solidFill>
                  <a:latin typeface="Calibri"/>
                  <a:ea typeface="Calibri"/>
                  <a:cs typeface="Calibri"/>
                </a:rPr>
                <a:pPr algn="ctr"/>
                <a:t> </a:t>
              </a:fld>
              <a:endParaRPr lang="en-IN" sz="1200"/>
            </a:p>
          </xdr:txBody>
        </xdr:sp>
        <xdr:sp macro="" textlink="PivotTables2!N31">
          <xdr:nvSpPr>
            <xdr:cNvPr id="24" name="TextBox 23">
              <a:extLst>
                <a:ext uri="{FF2B5EF4-FFF2-40B4-BE49-F238E27FC236}">
                  <a16:creationId xmlns:a16="http://schemas.microsoft.com/office/drawing/2014/main" id="{36C5B5BA-09D5-A0B5-8120-126220A38FC1}"/>
                </a:ext>
              </a:extLst>
            </xdr:cNvPr>
            <xdr:cNvSpPr txBox="1"/>
          </xdr:nvSpPr>
          <xdr:spPr>
            <a:xfrm>
              <a:off x="8832439" y="2901613"/>
              <a:ext cx="906780"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9049CE2-9910-44D0-ADD3-5FC2F1E5C562}"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17" name="Group 16">
            <a:extLst>
              <a:ext uri="{FF2B5EF4-FFF2-40B4-BE49-F238E27FC236}">
                <a16:creationId xmlns:a16="http://schemas.microsoft.com/office/drawing/2014/main" id="{0E93F005-4EE0-815E-5AF3-A03E9C889C51}"/>
              </a:ext>
            </a:extLst>
          </xdr:cNvPr>
          <xdr:cNvGrpSpPr/>
        </xdr:nvGrpSpPr>
        <xdr:grpSpPr>
          <a:xfrm>
            <a:off x="14795866" y="1496643"/>
            <a:ext cx="152362" cy="135518"/>
            <a:chOff x="11054267" y="2960593"/>
            <a:chExt cx="901065" cy="920115"/>
          </a:xfrm>
        </xdr:grpSpPr>
        <xdr:sp macro="" textlink="PivotTables2!M31">
          <xdr:nvSpPr>
            <xdr:cNvPr id="21" name="TextBox 20">
              <a:extLst>
                <a:ext uri="{FF2B5EF4-FFF2-40B4-BE49-F238E27FC236}">
                  <a16:creationId xmlns:a16="http://schemas.microsoft.com/office/drawing/2014/main" id="{B0119876-5721-A470-129F-35413DAE44C7}"/>
                </a:ext>
              </a:extLst>
            </xdr:cNvPr>
            <xdr:cNvSpPr txBox="1"/>
          </xdr:nvSpPr>
          <xdr:spPr>
            <a:xfrm>
              <a:off x="11054267" y="2960593"/>
              <a:ext cx="90106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2C7D0F2-7C01-46A9-BC2C-DEF308C02117}" type="TxLink">
                <a:rPr lang="en-US" sz="1600" b="0" i="0" u="none" strike="noStrike">
                  <a:solidFill>
                    <a:srgbClr val="5A097C"/>
                  </a:solidFill>
                  <a:latin typeface="Calibri"/>
                  <a:ea typeface="Calibri"/>
                  <a:cs typeface="Calibri"/>
                </a:rPr>
                <a:pPr algn="ctr"/>
                <a:t> </a:t>
              </a:fld>
              <a:endParaRPr lang="en-IN" sz="1200"/>
            </a:p>
          </xdr:txBody>
        </xdr:sp>
        <xdr:sp macro="" textlink="PivotTables2!O31">
          <xdr:nvSpPr>
            <xdr:cNvPr id="22" name="TextBox 21">
              <a:extLst>
                <a:ext uri="{FF2B5EF4-FFF2-40B4-BE49-F238E27FC236}">
                  <a16:creationId xmlns:a16="http://schemas.microsoft.com/office/drawing/2014/main" id="{636B9B27-012F-D218-16F8-D0B14EB3EE86}"/>
                </a:ext>
              </a:extLst>
            </xdr:cNvPr>
            <xdr:cNvSpPr txBox="1"/>
          </xdr:nvSpPr>
          <xdr:spPr>
            <a:xfrm>
              <a:off x="11054267" y="2960593"/>
              <a:ext cx="90106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3064F5D-0460-472F-9AFE-C369ED576509}"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18" name="Group 17">
            <a:extLst>
              <a:ext uri="{FF2B5EF4-FFF2-40B4-BE49-F238E27FC236}">
                <a16:creationId xmlns:a16="http://schemas.microsoft.com/office/drawing/2014/main" id="{09EC8768-9CCB-AD75-A35B-8AD55CC4122E}"/>
              </a:ext>
            </a:extLst>
          </xdr:cNvPr>
          <xdr:cNvGrpSpPr/>
        </xdr:nvGrpSpPr>
        <xdr:grpSpPr>
          <a:xfrm>
            <a:off x="14872285" y="1465457"/>
            <a:ext cx="187283" cy="184338"/>
            <a:chOff x="13526453" y="1320710"/>
            <a:chExt cx="916305" cy="935355"/>
          </a:xfrm>
          <a:noFill/>
        </xdr:grpSpPr>
        <xdr:sp macro="" textlink="PivotTables2!L31">
          <xdr:nvSpPr>
            <xdr:cNvPr id="19" name="TextBox 18">
              <a:extLst>
                <a:ext uri="{FF2B5EF4-FFF2-40B4-BE49-F238E27FC236}">
                  <a16:creationId xmlns:a16="http://schemas.microsoft.com/office/drawing/2014/main" id="{90357C96-ADE5-DF6D-8AF9-08E9530B1D00}"/>
                </a:ext>
              </a:extLst>
            </xdr:cNvPr>
            <xdr:cNvSpPr txBox="1"/>
          </xdr:nvSpPr>
          <xdr:spPr>
            <a:xfrm>
              <a:off x="13526453" y="1324520"/>
              <a:ext cx="916305" cy="927735"/>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2248A90-FDBB-4D33-8D5E-64AFABA1394F}" type="TxLink">
                <a:rPr lang="en-US" sz="1600" b="0" i="0" u="none" strike="noStrike">
                  <a:solidFill>
                    <a:srgbClr val="C240D8"/>
                  </a:solidFill>
                  <a:latin typeface="Calibri"/>
                  <a:ea typeface="Calibri"/>
                  <a:cs typeface="Calibri"/>
                </a:rPr>
                <a:pPr algn="ctr"/>
                <a:t> </a:t>
              </a:fld>
              <a:endParaRPr lang="en-US" sz="1200"/>
            </a:p>
          </xdr:txBody>
        </xdr:sp>
        <xdr:sp macro="" textlink="PivotTables2!N31">
          <xdr:nvSpPr>
            <xdr:cNvPr id="20" name="TextBox 19">
              <a:extLst>
                <a:ext uri="{FF2B5EF4-FFF2-40B4-BE49-F238E27FC236}">
                  <a16:creationId xmlns:a16="http://schemas.microsoft.com/office/drawing/2014/main" id="{21A644D3-2720-B0FC-B2FD-53647D3EB378}"/>
                </a:ext>
              </a:extLst>
            </xdr:cNvPr>
            <xdr:cNvSpPr txBox="1"/>
          </xdr:nvSpPr>
          <xdr:spPr>
            <a:xfrm>
              <a:off x="13526453" y="1320710"/>
              <a:ext cx="916305" cy="935355"/>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8E16D66-7143-4EA6-8A53-1984818C77C1}" type="TxLink">
                <a:rPr lang="en-US" sz="1600" b="0" i="0" u="none" strike="noStrike">
                  <a:solidFill>
                    <a:srgbClr val="0F11A7"/>
                  </a:solidFill>
                  <a:latin typeface="Calibri"/>
                  <a:ea typeface="Calibri"/>
                  <a:cs typeface="Calibri"/>
                </a:rPr>
                <a:pPr algn="ctr"/>
                <a:t>●</a:t>
              </a:fld>
              <a:endParaRPr lang="en-IN" sz="1200"/>
            </a:p>
          </xdr:txBody>
        </xdr:sp>
      </xdr:grpSp>
    </xdr:grpSp>
    <xdr:clientData/>
  </xdr:twoCellAnchor>
  <xdr:twoCellAnchor>
    <xdr:from>
      <xdr:col>9</xdr:col>
      <xdr:colOff>0</xdr:colOff>
      <xdr:row>21</xdr:row>
      <xdr:rowOff>0</xdr:rowOff>
    </xdr:from>
    <xdr:to>
      <xdr:col>9</xdr:col>
      <xdr:colOff>489144</xdr:colOff>
      <xdr:row>23</xdr:row>
      <xdr:rowOff>3059</xdr:rowOff>
    </xdr:to>
    <xdr:grpSp>
      <xdr:nvGrpSpPr>
        <xdr:cNvPr id="25" name="Group 24">
          <a:extLst>
            <a:ext uri="{FF2B5EF4-FFF2-40B4-BE49-F238E27FC236}">
              <a16:creationId xmlns:a16="http://schemas.microsoft.com/office/drawing/2014/main" id="{D3AE8DE6-87C7-4828-B478-8F9ED16A6E92}"/>
            </a:ext>
          </a:extLst>
        </xdr:cNvPr>
        <xdr:cNvGrpSpPr/>
      </xdr:nvGrpSpPr>
      <xdr:grpSpPr>
        <a:xfrm>
          <a:off x="8539238" y="4039810"/>
          <a:ext cx="489144" cy="365916"/>
          <a:chOff x="14574234" y="1463552"/>
          <a:chExt cx="489144" cy="369226"/>
        </a:xfrm>
      </xdr:grpSpPr>
      <xdr:grpSp>
        <xdr:nvGrpSpPr>
          <xdr:cNvPr id="26" name="Group 25">
            <a:extLst>
              <a:ext uri="{FF2B5EF4-FFF2-40B4-BE49-F238E27FC236}">
                <a16:creationId xmlns:a16="http://schemas.microsoft.com/office/drawing/2014/main" id="{A41BAC3A-219D-9CA9-898F-BF6198E3B7DB}"/>
              </a:ext>
            </a:extLst>
          </xdr:cNvPr>
          <xdr:cNvGrpSpPr/>
        </xdr:nvGrpSpPr>
        <xdr:grpSpPr>
          <a:xfrm flipH="1">
            <a:off x="14570424" y="1675448"/>
            <a:ext cx="190037" cy="153520"/>
            <a:chOff x="8824819" y="2895898"/>
            <a:chExt cx="918210" cy="931545"/>
          </a:xfrm>
        </xdr:grpSpPr>
        <xdr:sp macro="" textlink="PivotTables2!L31">
          <xdr:nvSpPr>
            <xdr:cNvPr id="33" name="TextBox 32">
              <a:extLst>
                <a:ext uri="{FF2B5EF4-FFF2-40B4-BE49-F238E27FC236}">
                  <a16:creationId xmlns:a16="http://schemas.microsoft.com/office/drawing/2014/main" id="{3C7662F3-D2F9-75D5-8D47-70AD38E55321}"/>
                </a:ext>
              </a:extLst>
            </xdr:cNvPr>
            <xdr:cNvSpPr txBox="1"/>
          </xdr:nvSpPr>
          <xdr:spPr>
            <a:xfrm>
              <a:off x="8824819" y="2895898"/>
              <a:ext cx="918210" cy="9315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B2A96D0-3206-4A1C-90A5-FDFECB1EFB85}" type="TxLink">
                <a:rPr lang="en-US" sz="1600" b="0" i="0" u="none" strike="noStrike">
                  <a:solidFill>
                    <a:srgbClr val="C240D8"/>
                  </a:solidFill>
                  <a:latin typeface="Calibri"/>
                  <a:ea typeface="Calibri"/>
                  <a:cs typeface="Calibri"/>
                </a:rPr>
                <a:pPr algn="ctr"/>
                <a:t> </a:t>
              </a:fld>
              <a:endParaRPr lang="en-IN" sz="1200"/>
            </a:p>
          </xdr:txBody>
        </xdr:sp>
        <xdr:sp macro="" textlink="PivotTables2!N31">
          <xdr:nvSpPr>
            <xdr:cNvPr id="34" name="TextBox 33">
              <a:extLst>
                <a:ext uri="{FF2B5EF4-FFF2-40B4-BE49-F238E27FC236}">
                  <a16:creationId xmlns:a16="http://schemas.microsoft.com/office/drawing/2014/main" id="{FC887B6E-9D2B-6205-67D1-E131D514A4E9}"/>
                </a:ext>
              </a:extLst>
            </xdr:cNvPr>
            <xdr:cNvSpPr txBox="1"/>
          </xdr:nvSpPr>
          <xdr:spPr>
            <a:xfrm>
              <a:off x="8832439" y="2901613"/>
              <a:ext cx="906780"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9049CE2-9910-44D0-ADD3-5FC2F1E5C562}"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27" name="Group 26">
            <a:extLst>
              <a:ext uri="{FF2B5EF4-FFF2-40B4-BE49-F238E27FC236}">
                <a16:creationId xmlns:a16="http://schemas.microsoft.com/office/drawing/2014/main" id="{61412631-14C1-1DF0-F0C2-C646C619FC1A}"/>
              </a:ext>
            </a:extLst>
          </xdr:cNvPr>
          <xdr:cNvGrpSpPr/>
        </xdr:nvGrpSpPr>
        <xdr:grpSpPr>
          <a:xfrm>
            <a:off x="14795866" y="1496643"/>
            <a:ext cx="152362" cy="135518"/>
            <a:chOff x="11054267" y="2960593"/>
            <a:chExt cx="901065" cy="920115"/>
          </a:xfrm>
        </xdr:grpSpPr>
        <xdr:sp macro="" textlink="PivotTables2!M31">
          <xdr:nvSpPr>
            <xdr:cNvPr id="31" name="TextBox 30">
              <a:extLst>
                <a:ext uri="{FF2B5EF4-FFF2-40B4-BE49-F238E27FC236}">
                  <a16:creationId xmlns:a16="http://schemas.microsoft.com/office/drawing/2014/main" id="{CC4C8795-7D59-7B54-3C7A-3AC80FC1CB30}"/>
                </a:ext>
              </a:extLst>
            </xdr:cNvPr>
            <xdr:cNvSpPr txBox="1"/>
          </xdr:nvSpPr>
          <xdr:spPr>
            <a:xfrm>
              <a:off x="11054267" y="2960593"/>
              <a:ext cx="90106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2C7D0F2-7C01-46A9-BC2C-DEF308C02117}" type="TxLink">
                <a:rPr lang="en-US" sz="1600" b="0" i="0" u="none" strike="noStrike">
                  <a:solidFill>
                    <a:srgbClr val="5A097C"/>
                  </a:solidFill>
                  <a:latin typeface="Calibri"/>
                  <a:ea typeface="Calibri"/>
                  <a:cs typeface="Calibri"/>
                </a:rPr>
                <a:pPr algn="ctr"/>
                <a:t> </a:t>
              </a:fld>
              <a:endParaRPr lang="en-IN" sz="1200"/>
            </a:p>
          </xdr:txBody>
        </xdr:sp>
        <xdr:sp macro="" textlink="PivotTables2!O31">
          <xdr:nvSpPr>
            <xdr:cNvPr id="32" name="TextBox 31">
              <a:extLst>
                <a:ext uri="{FF2B5EF4-FFF2-40B4-BE49-F238E27FC236}">
                  <a16:creationId xmlns:a16="http://schemas.microsoft.com/office/drawing/2014/main" id="{D695330B-7E0E-A127-004E-4D9645915C4D}"/>
                </a:ext>
              </a:extLst>
            </xdr:cNvPr>
            <xdr:cNvSpPr txBox="1"/>
          </xdr:nvSpPr>
          <xdr:spPr>
            <a:xfrm>
              <a:off x="11054267" y="2960593"/>
              <a:ext cx="90106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3064F5D-0460-472F-9AFE-C369ED576509}"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28" name="Group 27">
            <a:extLst>
              <a:ext uri="{FF2B5EF4-FFF2-40B4-BE49-F238E27FC236}">
                <a16:creationId xmlns:a16="http://schemas.microsoft.com/office/drawing/2014/main" id="{005CA9E4-DC38-BD42-B1D9-533E68F786EB}"/>
              </a:ext>
            </a:extLst>
          </xdr:cNvPr>
          <xdr:cNvGrpSpPr/>
        </xdr:nvGrpSpPr>
        <xdr:grpSpPr>
          <a:xfrm>
            <a:off x="14872285" y="1465457"/>
            <a:ext cx="187283" cy="184338"/>
            <a:chOff x="13526453" y="1320710"/>
            <a:chExt cx="916305" cy="935355"/>
          </a:xfrm>
          <a:noFill/>
        </xdr:grpSpPr>
        <xdr:sp macro="" textlink="PivotTables2!L31">
          <xdr:nvSpPr>
            <xdr:cNvPr id="29" name="TextBox 28">
              <a:extLst>
                <a:ext uri="{FF2B5EF4-FFF2-40B4-BE49-F238E27FC236}">
                  <a16:creationId xmlns:a16="http://schemas.microsoft.com/office/drawing/2014/main" id="{37D99056-4448-CE9D-DCB7-960AD781DB63}"/>
                </a:ext>
              </a:extLst>
            </xdr:cNvPr>
            <xdr:cNvSpPr txBox="1"/>
          </xdr:nvSpPr>
          <xdr:spPr>
            <a:xfrm>
              <a:off x="13526453" y="1324520"/>
              <a:ext cx="916305" cy="927735"/>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2248A90-FDBB-4D33-8D5E-64AFABA1394F}" type="TxLink">
                <a:rPr lang="en-US" sz="1600" b="0" i="0" u="none" strike="noStrike">
                  <a:solidFill>
                    <a:srgbClr val="C240D8"/>
                  </a:solidFill>
                  <a:latin typeface="Calibri"/>
                  <a:ea typeface="Calibri"/>
                  <a:cs typeface="Calibri"/>
                </a:rPr>
                <a:pPr algn="ctr"/>
                <a:t> </a:t>
              </a:fld>
              <a:endParaRPr lang="en-US" sz="1200"/>
            </a:p>
          </xdr:txBody>
        </xdr:sp>
        <xdr:sp macro="" textlink="PivotTables2!N31">
          <xdr:nvSpPr>
            <xdr:cNvPr id="30" name="TextBox 29">
              <a:extLst>
                <a:ext uri="{FF2B5EF4-FFF2-40B4-BE49-F238E27FC236}">
                  <a16:creationId xmlns:a16="http://schemas.microsoft.com/office/drawing/2014/main" id="{6F5B53AF-453E-6ACA-43A9-281F366F815D}"/>
                </a:ext>
              </a:extLst>
            </xdr:cNvPr>
            <xdr:cNvSpPr txBox="1"/>
          </xdr:nvSpPr>
          <xdr:spPr>
            <a:xfrm>
              <a:off x="13526453" y="1320710"/>
              <a:ext cx="916305" cy="935355"/>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8E16D66-7143-4EA6-8A53-1984818C77C1}" type="TxLink">
                <a:rPr lang="en-US" sz="1600" b="0" i="0" u="none" strike="noStrike">
                  <a:solidFill>
                    <a:srgbClr val="0F11A7"/>
                  </a:solidFill>
                  <a:latin typeface="Calibri"/>
                  <a:ea typeface="Calibri"/>
                  <a:cs typeface="Calibri"/>
                </a:rPr>
                <a:pPr algn="ctr"/>
                <a:t>●</a:t>
              </a:fld>
              <a:endParaRPr lang="en-IN" sz="1200"/>
            </a:p>
          </xdr:txBody>
        </xdr:sp>
      </xdr:grpSp>
    </xdr:grpSp>
    <xdr:clientData/>
  </xdr:twoCellAnchor>
  <xdr:twoCellAnchor>
    <xdr:from>
      <xdr:col>9</xdr:col>
      <xdr:colOff>0</xdr:colOff>
      <xdr:row>21</xdr:row>
      <xdr:rowOff>0</xdr:rowOff>
    </xdr:from>
    <xdr:to>
      <xdr:col>9</xdr:col>
      <xdr:colOff>489144</xdr:colOff>
      <xdr:row>23</xdr:row>
      <xdr:rowOff>3059</xdr:rowOff>
    </xdr:to>
    <xdr:grpSp>
      <xdr:nvGrpSpPr>
        <xdr:cNvPr id="35" name="Group 34">
          <a:extLst>
            <a:ext uri="{FF2B5EF4-FFF2-40B4-BE49-F238E27FC236}">
              <a16:creationId xmlns:a16="http://schemas.microsoft.com/office/drawing/2014/main" id="{065725C3-CBF6-44D7-ACC3-A24813DB34C8}"/>
            </a:ext>
          </a:extLst>
        </xdr:cNvPr>
        <xdr:cNvGrpSpPr/>
      </xdr:nvGrpSpPr>
      <xdr:grpSpPr>
        <a:xfrm>
          <a:off x="8539238" y="4039810"/>
          <a:ext cx="489144" cy="365916"/>
          <a:chOff x="14574234" y="1463552"/>
          <a:chExt cx="489144" cy="369226"/>
        </a:xfrm>
      </xdr:grpSpPr>
      <xdr:grpSp>
        <xdr:nvGrpSpPr>
          <xdr:cNvPr id="36" name="Group 35">
            <a:extLst>
              <a:ext uri="{FF2B5EF4-FFF2-40B4-BE49-F238E27FC236}">
                <a16:creationId xmlns:a16="http://schemas.microsoft.com/office/drawing/2014/main" id="{8DE5CBD7-5370-5734-FC45-3F3A1E38504D}"/>
              </a:ext>
            </a:extLst>
          </xdr:cNvPr>
          <xdr:cNvGrpSpPr/>
        </xdr:nvGrpSpPr>
        <xdr:grpSpPr>
          <a:xfrm flipH="1">
            <a:off x="14570424" y="1675448"/>
            <a:ext cx="190037" cy="153520"/>
            <a:chOff x="8824819" y="2895898"/>
            <a:chExt cx="918210" cy="931545"/>
          </a:xfrm>
        </xdr:grpSpPr>
        <xdr:sp macro="" textlink="PivotTables2!L31">
          <xdr:nvSpPr>
            <xdr:cNvPr id="43" name="TextBox 42">
              <a:extLst>
                <a:ext uri="{FF2B5EF4-FFF2-40B4-BE49-F238E27FC236}">
                  <a16:creationId xmlns:a16="http://schemas.microsoft.com/office/drawing/2014/main" id="{30457F13-7306-75D7-BF34-4970578F1725}"/>
                </a:ext>
              </a:extLst>
            </xdr:cNvPr>
            <xdr:cNvSpPr txBox="1"/>
          </xdr:nvSpPr>
          <xdr:spPr>
            <a:xfrm>
              <a:off x="8824819" y="2895898"/>
              <a:ext cx="918210" cy="9315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B2A96D0-3206-4A1C-90A5-FDFECB1EFB85}" type="TxLink">
                <a:rPr lang="en-US" sz="1600" b="0" i="0" u="none" strike="noStrike">
                  <a:solidFill>
                    <a:srgbClr val="C240D8"/>
                  </a:solidFill>
                  <a:latin typeface="Calibri"/>
                  <a:ea typeface="Calibri"/>
                  <a:cs typeface="Calibri"/>
                </a:rPr>
                <a:pPr algn="ctr"/>
                <a:t> </a:t>
              </a:fld>
              <a:endParaRPr lang="en-IN" sz="1200"/>
            </a:p>
          </xdr:txBody>
        </xdr:sp>
        <xdr:sp macro="" textlink="PivotTables2!N31">
          <xdr:nvSpPr>
            <xdr:cNvPr id="44" name="TextBox 43">
              <a:extLst>
                <a:ext uri="{FF2B5EF4-FFF2-40B4-BE49-F238E27FC236}">
                  <a16:creationId xmlns:a16="http://schemas.microsoft.com/office/drawing/2014/main" id="{5D425F6E-D78F-0F55-FF29-BFD6B97B0796}"/>
                </a:ext>
              </a:extLst>
            </xdr:cNvPr>
            <xdr:cNvSpPr txBox="1"/>
          </xdr:nvSpPr>
          <xdr:spPr>
            <a:xfrm>
              <a:off x="8832439" y="2901613"/>
              <a:ext cx="906780"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9049CE2-9910-44D0-ADD3-5FC2F1E5C562}"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37" name="Group 36">
            <a:extLst>
              <a:ext uri="{FF2B5EF4-FFF2-40B4-BE49-F238E27FC236}">
                <a16:creationId xmlns:a16="http://schemas.microsoft.com/office/drawing/2014/main" id="{B557582B-5CB9-76B7-8A27-CE1C6AD59B02}"/>
              </a:ext>
            </a:extLst>
          </xdr:cNvPr>
          <xdr:cNvGrpSpPr/>
        </xdr:nvGrpSpPr>
        <xdr:grpSpPr>
          <a:xfrm>
            <a:off x="14795866" y="1496643"/>
            <a:ext cx="152362" cy="135518"/>
            <a:chOff x="11054267" y="2960593"/>
            <a:chExt cx="901065" cy="920115"/>
          </a:xfrm>
        </xdr:grpSpPr>
        <xdr:sp macro="" textlink="PivotTables2!M31">
          <xdr:nvSpPr>
            <xdr:cNvPr id="41" name="TextBox 40">
              <a:extLst>
                <a:ext uri="{FF2B5EF4-FFF2-40B4-BE49-F238E27FC236}">
                  <a16:creationId xmlns:a16="http://schemas.microsoft.com/office/drawing/2014/main" id="{88D9EEE8-A885-9B5D-79FC-B5AF9588ECA9}"/>
                </a:ext>
              </a:extLst>
            </xdr:cNvPr>
            <xdr:cNvSpPr txBox="1"/>
          </xdr:nvSpPr>
          <xdr:spPr>
            <a:xfrm>
              <a:off x="11054267" y="2960593"/>
              <a:ext cx="90106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2C7D0F2-7C01-46A9-BC2C-DEF308C02117}" type="TxLink">
                <a:rPr lang="en-US" sz="1600" b="0" i="0" u="none" strike="noStrike">
                  <a:solidFill>
                    <a:srgbClr val="5A097C"/>
                  </a:solidFill>
                  <a:latin typeface="Calibri"/>
                  <a:ea typeface="Calibri"/>
                  <a:cs typeface="Calibri"/>
                </a:rPr>
                <a:pPr algn="ctr"/>
                <a:t> </a:t>
              </a:fld>
              <a:endParaRPr lang="en-IN" sz="1200"/>
            </a:p>
          </xdr:txBody>
        </xdr:sp>
        <xdr:sp macro="" textlink="PivotTables2!O31">
          <xdr:nvSpPr>
            <xdr:cNvPr id="42" name="TextBox 41">
              <a:extLst>
                <a:ext uri="{FF2B5EF4-FFF2-40B4-BE49-F238E27FC236}">
                  <a16:creationId xmlns:a16="http://schemas.microsoft.com/office/drawing/2014/main" id="{0245E1CB-0E3A-60A3-2AF1-1A40B53B851F}"/>
                </a:ext>
              </a:extLst>
            </xdr:cNvPr>
            <xdr:cNvSpPr txBox="1"/>
          </xdr:nvSpPr>
          <xdr:spPr>
            <a:xfrm>
              <a:off x="11054267" y="2960593"/>
              <a:ext cx="90106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3064F5D-0460-472F-9AFE-C369ED576509}"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38" name="Group 37">
            <a:extLst>
              <a:ext uri="{FF2B5EF4-FFF2-40B4-BE49-F238E27FC236}">
                <a16:creationId xmlns:a16="http://schemas.microsoft.com/office/drawing/2014/main" id="{426B2FF4-E0FE-168A-2C61-D673DDC996DA}"/>
              </a:ext>
            </a:extLst>
          </xdr:cNvPr>
          <xdr:cNvGrpSpPr/>
        </xdr:nvGrpSpPr>
        <xdr:grpSpPr>
          <a:xfrm>
            <a:off x="14872285" y="1465457"/>
            <a:ext cx="187283" cy="184338"/>
            <a:chOff x="13526453" y="1320710"/>
            <a:chExt cx="916305" cy="935355"/>
          </a:xfrm>
          <a:noFill/>
        </xdr:grpSpPr>
        <xdr:sp macro="" textlink="PivotTables2!L31">
          <xdr:nvSpPr>
            <xdr:cNvPr id="39" name="TextBox 38">
              <a:extLst>
                <a:ext uri="{FF2B5EF4-FFF2-40B4-BE49-F238E27FC236}">
                  <a16:creationId xmlns:a16="http://schemas.microsoft.com/office/drawing/2014/main" id="{61A7FA5D-A57C-C61C-8377-F029BA7152A1}"/>
                </a:ext>
              </a:extLst>
            </xdr:cNvPr>
            <xdr:cNvSpPr txBox="1"/>
          </xdr:nvSpPr>
          <xdr:spPr>
            <a:xfrm>
              <a:off x="13526453" y="1324520"/>
              <a:ext cx="916305" cy="927735"/>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2248A90-FDBB-4D33-8D5E-64AFABA1394F}" type="TxLink">
                <a:rPr lang="en-US" sz="1600" b="0" i="0" u="none" strike="noStrike">
                  <a:solidFill>
                    <a:srgbClr val="C240D8"/>
                  </a:solidFill>
                  <a:latin typeface="Calibri"/>
                  <a:ea typeface="Calibri"/>
                  <a:cs typeface="Calibri"/>
                </a:rPr>
                <a:pPr algn="ctr"/>
                <a:t> </a:t>
              </a:fld>
              <a:endParaRPr lang="en-US" sz="1200"/>
            </a:p>
          </xdr:txBody>
        </xdr:sp>
        <xdr:sp macro="" textlink="PivotTables2!N31">
          <xdr:nvSpPr>
            <xdr:cNvPr id="40" name="TextBox 39">
              <a:extLst>
                <a:ext uri="{FF2B5EF4-FFF2-40B4-BE49-F238E27FC236}">
                  <a16:creationId xmlns:a16="http://schemas.microsoft.com/office/drawing/2014/main" id="{91170375-CACE-040F-C9E6-A4D666B78982}"/>
                </a:ext>
              </a:extLst>
            </xdr:cNvPr>
            <xdr:cNvSpPr txBox="1"/>
          </xdr:nvSpPr>
          <xdr:spPr>
            <a:xfrm>
              <a:off x="13526453" y="1320710"/>
              <a:ext cx="916305" cy="935355"/>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8E16D66-7143-4EA6-8A53-1984818C77C1}" type="TxLink">
                <a:rPr lang="en-US" sz="1600" b="0" i="0" u="none" strike="noStrike">
                  <a:solidFill>
                    <a:srgbClr val="0F11A7"/>
                  </a:solidFill>
                  <a:latin typeface="Calibri"/>
                  <a:ea typeface="Calibri"/>
                  <a:cs typeface="Calibri"/>
                </a:rPr>
                <a:pPr algn="ctr"/>
                <a:t>●</a:t>
              </a:fld>
              <a:endParaRPr lang="en-IN" sz="1200"/>
            </a:p>
          </xdr:txBody>
        </xdr:sp>
      </xdr:grpSp>
    </xdr:grpSp>
    <xdr:clientData/>
  </xdr:twoCellAnchor>
  <xdr:twoCellAnchor>
    <xdr:from>
      <xdr:col>9</xdr:col>
      <xdr:colOff>0</xdr:colOff>
      <xdr:row>21</xdr:row>
      <xdr:rowOff>0</xdr:rowOff>
    </xdr:from>
    <xdr:to>
      <xdr:col>9</xdr:col>
      <xdr:colOff>489144</xdr:colOff>
      <xdr:row>23</xdr:row>
      <xdr:rowOff>3059</xdr:rowOff>
    </xdr:to>
    <xdr:grpSp>
      <xdr:nvGrpSpPr>
        <xdr:cNvPr id="45" name="Group 44">
          <a:extLst>
            <a:ext uri="{FF2B5EF4-FFF2-40B4-BE49-F238E27FC236}">
              <a16:creationId xmlns:a16="http://schemas.microsoft.com/office/drawing/2014/main" id="{DE45A0C3-D740-400A-AADC-A87C1BAA5FED}"/>
            </a:ext>
          </a:extLst>
        </xdr:cNvPr>
        <xdr:cNvGrpSpPr/>
      </xdr:nvGrpSpPr>
      <xdr:grpSpPr>
        <a:xfrm>
          <a:off x="8539238" y="4039810"/>
          <a:ext cx="489144" cy="365916"/>
          <a:chOff x="14574234" y="1463552"/>
          <a:chExt cx="489144" cy="369226"/>
        </a:xfrm>
      </xdr:grpSpPr>
      <xdr:grpSp>
        <xdr:nvGrpSpPr>
          <xdr:cNvPr id="46" name="Group 45">
            <a:extLst>
              <a:ext uri="{FF2B5EF4-FFF2-40B4-BE49-F238E27FC236}">
                <a16:creationId xmlns:a16="http://schemas.microsoft.com/office/drawing/2014/main" id="{0783DF8C-16E7-CCC4-8C2F-2CB37BCF7364}"/>
              </a:ext>
            </a:extLst>
          </xdr:cNvPr>
          <xdr:cNvGrpSpPr/>
        </xdr:nvGrpSpPr>
        <xdr:grpSpPr>
          <a:xfrm flipH="1">
            <a:off x="14570424" y="1675448"/>
            <a:ext cx="190037" cy="153520"/>
            <a:chOff x="8824819" y="2895898"/>
            <a:chExt cx="918210" cy="931545"/>
          </a:xfrm>
        </xdr:grpSpPr>
        <xdr:sp macro="" textlink="PivotTables2!L31">
          <xdr:nvSpPr>
            <xdr:cNvPr id="53" name="TextBox 52">
              <a:extLst>
                <a:ext uri="{FF2B5EF4-FFF2-40B4-BE49-F238E27FC236}">
                  <a16:creationId xmlns:a16="http://schemas.microsoft.com/office/drawing/2014/main" id="{F58FA958-FE4E-89C3-0617-7DCA28237B5B}"/>
                </a:ext>
              </a:extLst>
            </xdr:cNvPr>
            <xdr:cNvSpPr txBox="1"/>
          </xdr:nvSpPr>
          <xdr:spPr>
            <a:xfrm>
              <a:off x="8824819" y="2895898"/>
              <a:ext cx="918210" cy="9315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B2A96D0-3206-4A1C-90A5-FDFECB1EFB85}" type="TxLink">
                <a:rPr lang="en-US" sz="1600" b="0" i="0" u="none" strike="noStrike">
                  <a:solidFill>
                    <a:srgbClr val="C240D8"/>
                  </a:solidFill>
                  <a:latin typeface="Calibri"/>
                  <a:ea typeface="Calibri"/>
                  <a:cs typeface="Calibri"/>
                </a:rPr>
                <a:pPr algn="ctr"/>
                <a:t> </a:t>
              </a:fld>
              <a:endParaRPr lang="en-IN" sz="1200"/>
            </a:p>
          </xdr:txBody>
        </xdr:sp>
        <xdr:sp macro="" textlink="PivotTables2!N31">
          <xdr:nvSpPr>
            <xdr:cNvPr id="54" name="TextBox 53">
              <a:extLst>
                <a:ext uri="{FF2B5EF4-FFF2-40B4-BE49-F238E27FC236}">
                  <a16:creationId xmlns:a16="http://schemas.microsoft.com/office/drawing/2014/main" id="{4F4F96BB-B73F-F493-7251-885D949095E8}"/>
                </a:ext>
              </a:extLst>
            </xdr:cNvPr>
            <xdr:cNvSpPr txBox="1"/>
          </xdr:nvSpPr>
          <xdr:spPr>
            <a:xfrm>
              <a:off x="8832439" y="2901613"/>
              <a:ext cx="906780"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9049CE2-9910-44D0-ADD3-5FC2F1E5C562}"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47" name="Group 46">
            <a:extLst>
              <a:ext uri="{FF2B5EF4-FFF2-40B4-BE49-F238E27FC236}">
                <a16:creationId xmlns:a16="http://schemas.microsoft.com/office/drawing/2014/main" id="{2B947428-89EA-AA32-1BF8-045B25858C70}"/>
              </a:ext>
            </a:extLst>
          </xdr:cNvPr>
          <xdr:cNvGrpSpPr/>
        </xdr:nvGrpSpPr>
        <xdr:grpSpPr>
          <a:xfrm>
            <a:off x="14795866" y="1496643"/>
            <a:ext cx="152362" cy="135518"/>
            <a:chOff x="11054267" y="2960593"/>
            <a:chExt cx="901065" cy="920115"/>
          </a:xfrm>
        </xdr:grpSpPr>
        <xdr:sp macro="" textlink="PivotTables2!M31">
          <xdr:nvSpPr>
            <xdr:cNvPr id="51" name="TextBox 50">
              <a:extLst>
                <a:ext uri="{FF2B5EF4-FFF2-40B4-BE49-F238E27FC236}">
                  <a16:creationId xmlns:a16="http://schemas.microsoft.com/office/drawing/2014/main" id="{E218033E-0C33-53ED-8E64-908E12A38110}"/>
                </a:ext>
              </a:extLst>
            </xdr:cNvPr>
            <xdr:cNvSpPr txBox="1"/>
          </xdr:nvSpPr>
          <xdr:spPr>
            <a:xfrm>
              <a:off x="11054267" y="2960593"/>
              <a:ext cx="90106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2C7D0F2-7C01-46A9-BC2C-DEF308C02117}" type="TxLink">
                <a:rPr lang="en-US" sz="1600" b="0" i="0" u="none" strike="noStrike">
                  <a:solidFill>
                    <a:srgbClr val="5A097C"/>
                  </a:solidFill>
                  <a:latin typeface="Calibri"/>
                  <a:ea typeface="Calibri"/>
                  <a:cs typeface="Calibri"/>
                </a:rPr>
                <a:pPr algn="ctr"/>
                <a:t> </a:t>
              </a:fld>
              <a:endParaRPr lang="en-IN" sz="1200"/>
            </a:p>
          </xdr:txBody>
        </xdr:sp>
        <xdr:sp macro="" textlink="PivotTables2!O31">
          <xdr:nvSpPr>
            <xdr:cNvPr id="52" name="TextBox 51">
              <a:extLst>
                <a:ext uri="{FF2B5EF4-FFF2-40B4-BE49-F238E27FC236}">
                  <a16:creationId xmlns:a16="http://schemas.microsoft.com/office/drawing/2014/main" id="{86AEC8F5-F21A-FE71-9B10-1C863BE5FACB}"/>
                </a:ext>
              </a:extLst>
            </xdr:cNvPr>
            <xdr:cNvSpPr txBox="1"/>
          </xdr:nvSpPr>
          <xdr:spPr>
            <a:xfrm>
              <a:off x="11054267" y="2960593"/>
              <a:ext cx="90106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3064F5D-0460-472F-9AFE-C369ED576509}"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48" name="Group 47">
            <a:extLst>
              <a:ext uri="{FF2B5EF4-FFF2-40B4-BE49-F238E27FC236}">
                <a16:creationId xmlns:a16="http://schemas.microsoft.com/office/drawing/2014/main" id="{F70B8914-8107-8FE9-C9C8-407605E769A9}"/>
              </a:ext>
            </a:extLst>
          </xdr:cNvPr>
          <xdr:cNvGrpSpPr/>
        </xdr:nvGrpSpPr>
        <xdr:grpSpPr>
          <a:xfrm>
            <a:off x="14872285" y="1465457"/>
            <a:ext cx="187283" cy="184338"/>
            <a:chOff x="13526453" y="1320710"/>
            <a:chExt cx="916305" cy="935355"/>
          </a:xfrm>
          <a:noFill/>
        </xdr:grpSpPr>
        <xdr:sp macro="" textlink="PivotTables2!L31">
          <xdr:nvSpPr>
            <xdr:cNvPr id="49" name="TextBox 48">
              <a:extLst>
                <a:ext uri="{FF2B5EF4-FFF2-40B4-BE49-F238E27FC236}">
                  <a16:creationId xmlns:a16="http://schemas.microsoft.com/office/drawing/2014/main" id="{8767B04D-D4FB-4658-052A-672A0FAF9B8B}"/>
                </a:ext>
              </a:extLst>
            </xdr:cNvPr>
            <xdr:cNvSpPr txBox="1"/>
          </xdr:nvSpPr>
          <xdr:spPr>
            <a:xfrm>
              <a:off x="13526453" y="1324520"/>
              <a:ext cx="916305" cy="927735"/>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2248A90-FDBB-4D33-8D5E-64AFABA1394F}" type="TxLink">
                <a:rPr lang="en-US" sz="1600" b="0" i="0" u="none" strike="noStrike">
                  <a:solidFill>
                    <a:srgbClr val="C240D8"/>
                  </a:solidFill>
                  <a:latin typeface="Calibri"/>
                  <a:ea typeface="Calibri"/>
                  <a:cs typeface="Calibri"/>
                </a:rPr>
                <a:pPr algn="ctr"/>
                <a:t> </a:t>
              </a:fld>
              <a:endParaRPr lang="en-US" sz="1200"/>
            </a:p>
          </xdr:txBody>
        </xdr:sp>
        <xdr:sp macro="" textlink="PivotTables2!N31">
          <xdr:nvSpPr>
            <xdr:cNvPr id="50" name="TextBox 49">
              <a:extLst>
                <a:ext uri="{FF2B5EF4-FFF2-40B4-BE49-F238E27FC236}">
                  <a16:creationId xmlns:a16="http://schemas.microsoft.com/office/drawing/2014/main" id="{6C5B727A-4A1C-FD50-6942-AC30FAF0D8A3}"/>
                </a:ext>
              </a:extLst>
            </xdr:cNvPr>
            <xdr:cNvSpPr txBox="1"/>
          </xdr:nvSpPr>
          <xdr:spPr>
            <a:xfrm>
              <a:off x="13526453" y="1320710"/>
              <a:ext cx="916305" cy="935355"/>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8E16D66-7143-4EA6-8A53-1984818C77C1}" type="TxLink">
                <a:rPr lang="en-US" sz="1600" b="0" i="0" u="none" strike="noStrike">
                  <a:solidFill>
                    <a:srgbClr val="0F11A7"/>
                  </a:solidFill>
                  <a:latin typeface="Calibri"/>
                  <a:ea typeface="Calibri"/>
                  <a:cs typeface="Calibri"/>
                </a:rPr>
                <a:pPr algn="ctr"/>
                <a:t>●</a:t>
              </a:fld>
              <a:endParaRPr lang="en-IN" sz="1200"/>
            </a:p>
          </xdr:txBody>
        </xdr:sp>
      </xdr:grpSp>
    </xdr:grpSp>
    <xdr:clientData/>
  </xdr:twoCellAnchor>
  <xdr:twoCellAnchor>
    <xdr:from>
      <xdr:col>9</xdr:col>
      <xdr:colOff>0</xdr:colOff>
      <xdr:row>21</xdr:row>
      <xdr:rowOff>0</xdr:rowOff>
    </xdr:from>
    <xdr:to>
      <xdr:col>9</xdr:col>
      <xdr:colOff>489144</xdr:colOff>
      <xdr:row>23</xdr:row>
      <xdr:rowOff>3059</xdr:rowOff>
    </xdr:to>
    <xdr:grpSp>
      <xdr:nvGrpSpPr>
        <xdr:cNvPr id="55" name="Group 54">
          <a:extLst>
            <a:ext uri="{FF2B5EF4-FFF2-40B4-BE49-F238E27FC236}">
              <a16:creationId xmlns:a16="http://schemas.microsoft.com/office/drawing/2014/main" id="{6F1E8979-9954-4962-BEB7-5AFDEB125742}"/>
            </a:ext>
          </a:extLst>
        </xdr:cNvPr>
        <xdr:cNvGrpSpPr/>
      </xdr:nvGrpSpPr>
      <xdr:grpSpPr>
        <a:xfrm>
          <a:off x="8539238" y="4039810"/>
          <a:ext cx="489144" cy="365916"/>
          <a:chOff x="14574234" y="1463552"/>
          <a:chExt cx="489144" cy="369226"/>
        </a:xfrm>
      </xdr:grpSpPr>
      <xdr:grpSp>
        <xdr:nvGrpSpPr>
          <xdr:cNvPr id="56" name="Group 55">
            <a:extLst>
              <a:ext uri="{FF2B5EF4-FFF2-40B4-BE49-F238E27FC236}">
                <a16:creationId xmlns:a16="http://schemas.microsoft.com/office/drawing/2014/main" id="{4B8BD9E0-1EC6-DB14-493D-F27F2CD5D503}"/>
              </a:ext>
            </a:extLst>
          </xdr:cNvPr>
          <xdr:cNvGrpSpPr/>
        </xdr:nvGrpSpPr>
        <xdr:grpSpPr>
          <a:xfrm flipH="1">
            <a:off x="14570424" y="1675448"/>
            <a:ext cx="190037" cy="153520"/>
            <a:chOff x="8824819" y="2895898"/>
            <a:chExt cx="918210" cy="931545"/>
          </a:xfrm>
        </xdr:grpSpPr>
        <xdr:sp macro="" textlink="PivotTables2!L31">
          <xdr:nvSpPr>
            <xdr:cNvPr id="63" name="TextBox 62">
              <a:extLst>
                <a:ext uri="{FF2B5EF4-FFF2-40B4-BE49-F238E27FC236}">
                  <a16:creationId xmlns:a16="http://schemas.microsoft.com/office/drawing/2014/main" id="{19EED858-285D-6779-E9C3-5CEA19919F52}"/>
                </a:ext>
              </a:extLst>
            </xdr:cNvPr>
            <xdr:cNvSpPr txBox="1"/>
          </xdr:nvSpPr>
          <xdr:spPr>
            <a:xfrm>
              <a:off x="8824819" y="2895898"/>
              <a:ext cx="918210" cy="9315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B2A96D0-3206-4A1C-90A5-FDFECB1EFB85}" type="TxLink">
                <a:rPr lang="en-US" sz="1600" b="0" i="0" u="none" strike="noStrike">
                  <a:solidFill>
                    <a:srgbClr val="C240D8"/>
                  </a:solidFill>
                  <a:latin typeface="Calibri"/>
                  <a:ea typeface="Calibri"/>
                  <a:cs typeface="Calibri"/>
                </a:rPr>
                <a:pPr algn="ctr"/>
                <a:t> </a:t>
              </a:fld>
              <a:endParaRPr lang="en-IN" sz="1200"/>
            </a:p>
          </xdr:txBody>
        </xdr:sp>
        <xdr:sp macro="" textlink="PivotTables2!N31">
          <xdr:nvSpPr>
            <xdr:cNvPr id="64" name="TextBox 63">
              <a:extLst>
                <a:ext uri="{FF2B5EF4-FFF2-40B4-BE49-F238E27FC236}">
                  <a16:creationId xmlns:a16="http://schemas.microsoft.com/office/drawing/2014/main" id="{AC3EC5AF-E68E-2737-0B06-5A5259158CD4}"/>
                </a:ext>
              </a:extLst>
            </xdr:cNvPr>
            <xdr:cNvSpPr txBox="1"/>
          </xdr:nvSpPr>
          <xdr:spPr>
            <a:xfrm>
              <a:off x="8832439" y="2901613"/>
              <a:ext cx="906780"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9049CE2-9910-44D0-ADD3-5FC2F1E5C562}"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57" name="Group 56">
            <a:extLst>
              <a:ext uri="{FF2B5EF4-FFF2-40B4-BE49-F238E27FC236}">
                <a16:creationId xmlns:a16="http://schemas.microsoft.com/office/drawing/2014/main" id="{8FAD554E-BA96-E973-E762-90CA6A7E621A}"/>
              </a:ext>
            </a:extLst>
          </xdr:cNvPr>
          <xdr:cNvGrpSpPr/>
        </xdr:nvGrpSpPr>
        <xdr:grpSpPr>
          <a:xfrm>
            <a:off x="14795866" y="1496643"/>
            <a:ext cx="152362" cy="135518"/>
            <a:chOff x="11054267" y="2960593"/>
            <a:chExt cx="901065" cy="920115"/>
          </a:xfrm>
        </xdr:grpSpPr>
        <xdr:sp macro="" textlink="PivotTables2!M31">
          <xdr:nvSpPr>
            <xdr:cNvPr id="61" name="TextBox 60">
              <a:extLst>
                <a:ext uri="{FF2B5EF4-FFF2-40B4-BE49-F238E27FC236}">
                  <a16:creationId xmlns:a16="http://schemas.microsoft.com/office/drawing/2014/main" id="{EE1FC2C1-1FA2-7D7C-CF38-F0F481ECDAEB}"/>
                </a:ext>
              </a:extLst>
            </xdr:cNvPr>
            <xdr:cNvSpPr txBox="1"/>
          </xdr:nvSpPr>
          <xdr:spPr>
            <a:xfrm>
              <a:off x="11054267" y="2960593"/>
              <a:ext cx="90106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2C7D0F2-7C01-46A9-BC2C-DEF308C02117}" type="TxLink">
                <a:rPr lang="en-US" sz="1600" b="0" i="0" u="none" strike="noStrike">
                  <a:solidFill>
                    <a:srgbClr val="5A097C"/>
                  </a:solidFill>
                  <a:latin typeface="Calibri"/>
                  <a:ea typeface="Calibri"/>
                  <a:cs typeface="Calibri"/>
                </a:rPr>
                <a:pPr algn="ctr"/>
                <a:t> </a:t>
              </a:fld>
              <a:endParaRPr lang="en-IN" sz="1200"/>
            </a:p>
          </xdr:txBody>
        </xdr:sp>
        <xdr:sp macro="" textlink="PivotTables2!O31">
          <xdr:nvSpPr>
            <xdr:cNvPr id="62" name="TextBox 61">
              <a:extLst>
                <a:ext uri="{FF2B5EF4-FFF2-40B4-BE49-F238E27FC236}">
                  <a16:creationId xmlns:a16="http://schemas.microsoft.com/office/drawing/2014/main" id="{5F09437E-F8FC-24F3-10A1-70D4F0A31526}"/>
                </a:ext>
              </a:extLst>
            </xdr:cNvPr>
            <xdr:cNvSpPr txBox="1"/>
          </xdr:nvSpPr>
          <xdr:spPr>
            <a:xfrm>
              <a:off x="11054267" y="2960593"/>
              <a:ext cx="90106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3064F5D-0460-472F-9AFE-C369ED576509}"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58" name="Group 57">
            <a:extLst>
              <a:ext uri="{FF2B5EF4-FFF2-40B4-BE49-F238E27FC236}">
                <a16:creationId xmlns:a16="http://schemas.microsoft.com/office/drawing/2014/main" id="{95062EAD-7B26-86B7-3978-0582B521342D}"/>
              </a:ext>
            </a:extLst>
          </xdr:cNvPr>
          <xdr:cNvGrpSpPr/>
        </xdr:nvGrpSpPr>
        <xdr:grpSpPr>
          <a:xfrm>
            <a:off x="14872285" y="1465457"/>
            <a:ext cx="187283" cy="184338"/>
            <a:chOff x="13526453" y="1320710"/>
            <a:chExt cx="916305" cy="935355"/>
          </a:xfrm>
          <a:noFill/>
        </xdr:grpSpPr>
        <xdr:sp macro="" textlink="PivotTables2!L31">
          <xdr:nvSpPr>
            <xdr:cNvPr id="59" name="TextBox 58">
              <a:extLst>
                <a:ext uri="{FF2B5EF4-FFF2-40B4-BE49-F238E27FC236}">
                  <a16:creationId xmlns:a16="http://schemas.microsoft.com/office/drawing/2014/main" id="{13A8A7BC-B9DF-65EB-A1F9-B4D9537C92AE}"/>
                </a:ext>
              </a:extLst>
            </xdr:cNvPr>
            <xdr:cNvSpPr txBox="1"/>
          </xdr:nvSpPr>
          <xdr:spPr>
            <a:xfrm>
              <a:off x="13526453" y="1324520"/>
              <a:ext cx="916305" cy="927735"/>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2248A90-FDBB-4D33-8D5E-64AFABA1394F}" type="TxLink">
                <a:rPr lang="en-US" sz="1600" b="0" i="0" u="none" strike="noStrike">
                  <a:solidFill>
                    <a:srgbClr val="C240D8"/>
                  </a:solidFill>
                  <a:latin typeface="Calibri"/>
                  <a:ea typeface="Calibri"/>
                  <a:cs typeface="Calibri"/>
                </a:rPr>
                <a:pPr algn="ctr"/>
                <a:t> </a:t>
              </a:fld>
              <a:endParaRPr lang="en-US" sz="1200"/>
            </a:p>
          </xdr:txBody>
        </xdr:sp>
        <xdr:sp macro="" textlink="PivotTables2!N31">
          <xdr:nvSpPr>
            <xdr:cNvPr id="60" name="TextBox 59">
              <a:extLst>
                <a:ext uri="{FF2B5EF4-FFF2-40B4-BE49-F238E27FC236}">
                  <a16:creationId xmlns:a16="http://schemas.microsoft.com/office/drawing/2014/main" id="{ACFB2005-3767-FCEA-E0FB-9382F242B16C}"/>
                </a:ext>
              </a:extLst>
            </xdr:cNvPr>
            <xdr:cNvSpPr txBox="1"/>
          </xdr:nvSpPr>
          <xdr:spPr>
            <a:xfrm>
              <a:off x="13526453" y="1320710"/>
              <a:ext cx="916305" cy="935355"/>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8E16D66-7143-4EA6-8A53-1984818C77C1}" type="TxLink">
                <a:rPr lang="en-US" sz="1600" b="0" i="0" u="none" strike="noStrike">
                  <a:solidFill>
                    <a:srgbClr val="0F11A7"/>
                  </a:solidFill>
                  <a:latin typeface="Calibri"/>
                  <a:ea typeface="Calibri"/>
                  <a:cs typeface="Calibri"/>
                </a:rPr>
                <a:pPr algn="ctr"/>
                <a:t>●</a:t>
              </a:fld>
              <a:endParaRPr lang="en-IN" sz="1200"/>
            </a:p>
          </xdr:txBody>
        </xdr:sp>
      </xdr:grpSp>
    </xdr:grpSp>
    <xdr:clientData/>
  </xdr:twoCellAnchor>
  <xdr:oneCellAnchor>
    <xdr:from>
      <xdr:col>10</xdr:col>
      <xdr:colOff>628587</xdr:colOff>
      <xdr:row>17</xdr:row>
      <xdr:rowOff>136536</xdr:rowOff>
    </xdr:from>
    <xdr:ext cx="184731" cy="264560"/>
    <xdr:sp macro="" textlink="">
      <xdr:nvSpPr>
        <xdr:cNvPr id="65" name="TextBox 64">
          <a:extLst>
            <a:ext uri="{FF2B5EF4-FFF2-40B4-BE49-F238E27FC236}">
              <a16:creationId xmlns:a16="http://schemas.microsoft.com/office/drawing/2014/main" id="{4CA9698E-2719-D196-D155-9670AF032C43}"/>
            </a:ext>
          </a:extLst>
        </xdr:cNvPr>
        <xdr:cNvSpPr txBox="1"/>
      </xdr:nvSpPr>
      <xdr:spPr>
        <a:xfrm>
          <a:off x="9958403" y="341563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11</xdr:col>
      <xdr:colOff>907186</xdr:colOff>
      <xdr:row>17</xdr:row>
      <xdr:rowOff>177197</xdr:rowOff>
    </xdr:from>
    <xdr:to>
      <xdr:col>13</xdr:col>
      <xdr:colOff>302957</xdr:colOff>
      <xdr:row>23</xdr:row>
      <xdr:rowOff>14179</xdr:rowOff>
    </xdr:to>
    <xdr:sp macro="" textlink="">
      <xdr:nvSpPr>
        <xdr:cNvPr id="68" name="TextBox 67">
          <a:extLst>
            <a:ext uri="{FF2B5EF4-FFF2-40B4-BE49-F238E27FC236}">
              <a16:creationId xmlns:a16="http://schemas.microsoft.com/office/drawing/2014/main" id="{33898C2E-18F1-9BEF-16F9-1B7FF62E686A}"/>
            </a:ext>
          </a:extLst>
        </xdr:cNvPr>
        <xdr:cNvSpPr txBox="1"/>
      </xdr:nvSpPr>
      <xdr:spPr>
        <a:xfrm>
          <a:off x="11283190" y="3456295"/>
          <a:ext cx="918210" cy="914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13</xdr:col>
      <xdr:colOff>341244</xdr:colOff>
      <xdr:row>17</xdr:row>
      <xdr:rowOff>136255</xdr:rowOff>
    </xdr:from>
    <xdr:to>
      <xdr:col>15</xdr:col>
      <xdr:colOff>43409</xdr:colOff>
      <xdr:row>22</xdr:row>
      <xdr:rowOff>156616</xdr:rowOff>
    </xdr:to>
    <xdr:sp macro="" textlink="">
      <xdr:nvSpPr>
        <xdr:cNvPr id="69" name="TextBox 68">
          <a:extLst>
            <a:ext uri="{FF2B5EF4-FFF2-40B4-BE49-F238E27FC236}">
              <a16:creationId xmlns:a16="http://schemas.microsoft.com/office/drawing/2014/main" id="{9548F23C-B809-094C-50E4-E8A7E910AC03}"/>
            </a:ext>
          </a:extLst>
        </xdr:cNvPr>
        <xdr:cNvSpPr txBox="1"/>
      </xdr:nvSpPr>
      <xdr:spPr>
        <a:xfrm>
          <a:off x="12239687" y="3415353"/>
          <a:ext cx="920115" cy="9182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12</xdr:col>
      <xdr:colOff>15240</xdr:colOff>
      <xdr:row>18</xdr:row>
      <xdr:rowOff>1624</xdr:rowOff>
    </xdr:from>
    <xdr:to>
      <xdr:col>13</xdr:col>
      <xdr:colOff>326379</xdr:colOff>
      <xdr:row>23</xdr:row>
      <xdr:rowOff>25796</xdr:rowOff>
    </xdr:to>
    <xdr:sp macro="" textlink="">
      <xdr:nvSpPr>
        <xdr:cNvPr id="88" name="TextBox 87">
          <a:extLst>
            <a:ext uri="{FF2B5EF4-FFF2-40B4-BE49-F238E27FC236}">
              <a16:creationId xmlns:a16="http://schemas.microsoft.com/office/drawing/2014/main" id="{C653D7E2-6E59-1655-8615-B3E6E266CDD9}"/>
            </a:ext>
          </a:extLst>
        </xdr:cNvPr>
        <xdr:cNvSpPr txBox="1"/>
      </xdr:nvSpPr>
      <xdr:spPr>
        <a:xfrm>
          <a:off x="11304707" y="3460292"/>
          <a:ext cx="920115" cy="9220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13</xdr:col>
      <xdr:colOff>364666</xdr:colOff>
      <xdr:row>17</xdr:row>
      <xdr:rowOff>140252</xdr:rowOff>
    </xdr:from>
    <xdr:to>
      <xdr:col>15</xdr:col>
      <xdr:colOff>68736</xdr:colOff>
      <xdr:row>22</xdr:row>
      <xdr:rowOff>166328</xdr:rowOff>
    </xdr:to>
    <xdr:sp macro="" textlink="">
      <xdr:nvSpPr>
        <xdr:cNvPr id="89" name="TextBox 88">
          <a:extLst>
            <a:ext uri="{FF2B5EF4-FFF2-40B4-BE49-F238E27FC236}">
              <a16:creationId xmlns:a16="http://schemas.microsoft.com/office/drawing/2014/main" id="{4F7A509D-2A64-3E27-80F2-2279CC620F15}"/>
            </a:ext>
          </a:extLst>
        </xdr:cNvPr>
        <xdr:cNvSpPr txBox="1"/>
      </xdr:nvSpPr>
      <xdr:spPr>
        <a:xfrm>
          <a:off x="12263109" y="3419350"/>
          <a:ext cx="922020" cy="923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13</xdr:col>
      <xdr:colOff>360856</xdr:colOff>
      <xdr:row>17</xdr:row>
      <xdr:rowOff>159864</xdr:rowOff>
    </xdr:from>
    <xdr:to>
      <xdr:col>15</xdr:col>
      <xdr:colOff>66831</xdr:colOff>
      <xdr:row>23</xdr:row>
      <xdr:rowOff>13991</xdr:rowOff>
    </xdr:to>
    <xdr:sp macro="" textlink="">
      <xdr:nvSpPr>
        <xdr:cNvPr id="97" name="TextBox 96">
          <a:extLst>
            <a:ext uri="{FF2B5EF4-FFF2-40B4-BE49-F238E27FC236}">
              <a16:creationId xmlns:a16="http://schemas.microsoft.com/office/drawing/2014/main" id="{D4FD4EB4-38B4-8CB8-E672-3A7EC1CD029D}"/>
            </a:ext>
          </a:extLst>
        </xdr:cNvPr>
        <xdr:cNvSpPr txBox="1"/>
      </xdr:nvSpPr>
      <xdr:spPr>
        <a:xfrm>
          <a:off x="12259299" y="3438962"/>
          <a:ext cx="923925" cy="9315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13</xdr:col>
      <xdr:colOff>388088</xdr:colOff>
      <xdr:row>17</xdr:row>
      <xdr:rowOff>169577</xdr:rowOff>
    </xdr:from>
    <xdr:to>
      <xdr:col>15</xdr:col>
      <xdr:colOff>88348</xdr:colOff>
      <xdr:row>23</xdr:row>
      <xdr:rowOff>25609</xdr:rowOff>
    </xdr:to>
    <xdr:sp macro="" textlink="">
      <xdr:nvSpPr>
        <xdr:cNvPr id="106" name="TextBox 105">
          <a:extLst>
            <a:ext uri="{FF2B5EF4-FFF2-40B4-BE49-F238E27FC236}">
              <a16:creationId xmlns:a16="http://schemas.microsoft.com/office/drawing/2014/main" id="{70C6CFC7-0630-7DA5-C4A5-A0D9A2853AC6}"/>
            </a:ext>
          </a:extLst>
        </xdr:cNvPr>
        <xdr:cNvSpPr txBox="1"/>
      </xdr:nvSpPr>
      <xdr:spPr>
        <a:xfrm>
          <a:off x="12286531" y="3448675"/>
          <a:ext cx="918210" cy="933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10</xdr:col>
      <xdr:colOff>829487</xdr:colOff>
      <xdr:row>41</xdr:row>
      <xdr:rowOff>75982</xdr:rowOff>
    </xdr:from>
    <xdr:to>
      <xdr:col>11</xdr:col>
      <xdr:colOff>709129</xdr:colOff>
      <xdr:row>46</xdr:row>
      <xdr:rowOff>14273</xdr:rowOff>
    </xdr:to>
    <xdr:sp macro="" textlink="">
      <xdr:nvSpPr>
        <xdr:cNvPr id="141" name="TextBox 140">
          <a:extLst>
            <a:ext uri="{FF2B5EF4-FFF2-40B4-BE49-F238E27FC236}">
              <a16:creationId xmlns:a16="http://schemas.microsoft.com/office/drawing/2014/main" id="{D2435668-E31E-4877-99D7-FD4F5A9896BF}"/>
            </a:ext>
          </a:extLst>
        </xdr:cNvPr>
        <xdr:cNvSpPr txBox="1"/>
      </xdr:nvSpPr>
      <xdr:spPr>
        <a:xfrm>
          <a:off x="10159303" y="8312765"/>
          <a:ext cx="925830" cy="9220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11</xdr:col>
      <xdr:colOff>747416</xdr:colOff>
      <xdr:row>41</xdr:row>
      <xdr:rowOff>25515</xdr:rowOff>
    </xdr:from>
    <xdr:to>
      <xdr:col>13</xdr:col>
      <xdr:colOff>152712</xdr:colOff>
      <xdr:row>45</xdr:row>
      <xdr:rowOff>158615</xdr:rowOff>
    </xdr:to>
    <xdr:sp macro="" textlink="">
      <xdr:nvSpPr>
        <xdr:cNvPr id="142" name="TextBox 141">
          <a:extLst>
            <a:ext uri="{FF2B5EF4-FFF2-40B4-BE49-F238E27FC236}">
              <a16:creationId xmlns:a16="http://schemas.microsoft.com/office/drawing/2014/main" id="{D3930900-DC39-48F2-9F1B-FDA0E3A1F047}"/>
            </a:ext>
          </a:extLst>
        </xdr:cNvPr>
        <xdr:cNvSpPr txBox="1"/>
      </xdr:nvSpPr>
      <xdr:spPr>
        <a:xfrm>
          <a:off x="11123420" y="8262298"/>
          <a:ext cx="927735" cy="937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9</xdr:col>
      <xdr:colOff>0</xdr:colOff>
      <xdr:row>41</xdr:row>
      <xdr:rowOff>123200</xdr:rowOff>
    </xdr:from>
    <xdr:to>
      <xdr:col>9</xdr:col>
      <xdr:colOff>927735</xdr:colOff>
      <xdr:row>46</xdr:row>
      <xdr:rowOff>67206</xdr:rowOff>
    </xdr:to>
    <xdr:sp macro="" textlink="">
      <xdr:nvSpPr>
        <xdr:cNvPr id="143" name="TextBox 142">
          <a:extLst>
            <a:ext uri="{FF2B5EF4-FFF2-40B4-BE49-F238E27FC236}">
              <a16:creationId xmlns:a16="http://schemas.microsoft.com/office/drawing/2014/main" id="{30369D9E-F5F5-4B24-B64B-871FA4EFED3C}"/>
            </a:ext>
          </a:extLst>
        </xdr:cNvPr>
        <xdr:cNvSpPr txBox="1"/>
      </xdr:nvSpPr>
      <xdr:spPr>
        <a:xfrm>
          <a:off x="8338279" y="8359983"/>
          <a:ext cx="927735" cy="9277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9</xdr:col>
      <xdr:colOff>958215</xdr:colOff>
      <xdr:row>41</xdr:row>
      <xdr:rowOff>73888</xdr:rowOff>
    </xdr:from>
    <xdr:to>
      <xdr:col>10</xdr:col>
      <xdr:colOff>886793</xdr:colOff>
      <xdr:row>45</xdr:row>
      <xdr:rowOff>174603</xdr:rowOff>
    </xdr:to>
    <xdr:sp macro="" textlink="">
      <xdr:nvSpPr>
        <xdr:cNvPr id="144" name="TextBox 143">
          <a:extLst>
            <a:ext uri="{FF2B5EF4-FFF2-40B4-BE49-F238E27FC236}">
              <a16:creationId xmlns:a16="http://schemas.microsoft.com/office/drawing/2014/main" id="{D51CDD18-5359-4DA8-9411-C56C7250B60E}"/>
            </a:ext>
          </a:extLst>
        </xdr:cNvPr>
        <xdr:cNvSpPr txBox="1"/>
      </xdr:nvSpPr>
      <xdr:spPr>
        <a:xfrm>
          <a:off x="9296494" y="8310671"/>
          <a:ext cx="920115" cy="904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18</xdr:col>
      <xdr:colOff>624988</xdr:colOff>
      <xdr:row>32</xdr:row>
      <xdr:rowOff>51684</xdr:rowOff>
    </xdr:from>
    <xdr:to>
      <xdr:col>19</xdr:col>
      <xdr:colOff>245510</xdr:colOff>
      <xdr:row>35</xdr:row>
      <xdr:rowOff>220386</xdr:rowOff>
    </xdr:to>
    <xdr:grpSp>
      <xdr:nvGrpSpPr>
        <xdr:cNvPr id="153" name="Group 152">
          <a:extLst>
            <a:ext uri="{FF2B5EF4-FFF2-40B4-BE49-F238E27FC236}">
              <a16:creationId xmlns:a16="http://schemas.microsoft.com/office/drawing/2014/main" id="{A00DA34E-FDA8-8391-ABBE-70666F3F3F0C}"/>
            </a:ext>
          </a:extLst>
        </xdr:cNvPr>
        <xdr:cNvGrpSpPr/>
      </xdr:nvGrpSpPr>
      <xdr:grpSpPr>
        <a:xfrm>
          <a:off x="16856798" y="6377494"/>
          <a:ext cx="987283" cy="930702"/>
          <a:chOff x="10696778" y="6272275"/>
          <a:chExt cx="933450" cy="922020"/>
        </a:xfrm>
      </xdr:grpSpPr>
      <xdr:sp macro="" textlink="$M$31">
        <xdr:nvSpPr>
          <xdr:cNvPr id="145" name="TextBox 144">
            <a:extLst>
              <a:ext uri="{FF2B5EF4-FFF2-40B4-BE49-F238E27FC236}">
                <a16:creationId xmlns:a16="http://schemas.microsoft.com/office/drawing/2014/main" id="{6F2BDD6F-9AB2-4653-B7B3-D9D2F27442A4}"/>
              </a:ext>
            </a:extLst>
          </xdr:cNvPr>
          <xdr:cNvSpPr txBox="1"/>
        </xdr:nvSpPr>
        <xdr:spPr>
          <a:xfrm>
            <a:off x="10703445" y="6272275"/>
            <a:ext cx="906780" cy="922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CEC4223-910C-4DBE-A65E-704C1778A3DB}" type="TxLink">
              <a:rPr lang="en-US" sz="1600" b="0" i="0" u="none" strike="noStrike">
                <a:solidFill>
                  <a:srgbClr val="5A097C"/>
                </a:solidFill>
                <a:latin typeface="Calibri"/>
                <a:ea typeface="Calibri"/>
                <a:cs typeface="Calibri"/>
              </a:rPr>
              <a:pPr algn="ctr"/>
              <a:t> </a:t>
            </a:fld>
            <a:endParaRPr lang="en-IN" sz="1200"/>
          </a:p>
        </xdr:txBody>
      </xdr:sp>
      <xdr:sp macro="" textlink="$O$31">
        <xdr:nvSpPr>
          <xdr:cNvPr id="146" name="TextBox 145">
            <a:extLst>
              <a:ext uri="{FF2B5EF4-FFF2-40B4-BE49-F238E27FC236}">
                <a16:creationId xmlns:a16="http://schemas.microsoft.com/office/drawing/2014/main" id="{336259F0-DB4C-46D1-BBA1-90AC8AF5083D}"/>
              </a:ext>
            </a:extLst>
          </xdr:cNvPr>
          <xdr:cNvSpPr txBox="1"/>
        </xdr:nvSpPr>
        <xdr:spPr>
          <a:xfrm>
            <a:off x="10696778" y="6273228"/>
            <a:ext cx="933450"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0F4CD5A-9774-4256-A011-F52621FF8C4D}" type="TxLink">
              <a:rPr lang="en-US" sz="1600" b="0" i="0" u="none" strike="noStrike">
                <a:solidFill>
                  <a:srgbClr val="296EFC"/>
                </a:solidFill>
                <a:latin typeface="Calibri"/>
                <a:ea typeface="Calibri"/>
                <a:cs typeface="Calibri"/>
              </a:rPr>
              <a:pPr algn="ctr"/>
              <a:t>●</a:t>
            </a:fld>
            <a:endParaRPr lang="en-IN" sz="1200"/>
          </a:p>
        </xdr:txBody>
      </xdr:sp>
    </xdr:grpSp>
    <xdr:clientData/>
  </xdr:twoCellAnchor>
  <xdr:twoCellAnchor>
    <xdr:from>
      <xdr:col>9</xdr:col>
      <xdr:colOff>0</xdr:colOff>
      <xdr:row>36</xdr:row>
      <xdr:rowOff>130821</xdr:rowOff>
    </xdr:from>
    <xdr:to>
      <xdr:col>9</xdr:col>
      <xdr:colOff>927735</xdr:colOff>
      <xdr:row>41</xdr:row>
      <xdr:rowOff>71016</xdr:rowOff>
    </xdr:to>
    <xdr:sp macro="" textlink="">
      <xdr:nvSpPr>
        <xdr:cNvPr id="147" name="TextBox 146">
          <a:extLst>
            <a:ext uri="{FF2B5EF4-FFF2-40B4-BE49-F238E27FC236}">
              <a16:creationId xmlns:a16="http://schemas.microsoft.com/office/drawing/2014/main" id="{721D3337-55FC-4A02-9640-943A2FA7BEED}"/>
            </a:ext>
          </a:extLst>
        </xdr:cNvPr>
        <xdr:cNvSpPr txBox="1"/>
      </xdr:nvSpPr>
      <xdr:spPr>
        <a:xfrm>
          <a:off x="8338279" y="7383874"/>
          <a:ext cx="927735" cy="923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10</xdr:col>
      <xdr:colOff>854814</xdr:colOff>
      <xdr:row>36</xdr:row>
      <xdr:rowOff>52935</xdr:rowOff>
    </xdr:from>
    <xdr:to>
      <xdr:col>11</xdr:col>
      <xdr:colOff>738266</xdr:colOff>
      <xdr:row>41</xdr:row>
      <xdr:rowOff>2655</xdr:rowOff>
    </xdr:to>
    <xdr:sp macro="" textlink="">
      <xdr:nvSpPr>
        <xdr:cNvPr id="148" name="TextBox 147">
          <a:extLst>
            <a:ext uri="{FF2B5EF4-FFF2-40B4-BE49-F238E27FC236}">
              <a16:creationId xmlns:a16="http://schemas.microsoft.com/office/drawing/2014/main" id="{BA093A8D-4134-4458-B54E-947D13549B31}"/>
            </a:ext>
          </a:extLst>
        </xdr:cNvPr>
        <xdr:cNvSpPr txBox="1"/>
      </xdr:nvSpPr>
      <xdr:spPr>
        <a:xfrm>
          <a:off x="10184630" y="7305988"/>
          <a:ext cx="929640" cy="933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11</xdr:col>
      <xdr:colOff>776553</xdr:colOff>
      <xdr:row>36</xdr:row>
      <xdr:rowOff>17708</xdr:rowOff>
    </xdr:from>
    <xdr:to>
      <xdr:col>13</xdr:col>
      <xdr:colOff>181849</xdr:colOff>
      <xdr:row>40</xdr:row>
      <xdr:rowOff>223354</xdr:rowOff>
    </xdr:to>
    <xdr:sp macro="" textlink="">
      <xdr:nvSpPr>
        <xdr:cNvPr id="149" name="TextBox 148">
          <a:extLst>
            <a:ext uri="{FF2B5EF4-FFF2-40B4-BE49-F238E27FC236}">
              <a16:creationId xmlns:a16="http://schemas.microsoft.com/office/drawing/2014/main" id="{11525712-98F0-4D07-9A62-13E1AB170921}"/>
            </a:ext>
          </a:extLst>
        </xdr:cNvPr>
        <xdr:cNvSpPr txBox="1"/>
      </xdr:nvSpPr>
      <xdr:spPr>
        <a:xfrm>
          <a:off x="11152557" y="7270761"/>
          <a:ext cx="927735" cy="923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9</xdr:col>
      <xdr:colOff>888136</xdr:colOff>
      <xdr:row>36</xdr:row>
      <xdr:rowOff>111021</xdr:rowOff>
    </xdr:from>
    <xdr:to>
      <xdr:col>10</xdr:col>
      <xdr:colOff>835764</xdr:colOff>
      <xdr:row>41</xdr:row>
      <xdr:rowOff>28356</xdr:rowOff>
    </xdr:to>
    <xdr:sp macro="" textlink="">
      <xdr:nvSpPr>
        <xdr:cNvPr id="151" name="TextBox 150">
          <a:extLst>
            <a:ext uri="{FF2B5EF4-FFF2-40B4-BE49-F238E27FC236}">
              <a16:creationId xmlns:a16="http://schemas.microsoft.com/office/drawing/2014/main" id="{16C56721-AEEF-45F9-BC26-EE414AB4AB2D}"/>
            </a:ext>
          </a:extLst>
        </xdr:cNvPr>
        <xdr:cNvSpPr txBox="1"/>
      </xdr:nvSpPr>
      <xdr:spPr>
        <a:xfrm>
          <a:off x="9226415" y="7364074"/>
          <a:ext cx="939165" cy="9010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16</xdr:col>
      <xdr:colOff>834879</xdr:colOff>
      <xdr:row>32</xdr:row>
      <xdr:rowOff>125854</xdr:rowOff>
    </xdr:from>
    <xdr:to>
      <xdr:col>17</xdr:col>
      <xdr:colOff>931537</xdr:colOff>
      <xdr:row>36</xdr:row>
      <xdr:rowOff>46625</xdr:rowOff>
    </xdr:to>
    <xdr:grpSp>
      <xdr:nvGrpSpPr>
        <xdr:cNvPr id="154" name="Group 153">
          <a:extLst>
            <a:ext uri="{FF2B5EF4-FFF2-40B4-BE49-F238E27FC236}">
              <a16:creationId xmlns:a16="http://schemas.microsoft.com/office/drawing/2014/main" id="{9B39D629-7C51-4B00-CB6C-2E6C226A407F}"/>
            </a:ext>
          </a:extLst>
        </xdr:cNvPr>
        <xdr:cNvGrpSpPr/>
      </xdr:nvGrpSpPr>
      <xdr:grpSpPr>
        <a:xfrm>
          <a:off x="14756498" y="6451664"/>
          <a:ext cx="1100563" cy="936771"/>
          <a:chOff x="8817949" y="6346445"/>
          <a:chExt cx="948690" cy="927735"/>
        </a:xfrm>
      </xdr:grpSpPr>
      <xdr:sp macro="" textlink="$N$31">
        <xdr:nvSpPr>
          <xdr:cNvPr id="150" name="TextBox 149">
            <a:extLst>
              <a:ext uri="{FF2B5EF4-FFF2-40B4-BE49-F238E27FC236}">
                <a16:creationId xmlns:a16="http://schemas.microsoft.com/office/drawing/2014/main" id="{8321ED31-ED9D-44F3-8E53-AA183491B3E2}"/>
              </a:ext>
            </a:extLst>
          </xdr:cNvPr>
          <xdr:cNvSpPr txBox="1"/>
        </xdr:nvSpPr>
        <xdr:spPr>
          <a:xfrm>
            <a:off x="8835094" y="6350255"/>
            <a:ext cx="92392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617D6BC-6C36-42BA-96D9-DA2AC6BB8A20}" type="TxLink">
              <a:rPr lang="en-US" sz="1600" b="0" i="0" u="none" strike="noStrike">
                <a:solidFill>
                  <a:srgbClr val="0F11A7"/>
                </a:solidFill>
                <a:latin typeface="Calibri"/>
                <a:ea typeface="Calibri"/>
                <a:cs typeface="Calibri"/>
              </a:rPr>
              <a:pPr algn="ctr"/>
              <a:t>●</a:t>
            </a:fld>
            <a:endParaRPr lang="en-IN" sz="1200"/>
          </a:p>
        </xdr:txBody>
      </xdr:sp>
      <xdr:sp macro="" textlink="$L$31">
        <xdr:nvSpPr>
          <xdr:cNvPr id="152" name="TextBox 151">
            <a:extLst>
              <a:ext uri="{FF2B5EF4-FFF2-40B4-BE49-F238E27FC236}">
                <a16:creationId xmlns:a16="http://schemas.microsoft.com/office/drawing/2014/main" id="{1BBFE2FB-73AF-4F48-903C-22DF8D554CC1}"/>
              </a:ext>
            </a:extLst>
          </xdr:cNvPr>
          <xdr:cNvSpPr txBox="1"/>
        </xdr:nvSpPr>
        <xdr:spPr>
          <a:xfrm>
            <a:off x="8817949" y="6346445"/>
            <a:ext cx="948690" cy="9277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E97F5B8-47CA-4B7F-AC85-52522BC24B67}" type="TxLink">
              <a:rPr lang="en-US" sz="1600" b="0" i="0" u="none" strike="noStrike">
                <a:solidFill>
                  <a:srgbClr val="C240D8"/>
                </a:solidFill>
                <a:latin typeface="Calibri"/>
                <a:ea typeface="Calibri"/>
                <a:cs typeface="Calibri"/>
              </a:rPr>
              <a:pPr algn="ctr"/>
              <a:t> </a:t>
            </a:fld>
            <a:endParaRPr lang="en-IN" sz="1200"/>
          </a:p>
        </xdr:txBody>
      </xdr:sp>
    </xdr:grpSp>
    <xdr:clientData/>
  </xdr:twoCellAnchor>
  <xdr:twoCellAnchor>
    <xdr:from>
      <xdr:col>18</xdr:col>
      <xdr:colOff>863259</xdr:colOff>
      <xdr:row>34</xdr:row>
      <xdr:rowOff>92128</xdr:rowOff>
    </xdr:from>
    <xdr:to>
      <xdr:col>19</xdr:col>
      <xdr:colOff>483781</xdr:colOff>
      <xdr:row>38</xdr:row>
      <xdr:rowOff>137884</xdr:rowOff>
    </xdr:to>
    <xdr:grpSp>
      <xdr:nvGrpSpPr>
        <xdr:cNvPr id="167" name="Group 166">
          <a:extLst>
            <a:ext uri="{FF2B5EF4-FFF2-40B4-BE49-F238E27FC236}">
              <a16:creationId xmlns:a16="http://schemas.microsoft.com/office/drawing/2014/main" id="{5D9C53D9-4150-A631-E57E-067CA32D28F9}"/>
            </a:ext>
          </a:extLst>
        </xdr:cNvPr>
        <xdr:cNvGrpSpPr/>
      </xdr:nvGrpSpPr>
      <xdr:grpSpPr>
        <a:xfrm>
          <a:off x="17095069" y="6925938"/>
          <a:ext cx="987283" cy="916613"/>
          <a:chOff x="10696778" y="6272275"/>
          <a:chExt cx="933450" cy="922020"/>
        </a:xfrm>
      </xdr:grpSpPr>
      <xdr:sp macro="" textlink="$M$31">
        <xdr:nvSpPr>
          <xdr:cNvPr id="168" name="TextBox 167">
            <a:extLst>
              <a:ext uri="{FF2B5EF4-FFF2-40B4-BE49-F238E27FC236}">
                <a16:creationId xmlns:a16="http://schemas.microsoft.com/office/drawing/2014/main" id="{33869A39-8A89-B3C9-3E93-82B403EBE136}"/>
              </a:ext>
            </a:extLst>
          </xdr:cNvPr>
          <xdr:cNvSpPr txBox="1"/>
        </xdr:nvSpPr>
        <xdr:spPr>
          <a:xfrm>
            <a:off x="10703445" y="6272275"/>
            <a:ext cx="906780" cy="922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CEC4223-910C-4DBE-A65E-704C1778A3DB}" type="TxLink">
              <a:rPr lang="en-US" sz="1600" b="0" i="0" u="none" strike="noStrike">
                <a:solidFill>
                  <a:srgbClr val="5A097C"/>
                </a:solidFill>
                <a:latin typeface="Calibri"/>
                <a:ea typeface="Calibri"/>
                <a:cs typeface="Calibri"/>
              </a:rPr>
              <a:pPr algn="ctr"/>
              <a:t> </a:t>
            </a:fld>
            <a:endParaRPr lang="en-IN" sz="1200"/>
          </a:p>
        </xdr:txBody>
      </xdr:sp>
      <xdr:sp macro="" textlink="$O$31">
        <xdr:nvSpPr>
          <xdr:cNvPr id="169" name="TextBox 168">
            <a:extLst>
              <a:ext uri="{FF2B5EF4-FFF2-40B4-BE49-F238E27FC236}">
                <a16:creationId xmlns:a16="http://schemas.microsoft.com/office/drawing/2014/main" id="{4C9FBEF0-2633-D65E-752C-0F65AAE8CC2E}"/>
              </a:ext>
            </a:extLst>
          </xdr:cNvPr>
          <xdr:cNvSpPr txBox="1"/>
        </xdr:nvSpPr>
        <xdr:spPr>
          <a:xfrm>
            <a:off x="10696778" y="6273228"/>
            <a:ext cx="933450"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0F4CD5A-9774-4256-A011-F52621FF8C4D}" type="TxLink">
              <a:rPr lang="en-US" sz="1600" b="0" i="0" u="none" strike="noStrike">
                <a:solidFill>
                  <a:srgbClr val="296EFC"/>
                </a:solidFill>
                <a:latin typeface="Calibri"/>
                <a:ea typeface="Calibri"/>
                <a:cs typeface="Calibri"/>
              </a:rPr>
              <a:pPr algn="ctr"/>
              <a:t>●</a:t>
            </a:fld>
            <a:endParaRPr lang="en-IN" sz="1200"/>
          </a:p>
        </xdr:txBody>
      </xdr:sp>
    </xdr:grpSp>
    <xdr:clientData/>
  </xdr:twoCellAnchor>
  <xdr:twoCellAnchor>
    <xdr:from>
      <xdr:col>17</xdr:col>
      <xdr:colOff>212090</xdr:colOff>
      <xdr:row>34</xdr:row>
      <xdr:rowOff>166298</xdr:rowOff>
    </xdr:from>
    <xdr:to>
      <xdr:col>17</xdr:col>
      <xdr:colOff>1169808</xdr:colOff>
      <xdr:row>39</xdr:row>
      <xdr:rowOff>33876</xdr:rowOff>
    </xdr:to>
    <xdr:grpSp>
      <xdr:nvGrpSpPr>
        <xdr:cNvPr id="170" name="Group 169">
          <a:extLst>
            <a:ext uri="{FF2B5EF4-FFF2-40B4-BE49-F238E27FC236}">
              <a16:creationId xmlns:a16="http://schemas.microsoft.com/office/drawing/2014/main" id="{E48E022F-EC8F-E981-0B12-973348B51D39}"/>
            </a:ext>
          </a:extLst>
        </xdr:cNvPr>
        <xdr:cNvGrpSpPr/>
      </xdr:nvGrpSpPr>
      <xdr:grpSpPr>
        <a:xfrm>
          <a:off x="15137614" y="7000108"/>
          <a:ext cx="957718" cy="919863"/>
          <a:chOff x="8817949" y="6346445"/>
          <a:chExt cx="948690" cy="927735"/>
        </a:xfrm>
      </xdr:grpSpPr>
      <xdr:sp macro="" textlink="$N$31">
        <xdr:nvSpPr>
          <xdr:cNvPr id="171" name="TextBox 170">
            <a:extLst>
              <a:ext uri="{FF2B5EF4-FFF2-40B4-BE49-F238E27FC236}">
                <a16:creationId xmlns:a16="http://schemas.microsoft.com/office/drawing/2014/main" id="{C6C31BF8-2BF2-EEC7-9584-A4ED2B61CCF7}"/>
              </a:ext>
            </a:extLst>
          </xdr:cNvPr>
          <xdr:cNvSpPr txBox="1"/>
        </xdr:nvSpPr>
        <xdr:spPr>
          <a:xfrm>
            <a:off x="8835094" y="6350255"/>
            <a:ext cx="92392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617D6BC-6C36-42BA-96D9-DA2AC6BB8A20}" type="TxLink">
              <a:rPr lang="en-US" sz="1600" b="0" i="0" u="none" strike="noStrike">
                <a:solidFill>
                  <a:srgbClr val="0F11A7"/>
                </a:solidFill>
                <a:latin typeface="Calibri"/>
                <a:ea typeface="Calibri"/>
                <a:cs typeface="Calibri"/>
              </a:rPr>
              <a:pPr algn="ctr"/>
              <a:t>●</a:t>
            </a:fld>
            <a:endParaRPr lang="en-IN" sz="1200"/>
          </a:p>
        </xdr:txBody>
      </xdr:sp>
      <xdr:sp macro="" textlink="$L$31">
        <xdr:nvSpPr>
          <xdr:cNvPr id="172" name="TextBox 171">
            <a:extLst>
              <a:ext uri="{FF2B5EF4-FFF2-40B4-BE49-F238E27FC236}">
                <a16:creationId xmlns:a16="http://schemas.microsoft.com/office/drawing/2014/main" id="{201C194E-FCA3-76CD-C5A6-DC882468AE20}"/>
              </a:ext>
            </a:extLst>
          </xdr:cNvPr>
          <xdr:cNvSpPr txBox="1"/>
        </xdr:nvSpPr>
        <xdr:spPr>
          <a:xfrm>
            <a:off x="8817949" y="6346445"/>
            <a:ext cx="948690" cy="9277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E97F5B8-47CA-4B7F-AC85-52522BC24B67}" type="TxLink">
              <a:rPr lang="en-US" sz="1600" b="0" i="0" u="none" strike="noStrike">
                <a:solidFill>
                  <a:srgbClr val="C240D8"/>
                </a:solidFill>
                <a:latin typeface="Calibri"/>
                <a:ea typeface="Calibri"/>
                <a:cs typeface="Calibri"/>
              </a:rPr>
              <a:pPr algn="ctr"/>
              <a:t> </a:t>
            </a:fld>
            <a:endParaRPr lang="en-IN" sz="1200"/>
          </a:p>
        </xdr:txBody>
      </xdr:sp>
    </xdr:grpSp>
    <xdr:clientData/>
  </xdr:twoCellAnchor>
  <xdr:twoCellAnchor>
    <xdr:from>
      <xdr:col>18</xdr:col>
      <xdr:colOff>830141</xdr:colOff>
      <xdr:row>39</xdr:row>
      <xdr:rowOff>44650</xdr:rowOff>
    </xdr:from>
    <xdr:to>
      <xdr:col>19</xdr:col>
      <xdr:colOff>450663</xdr:colOff>
      <xdr:row>43</xdr:row>
      <xdr:rowOff>134074</xdr:rowOff>
    </xdr:to>
    <xdr:grpSp>
      <xdr:nvGrpSpPr>
        <xdr:cNvPr id="173" name="Group 172">
          <a:extLst>
            <a:ext uri="{FF2B5EF4-FFF2-40B4-BE49-F238E27FC236}">
              <a16:creationId xmlns:a16="http://schemas.microsoft.com/office/drawing/2014/main" id="{782435A6-079C-0306-A625-74B8824D42CD}"/>
            </a:ext>
          </a:extLst>
        </xdr:cNvPr>
        <xdr:cNvGrpSpPr/>
      </xdr:nvGrpSpPr>
      <xdr:grpSpPr>
        <a:xfrm>
          <a:off x="17061951" y="7930745"/>
          <a:ext cx="987283" cy="899805"/>
          <a:chOff x="10696778" y="6272275"/>
          <a:chExt cx="933450" cy="922020"/>
        </a:xfrm>
      </xdr:grpSpPr>
      <xdr:sp macro="" textlink="$M$31">
        <xdr:nvSpPr>
          <xdr:cNvPr id="174" name="TextBox 173">
            <a:extLst>
              <a:ext uri="{FF2B5EF4-FFF2-40B4-BE49-F238E27FC236}">
                <a16:creationId xmlns:a16="http://schemas.microsoft.com/office/drawing/2014/main" id="{7B18BB35-6A6B-113E-52EB-825975C00A9A}"/>
              </a:ext>
            </a:extLst>
          </xdr:cNvPr>
          <xdr:cNvSpPr txBox="1"/>
        </xdr:nvSpPr>
        <xdr:spPr>
          <a:xfrm>
            <a:off x="10703445" y="6272275"/>
            <a:ext cx="906780" cy="922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CEC4223-910C-4DBE-A65E-704C1778A3DB}" type="TxLink">
              <a:rPr lang="en-US" sz="1600" b="0" i="0" u="none" strike="noStrike">
                <a:solidFill>
                  <a:srgbClr val="5A097C"/>
                </a:solidFill>
                <a:latin typeface="Calibri"/>
                <a:ea typeface="Calibri"/>
                <a:cs typeface="Calibri"/>
              </a:rPr>
              <a:pPr algn="ctr"/>
              <a:t> </a:t>
            </a:fld>
            <a:endParaRPr lang="en-IN" sz="1200"/>
          </a:p>
        </xdr:txBody>
      </xdr:sp>
      <xdr:sp macro="" textlink="$O$31">
        <xdr:nvSpPr>
          <xdr:cNvPr id="175" name="TextBox 174">
            <a:extLst>
              <a:ext uri="{FF2B5EF4-FFF2-40B4-BE49-F238E27FC236}">
                <a16:creationId xmlns:a16="http://schemas.microsoft.com/office/drawing/2014/main" id="{A61888B7-ACF1-E8AB-78A8-DAEA79EF940F}"/>
              </a:ext>
            </a:extLst>
          </xdr:cNvPr>
          <xdr:cNvSpPr txBox="1"/>
        </xdr:nvSpPr>
        <xdr:spPr>
          <a:xfrm>
            <a:off x="10696778" y="6273228"/>
            <a:ext cx="933450"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0F4CD5A-9774-4256-A011-F52621FF8C4D}" type="TxLink">
              <a:rPr lang="en-US" sz="1600" b="0" i="0" u="none" strike="noStrike">
                <a:solidFill>
                  <a:srgbClr val="296EFC"/>
                </a:solidFill>
                <a:latin typeface="Calibri"/>
                <a:ea typeface="Calibri"/>
                <a:cs typeface="Calibri"/>
              </a:rPr>
              <a:pPr algn="ctr"/>
              <a:t>●</a:t>
            </a:fld>
            <a:endParaRPr lang="en-IN" sz="1200"/>
          </a:p>
        </xdr:txBody>
      </xdr:sp>
    </xdr:grpSp>
    <xdr:clientData/>
  </xdr:twoCellAnchor>
  <xdr:twoCellAnchor>
    <xdr:from>
      <xdr:col>17</xdr:col>
      <xdr:colOff>178972</xdr:colOff>
      <xdr:row>39</xdr:row>
      <xdr:rowOff>118820</xdr:rowOff>
    </xdr:from>
    <xdr:to>
      <xdr:col>17</xdr:col>
      <xdr:colOff>1138595</xdr:colOff>
      <xdr:row>43</xdr:row>
      <xdr:rowOff>215144</xdr:rowOff>
    </xdr:to>
    <xdr:grpSp>
      <xdr:nvGrpSpPr>
        <xdr:cNvPr id="176" name="Group 175">
          <a:extLst>
            <a:ext uri="{FF2B5EF4-FFF2-40B4-BE49-F238E27FC236}">
              <a16:creationId xmlns:a16="http://schemas.microsoft.com/office/drawing/2014/main" id="{6F32075E-EB2D-8FA9-A2CF-1795956FF21C}"/>
            </a:ext>
          </a:extLst>
        </xdr:cNvPr>
        <xdr:cNvGrpSpPr/>
      </xdr:nvGrpSpPr>
      <xdr:grpSpPr>
        <a:xfrm>
          <a:off x="15104496" y="8004915"/>
          <a:ext cx="959623" cy="906705"/>
          <a:chOff x="8817949" y="6346445"/>
          <a:chExt cx="948690" cy="927735"/>
        </a:xfrm>
      </xdr:grpSpPr>
      <xdr:sp macro="" textlink="$N$31">
        <xdr:nvSpPr>
          <xdr:cNvPr id="177" name="TextBox 176">
            <a:extLst>
              <a:ext uri="{FF2B5EF4-FFF2-40B4-BE49-F238E27FC236}">
                <a16:creationId xmlns:a16="http://schemas.microsoft.com/office/drawing/2014/main" id="{CEFC4CDC-D229-EA6A-A0E0-52EF50A56B75}"/>
              </a:ext>
            </a:extLst>
          </xdr:cNvPr>
          <xdr:cNvSpPr txBox="1"/>
        </xdr:nvSpPr>
        <xdr:spPr>
          <a:xfrm>
            <a:off x="8835094" y="6350255"/>
            <a:ext cx="92392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617D6BC-6C36-42BA-96D9-DA2AC6BB8A20}" type="TxLink">
              <a:rPr lang="en-US" sz="1600" b="0" i="0" u="none" strike="noStrike">
                <a:solidFill>
                  <a:srgbClr val="0F11A7"/>
                </a:solidFill>
                <a:latin typeface="Calibri"/>
                <a:ea typeface="Calibri"/>
                <a:cs typeface="Calibri"/>
              </a:rPr>
              <a:pPr algn="ctr"/>
              <a:t>●</a:t>
            </a:fld>
            <a:endParaRPr lang="en-IN" sz="1200"/>
          </a:p>
        </xdr:txBody>
      </xdr:sp>
      <xdr:sp macro="" textlink="$L$31">
        <xdr:nvSpPr>
          <xdr:cNvPr id="178" name="TextBox 177">
            <a:extLst>
              <a:ext uri="{FF2B5EF4-FFF2-40B4-BE49-F238E27FC236}">
                <a16:creationId xmlns:a16="http://schemas.microsoft.com/office/drawing/2014/main" id="{0661A2BF-AEAB-46F0-2863-E265C0D2846D}"/>
              </a:ext>
            </a:extLst>
          </xdr:cNvPr>
          <xdr:cNvSpPr txBox="1"/>
        </xdr:nvSpPr>
        <xdr:spPr>
          <a:xfrm>
            <a:off x="8817949" y="6346445"/>
            <a:ext cx="948690" cy="9277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E97F5B8-47CA-4B7F-AC85-52522BC24B67}" type="TxLink">
              <a:rPr lang="en-US" sz="1600" b="0" i="0" u="none" strike="noStrike">
                <a:solidFill>
                  <a:srgbClr val="C240D8"/>
                </a:solidFill>
                <a:latin typeface="Calibri"/>
                <a:ea typeface="Calibri"/>
                <a:cs typeface="Calibri"/>
              </a:rPr>
              <a:pPr algn="ctr"/>
              <a:t> </a:t>
            </a:fld>
            <a:endParaRPr lang="en-IN" sz="1200"/>
          </a:p>
        </xdr:txBody>
      </xdr:sp>
    </xdr:grpSp>
    <xdr:clientData/>
  </xdr:twoCellAnchor>
  <xdr:twoCellAnchor>
    <xdr:from>
      <xdr:col>4</xdr:col>
      <xdr:colOff>677333</xdr:colOff>
      <xdr:row>68</xdr:row>
      <xdr:rowOff>491067</xdr:rowOff>
    </xdr:from>
    <xdr:to>
      <xdr:col>7</xdr:col>
      <xdr:colOff>1020968</xdr:colOff>
      <xdr:row>68</xdr:row>
      <xdr:rowOff>4124831</xdr:rowOff>
    </xdr:to>
    <xdr:grpSp>
      <xdr:nvGrpSpPr>
        <xdr:cNvPr id="84" name="Group 83">
          <a:extLst>
            <a:ext uri="{FF2B5EF4-FFF2-40B4-BE49-F238E27FC236}">
              <a16:creationId xmlns:a16="http://schemas.microsoft.com/office/drawing/2014/main" id="{4A6CFA68-8052-81FD-5B80-5DD3B60B6BF4}"/>
            </a:ext>
          </a:extLst>
        </xdr:cNvPr>
        <xdr:cNvGrpSpPr/>
      </xdr:nvGrpSpPr>
      <xdr:grpSpPr>
        <a:xfrm>
          <a:off x="3689047" y="16892210"/>
          <a:ext cx="3839159" cy="3633764"/>
          <a:chOff x="8246533" y="16679333"/>
          <a:chExt cx="3628702" cy="3633764"/>
        </a:xfrm>
      </xdr:grpSpPr>
      <xdr:grpSp>
        <xdr:nvGrpSpPr>
          <xdr:cNvPr id="5" name="Group 4">
            <a:extLst>
              <a:ext uri="{FF2B5EF4-FFF2-40B4-BE49-F238E27FC236}">
                <a16:creationId xmlns:a16="http://schemas.microsoft.com/office/drawing/2014/main" id="{34405B6E-AE6E-4495-AE56-2701B48996C1}"/>
              </a:ext>
            </a:extLst>
          </xdr:cNvPr>
          <xdr:cNvGrpSpPr/>
        </xdr:nvGrpSpPr>
        <xdr:grpSpPr>
          <a:xfrm>
            <a:off x="8246533" y="16679333"/>
            <a:ext cx="3628702" cy="3633764"/>
            <a:chOff x="16407525" y="24562386"/>
            <a:chExt cx="3628703" cy="3633764"/>
          </a:xfrm>
        </xdr:grpSpPr>
        <xdr:grpSp>
          <xdr:nvGrpSpPr>
            <xdr:cNvPr id="66" name="Group 65">
              <a:extLst>
                <a:ext uri="{FF2B5EF4-FFF2-40B4-BE49-F238E27FC236}">
                  <a16:creationId xmlns:a16="http://schemas.microsoft.com/office/drawing/2014/main" id="{1759B03B-6A12-FA5D-AA9C-878024925F7D}"/>
                </a:ext>
              </a:extLst>
            </xdr:cNvPr>
            <xdr:cNvGrpSpPr/>
          </xdr:nvGrpSpPr>
          <xdr:grpSpPr>
            <a:xfrm>
              <a:off x="16407525" y="24562386"/>
              <a:ext cx="3628703" cy="3633764"/>
              <a:chOff x="14617699" y="23319846"/>
              <a:chExt cx="3587750" cy="3587750"/>
            </a:xfrm>
          </xdr:grpSpPr>
          <xdr:grpSp>
            <xdr:nvGrpSpPr>
              <xdr:cNvPr id="70" name="Group 69">
                <a:extLst>
                  <a:ext uri="{FF2B5EF4-FFF2-40B4-BE49-F238E27FC236}">
                    <a16:creationId xmlns:a16="http://schemas.microsoft.com/office/drawing/2014/main" id="{63F8642C-2828-DCC0-F12E-ADEC9010E700}"/>
                  </a:ext>
                </a:extLst>
              </xdr:cNvPr>
              <xdr:cNvGrpSpPr/>
            </xdr:nvGrpSpPr>
            <xdr:grpSpPr>
              <a:xfrm>
                <a:off x="14617699" y="23319846"/>
                <a:ext cx="3587750" cy="3587750"/>
                <a:chOff x="14541499" y="23243646"/>
                <a:chExt cx="3587750" cy="3587750"/>
              </a:xfrm>
            </xdr:grpSpPr>
            <xdr:grpSp>
              <xdr:nvGrpSpPr>
                <xdr:cNvPr id="72" name="Group 71">
                  <a:extLst>
                    <a:ext uri="{FF2B5EF4-FFF2-40B4-BE49-F238E27FC236}">
                      <a16:creationId xmlns:a16="http://schemas.microsoft.com/office/drawing/2014/main" id="{CA1A23CE-9198-1586-159F-8776F873E760}"/>
                    </a:ext>
                  </a:extLst>
                </xdr:cNvPr>
                <xdr:cNvGrpSpPr/>
              </xdr:nvGrpSpPr>
              <xdr:grpSpPr>
                <a:xfrm>
                  <a:off x="14541499" y="23243646"/>
                  <a:ext cx="3587750" cy="3587750"/>
                  <a:chOff x="12699999" y="22198542"/>
                  <a:chExt cx="3587750" cy="3587750"/>
                </a:xfrm>
              </xdr:grpSpPr>
              <xdr:sp macro="" textlink="">
                <xdr:nvSpPr>
                  <xdr:cNvPr id="74" name="Rectangle: Rounded Corners 73">
                    <a:extLst>
                      <a:ext uri="{FF2B5EF4-FFF2-40B4-BE49-F238E27FC236}">
                        <a16:creationId xmlns:a16="http://schemas.microsoft.com/office/drawing/2014/main" id="{82767B7A-A7AC-57CA-1D50-CAB9B9522F24}"/>
                      </a:ext>
                    </a:extLst>
                  </xdr:cNvPr>
                  <xdr:cNvSpPr/>
                </xdr:nvSpPr>
                <xdr:spPr>
                  <a:xfrm>
                    <a:off x="12699999" y="22198542"/>
                    <a:ext cx="3587750" cy="3587750"/>
                  </a:xfrm>
                  <a:prstGeom prst="roundRect">
                    <a:avLst>
                      <a:gd name="adj" fmla="val 7041"/>
                    </a:avLst>
                  </a:prstGeom>
                  <a:noFill/>
                  <a:ln w="38100">
                    <a:solidFill>
                      <a:srgbClr val="9F7E4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75" name="Rectangle: Rounded Corners 74">
                    <a:extLst>
                      <a:ext uri="{FF2B5EF4-FFF2-40B4-BE49-F238E27FC236}">
                        <a16:creationId xmlns:a16="http://schemas.microsoft.com/office/drawing/2014/main" id="{74957278-7B42-669B-1370-E64D058B5815}"/>
                      </a:ext>
                    </a:extLst>
                  </xdr:cNvPr>
                  <xdr:cNvSpPr/>
                </xdr:nvSpPr>
                <xdr:spPr>
                  <a:xfrm rot="1080000">
                    <a:off x="12699999" y="22198542"/>
                    <a:ext cx="3587750" cy="3587750"/>
                  </a:xfrm>
                  <a:prstGeom prst="roundRect">
                    <a:avLst>
                      <a:gd name="adj" fmla="val 7041"/>
                    </a:avLst>
                  </a:prstGeom>
                  <a:noFill/>
                  <a:ln w="38100">
                    <a:solidFill>
                      <a:srgbClr val="9F7E4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sp macro="" textlink="">
              <xdr:nvSpPr>
                <xdr:cNvPr id="73" name="Rectangle: Rounded Corners 72">
                  <a:extLst>
                    <a:ext uri="{FF2B5EF4-FFF2-40B4-BE49-F238E27FC236}">
                      <a16:creationId xmlns:a16="http://schemas.microsoft.com/office/drawing/2014/main" id="{FA208383-5970-62B7-AA1A-CEABEEDBD318}"/>
                    </a:ext>
                  </a:extLst>
                </xdr:cNvPr>
                <xdr:cNvSpPr/>
              </xdr:nvSpPr>
              <xdr:spPr>
                <a:xfrm rot="2160000">
                  <a:off x="14541499" y="23243646"/>
                  <a:ext cx="3587750" cy="3587750"/>
                </a:xfrm>
                <a:prstGeom prst="roundRect">
                  <a:avLst>
                    <a:gd name="adj" fmla="val 7041"/>
                  </a:avLst>
                </a:prstGeom>
                <a:noFill/>
                <a:ln w="38100">
                  <a:solidFill>
                    <a:srgbClr val="9F7E4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sp macro="" textlink="">
            <xdr:nvSpPr>
              <xdr:cNvPr id="71" name="Rectangle: Rounded Corners 70">
                <a:extLst>
                  <a:ext uri="{FF2B5EF4-FFF2-40B4-BE49-F238E27FC236}">
                    <a16:creationId xmlns:a16="http://schemas.microsoft.com/office/drawing/2014/main" id="{732003B7-243A-D8F2-9052-CA778ECB3FDB}"/>
                  </a:ext>
                </a:extLst>
              </xdr:cNvPr>
              <xdr:cNvSpPr/>
            </xdr:nvSpPr>
            <xdr:spPr>
              <a:xfrm rot="3240000">
                <a:off x="14617699" y="23319846"/>
                <a:ext cx="3587750" cy="3587750"/>
              </a:xfrm>
              <a:prstGeom prst="roundRect">
                <a:avLst>
                  <a:gd name="adj" fmla="val 7041"/>
                </a:avLst>
              </a:prstGeom>
              <a:noFill/>
              <a:ln w="38100">
                <a:solidFill>
                  <a:srgbClr val="9F7E4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sp macro="" textlink="">
          <xdr:nvSpPr>
            <xdr:cNvPr id="67" name="Rectangle: Rounded Corners 66">
              <a:extLst>
                <a:ext uri="{FF2B5EF4-FFF2-40B4-BE49-F238E27FC236}">
                  <a16:creationId xmlns:a16="http://schemas.microsoft.com/office/drawing/2014/main" id="{1F1D0778-3A7E-623D-264F-C5D0467F6EBE}"/>
                </a:ext>
              </a:extLst>
            </xdr:cNvPr>
            <xdr:cNvSpPr/>
          </xdr:nvSpPr>
          <xdr:spPr>
            <a:xfrm rot="4320000">
              <a:off x="16404995" y="24564916"/>
              <a:ext cx="3633764" cy="3628703"/>
            </a:xfrm>
            <a:prstGeom prst="roundRect">
              <a:avLst>
                <a:gd name="adj" fmla="val 7041"/>
              </a:avLst>
            </a:prstGeom>
            <a:noFill/>
            <a:ln w="38100">
              <a:solidFill>
                <a:srgbClr val="9F7E4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sp macro="" textlink="">
        <xdr:nvSpPr>
          <xdr:cNvPr id="76" name="TextBox 75">
            <a:extLst>
              <a:ext uri="{FF2B5EF4-FFF2-40B4-BE49-F238E27FC236}">
                <a16:creationId xmlns:a16="http://schemas.microsoft.com/office/drawing/2014/main" id="{BFBA646A-EC5C-4F99-677D-9652B88FF4AF}"/>
              </a:ext>
            </a:extLst>
          </xdr:cNvPr>
          <xdr:cNvSpPr txBox="1"/>
        </xdr:nvSpPr>
        <xdr:spPr>
          <a:xfrm>
            <a:off x="8621551" y="17753063"/>
            <a:ext cx="2878667" cy="1486304"/>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4800">
                <a:latin typeface="Broadway" panose="04040905080B02020502" pitchFamily="82" charset="0"/>
              </a:rPr>
              <a:t>Amaan</a:t>
            </a:r>
            <a:r>
              <a:rPr lang="en-IN" sz="4800" baseline="0">
                <a:latin typeface="Broadway" panose="04040905080B02020502" pitchFamily="82" charset="0"/>
              </a:rPr>
              <a:t> Kasu</a:t>
            </a:r>
            <a:endParaRPr lang="en-IN" sz="4800">
              <a:latin typeface="Broadway" panose="04040905080B02020502" pitchFamily="82" charset="0"/>
            </a:endParaRPr>
          </a:p>
        </xdr:txBody>
      </xdr:sp>
    </xdr:grpSp>
    <xdr:clientData/>
  </xdr:twoCellAnchor>
  <xdr:oneCellAnchor>
    <xdr:from>
      <xdr:col>5</xdr:col>
      <xdr:colOff>745067</xdr:colOff>
      <xdr:row>68</xdr:row>
      <xdr:rowOff>2286000</xdr:rowOff>
    </xdr:from>
    <xdr:ext cx="2556933" cy="264560"/>
    <xdr:sp macro="" textlink="">
      <xdr:nvSpPr>
        <xdr:cNvPr id="79" name="TextBox 78">
          <a:extLst>
            <a:ext uri="{FF2B5EF4-FFF2-40B4-BE49-F238E27FC236}">
              <a16:creationId xmlns:a16="http://schemas.microsoft.com/office/drawing/2014/main" id="{52613B38-0E79-772B-4A46-59836A0C2934}"/>
            </a:ext>
          </a:extLst>
        </xdr:cNvPr>
        <xdr:cNvSpPr txBox="1"/>
      </xdr:nvSpPr>
      <xdr:spPr>
        <a:xfrm>
          <a:off x="4572000" y="18965333"/>
          <a:ext cx="255693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IN" sz="1100"/>
        </a:p>
      </xdr:txBody>
    </xdr:sp>
    <xdr:clientData/>
  </xdr:oneCellAnchor>
  <xdr:oneCellAnchor>
    <xdr:from>
      <xdr:col>4</xdr:col>
      <xdr:colOff>474134</xdr:colOff>
      <xdr:row>68</xdr:row>
      <xdr:rowOff>491067</xdr:rowOff>
    </xdr:from>
    <xdr:ext cx="184731" cy="264560"/>
    <xdr:sp macro="" textlink="">
      <xdr:nvSpPr>
        <xdr:cNvPr id="80" name="TextBox 79">
          <a:extLst>
            <a:ext uri="{FF2B5EF4-FFF2-40B4-BE49-F238E27FC236}">
              <a16:creationId xmlns:a16="http://schemas.microsoft.com/office/drawing/2014/main" id="{EF53222B-D940-9EF5-5292-52F100F27260}"/>
            </a:ext>
          </a:extLst>
        </xdr:cNvPr>
        <xdr:cNvSpPr txBox="1"/>
      </xdr:nvSpPr>
      <xdr:spPr>
        <a:xfrm>
          <a:off x="3437467" y="1717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10</xdr:col>
      <xdr:colOff>465666</xdr:colOff>
      <xdr:row>64</xdr:row>
      <xdr:rowOff>177799</xdr:rowOff>
    </xdr:from>
    <xdr:to>
      <xdr:col>11</xdr:col>
      <xdr:colOff>330199</xdr:colOff>
      <xdr:row>68</xdr:row>
      <xdr:rowOff>347133</xdr:rowOff>
    </xdr:to>
    <xdr:sp macro="" textlink="">
      <xdr:nvSpPr>
        <xdr:cNvPr id="81" name="TextBox 80">
          <a:extLst>
            <a:ext uri="{FF2B5EF4-FFF2-40B4-BE49-F238E27FC236}">
              <a16:creationId xmlns:a16="http://schemas.microsoft.com/office/drawing/2014/main" id="{202CD937-2A30-4FDB-AD76-7F541ACA5A78}"/>
            </a:ext>
          </a:extLst>
        </xdr:cNvPr>
        <xdr:cNvSpPr txBox="1"/>
      </xdr:nvSpPr>
      <xdr:spPr>
        <a:xfrm>
          <a:off x="9711266" y="16112066"/>
          <a:ext cx="914400" cy="914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10</xdr:col>
      <xdr:colOff>465666</xdr:colOff>
      <xdr:row>64</xdr:row>
      <xdr:rowOff>177799</xdr:rowOff>
    </xdr:from>
    <xdr:to>
      <xdr:col>11</xdr:col>
      <xdr:colOff>330199</xdr:colOff>
      <xdr:row>68</xdr:row>
      <xdr:rowOff>347133</xdr:rowOff>
    </xdr:to>
    <xdr:sp macro="" textlink="">
      <xdr:nvSpPr>
        <xdr:cNvPr id="82" name="TextBox 81">
          <a:extLst>
            <a:ext uri="{FF2B5EF4-FFF2-40B4-BE49-F238E27FC236}">
              <a16:creationId xmlns:a16="http://schemas.microsoft.com/office/drawing/2014/main" id="{E8FA68A8-6B2D-6326-3FB2-4F014DA13766}"/>
            </a:ext>
          </a:extLst>
        </xdr:cNvPr>
        <xdr:cNvSpPr txBox="1"/>
      </xdr:nvSpPr>
      <xdr:spPr>
        <a:xfrm>
          <a:off x="9711266" y="16112066"/>
          <a:ext cx="914400" cy="914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11</xdr:col>
      <xdr:colOff>651932</xdr:colOff>
      <xdr:row>63</xdr:row>
      <xdr:rowOff>736598</xdr:rowOff>
    </xdr:from>
    <xdr:to>
      <xdr:col>17</xdr:col>
      <xdr:colOff>423333</xdr:colOff>
      <xdr:row>68</xdr:row>
      <xdr:rowOff>220133</xdr:rowOff>
    </xdr:to>
    <xdr:sp macro="" textlink="">
      <xdr:nvSpPr>
        <xdr:cNvPr id="83" name="TextBox 82">
          <a:extLst>
            <a:ext uri="{FF2B5EF4-FFF2-40B4-BE49-F238E27FC236}">
              <a16:creationId xmlns:a16="http://schemas.microsoft.com/office/drawing/2014/main" id="{E0FEC4A8-46C8-89A1-F279-3F7ACF75DF90}"/>
            </a:ext>
          </a:extLst>
        </xdr:cNvPr>
        <xdr:cNvSpPr txBox="1"/>
      </xdr:nvSpPr>
      <xdr:spPr>
        <a:xfrm>
          <a:off x="10947399" y="15248465"/>
          <a:ext cx="3987801" cy="165100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r>
            <a:rPr lang="en-IN" sz="4800">
              <a:solidFill>
                <a:schemeClr val="tx1"/>
              </a:solidFill>
              <a:latin typeface="Broadway" panose="04040905080B02020502" pitchFamily="82" charset="0"/>
              <a:ea typeface="+mn-ea"/>
              <a:cs typeface="+mn-cs"/>
            </a:rPr>
            <a:t>Amaan Kasu</a:t>
          </a:r>
        </a:p>
      </xdr:txBody>
    </xdr:sp>
    <xdr:clientData/>
  </xdr:twoCellAnchor>
  <xdr:twoCellAnchor>
    <xdr:from>
      <xdr:col>5</xdr:col>
      <xdr:colOff>625775</xdr:colOff>
      <xdr:row>134</xdr:row>
      <xdr:rowOff>55341</xdr:rowOff>
    </xdr:from>
    <xdr:to>
      <xdr:col>9</xdr:col>
      <xdr:colOff>601518</xdr:colOff>
      <xdr:row>145</xdr:row>
      <xdr:rowOff>25542</xdr:rowOff>
    </xdr:to>
    <xdr:grpSp>
      <xdr:nvGrpSpPr>
        <xdr:cNvPr id="85" name="Group 84">
          <a:extLst>
            <a:ext uri="{FF2B5EF4-FFF2-40B4-BE49-F238E27FC236}">
              <a16:creationId xmlns:a16="http://schemas.microsoft.com/office/drawing/2014/main" id="{5F37D64C-D74F-469C-B7F6-27A092121548}"/>
            </a:ext>
          </a:extLst>
        </xdr:cNvPr>
        <xdr:cNvGrpSpPr>
          <a:grpSpLocks noChangeAspect="1"/>
        </xdr:cNvGrpSpPr>
      </xdr:nvGrpSpPr>
      <xdr:grpSpPr>
        <a:xfrm>
          <a:off x="4641394" y="42025817"/>
          <a:ext cx="4499362" cy="1965915"/>
          <a:chOff x="27627" y="83509"/>
          <a:chExt cx="503541" cy="227528"/>
        </a:xfrm>
      </xdr:grpSpPr>
      <xdr:grpSp>
        <xdr:nvGrpSpPr>
          <xdr:cNvPr id="86" name="Group 85">
            <a:extLst>
              <a:ext uri="{FF2B5EF4-FFF2-40B4-BE49-F238E27FC236}">
                <a16:creationId xmlns:a16="http://schemas.microsoft.com/office/drawing/2014/main" id="{912FC608-C751-F528-FFB0-29410F663F48}"/>
              </a:ext>
            </a:extLst>
          </xdr:cNvPr>
          <xdr:cNvGrpSpPr/>
        </xdr:nvGrpSpPr>
        <xdr:grpSpPr>
          <a:xfrm flipV="1">
            <a:off x="162766" y="83509"/>
            <a:ext cx="228783" cy="227528"/>
            <a:chOff x="16407525" y="24562386"/>
            <a:chExt cx="3628703" cy="3633764"/>
          </a:xfrm>
        </xdr:grpSpPr>
        <xdr:grpSp>
          <xdr:nvGrpSpPr>
            <xdr:cNvPr id="90" name="Group 89">
              <a:extLst>
                <a:ext uri="{FF2B5EF4-FFF2-40B4-BE49-F238E27FC236}">
                  <a16:creationId xmlns:a16="http://schemas.microsoft.com/office/drawing/2014/main" id="{2B7FEA22-8216-567A-DCD4-010D4C5BA2E2}"/>
                </a:ext>
              </a:extLst>
            </xdr:cNvPr>
            <xdr:cNvGrpSpPr/>
          </xdr:nvGrpSpPr>
          <xdr:grpSpPr>
            <a:xfrm>
              <a:off x="16407525" y="24562386"/>
              <a:ext cx="3628703" cy="3633764"/>
              <a:chOff x="14617699" y="23319846"/>
              <a:chExt cx="3587750" cy="3587750"/>
            </a:xfrm>
          </xdr:grpSpPr>
          <xdr:grpSp>
            <xdr:nvGrpSpPr>
              <xdr:cNvPr id="92" name="Group 91">
                <a:extLst>
                  <a:ext uri="{FF2B5EF4-FFF2-40B4-BE49-F238E27FC236}">
                    <a16:creationId xmlns:a16="http://schemas.microsoft.com/office/drawing/2014/main" id="{59E14AD3-C8D9-0412-4BB9-1EE7BF675D85}"/>
                  </a:ext>
                </a:extLst>
              </xdr:cNvPr>
              <xdr:cNvGrpSpPr/>
            </xdr:nvGrpSpPr>
            <xdr:grpSpPr>
              <a:xfrm>
                <a:off x="14617699" y="23319846"/>
                <a:ext cx="3587750" cy="3587750"/>
                <a:chOff x="14541499" y="23243646"/>
                <a:chExt cx="3587750" cy="3587750"/>
              </a:xfrm>
            </xdr:grpSpPr>
            <xdr:grpSp>
              <xdr:nvGrpSpPr>
                <xdr:cNvPr id="94" name="Group 93">
                  <a:extLst>
                    <a:ext uri="{FF2B5EF4-FFF2-40B4-BE49-F238E27FC236}">
                      <a16:creationId xmlns:a16="http://schemas.microsoft.com/office/drawing/2014/main" id="{6E1D2F93-C848-2C5B-FFC9-29874AE67F62}"/>
                    </a:ext>
                  </a:extLst>
                </xdr:cNvPr>
                <xdr:cNvGrpSpPr/>
              </xdr:nvGrpSpPr>
              <xdr:grpSpPr>
                <a:xfrm>
                  <a:off x="14541499" y="23243646"/>
                  <a:ext cx="3587750" cy="3587750"/>
                  <a:chOff x="12699999" y="22198542"/>
                  <a:chExt cx="3587750" cy="3587750"/>
                </a:xfrm>
              </xdr:grpSpPr>
              <xdr:sp macro="" textlink="">
                <xdr:nvSpPr>
                  <xdr:cNvPr id="96" name="Rectangle: Rounded Corners 95">
                    <a:extLst>
                      <a:ext uri="{FF2B5EF4-FFF2-40B4-BE49-F238E27FC236}">
                        <a16:creationId xmlns:a16="http://schemas.microsoft.com/office/drawing/2014/main" id="{EDCD0385-1658-59B4-76A7-02981F6993FB}"/>
                      </a:ext>
                    </a:extLst>
                  </xdr:cNvPr>
                  <xdr:cNvSpPr/>
                </xdr:nvSpPr>
                <xdr:spPr>
                  <a:xfrm>
                    <a:off x="12699999" y="22198542"/>
                    <a:ext cx="3587750" cy="3587750"/>
                  </a:xfrm>
                  <a:prstGeom prst="roundRect">
                    <a:avLst>
                      <a:gd name="adj" fmla="val 7041"/>
                    </a:avLst>
                  </a:prstGeom>
                  <a:noFill/>
                  <a:ln w="3175">
                    <a:solidFill>
                      <a:srgbClr val="9F7E4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98" name="Rectangle: Rounded Corners 97">
                    <a:extLst>
                      <a:ext uri="{FF2B5EF4-FFF2-40B4-BE49-F238E27FC236}">
                        <a16:creationId xmlns:a16="http://schemas.microsoft.com/office/drawing/2014/main" id="{079795FA-3DA2-4E61-383D-B95291ABE7E6}"/>
                      </a:ext>
                    </a:extLst>
                  </xdr:cNvPr>
                  <xdr:cNvSpPr/>
                </xdr:nvSpPr>
                <xdr:spPr>
                  <a:xfrm rot="1080000">
                    <a:off x="12699999" y="22198542"/>
                    <a:ext cx="3587750" cy="3587750"/>
                  </a:xfrm>
                  <a:prstGeom prst="roundRect">
                    <a:avLst>
                      <a:gd name="adj" fmla="val 7041"/>
                    </a:avLst>
                  </a:prstGeom>
                  <a:noFill/>
                  <a:ln w="3175">
                    <a:solidFill>
                      <a:srgbClr val="9F7E4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sp macro="" textlink="">
              <xdr:nvSpPr>
                <xdr:cNvPr id="95" name="Rectangle: Rounded Corners 94">
                  <a:extLst>
                    <a:ext uri="{FF2B5EF4-FFF2-40B4-BE49-F238E27FC236}">
                      <a16:creationId xmlns:a16="http://schemas.microsoft.com/office/drawing/2014/main" id="{5A924EFD-8BD3-0EF2-6849-9BEC3B3234E1}"/>
                    </a:ext>
                  </a:extLst>
                </xdr:cNvPr>
                <xdr:cNvSpPr/>
              </xdr:nvSpPr>
              <xdr:spPr>
                <a:xfrm rot="2160000">
                  <a:off x="14541499" y="23243646"/>
                  <a:ext cx="3587750" cy="3587750"/>
                </a:xfrm>
                <a:prstGeom prst="roundRect">
                  <a:avLst>
                    <a:gd name="adj" fmla="val 7041"/>
                  </a:avLst>
                </a:prstGeom>
                <a:noFill/>
                <a:ln w="3175">
                  <a:solidFill>
                    <a:srgbClr val="9F7E4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sp macro="" textlink="">
            <xdr:nvSpPr>
              <xdr:cNvPr id="93" name="Rectangle: Rounded Corners 92">
                <a:extLst>
                  <a:ext uri="{FF2B5EF4-FFF2-40B4-BE49-F238E27FC236}">
                    <a16:creationId xmlns:a16="http://schemas.microsoft.com/office/drawing/2014/main" id="{D2A32A7B-0F44-DD87-C012-EE43D0557329}"/>
                  </a:ext>
                </a:extLst>
              </xdr:cNvPr>
              <xdr:cNvSpPr/>
            </xdr:nvSpPr>
            <xdr:spPr>
              <a:xfrm rot="3240000">
                <a:off x="14617699" y="23319846"/>
                <a:ext cx="3587750" cy="3587750"/>
              </a:xfrm>
              <a:prstGeom prst="roundRect">
                <a:avLst>
                  <a:gd name="adj" fmla="val 7041"/>
                </a:avLst>
              </a:prstGeom>
              <a:noFill/>
              <a:ln w="3175">
                <a:solidFill>
                  <a:srgbClr val="9F7E4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sp macro="" textlink="">
          <xdr:nvSpPr>
            <xdr:cNvPr id="91" name="Rectangle: Rounded Corners 90">
              <a:extLst>
                <a:ext uri="{FF2B5EF4-FFF2-40B4-BE49-F238E27FC236}">
                  <a16:creationId xmlns:a16="http://schemas.microsoft.com/office/drawing/2014/main" id="{8D3B830C-6D2B-7AD3-EED4-411ED50A89D7}"/>
                </a:ext>
              </a:extLst>
            </xdr:cNvPr>
            <xdr:cNvSpPr/>
          </xdr:nvSpPr>
          <xdr:spPr>
            <a:xfrm rot="4320000">
              <a:off x="16404995" y="24564916"/>
              <a:ext cx="3633764" cy="3628703"/>
            </a:xfrm>
            <a:prstGeom prst="roundRect">
              <a:avLst>
                <a:gd name="adj" fmla="val 7041"/>
              </a:avLst>
            </a:prstGeom>
            <a:noFill/>
            <a:ln w="3175">
              <a:solidFill>
                <a:srgbClr val="9F7E4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sp macro="" textlink="">
        <xdr:nvSpPr>
          <xdr:cNvPr id="87" name="TextBox 86">
            <a:extLst>
              <a:ext uri="{FF2B5EF4-FFF2-40B4-BE49-F238E27FC236}">
                <a16:creationId xmlns:a16="http://schemas.microsoft.com/office/drawing/2014/main" id="{1985AD9C-14DE-004A-57F0-1238E23FF34E}"/>
              </a:ext>
            </a:extLst>
          </xdr:cNvPr>
          <xdr:cNvSpPr txBox="1"/>
        </xdr:nvSpPr>
        <xdr:spPr>
          <a:xfrm rot="10800000" flipV="1">
            <a:off x="27627" y="140160"/>
            <a:ext cx="503541" cy="9181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8000">
                <a:solidFill>
                  <a:schemeClr val="bg1"/>
                </a:solidFill>
                <a:latin typeface="Broadway" panose="04040905080B02020502" pitchFamily="82" charset="0"/>
              </a:rPr>
              <a:t>Ak</a:t>
            </a:r>
          </a:p>
        </xdr:txBody>
      </xdr:sp>
    </xdr:grpSp>
    <xdr:clientData/>
  </xdr:twoCellAnchor>
</xdr:wsDr>
</file>

<file path=xl/drawings/drawing9.xml><?xml version="1.0" encoding="utf-8"?>
<c:userShapes xmlns:c="http://schemas.openxmlformats.org/drawingml/2006/chart">
  <cdr:relSizeAnchor xmlns:cdr="http://schemas.openxmlformats.org/drawingml/2006/chartDrawing">
    <cdr:from>
      <cdr:x>0.011</cdr:x>
      <cdr:y>0.0185</cdr:y>
    </cdr:from>
    <cdr:to>
      <cdr:x>0.011</cdr:x>
      <cdr:y>0.05575</cdr:y>
    </cdr:to>
    <cdr:sp macro="" textlink="">
      <cdr:nvSpPr>
        <cdr:cNvPr id="9" name="Straight Connector 8">
          <a:extLst xmlns:a="http://schemas.openxmlformats.org/drawingml/2006/main">
            <a:ext uri="{FF2B5EF4-FFF2-40B4-BE49-F238E27FC236}">
              <a16:creationId xmlns:a16="http://schemas.microsoft.com/office/drawing/2014/main" id="{F3B831C6-4FDA-60DB-812F-79B12F0B2AE8}"/>
            </a:ext>
          </a:extLst>
        </cdr:cNvPr>
        <cdr:cNvSpPr/>
      </cdr:nvSpPr>
      <cdr:spPr>
        <a:xfrm xmlns:a="http://schemas.openxmlformats.org/drawingml/2006/main" flipH="1">
          <a:off x="47625" y="47625"/>
          <a:ext cx="0" cy="104775"/>
        </a:xfrm>
        <a:prstGeom xmlns:a="http://schemas.openxmlformats.org/drawingml/2006/main" prst="line">
          <a:avLst/>
        </a:prstGeom>
        <a:ln xmlns:a="http://schemas.openxmlformats.org/drawingml/2006/main" w="15875">
          <a:solidFill>
            <a:schemeClr val="accent6"/>
          </a:solidFill>
        </a:ln>
        <a:effectLst xmlns:a="http://schemas.openxmlformats.org/drawingml/2006/mai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txBody>
        <a:bodyPr xmlns:a="http://schemas.openxmlformats.org/drawingml/2006/main"/>
        <a:lstStyle xmlns:a="http://schemas.openxmlformats.org/drawingml/2006/main"/>
        <a:p xmlns:a="http://schemas.openxmlformats.org/drawingml/2006/main">
          <a:endParaRPr/>
        </a:p>
      </cdr:txBody>
    </cdr:sp>
  </cdr:relSizeAnchor>
  <cdr:relSizeAnchor xmlns:cdr="http://schemas.openxmlformats.org/drawingml/2006/chartDrawing">
    <cdr:from>
      <cdr:x>0.011</cdr:x>
      <cdr:y>0.0185</cdr:y>
    </cdr:from>
    <cdr:to>
      <cdr:x>0.011</cdr:x>
      <cdr:y>0.05575</cdr:y>
    </cdr:to>
    <cdr:sp macro="" textlink="">
      <cdr:nvSpPr>
        <cdr:cNvPr id="10" name="Straight Connector 9">
          <a:extLst xmlns:a="http://schemas.openxmlformats.org/drawingml/2006/main">
            <a:ext uri="{FF2B5EF4-FFF2-40B4-BE49-F238E27FC236}">
              <a16:creationId xmlns:a16="http://schemas.microsoft.com/office/drawing/2014/main" id="{F3B831C6-4FDA-60DB-812F-79B12F0B2AE8}"/>
            </a:ext>
          </a:extLst>
        </cdr:cNvPr>
        <cdr:cNvSpPr/>
      </cdr:nvSpPr>
      <cdr:spPr>
        <a:xfrm xmlns:a="http://schemas.openxmlformats.org/drawingml/2006/main" flipH="1">
          <a:off x="47625" y="47625"/>
          <a:ext cx="0" cy="104775"/>
        </a:xfrm>
        <a:prstGeom xmlns:a="http://schemas.openxmlformats.org/drawingml/2006/main" prst="line">
          <a:avLst/>
        </a:prstGeom>
        <a:ln xmlns:a="http://schemas.openxmlformats.org/drawingml/2006/main" w="15875">
          <a:solidFill>
            <a:schemeClr val="accent6"/>
          </a:solidFill>
        </a:ln>
        <a:effectLst xmlns:a="http://schemas.openxmlformats.org/drawingml/2006/mai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txBody>
        <a:bodyPr xmlns:a="http://schemas.openxmlformats.org/drawingml/2006/main"/>
        <a:lstStyle xmlns:a="http://schemas.openxmlformats.org/drawingml/2006/main"/>
        <a:p xmlns:a="http://schemas.openxmlformats.org/drawingml/2006/main">
          <a:endParaRPr/>
        </a:p>
      </cdr:txBody>
    </cdr:sp>
  </cdr:relSizeAnchor>
  <cdr:relSizeAnchor xmlns:cdr="http://schemas.openxmlformats.org/drawingml/2006/chartDrawing">
    <cdr:from>
      <cdr:x>0.011</cdr:x>
      <cdr:y>0.0185</cdr:y>
    </cdr:from>
    <cdr:to>
      <cdr:x>0.011</cdr:x>
      <cdr:y>0.05575</cdr:y>
    </cdr:to>
    <cdr:sp macro="" textlink="">
      <cdr:nvSpPr>
        <cdr:cNvPr id="11" name="Straight Connector 10">
          <a:extLst xmlns:a="http://schemas.openxmlformats.org/drawingml/2006/main">
            <a:ext uri="{FF2B5EF4-FFF2-40B4-BE49-F238E27FC236}">
              <a16:creationId xmlns:a16="http://schemas.microsoft.com/office/drawing/2014/main" id="{F3B831C6-4FDA-60DB-812F-79B12F0B2AE8}"/>
            </a:ext>
          </a:extLst>
        </cdr:cNvPr>
        <cdr:cNvSpPr/>
      </cdr:nvSpPr>
      <cdr:spPr>
        <a:xfrm xmlns:a="http://schemas.openxmlformats.org/drawingml/2006/main" flipH="1">
          <a:off x="47625" y="47625"/>
          <a:ext cx="0" cy="104775"/>
        </a:xfrm>
        <a:prstGeom xmlns:a="http://schemas.openxmlformats.org/drawingml/2006/main" prst="line">
          <a:avLst/>
        </a:prstGeom>
        <a:ln xmlns:a="http://schemas.openxmlformats.org/drawingml/2006/main" w="15875">
          <a:solidFill>
            <a:schemeClr val="accent6"/>
          </a:solidFill>
        </a:ln>
        <a:effectLst xmlns:a="http://schemas.openxmlformats.org/drawingml/2006/mai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txBody>
        <a:bodyPr xmlns:a="http://schemas.openxmlformats.org/drawingml/2006/main"/>
        <a:lstStyle xmlns:a="http://schemas.openxmlformats.org/drawingml/2006/main"/>
        <a:p xmlns:a="http://schemas.openxmlformats.org/drawingml/2006/main">
          <a:endParaRPr/>
        </a:p>
      </cdr:txBody>
    </cdr:sp>
  </cdr:relSizeAnchor>
  <cdr:relSizeAnchor xmlns:cdr="http://schemas.openxmlformats.org/drawingml/2006/chartDrawing">
    <cdr:from>
      <cdr:x>0.011</cdr:x>
      <cdr:y>0.0185</cdr:y>
    </cdr:from>
    <cdr:to>
      <cdr:x>0.011</cdr:x>
      <cdr:y>0.05575</cdr:y>
    </cdr:to>
    <cdr:sp macro="" textlink="">
      <cdr:nvSpPr>
        <cdr:cNvPr id="12" name="Straight Connector 11">
          <a:extLst xmlns:a="http://schemas.openxmlformats.org/drawingml/2006/main">
            <a:ext uri="{FF2B5EF4-FFF2-40B4-BE49-F238E27FC236}">
              <a16:creationId xmlns:a16="http://schemas.microsoft.com/office/drawing/2014/main" id="{3266B6EE-1981-2554-EF70-63E78AFAED78}"/>
            </a:ext>
          </a:extLst>
        </cdr:cNvPr>
        <cdr:cNvSpPr/>
      </cdr:nvSpPr>
      <cdr:spPr>
        <a:xfrm xmlns:a="http://schemas.openxmlformats.org/drawingml/2006/main" flipH="1">
          <a:off x="47625" y="47625"/>
          <a:ext cx="0" cy="104775"/>
        </a:xfrm>
        <a:prstGeom xmlns:a="http://schemas.openxmlformats.org/drawingml/2006/main" prst="line">
          <a:avLst/>
        </a:prstGeom>
        <a:ln xmlns:a="http://schemas.openxmlformats.org/drawingml/2006/main" w="15875">
          <a:solidFill>
            <a:schemeClr val="accent6"/>
          </a:solidFill>
        </a:ln>
        <a:effectLst xmlns:a="http://schemas.openxmlformats.org/drawingml/2006/mai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txBody>
        <a:bodyPr xmlns:a="http://schemas.openxmlformats.org/drawingml/2006/main"/>
        <a:lstStyle xmlns:a="http://schemas.openxmlformats.org/drawingml/2006/main"/>
        <a:p xmlns:a="http://schemas.openxmlformats.org/drawingml/2006/main">
          <a:endParaRPr/>
        </a:p>
      </cdr:txBody>
    </cdr:sp>
  </cdr:relSizeAnchor>
</c:userShapes>
</file>

<file path=xl/drawings/drawing10.xml><?xml version="1.0" encoding="utf-8"?>
<c:userShapes xmlns:c="http://schemas.openxmlformats.org/drawingml/2006/chart">
  <cdr:relSizeAnchor xmlns:cdr="http://schemas.openxmlformats.org/drawingml/2006/chartDrawing">
    <cdr:from>
      <cdr:x>0.01062</cdr:x>
      <cdr:y>0.011</cdr:y>
    </cdr:from>
    <cdr:to>
      <cdr:x>0.11752</cdr:x>
      <cdr:y>0.12568</cdr:y>
    </cdr:to>
    <cdr:pic>
      <cdr:nvPicPr>
        <cdr:cNvPr id="2" name="Graphic 217" descr="Internet">
          <a:extLst xmlns:a="http://schemas.openxmlformats.org/drawingml/2006/main">
            <a:ext uri="{FF2B5EF4-FFF2-40B4-BE49-F238E27FC236}">
              <a16:creationId xmlns:a16="http://schemas.microsoft.com/office/drawing/2014/main" id="{DD8B3B84-B992-BEAA-F3ED-628CFA8E34AF}"/>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96DAC541-7B7A-43D3-8B79-37D633B846F1}">
              <asvg:svgBlip xmlns:asvg="http://schemas.microsoft.com/office/drawing/2016/SVG/main" r:embed="rId2"/>
            </a:ext>
          </a:extLst>
        </a:blip>
        <a:stretch xmlns:a="http://schemas.openxmlformats.org/drawingml/2006/main">
          <a:fillRect/>
        </a:stretch>
      </cdr:blipFill>
      <cdr:spPr>
        <a:xfrm xmlns:a="http://schemas.openxmlformats.org/drawingml/2006/main">
          <a:off x="50800" y="50800"/>
          <a:ext cx="511487" cy="529350"/>
        </a:xfrm>
        <a:prstGeom xmlns:a="http://schemas.openxmlformats.org/drawingml/2006/main" prst="rect">
          <a:avLst/>
        </a:prstGeom>
      </cdr:spPr>
    </cdr:pic>
  </cdr:relSizeAnchor>
  <cdr:relSizeAnchor xmlns:cdr="http://schemas.openxmlformats.org/drawingml/2006/chartDrawing">
    <cdr:from>
      <cdr:x>0.01062</cdr:x>
      <cdr:y>0.011</cdr:y>
    </cdr:from>
    <cdr:to>
      <cdr:x>0.11752</cdr:x>
      <cdr:y>0.12568</cdr:y>
    </cdr:to>
    <cdr:pic>
      <cdr:nvPicPr>
        <cdr:cNvPr id="3" name="Graphic 217" descr="Internet">
          <a:extLst xmlns:a="http://schemas.openxmlformats.org/drawingml/2006/main">
            <a:ext uri="{FF2B5EF4-FFF2-40B4-BE49-F238E27FC236}">
              <a16:creationId xmlns:a16="http://schemas.microsoft.com/office/drawing/2014/main" id="{DD8B3B84-B992-BEAA-F3ED-628CFA8E34AF}"/>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96DAC541-7B7A-43D3-8B79-37D633B846F1}">
              <asvg:svgBlip xmlns:asvg="http://schemas.microsoft.com/office/drawing/2016/SVG/main" r:embed="rId2"/>
            </a:ext>
          </a:extLst>
        </a:blip>
        <a:stretch xmlns:a="http://schemas.openxmlformats.org/drawingml/2006/main">
          <a:fillRect/>
        </a:stretch>
      </cdr:blipFill>
      <cdr:spPr>
        <a:xfrm xmlns:a="http://schemas.openxmlformats.org/drawingml/2006/main">
          <a:off x="50800" y="50800"/>
          <a:ext cx="511487" cy="529350"/>
        </a:xfrm>
        <a:prstGeom xmlns:a="http://schemas.openxmlformats.org/drawingml/2006/main" prst="rect">
          <a:avLst/>
        </a:prstGeom>
      </cdr:spPr>
    </cdr:pic>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maan kasu" refreshedDate="45499.098223032401" createdVersion="8" refreshedVersion="8" minRefreshableVersion="3" recordCount="900" xr:uid="{00000000-000A-0000-FFFF-FFFF00000000}">
  <cacheSource type="worksheet">
    <worksheetSource ref="A1:I901" sheet="Dataset"/>
  </cacheSource>
  <cacheFields count="9">
    <cacheField name="Year" numFmtId="0">
      <sharedItems containsSemiMixedTypes="0" containsString="0" containsNumber="1" containsInteger="1" minValue="2020" maxValue="2024" count="5">
        <n v="2020"/>
        <n v="2021"/>
        <n v="2022"/>
        <n v="2023"/>
        <n v="2024"/>
      </sharedItems>
    </cacheField>
    <cacheField name="Month" numFmtId="0">
      <sharedItems count="12">
        <s v="Jan"/>
        <s v="Feb"/>
        <s v="Mar"/>
        <s v="Apr"/>
        <s v="May"/>
        <s v="Jun"/>
        <s v="Jul"/>
        <s v="Aug"/>
        <s v="Sep"/>
        <s v="Oct"/>
        <s v="Nov"/>
        <s v="Dec"/>
      </sharedItems>
    </cacheField>
    <cacheField name="Income Sources" numFmtId="0">
      <sharedItems count="6">
        <s v="Licensing"/>
        <s v="Renting"/>
        <s v="Subscription"/>
        <s v="Usage fees"/>
        <s v="Advertising"/>
        <s v="Asset sale"/>
      </sharedItems>
    </cacheField>
    <cacheField name="Income Breakdowns" numFmtId="0">
      <sharedItems count="15">
        <s v="Software Metered License"/>
        <s v="Floating License"/>
        <s v="Equipments"/>
        <s v="Prime"/>
        <s v="Renewal"/>
        <s v="Premium"/>
        <s v="New"/>
        <s v="Offices"/>
        <s v="Facebook Page"/>
        <s v="Google Ad"/>
        <s v="Company Website"/>
        <s v="Youtube Channel"/>
        <s v="Lands"/>
        <s v="Asset sale"/>
        <s v="Television Ad"/>
      </sharedItems>
    </cacheField>
    <cacheField name="Counts" numFmtId="2">
      <sharedItems containsSemiMixedTypes="0" containsString="0" containsNumber="1" containsInteger="1" minValue="2" maxValue="10368"/>
    </cacheField>
    <cacheField name="Income" numFmtId="0">
      <sharedItems containsSemiMixedTypes="0" containsString="0" containsNumber="1" containsInteger="1" minValue="100" maxValue="22000"/>
    </cacheField>
    <cacheField name="Target Income" numFmtId="0">
      <sharedItems containsSemiMixedTypes="0" containsString="0" containsNumber="1" containsInteger="1" minValue="112" maxValue="12480"/>
    </cacheField>
    <cacheField name="Operating Profit" numFmtId="0">
      <sharedItems containsSemiMixedTypes="0" containsString="0" containsNumber="1" containsInteger="1" minValue="20" maxValue="4400"/>
    </cacheField>
    <cacheField name="Stratetegies" numFmtId="0">
      <sharedItems count="2">
        <s v="B2B"/>
        <s v="B2C"/>
      </sharedItems>
    </cacheField>
  </cacheFields>
  <extLst>
    <ext xmlns:x14="http://schemas.microsoft.com/office/spreadsheetml/2009/9/main" uri="{725AE2AE-9491-48be-B2B4-4EB974FC3084}">
      <x14:pivotCacheDefinition pivotCacheId="47748979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maan kasu" refreshedDate="45499.197416550902" createdVersion="8" refreshedVersion="8" minRefreshableVersion="3" recordCount="30" xr:uid="{00000000-000A-0000-FFFF-FFFF13000000}">
  <cacheSource type="worksheet">
    <worksheetSource ref="A1:D31" sheet="Sheet3"/>
  </cacheSource>
  <cacheFields count="4">
    <cacheField name="Year" numFmtId="0">
      <sharedItems containsSemiMixedTypes="0" containsString="0" containsNumber="1" containsInteger="1" minValue="2020" maxValue="2024" count="5">
        <n v="2020"/>
        <n v="2021"/>
        <n v="2022"/>
        <n v="2023"/>
        <n v="2024"/>
      </sharedItems>
    </cacheField>
    <cacheField name="Country" numFmtId="0">
      <sharedItems count="6">
        <s v="Egypt"/>
        <s v="USA"/>
        <s v="Russia"/>
        <s v="United Kingdom"/>
        <s v="Brazil"/>
        <s v="Canada"/>
      </sharedItems>
    </cacheField>
    <cacheField name="Amount" numFmtId="0">
      <sharedItems containsSemiMixedTypes="0" containsString="0" containsNumber="1" containsInteger="1" minValue="62240" maxValue="387584" count="30">
        <n v="364236"/>
        <n v="197480"/>
        <n v="187412"/>
        <n v="167840"/>
        <n v="126472"/>
        <n v="125960"/>
        <n v="342724"/>
        <n v="238460"/>
        <n v="231288"/>
        <n v="210228"/>
        <n v="135984"/>
        <n v="128888"/>
        <n v="365892"/>
        <n v="188312"/>
        <n v="387584"/>
        <n v="178572"/>
        <n v="127296"/>
        <n v="125136"/>
        <n v="204528"/>
        <n v="129304"/>
        <n v="127904"/>
        <n v="219404"/>
        <n v="73912"/>
        <n v="71992"/>
        <n v="190380"/>
        <n v="112620"/>
        <n v="109940"/>
        <n v="106948"/>
        <n v="62256"/>
        <n v="62240"/>
      </sharedItems>
    </cacheField>
    <cacheField name="Target" numFmtId="0">
      <sharedItems containsSemiMixedTypes="0" containsString="0" containsNumber="1" containsInteger="1" minValue="90151" maxValue="700000"/>
    </cacheField>
  </cacheFields>
  <extLst>
    <ext xmlns:x14="http://schemas.microsoft.com/office/spreadsheetml/2009/9/main" uri="{725AE2AE-9491-48be-B2B4-4EB974FC3084}">
      <x14:pivotCacheDefinition pivotCacheId="543133940"/>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maan kasu" refreshedDate="45501.141343287039" createdVersion="8" refreshedVersion="8" minRefreshableVersion="3" recordCount="3115" xr:uid="{4C984917-E3A0-404B-9093-E10AA9E27FC4}">
  <cacheSource type="worksheet">
    <worksheetSource ref="A1:K3116" sheet="Sheet1"/>
  </cacheSource>
  <cacheFields count="11">
    <cacheField name="Order Number" numFmtId="0">
      <sharedItems/>
    </cacheField>
    <cacheField name="Year" numFmtId="0">
      <sharedItems containsSemiMixedTypes="0" containsString="0" containsNumber="1" containsInteger="1" minValue="2020" maxValue="2024" count="5">
        <n v="2020"/>
        <n v="2021"/>
        <n v="2022"/>
        <n v="2023"/>
        <n v="2024"/>
      </sharedItems>
    </cacheField>
    <cacheField name="Month" numFmtId="0">
      <sharedItems/>
    </cacheField>
    <cacheField name="POS" numFmtId="0">
      <sharedItems count="2">
        <s v="Website"/>
        <s v="Branches"/>
      </sharedItems>
    </cacheField>
    <cacheField name="Payment Method" numFmtId="0">
      <sharedItems count="2">
        <s v="Credit Card"/>
        <s v="Cash on Delivery"/>
      </sharedItems>
    </cacheField>
    <cacheField name="Assembly Stage" numFmtId="0">
      <sharedItems/>
    </cacheField>
    <cacheField name="Registration Status" numFmtId="0">
      <sharedItems count="2">
        <s v="Register Customer info"/>
        <s v="Non-Registered Customer info"/>
      </sharedItems>
    </cacheField>
    <cacheField name="Sale Status" numFmtId="0">
      <sharedItems count="2">
        <s v="Paid"/>
        <s v="Refunded"/>
      </sharedItems>
    </cacheField>
    <cacheField name="Delivery Type" numFmtId="0">
      <sharedItems count="3">
        <s v="Shipment"/>
        <s v="Download"/>
        <s v="Branch"/>
      </sharedItems>
    </cacheField>
    <cacheField name="Amount" numFmtId="0">
      <sharedItems containsSemiMixedTypes="0" containsString="0" containsNumber="1" containsInteger="1" minValue="127" maxValue="1111"/>
    </cacheField>
    <cacheField name="Target" numFmtId="0">
      <sharedItems containsSemiMixedTypes="0" containsString="0" containsNumber="1" minValue="174.08" maxValue="1588.73"/>
    </cacheField>
  </cacheFields>
  <extLst>
    <ext xmlns:x14="http://schemas.microsoft.com/office/spreadsheetml/2009/9/main" uri="{725AE2AE-9491-48be-B2B4-4EB974FC3084}">
      <x14:pivotCacheDefinition pivotCacheId="1703964166"/>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maan kasu" refreshedDate="45503.032993055553" createdVersion="8" refreshedVersion="8" minRefreshableVersion="3" recordCount="3115" xr:uid="{D5D5675C-A37E-4BCE-9A63-C4C480661FB3}">
  <cacheSource type="worksheet">
    <worksheetSource ref="E1:K3116" sheet="Sheet1"/>
  </cacheSource>
  <cacheFields count="7">
    <cacheField name="Payment Method" numFmtId="0">
      <sharedItems/>
    </cacheField>
    <cacheField name="Assembly Stage" numFmtId="0">
      <sharedItems count="2">
        <s v="Order assembled"/>
        <s v="Cancelld"/>
      </sharedItems>
    </cacheField>
    <cacheField name="Registration Status" numFmtId="0">
      <sharedItems count="2">
        <s v="Register Customer info"/>
        <s v="Non-Registered Customer info"/>
      </sharedItems>
    </cacheField>
    <cacheField name="Sale Status" numFmtId="0">
      <sharedItems count="2">
        <s v="Paid"/>
        <s v="Refunded"/>
      </sharedItems>
    </cacheField>
    <cacheField name="Delivery Type" numFmtId="0">
      <sharedItems/>
    </cacheField>
    <cacheField name="Amount" numFmtId="0">
      <sharedItems containsSemiMixedTypes="0" containsString="0" containsNumber="1" containsInteger="1" minValue="127" maxValue="1111"/>
    </cacheField>
    <cacheField name="Target" numFmtId="0">
      <sharedItems containsSemiMixedTypes="0" containsString="0" containsNumber="1" minValue="174.08" maxValue="1588.7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0">
  <r>
    <x v="0"/>
    <x v="0"/>
    <x v="0"/>
    <x v="0"/>
    <n v="3566"/>
    <n v="5493"/>
    <n v="5127"/>
    <n v="1099"/>
    <x v="0"/>
  </r>
  <r>
    <x v="0"/>
    <x v="0"/>
    <x v="0"/>
    <x v="1"/>
    <n v="2498"/>
    <n v="9600"/>
    <n v="8960"/>
    <n v="1920"/>
    <x v="0"/>
  </r>
  <r>
    <x v="0"/>
    <x v="0"/>
    <x v="1"/>
    <x v="2"/>
    <n v="1245"/>
    <n v="5493"/>
    <n v="5126"/>
    <n v="1099"/>
    <x v="0"/>
  </r>
  <r>
    <x v="0"/>
    <x v="0"/>
    <x v="2"/>
    <x v="3"/>
    <n v="644"/>
    <n v="6892"/>
    <n v="6433"/>
    <n v="1378"/>
    <x v="0"/>
  </r>
  <r>
    <x v="0"/>
    <x v="0"/>
    <x v="3"/>
    <x v="4"/>
    <n v="643"/>
    <n v="7700"/>
    <n v="7840"/>
    <n v="1540"/>
    <x v="0"/>
  </r>
  <r>
    <x v="0"/>
    <x v="0"/>
    <x v="2"/>
    <x v="5"/>
    <n v="455"/>
    <n v="5265"/>
    <n v="5128"/>
    <n v="1053"/>
    <x v="0"/>
  </r>
  <r>
    <x v="0"/>
    <x v="0"/>
    <x v="3"/>
    <x v="6"/>
    <n v="345"/>
    <n v="9016"/>
    <n v="7840"/>
    <n v="1803"/>
    <x v="0"/>
  </r>
  <r>
    <x v="0"/>
    <x v="0"/>
    <x v="1"/>
    <x v="7"/>
    <n v="122"/>
    <n v="2697"/>
    <n v="112"/>
    <n v="539"/>
    <x v="0"/>
  </r>
  <r>
    <x v="0"/>
    <x v="0"/>
    <x v="4"/>
    <x v="8"/>
    <n v="78"/>
    <n v="5493"/>
    <n v="5126"/>
    <n v="1099"/>
    <x v="0"/>
  </r>
  <r>
    <x v="0"/>
    <x v="0"/>
    <x v="4"/>
    <x v="9"/>
    <n v="76"/>
    <n v="5492"/>
    <n v="5126"/>
    <n v="1098"/>
    <x v="0"/>
  </r>
  <r>
    <x v="0"/>
    <x v="0"/>
    <x v="4"/>
    <x v="10"/>
    <n v="46"/>
    <n v="240"/>
    <n v="224"/>
    <n v="48"/>
    <x v="0"/>
  </r>
  <r>
    <x v="0"/>
    <x v="0"/>
    <x v="4"/>
    <x v="11"/>
    <n v="34"/>
    <n v="5492"/>
    <n v="5126"/>
    <n v="1098"/>
    <x v="0"/>
  </r>
  <r>
    <x v="0"/>
    <x v="0"/>
    <x v="1"/>
    <x v="12"/>
    <n v="7"/>
    <n v="3666"/>
    <n v="224"/>
    <n v="733"/>
    <x v="0"/>
  </r>
  <r>
    <x v="0"/>
    <x v="0"/>
    <x v="5"/>
    <x v="13"/>
    <n v="3"/>
    <n v="7260"/>
    <n v="7392"/>
    <n v="1452"/>
    <x v="0"/>
  </r>
  <r>
    <x v="0"/>
    <x v="0"/>
    <x v="4"/>
    <x v="14"/>
    <n v="3"/>
    <n v="5035"/>
    <n v="5127"/>
    <n v="1007"/>
    <x v="0"/>
  </r>
  <r>
    <x v="0"/>
    <x v="1"/>
    <x v="0"/>
    <x v="0"/>
    <n v="3566"/>
    <n v="5035"/>
    <n v="5127"/>
    <n v="1007"/>
    <x v="0"/>
  </r>
  <r>
    <x v="0"/>
    <x v="1"/>
    <x v="0"/>
    <x v="1"/>
    <n v="2498"/>
    <n v="8800"/>
    <n v="8960"/>
    <n v="1760"/>
    <x v="0"/>
  </r>
  <r>
    <x v="0"/>
    <x v="1"/>
    <x v="1"/>
    <x v="2"/>
    <n v="1245"/>
    <n v="5035"/>
    <n v="5126"/>
    <n v="1007"/>
    <x v="0"/>
  </r>
  <r>
    <x v="0"/>
    <x v="1"/>
    <x v="2"/>
    <x v="3"/>
    <n v="644"/>
    <n v="6318"/>
    <n v="6433"/>
    <n v="1264"/>
    <x v="0"/>
  </r>
  <r>
    <x v="0"/>
    <x v="1"/>
    <x v="3"/>
    <x v="4"/>
    <n v="643"/>
    <n v="7000"/>
    <n v="7840"/>
    <n v="1400"/>
    <x v="0"/>
  </r>
  <r>
    <x v="0"/>
    <x v="1"/>
    <x v="2"/>
    <x v="5"/>
    <n v="455"/>
    <n v="4579"/>
    <n v="5128"/>
    <n v="916"/>
    <x v="0"/>
  </r>
  <r>
    <x v="0"/>
    <x v="1"/>
    <x v="3"/>
    <x v="6"/>
    <n v="345"/>
    <n v="7000"/>
    <n v="7840"/>
    <n v="1400"/>
    <x v="0"/>
  </r>
  <r>
    <x v="0"/>
    <x v="1"/>
    <x v="1"/>
    <x v="7"/>
    <n v="122"/>
    <n v="100"/>
    <n v="112"/>
    <n v="20"/>
    <x v="0"/>
  </r>
  <r>
    <x v="0"/>
    <x v="1"/>
    <x v="4"/>
    <x v="8"/>
    <n v="78"/>
    <n v="4577"/>
    <n v="5126"/>
    <n v="915"/>
    <x v="0"/>
  </r>
  <r>
    <x v="0"/>
    <x v="1"/>
    <x v="4"/>
    <x v="9"/>
    <n v="76"/>
    <n v="4577"/>
    <n v="5126"/>
    <n v="915"/>
    <x v="0"/>
  </r>
  <r>
    <x v="0"/>
    <x v="1"/>
    <x v="4"/>
    <x v="10"/>
    <n v="46"/>
    <n v="200"/>
    <n v="224"/>
    <n v="40"/>
    <x v="0"/>
  </r>
  <r>
    <x v="0"/>
    <x v="1"/>
    <x v="4"/>
    <x v="11"/>
    <n v="34"/>
    <n v="4577"/>
    <n v="5126"/>
    <n v="915"/>
    <x v="0"/>
  </r>
  <r>
    <x v="0"/>
    <x v="1"/>
    <x v="1"/>
    <x v="12"/>
    <n v="7"/>
    <n v="200"/>
    <n v="224"/>
    <n v="40"/>
    <x v="0"/>
  </r>
  <r>
    <x v="0"/>
    <x v="1"/>
    <x v="4"/>
    <x v="14"/>
    <n v="3"/>
    <n v="4577"/>
    <n v="5127"/>
    <n v="915"/>
    <x v="0"/>
  </r>
  <r>
    <x v="0"/>
    <x v="1"/>
    <x v="5"/>
    <x v="13"/>
    <n v="2"/>
    <n v="6600"/>
    <n v="7392"/>
    <n v="1320"/>
    <x v="0"/>
  </r>
  <r>
    <x v="0"/>
    <x v="2"/>
    <x v="0"/>
    <x v="0"/>
    <n v="3566"/>
    <n v="4577"/>
    <n v="5127"/>
    <n v="915"/>
    <x v="0"/>
  </r>
  <r>
    <x v="0"/>
    <x v="2"/>
    <x v="0"/>
    <x v="1"/>
    <n v="2498"/>
    <n v="8000"/>
    <n v="8960"/>
    <n v="1600"/>
    <x v="0"/>
  </r>
  <r>
    <x v="0"/>
    <x v="2"/>
    <x v="1"/>
    <x v="2"/>
    <n v="1245"/>
    <n v="4577"/>
    <n v="5126"/>
    <n v="915"/>
    <x v="0"/>
  </r>
  <r>
    <x v="0"/>
    <x v="2"/>
    <x v="2"/>
    <x v="3"/>
    <n v="644"/>
    <n v="5744"/>
    <n v="6433"/>
    <n v="1149"/>
    <x v="0"/>
  </r>
  <r>
    <x v="0"/>
    <x v="2"/>
    <x v="3"/>
    <x v="4"/>
    <n v="643"/>
    <n v="7000"/>
    <n v="7840"/>
    <n v="1400"/>
    <x v="0"/>
  </r>
  <r>
    <x v="0"/>
    <x v="2"/>
    <x v="2"/>
    <x v="5"/>
    <n v="455"/>
    <n v="4579"/>
    <n v="5128"/>
    <n v="916"/>
    <x v="0"/>
  </r>
  <r>
    <x v="0"/>
    <x v="2"/>
    <x v="3"/>
    <x v="6"/>
    <n v="345"/>
    <n v="7000"/>
    <n v="7840"/>
    <n v="1400"/>
    <x v="0"/>
  </r>
  <r>
    <x v="0"/>
    <x v="2"/>
    <x v="1"/>
    <x v="7"/>
    <n v="122"/>
    <n v="100"/>
    <n v="112"/>
    <n v="20"/>
    <x v="0"/>
  </r>
  <r>
    <x v="0"/>
    <x v="2"/>
    <x v="4"/>
    <x v="8"/>
    <n v="78"/>
    <n v="4577"/>
    <n v="5126"/>
    <n v="915"/>
    <x v="0"/>
  </r>
  <r>
    <x v="0"/>
    <x v="2"/>
    <x v="4"/>
    <x v="9"/>
    <n v="76"/>
    <n v="4577"/>
    <n v="5126"/>
    <n v="915"/>
    <x v="0"/>
  </r>
  <r>
    <x v="0"/>
    <x v="2"/>
    <x v="4"/>
    <x v="10"/>
    <n v="46"/>
    <n v="200"/>
    <n v="224"/>
    <n v="40"/>
    <x v="0"/>
  </r>
  <r>
    <x v="0"/>
    <x v="2"/>
    <x v="4"/>
    <x v="11"/>
    <n v="34"/>
    <n v="4577"/>
    <n v="5126"/>
    <n v="915"/>
    <x v="1"/>
  </r>
  <r>
    <x v="0"/>
    <x v="2"/>
    <x v="1"/>
    <x v="12"/>
    <n v="7"/>
    <n v="200"/>
    <n v="224"/>
    <n v="40"/>
    <x v="1"/>
  </r>
  <r>
    <x v="0"/>
    <x v="2"/>
    <x v="4"/>
    <x v="14"/>
    <n v="3"/>
    <n v="3333"/>
    <n v="5127"/>
    <n v="667"/>
    <x v="1"/>
  </r>
  <r>
    <x v="0"/>
    <x v="2"/>
    <x v="5"/>
    <x v="13"/>
    <n v="2"/>
    <n v="6600"/>
    <n v="7392"/>
    <n v="1320"/>
    <x v="1"/>
  </r>
  <r>
    <x v="0"/>
    <x v="3"/>
    <x v="0"/>
    <x v="0"/>
    <n v="3566"/>
    <n v="4577"/>
    <n v="5127"/>
    <n v="915"/>
    <x v="1"/>
  </r>
  <r>
    <x v="0"/>
    <x v="3"/>
    <x v="0"/>
    <x v="1"/>
    <n v="2498"/>
    <n v="8000"/>
    <n v="8960"/>
    <n v="1600"/>
    <x v="1"/>
  </r>
  <r>
    <x v="0"/>
    <x v="3"/>
    <x v="1"/>
    <x v="2"/>
    <n v="1245"/>
    <n v="4577"/>
    <n v="5126"/>
    <n v="915"/>
    <x v="1"/>
  </r>
  <r>
    <x v="0"/>
    <x v="3"/>
    <x v="2"/>
    <x v="3"/>
    <n v="644"/>
    <n v="5744"/>
    <n v="6433"/>
    <n v="1149"/>
    <x v="1"/>
  </r>
  <r>
    <x v="0"/>
    <x v="3"/>
    <x v="3"/>
    <x v="4"/>
    <n v="643"/>
    <n v="7000"/>
    <n v="7840"/>
    <n v="1400"/>
    <x v="1"/>
  </r>
  <r>
    <x v="0"/>
    <x v="3"/>
    <x v="2"/>
    <x v="5"/>
    <n v="455"/>
    <n v="4579"/>
    <n v="5128"/>
    <n v="916"/>
    <x v="1"/>
  </r>
  <r>
    <x v="0"/>
    <x v="3"/>
    <x v="3"/>
    <x v="6"/>
    <n v="345"/>
    <n v="7000"/>
    <n v="7840"/>
    <n v="1400"/>
    <x v="1"/>
  </r>
  <r>
    <x v="0"/>
    <x v="3"/>
    <x v="1"/>
    <x v="7"/>
    <n v="122"/>
    <n v="100"/>
    <n v="112"/>
    <n v="20"/>
    <x v="1"/>
  </r>
  <r>
    <x v="0"/>
    <x v="3"/>
    <x v="4"/>
    <x v="8"/>
    <n v="78"/>
    <n v="4577"/>
    <n v="5126"/>
    <n v="915"/>
    <x v="1"/>
  </r>
  <r>
    <x v="0"/>
    <x v="3"/>
    <x v="4"/>
    <x v="9"/>
    <n v="76"/>
    <n v="4577"/>
    <n v="5126"/>
    <n v="915"/>
    <x v="1"/>
  </r>
  <r>
    <x v="0"/>
    <x v="3"/>
    <x v="4"/>
    <x v="10"/>
    <n v="46"/>
    <n v="200"/>
    <n v="224"/>
    <n v="40"/>
    <x v="1"/>
  </r>
  <r>
    <x v="0"/>
    <x v="3"/>
    <x v="4"/>
    <x v="11"/>
    <n v="34"/>
    <n v="4577"/>
    <n v="5126"/>
    <n v="915"/>
    <x v="1"/>
  </r>
  <r>
    <x v="0"/>
    <x v="3"/>
    <x v="1"/>
    <x v="12"/>
    <n v="7"/>
    <n v="200"/>
    <n v="224"/>
    <n v="40"/>
    <x v="1"/>
  </r>
  <r>
    <x v="0"/>
    <x v="3"/>
    <x v="4"/>
    <x v="14"/>
    <n v="3"/>
    <n v="4577"/>
    <n v="5127"/>
    <n v="915"/>
    <x v="1"/>
  </r>
  <r>
    <x v="0"/>
    <x v="3"/>
    <x v="5"/>
    <x v="13"/>
    <n v="2"/>
    <n v="6600"/>
    <n v="7392"/>
    <n v="1320"/>
    <x v="1"/>
  </r>
  <r>
    <x v="0"/>
    <x v="4"/>
    <x v="0"/>
    <x v="0"/>
    <n v="3566"/>
    <n v="4577"/>
    <n v="5127"/>
    <n v="915"/>
    <x v="1"/>
  </r>
  <r>
    <x v="0"/>
    <x v="4"/>
    <x v="0"/>
    <x v="1"/>
    <n v="2498"/>
    <n v="8000"/>
    <n v="8960"/>
    <n v="1600"/>
    <x v="1"/>
  </r>
  <r>
    <x v="0"/>
    <x v="4"/>
    <x v="1"/>
    <x v="2"/>
    <n v="1245"/>
    <n v="4577"/>
    <n v="5126"/>
    <n v="915"/>
    <x v="1"/>
  </r>
  <r>
    <x v="0"/>
    <x v="4"/>
    <x v="2"/>
    <x v="3"/>
    <n v="644"/>
    <n v="5744"/>
    <n v="6433"/>
    <n v="1149"/>
    <x v="1"/>
  </r>
  <r>
    <x v="0"/>
    <x v="4"/>
    <x v="3"/>
    <x v="4"/>
    <n v="643"/>
    <n v="7000"/>
    <n v="7840"/>
    <n v="1400"/>
    <x v="0"/>
  </r>
  <r>
    <x v="0"/>
    <x v="4"/>
    <x v="2"/>
    <x v="5"/>
    <n v="455"/>
    <n v="4579"/>
    <n v="5128"/>
    <n v="916"/>
    <x v="0"/>
  </r>
  <r>
    <x v="0"/>
    <x v="4"/>
    <x v="3"/>
    <x v="6"/>
    <n v="345"/>
    <n v="7000"/>
    <n v="7840"/>
    <n v="1400"/>
    <x v="0"/>
  </r>
  <r>
    <x v="0"/>
    <x v="4"/>
    <x v="1"/>
    <x v="7"/>
    <n v="122"/>
    <n v="100"/>
    <n v="112"/>
    <n v="20"/>
    <x v="0"/>
  </r>
  <r>
    <x v="0"/>
    <x v="4"/>
    <x v="4"/>
    <x v="8"/>
    <n v="78"/>
    <n v="4577"/>
    <n v="5126"/>
    <n v="915"/>
    <x v="0"/>
  </r>
  <r>
    <x v="0"/>
    <x v="4"/>
    <x v="4"/>
    <x v="9"/>
    <n v="76"/>
    <n v="4577"/>
    <n v="5126"/>
    <n v="915"/>
    <x v="0"/>
  </r>
  <r>
    <x v="0"/>
    <x v="4"/>
    <x v="4"/>
    <x v="10"/>
    <n v="46"/>
    <n v="200"/>
    <n v="224"/>
    <n v="40"/>
    <x v="0"/>
  </r>
  <r>
    <x v="0"/>
    <x v="4"/>
    <x v="4"/>
    <x v="11"/>
    <n v="34"/>
    <n v="4577"/>
    <n v="5126"/>
    <n v="915"/>
    <x v="0"/>
  </r>
  <r>
    <x v="0"/>
    <x v="4"/>
    <x v="1"/>
    <x v="12"/>
    <n v="7"/>
    <n v="200"/>
    <n v="224"/>
    <n v="40"/>
    <x v="0"/>
  </r>
  <r>
    <x v="0"/>
    <x v="4"/>
    <x v="4"/>
    <x v="14"/>
    <n v="3"/>
    <n v="4577"/>
    <n v="5127"/>
    <n v="915"/>
    <x v="0"/>
  </r>
  <r>
    <x v="0"/>
    <x v="4"/>
    <x v="5"/>
    <x v="13"/>
    <n v="2"/>
    <n v="6600"/>
    <n v="7392"/>
    <n v="1320"/>
    <x v="0"/>
  </r>
  <r>
    <x v="0"/>
    <x v="5"/>
    <x v="0"/>
    <x v="0"/>
    <n v="3566"/>
    <n v="4577"/>
    <n v="5127"/>
    <n v="915"/>
    <x v="0"/>
  </r>
  <r>
    <x v="0"/>
    <x v="5"/>
    <x v="0"/>
    <x v="1"/>
    <n v="2498"/>
    <n v="8000"/>
    <n v="8960"/>
    <n v="1600"/>
    <x v="0"/>
  </r>
  <r>
    <x v="0"/>
    <x v="5"/>
    <x v="1"/>
    <x v="2"/>
    <n v="1245"/>
    <n v="4577"/>
    <n v="5126"/>
    <n v="915"/>
    <x v="0"/>
  </r>
  <r>
    <x v="0"/>
    <x v="5"/>
    <x v="2"/>
    <x v="3"/>
    <n v="644"/>
    <n v="5744"/>
    <n v="6433"/>
    <n v="1149"/>
    <x v="0"/>
  </r>
  <r>
    <x v="0"/>
    <x v="5"/>
    <x v="3"/>
    <x v="4"/>
    <n v="643"/>
    <n v="7000"/>
    <n v="7840"/>
    <n v="1400"/>
    <x v="0"/>
  </r>
  <r>
    <x v="0"/>
    <x v="5"/>
    <x v="2"/>
    <x v="5"/>
    <n v="455"/>
    <n v="4579"/>
    <n v="5128"/>
    <n v="916"/>
    <x v="0"/>
  </r>
  <r>
    <x v="0"/>
    <x v="5"/>
    <x v="3"/>
    <x v="6"/>
    <n v="345"/>
    <n v="7000"/>
    <n v="7840"/>
    <n v="1400"/>
    <x v="0"/>
  </r>
  <r>
    <x v="0"/>
    <x v="5"/>
    <x v="1"/>
    <x v="7"/>
    <n v="122"/>
    <n v="100"/>
    <n v="112"/>
    <n v="20"/>
    <x v="0"/>
  </r>
  <r>
    <x v="0"/>
    <x v="5"/>
    <x v="4"/>
    <x v="8"/>
    <n v="78"/>
    <n v="4577"/>
    <n v="5126"/>
    <n v="915"/>
    <x v="0"/>
  </r>
  <r>
    <x v="0"/>
    <x v="5"/>
    <x v="4"/>
    <x v="9"/>
    <n v="76"/>
    <n v="4577"/>
    <n v="5126"/>
    <n v="915"/>
    <x v="0"/>
  </r>
  <r>
    <x v="0"/>
    <x v="5"/>
    <x v="4"/>
    <x v="10"/>
    <n v="46"/>
    <n v="200"/>
    <n v="224"/>
    <n v="40"/>
    <x v="0"/>
  </r>
  <r>
    <x v="0"/>
    <x v="5"/>
    <x v="4"/>
    <x v="11"/>
    <n v="34"/>
    <n v="4577"/>
    <n v="5126"/>
    <n v="915"/>
    <x v="0"/>
  </r>
  <r>
    <x v="0"/>
    <x v="5"/>
    <x v="1"/>
    <x v="12"/>
    <n v="7"/>
    <n v="200"/>
    <n v="224"/>
    <n v="40"/>
    <x v="0"/>
  </r>
  <r>
    <x v="0"/>
    <x v="5"/>
    <x v="5"/>
    <x v="13"/>
    <n v="3"/>
    <n v="6600"/>
    <n v="7392"/>
    <n v="1320"/>
    <x v="0"/>
  </r>
  <r>
    <x v="0"/>
    <x v="5"/>
    <x v="4"/>
    <x v="14"/>
    <n v="3"/>
    <n v="4577"/>
    <n v="5127"/>
    <n v="915"/>
    <x v="0"/>
  </r>
  <r>
    <x v="0"/>
    <x v="6"/>
    <x v="0"/>
    <x v="0"/>
    <n v="3566"/>
    <n v="4577"/>
    <n v="5127"/>
    <n v="915"/>
    <x v="0"/>
  </r>
  <r>
    <x v="0"/>
    <x v="6"/>
    <x v="0"/>
    <x v="1"/>
    <n v="2498"/>
    <n v="8000"/>
    <n v="8960"/>
    <n v="1600"/>
    <x v="0"/>
  </r>
  <r>
    <x v="0"/>
    <x v="6"/>
    <x v="1"/>
    <x v="2"/>
    <n v="1245"/>
    <n v="4577"/>
    <n v="5126"/>
    <n v="915"/>
    <x v="0"/>
  </r>
  <r>
    <x v="0"/>
    <x v="6"/>
    <x v="2"/>
    <x v="3"/>
    <n v="644"/>
    <n v="5744"/>
    <n v="6433"/>
    <n v="1149"/>
    <x v="0"/>
  </r>
  <r>
    <x v="0"/>
    <x v="6"/>
    <x v="3"/>
    <x v="4"/>
    <n v="643"/>
    <n v="7000"/>
    <n v="7840"/>
    <n v="1400"/>
    <x v="0"/>
  </r>
  <r>
    <x v="0"/>
    <x v="6"/>
    <x v="2"/>
    <x v="5"/>
    <n v="455"/>
    <n v="4579"/>
    <n v="5128"/>
    <n v="916"/>
    <x v="0"/>
  </r>
  <r>
    <x v="0"/>
    <x v="6"/>
    <x v="3"/>
    <x v="6"/>
    <n v="345"/>
    <n v="7000"/>
    <n v="7840"/>
    <n v="1400"/>
    <x v="0"/>
  </r>
  <r>
    <x v="0"/>
    <x v="6"/>
    <x v="1"/>
    <x v="7"/>
    <n v="122"/>
    <n v="100"/>
    <n v="112"/>
    <n v="20"/>
    <x v="0"/>
  </r>
  <r>
    <x v="0"/>
    <x v="6"/>
    <x v="4"/>
    <x v="8"/>
    <n v="78"/>
    <n v="4577"/>
    <n v="5126"/>
    <n v="915"/>
    <x v="0"/>
  </r>
  <r>
    <x v="0"/>
    <x v="6"/>
    <x v="4"/>
    <x v="9"/>
    <n v="76"/>
    <n v="4577"/>
    <n v="5126"/>
    <n v="915"/>
    <x v="0"/>
  </r>
  <r>
    <x v="0"/>
    <x v="6"/>
    <x v="4"/>
    <x v="10"/>
    <n v="46"/>
    <n v="200"/>
    <n v="224"/>
    <n v="40"/>
    <x v="0"/>
  </r>
  <r>
    <x v="0"/>
    <x v="6"/>
    <x v="4"/>
    <x v="11"/>
    <n v="34"/>
    <n v="4577"/>
    <n v="5126"/>
    <n v="915"/>
    <x v="0"/>
  </r>
  <r>
    <x v="0"/>
    <x v="6"/>
    <x v="1"/>
    <x v="12"/>
    <n v="7"/>
    <n v="200"/>
    <n v="224"/>
    <n v="40"/>
    <x v="0"/>
  </r>
  <r>
    <x v="0"/>
    <x v="6"/>
    <x v="4"/>
    <x v="14"/>
    <n v="3"/>
    <n v="4577"/>
    <n v="5127"/>
    <n v="915"/>
    <x v="0"/>
  </r>
  <r>
    <x v="0"/>
    <x v="6"/>
    <x v="5"/>
    <x v="13"/>
    <n v="2"/>
    <n v="6600"/>
    <n v="7392"/>
    <n v="1320"/>
    <x v="0"/>
  </r>
  <r>
    <x v="0"/>
    <x v="7"/>
    <x v="0"/>
    <x v="0"/>
    <n v="3566"/>
    <n v="4577"/>
    <n v="5127"/>
    <n v="915"/>
    <x v="0"/>
  </r>
  <r>
    <x v="0"/>
    <x v="7"/>
    <x v="0"/>
    <x v="1"/>
    <n v="2498"/>
    <n v="8000"/>
    <n v="8960"/>
    <n v="1600"/>
    <x v="1"/>
  </r>
  <r>
    <x v="0"/>
    <x v="7"/>
    <x v="1"/>
    <x v="2"/>
    <n v="1245"/>
    <n v="4577"/>
    <n v="5126"/>
    <n v="915"/>
    <x v="1"/>
  </r>
  <r>
    <x v="0"/>
    <x v="7"/>
    <x v="2"/>
    <x v="3"/>
    <n v="644"/>
    <n v="5744"/>
    <n v="6433"/>
    <n v="1149"/>
    <x v="1"/>
  </r>
  <r>
    <x v="0"/>
    <x v="7"/>
    <x v="3"/>
    <x v="4"/>
    <n v="643"/>
    <n v="7000"/>
    <n v="7840"/>
    <n v="1400"/>
    <x v="1"/>
  </r>
  <r>
    <x v="0"/>
    <x v="7"/>
    <x v="2"/>
    <x v="5"/>
    <n v="455"/>
    <n v="4579"/>
    <n v="5128"/>
    <n v="916"/>
    <x v="1"/>
  </r>
  <r>
    <x v="0"/>
    <x v="7"/>
    <x v="3"/>
    <x v="6"/>
    <n v="345"/>
    <n v="7000"/>
    <n v="7840"/>
    <n v="1400"/>
    <x v="1"/>
  </r>
  <r>
    <x v="0"/>
    <x v="7"/>
    <x v="1"/>
    <x v="7"/>
    <n v="122"/>
    <n v="100"/>
    <n v="112"/>
    <n v="20"/>
    <x v="1"/>
  </r>
  <r>
    <x v="0"/>
    <x v="7"/>
    <x v="4"/>
    <x v="8"/>
    <n v="78"/>
    <n v="4577"/>
    <n v="5126"/>
    <n v="915"/>
    <x v="1"/>
  </r>
  <r>
    <x v="0"/>
    <x v="7"/>
    <x v="4"/>
    <x v="9"/>
    <n v="76"/>
    <n v="4577"/>
    <n v="5126"/>
    <n v="915"/>
    <x v="1"/>
  </r>
  <r>
    <x v="0"/>
    <x v="7"/>
    <x v="4"/>
    <x v="10"/>
    <n v="46"/>
    <n v="200"/>
    <n v="224"/>
    <n v="40"/>
    <x v="1"/>
  </r>
  <r>
    <x v="0"/>
    <x v="7"/>
    <x v="4"/>
    <x v="11"/>
    <n v="34"/>
    <n v="4577"/>
    <n v="5126"/>
    <n v="915"/>
    <x v="1"/>
  </r>
  <r>
    <x v="0"/>
    <x v="7"/>
    <x v="1"/>
    <x v="12"/>
    <n v="7"/>
    <n v="200"/>
    <n v="224"/>
    <n v="40"/>
    <x v="1"/>
  </r>
  <r>
    <x v="0"/>
    <x v="7"/>
    <x v="4"/>
    <x v="14"/>
    <n v="3"/>
    <n v="4577"/>
    <n v="5127"/>
    <n v="915"/>
    <x v="1"/>
  </r>
  <r>
    <x v="0"/>
    <x v="7"/>
    <x v="5"/>
    <x v="13"/>
    <n v="2"/>
    <n v="6600"/>
    <n v="7392"/>
    <n v="1320"/>
    <x v="1"/>
  </r>
  <r>
    <x v="0"/>
    <x v="8"/>
    <x v="0"/>
    <x v="0"/>
    <n v="3566"/>
    <n v="4577"/>
    <n v="5127"/>
    <n v="915"/>
    <x v="1"/>
  </r>
  <r>
    <x v="0"/>
    <x v="8"/>
    <x v="0"/>
    <x v="1"/>
    <n v="2498"/>
    <n v="8000"/>
    <n v="8960"/>
    <n v="1600"/>
    <x v="1"/>
  </r>
  <r>
    <x v="0"/>
    <x v="8"/>
    <x v="1"/>
    <x v="2"/>
    <n v="1245"/>
    <n v="4577"/>
    <n v="5126"/>
    <n v="915"/>
    <x v="1"/>
  </r>
  <r>
    <x v="0"/>
    <x v="8"/>
    <x v="2"/>
    <x v="3"/>
    <n v="644"/>
    <n v="5744"/>
    <n v="6433"/>
    <n v="1149"/>
    <x v="1"/>
  </r>
  <r>
    <x v="0"/>
    <x v="8"/>
    <x v="3"/>
    <x v="4"/>
    <n v="643"/>
    <n v="7000"/>
    <n v="7840"/>
    <n v="1400"/>
    <x v="1"/>
  </r>
  <r>
    <x v="0"/>
    <x v="8"/>
    <x v="2"/>
    <x v="5"/>
    <n v="455"/>
    <n v="4579"/>
    <n v="5128"/>
    <n v="916"/>
    <x v="1"/>
  </r>
  <r>
    <x v="0"/>
    <x v="8"/>
    <x v="3"/>
    <x v="6"/>
    <n v="345"/>
    <n v="7000"/>
    <n v="7840"/>
    <n v="1400"/>
    <x v="1"/>
  </r>
  <r>
    <x v="0"/>
    <x v="8"/>
    <x v="1"/>
    <x v="7"/>
    <n v="122"/>
    <n v="100"/>
    <n v="112"/>
    <n v="20"/>
    <x v="1"/>
  </r>
  <r>
    <x v="0"/>
    <x v="8"/>
    <x v="4"/>
    <x v="8"/>
    <n v="78"/>
    <n v="4577"/>
    <n v="5126"/>
    <n v="915"/>
    <x v="1"/>
  </r>
  <r>
    <x v="0"/>
    <x v="8"/>
    <x v="4"/>
    <x v="9"/>
    <n v="76"/>
    <n v="4577"/>
    <n v="5126"/>
    <n v="915"/>
    <x v="1"/>
  </r>
  <r>
    <x v="0"/>
    <x v="8"/>
    <x v="4"/>
    <x v="10"/>
    <n v="46"/>
    <n v="200"/>
    <n v="224"/>
    <n v="40"/>
    <x v="1"/>
  </r>
  <r>
    <x v="0"/>
    <x v="8"/>
    <x v="4"/>
    <x v="11"/>
    <n v="34"/>
    <n v="4577"/>
    <n v="5126"/>
    <n v="915"/>
    <x v="0"/>
  </r>
  <r>
    <x v="0"/>
    <x v="8"/>
    <x v="1"/>
    <x v="12"/>
    <n v="7"/>
    <n v="200"/>
    <n v="224"/>
    <n v="40"/>
    <x v="0"/>
  </r>
  <r>
    <x v="0"/>
    <x v="8"/>
    <x v="4"/>
    <x v="14"/>
    <n v="3"/>
    <n v="4577"/>
    <n v="5127"/>
    <n v="915"/>
    <x v="0"/>
  </r>
  <r>
    <x v="0"/>
    <x v="8"/>
    <x v="5"/>
    <x v="13"/>
    <n v="2"/>
    <n v="6600"/>
    <n v="7392"/>
    <n v="1320"/>
    <x v="0"/>
  </r>
  <r>
    <x v="0"/>
    <x v="9"/>
    <x v="0"/>
    <x v="0"/>
    <n v="3566"/>
    <n v="4577"/>
    <n v="5127"/>
    <n v="915"/>
    <x v="0"/>
  </r>
  <r>
    <x v="0"/>
    <x v="9"/>
    <x v="0"/>
    <x v="1"/>
    <n v="2498"/>
    <n v="8000"/>
    <n v="8960"/>
    <n v="1600"/>
    <x v="0"/>
  </r>
  <r>
    <x v="0"/>
    <x v="9"/>
    <x v="1"/>
    <x v="2"/>
    <n v="1245"/>
    <n v="4577"/>
    <n v="5126"/>
    <n v="915"/>
    <x v="0"/>
  </r>
  <r>
    <x v="0"/>
    <x v="9"/>
    <x v="2"/>
    <x v="3"/>
    <n v="644"/>
    <n v="5744"/>
    <n v="6433"/>
    <n v="1149"/>
    <x v="0"/>
  </r>
  <r>
    <x v="0"/>
    <x v="9"/>
    <x v="3"/>
    <x v="4"/>
    <n v="643"/>
    <n v="7000"/>
    <n v="7840"/>
    <n v="1400"/>
    <x v="0"/>
  </r>
  <r>
    <x v="0"/>
    <x v="9"/>
    <x v="2"/>
    <x v="5"/>
    <n v="455"/>
    <n v="4579"/>
    <n v="5128"/>
    <n v="916"/>
    <x v="0"/>
  </r>
  <r>
    <x v="0"/>
    <x v="9"/>
    <x v="3"/>
    <x v="6"/>
    <n v="345"/>
    <n v="7000"/>
    <n v="7840"/>
    <n v="1400"/>
    <x v="0"/>
  </r>
  <r>
    <x v="0"/>
    <x v="9"/>
    <x v="1"/>
    <x v="7"/>
    <n v="122"/>
    <n v="100"/>
    <n v="112"/>
    <n v="20"/>
    <x v="0"/>
  </r>
  <r>
    <x v="0"/>
    <x v="9"/>
    <x v="4"/>
    <x v="8"/>
    <n v="78"/>
    <n v="4577"/>
    <n v="5126"/>
    <n v="915"/>
    <x v="0"/>
  </r>
  <r>
    <x v="0"/>
    <x v="9"/>
    <x v="4"/>
    <x v="9"/>
    <n v="76"/>
    <n v="4577"/>
    <n v="5126"/>
    <n v="915"/>
    <x v="0"/>
  </r>
  <r>
    <x v="0"/>
    <x v="9"/>
    <x v="4"/>
    <x v="10"/>
    <n v="46"/>
    <n v="200"/>
    <n v="224"/>
    <n v="40"/>
    <x v="0"/>
  </r>
  <r>
    <x v="0"/>
    <x v="9"/>
    <x v="4"/>
    <x v="11"/>
    <n v="34"/>
    <n v="4577"/>
    <n v="5126"/>
    <n v="915"/>
    <x v="0"/>
  </r>
  <r>
    <x v="0"/>
    <x v="9"/>
    <x v="1"/>
    <x v="12"/>
    <n v="7"/>
    <n v="200"/>
    <n v="224"/>
    <n v="40"/>
    <x v="0"/>
  </r>
  <r>
    <x v="0"/>
    <x v="9"/>
    <x v="4"/>
    <x v="14"/>
    <n v="3"/>
    <n v="4577"/>
    <n v="5127"/>
    <n v="915"/>
    <x v="1"/>
  </r>
  <r>
    <x v="0"/>
    <x v="9"/>
    <x v="5"/>
    <x v="13"/>
    <n v="2"/>
    <n v="6600"/>
    <n v="7392"/>
    <n v="1320"/>
    <x v="1"/>
  </r>
  <r>
    <x v="0"/>
    <x v="10"/>
    <x v="0"/>
    <x v="0"/>
    <n v="3566"/>
    <n v="4577"/>
    <n v="5127"/>
    <n v="915"/>
    <x v="1"/>
  </r>
  <r>
    <x v="0"/>
    <x v="10"/>
    <x v="0"/>
    <x v="1"/>
    <n v="2498"/>
    <n v="8000"/>
    <n v="8960"/>
    <n v="1600"/>
    <x v="1"/>
  </r>
  <r>
    <x v="0"/>
    <x v="10"/>
    <x v="1"/>
    <x v="2"/>
    <n v="1245"/>
    <n v="4577"/>
    <n v="5126"/>
    <n v="915"/>
    <x v="1"/>
  </r>
  <r>
    <x v="0"/>
    <x v="10"/>
    <x v="2"/>
    <x v="3"/>
    <n v="644"/>
    <n v="5744"/>
    <n v="6433"/>
    <n v="1149"/>
    <x v="1"/>
  </r>
  <r>
    <x v="0"/>
    <x v="10"/>
    <x v="3"/>
    <x v="4"/>
    <n v="643"/>
    <n v="7000"/>
    <n v="7840"/>
    <n v="1400"/>
    <x v="1"/>
  </r>
  <r>
    <x v="0"/>
    <x v="10"/>
    <x v="2"/>
    <x v="5"/>
    <n v="455"/>
    <n v="4579"/>
    <n v="5128"/>
    <n v="916"/>
    <x v="1"/>
  </r>
  <r>
    <x v="0"/>
    <x v="10"/>
    <x v="3"/>
    <x v="6"/>
    <n v="345"/>
    <n v="7000"/>
    <n v="7840"/>
    <n v="1400"/>
    <x v="1"/>
  </r>
  <r>
    <x v="0"/>
    <x v="10"/>
    <x v="1"/>
    <x v="7"/>
    <n v="122"/>
    <n v="100"/>
    <n v="112"/>
    <n v="20"/>
    <x v="1"/>
  </r>
  <r>
    <x v="0"/>
    <x v="10"/>
    <x v="4"/>
    <x v="8"/>
    <n v="78"/>
    <n v="4577"/>
    <n v="5126"/>
    <n v="915"/>
    <x v="1"/>
  </r>
  <r>
    <x v="0"/>
    <x v="10"/>
    <x v="4"/>
    <x v="9"/>
    <n v="76"/>
    <n v="4577"/>
    <n v="5126"/>
    <n v="915"/>
    <x v="1"/>
  </r>
  <r>
    <x v="0"/>
    <x v="10"/>
    <x v="4"/>
    <x v="10"/>
    <n v="46"/>
    <n v="200"/>
    <n v="224"/>
    <n v="40"/>
    <x v="1"/>
  </r>
  <r>
    <x v="0"/>
    <x v="10"/>
    <x v="4"/>
    <x v="11"/>
    <n v="34"/>
    <n v="4577"/>
    <n v="5126"/>
    <n v="915"/>
    <x v="1"/>
  </r>
  <r>
    <x v="0"/>
    <x v="10"/>
    <x v="1"/>
    <x v="12"/>
    <n v="7"/>
    <n v="200"/>
    <n v="224"/>
    <n v="40"/>
    <x v="1"/>
  </r>
  <r>
    <x v="0"/>
    <x v="10"/>
    <x v="4"/>
    <x v="14"/>
    <n v="3"/>
    <n v="4577"/>
    <n v="5127"/>
    <n v="915"/>
    <x v="1"/>
  </r>
  <r>
    <x v="0"/>
    <x v="10"/>
    <x v="5"/>
    <x v="13"/>
    <n v="2"/>
    <n v="6600"/>
    <n v="7392"/>
    <n v="1320"/>
    <x v="0"/>
  </r>
  <r>
    <x v="0"/>
    <x v="11"/>
    <x v="0"/>
    <x v="0"/>
    <n v="3566"/>
    <n v="4577"/>
    <n v="5127"/>
    <n v="915"/>
    <x v="0"/>
  </r>
  <r>
    <x v="0"/>
    <x v="11"/>
    <x v="0"/>
    <x v="1"/>
    <n v="2498"/>
    <n v="8000"/>
    <n v="8960"/>
    <n v="1600"/>
    <x v="0"/>
  </r>
  <r>
    <x v="0"/>
    <x v="11"/>
    <x v="1"/>
    <x v="2"/>
    <n v="1245"/>
    <n v="4577"/>
    <n v="5126"/>
    <n v="915"/>
    <x v="0"/>
  </r>
  <r>
    <x v="0"/>
    <x v="11"/>
    <x v="2"/>
    <x v="3"/>
    <n v="644"/>
    <n v="5744"/>
    <n v="6433"/>
    <n v="1149"/>
    <x v="0"/>
  </r>
  <r>
    <x v="0"/>
    <x v="11"/>
    <x v="3"/>
    <x v="4"/>
    <n v="643"/>
    <n v="7000"/>
    <n v="7840"/>
    <n v="1400"/>
    <x v="1"/>
  </r>
  <r>
    <x v="0"/>
    <x v="11"/>
    <x v="2"/>
    <x v="5"/>
    <n v="455"/>
    <n v="4579"/>
    <n v="5128"/>
    <n v="916"/>
    <x v="1"/>
  </r>
  <r>
    <x v="0"/>
    <x v="11"/>
    <x v="3"/>
    <x v="6"/>
    <n v="345"/>
    <n v="7000"/>
    <n v="7840"/>
    <n v="1400"/>
    <x v="1"/>
  </r>
  <r>
    <x v="0"/>
    <x v="11"/>
    <x v="1"/>
    <x v="7"/>
    <n v="122"/>
    <n v="100"/>
    <n v="112"/>
    <n v="20"/>
    <x v="1"/>
  </r>
  <r>
    <x v="0"/>
    <x v="11"/>
    <x v="4"/>
    <x v="8"/>
    <n v="78"/>
    <n v="4577"/>
    <n v="5126"/>
    <n v="915"/>
    <x v="1"/>
  </r>
  <r>
    <x v="0"/>
    <x v="11"/>
    <x v="4"/>
    <x v="9"/>
    <n v="76"/>
    <n v="4577"/>
    <n v="5126"/>
    <n v="915"/>
    <x v="1"/>
  </r>
  <r>
    <x v="0"/>
    <x v="11"/>
    <x v="4"/>
    <x v="10"/>
    <n v="46"/>
    <n v="200"/>
    <n v="224"/>
    <n v="40"/>
    <x v="1"/>
  </r>
  <r>
    <x v="0"/>
    <x v="11"/>
    <x v="4"/>
    <x v="11"/>
    <n v="34"/>
    <n v="4577"/>
    <n v="5126"/>
    <n v="915"/>
    <x v="1"/>
  </r>
  <r>
    <x v="0"/>
    <x v="11"/>
    <x v="1"/>
    <x v="12"/>
    <n v="7"/>
    <n v="200"/>
    <n v="224"/>
    <n v="40"/>
    <x v="1"/>
  </r>
  <r>
    <x v="0"/>
    <x v="11"/>
    <x v="4"/>
    <x v="14"/>
    <n v="3"/>
    <n v="4577"/>
    <n v="5127"/>
    <n v="915"/>
    <x v="0"/>
  </r>
  <r>
    <x v="0"/>
    <x v="11"/>
    <x v="5"/>
    <x v="13"/>
    <n v="2"/>
    <n v="6600"/>
    <n v="7392"/>
    <n v="1320"/>
    <x v="1"/>
  </r>
  <r>
    <x v="1"/>
    <x v="0"/>
    <x v="0"/>
    <x v="0"/>
    <n v="6591"/>
    <n v="4577"/>
    <n v="5127"/>
    <n v="915"/>
    <x v="0"/>
  </r>
  <r>
    <x v="1"/>
    <x v="0"/>
    <x v="0"/>
    <x v="1"/>
    <n v="8271"/>
    <n v="8800"/>
    <n v="8960"/>
    <n v="1760"/>
    <x v="0"/>
  </r>
  <r>
    <x v="1"/>
    <x v="0"/>
    <x v="1"/>
    <x v="2"/>
    <n v="8470"/>
    <n v="5035"/>
    <n v="5126"/>
    <n v="1007"/>
    <x v="0"/>
  </r>
  <r>
    <x v="1"/>
    <x v="0"/>
    <x v="2"/>
    <x v="3"/>
    <n v="6055"/>
    <n v="6318"/>
    <n v="6433"/>
    <n v="1264"/>
    <x v="0"/>
  </r>
  <r>
    <x v="1"/>
    <x v="0"/>
    <x v="3"/>
    <x v="4"/>
    <n v="10368"/>
    <n v="7700"/>
    <n v="7840"/>
    <n v="1540"/>
    <x v="0"/>
  </r>
  <r>
    <x v="1"/>
    <x v="0"/>
    <x v="2"/>
    <x v="5"/>
    <n v="3101"/>
    <n v="5036"/>
    <n v="5128"/>
    <n v="1007"/>
    <x v="0"/>
  </r>
  <r>
    <x v="1"/>
    <x v="0"/>
    <x v="3"/>
    <x v="6"/>
    <n v="6591"/>
    <n v="7700"/>
    <n v="7840"/>
    <n v="1540"/>
    <x v="0"/>
  </r>
  <r>
    <x v="1"/>
    <x v="0"/>
    <x v="1"/>
    <x v="7"/>
    <n v="6591"/>
    <n v="110"/>
    <n v="112"/>
    <n v="22"/>
    <x v="0"/>
  </r>
  <r>
    <x v="1"/>
    <x v="0"/>
    <x v="4"/>
    <x v="8"/>
    <n v="288"/>
    <n v="5035"/>
    <n v="5126"/>
    <n v="1007"/>
    <x v="0"/>
  </r>
  <r>
    <x v="1"/>
    <x v="0"/>
    <x v="4"/>
    <x v="9"/>
    <n v="6591"/>
    <n v="4577"/>
    <n v="5126"/>
    <n v="915"/>
    <x v="0"/>
  </r>
  <r>
    <x v="1"/>
    <x v="0"/>
    <x v="4"/>
    <x v="10"/>
    <n v="4033"/>
    <n v="200"/>
    <n v="224"/>
    <n v="40"/>
    <x v="0"/>
  </r>
  <r>
    <x v="1"/>
    <x v="0"/>
    <x v="4"/>
    <x v="11"/>
    <n v="7986"/>
    <n v="4577"/>
    <n v="5126"/>
    <n v="915"/>
    <x v="0"/>
  </r>
  <r>
    <x v="1"/>
    <x v="0"/>
    <x v="1"/>
    <x v="12"/>
    <n v="5539"/>
    <n v="200"/>
    <n v="224"/>
    <n v="40"/>
    <x v="0"/>
  </r>
  <r>
    <x v="1"/>
    <x v="0"/>
    <x v="5"/>
    <x v="13"/>
    <n v="3"/>
    <n v="6600"/>
    <n v="7392"/>
    <n v="1320"/>
    <x v="0"/>
  </r>
  <r>
    <x v="1"/>
    <x v="0"/>
    <x v="4"/>
    <x v="14"/>
    <n v="3"/>
    <n v="4577"/>
    <n v="5127"/>
    <n v="915"/>
    <x v="0"/>
  </r>
  <r>
    <x v="1"/>
    <x v="1"/>
    <x v="0"/>
    <x v="0"/>
    <n v="3566"/>
    <n v="4577"/>
    <n v="5127"/>
    <n v="915"/>
    <x v="0"/>
  </r>
  <r>
    <x v="1"/>
    <x v="1"/>
    <x v="0"/>
    <x v="1"/>
    <n v="2498"/>
    <n v="8000"/>
    <n v="8960"/>
    <n v="1600"/>
    <x v="0"/>
  </r>
  <r>
    <x v="1"/>
    <x v="1"/>
    <x v="1"/>
    <x v="2"/>
    <n v="1245"/>
    <n v="4577"/>
    <n v="5126"/>
    <n v="915"/>
    <x v="0"/>
  </r>
  <r>
    <x v="1"/>
    <x v="1"/>
    <x v="2"/>
    <x v="3"/>
    <n v="644"/>
    <n v="5744"/>
    <n v="6433"/>
    <n v="1149"/>
    <x v="0"/>
  </r>
  <r>
    <x v="1"/>
    <x v="1"/>
    <x v="3"/>
    <x v="4"/>
    <n v="643"/>
    <n v="7000"/>
    <n v="7840"/>
    <n v="1400"/>
    <x v="0"/>
  </r>
  <r>
    <x v="1"/>
    <x v="1"/>
    <x v="2"/>
    <x v="5"/>
    <n v="455"/>
    <n v="4579"/>
    <n v="5128"/>
    <n v="916"/>
    <x v="0"/>
  </r>
  <r>
    <x v="1"/>
    <x v="1"/>
    <x v="3"/>
    <x v="6"/>
    <n v="345"/>
    <n v="7000"/>
    <n v="7840"/>
    <n v="1400"/>
    <x v="0"/>
  </r>
  <r>
    <x v="1"/>
    <x v="1"/>
    <x v="1"/>
    <x v="7"/>
    <n v="122"/>
    <n v="100"/>
    <n v="112"/>
    <n v="20"/>
    <x v="0"/>
  </r>
  <r>
    <x v="1"/>
    <x v="1"/>
    <x v="4"/>
    <x v="8"/>
    <n v="78"/>
    <n v="4577"/>
    <n v="5126"/>
    <n v="915"/>
    <x v="0"/>
  </r>
  <r>
    <x v="1"/>
    <x v="1"/>
    <x v="4"/>
    <x v="9"/>
    <n v="240"/>
    <n v="4577"/>
    <n v="5126"/>
    <n v="915"/>
    <x v="0"/>
  </r>
  <r>
    <x v="1"/>
    <x v="1"/>
    <x v="4"/>
    <x v="10"/>
    <n v="5492"/>
    <n v="200"/>
    <n v="224"/>
    <n v="40"/>
    <x v="0"/>
  </r>
  <r>
    <x v="1"/>
    <x v="1"/>
    <x v="4"/>
    <x v="11"/>
    <n v="240"/>
    <n v="4577"/>
    <n v="5126"/>
    <n v="915"/>
    <x v="0"/>
  </r>
  <r>
    <x v="1"/>
    <x v="1"/>
    <x v="1"/>
    <x v="12"/>
    <n v="5493"/>
    <n v="200"/>
    <n v="224"/>
    <n v="40"/>
    <x v="0"/>
  </r>
  <r>
    <x v="1"/>
    <x v="1"/>
    <x v="4"/>
    <x v="14"/>
    <n v="7920"/>
    <n v="4577"/>
    <n v="5127"/>
    <n v="915"/>
    <x v="0"/>
  </r>
  <r>
    <x v="1"/>
    <x v="1"/>
    <x v="5"/>
    <x v="13"/>
    <n v="5493"/>
    <n v="6600"/>
    <n v="7392"/>
    <n v="1320"/>
    <x v="0"/>
  </r>
  <r>
    <x v="1"/>
    <x v="2"/>
    <x v="0"/>
    <x v="0"/>
    <n v="9600"/>
    <n v="4577"/>
    <n v="5127"/>
    <n v="915"/>
    <x v="0"/>
  </r>
  <r>
    <x v="1"/>
    <x v="2"/>
    <x v="0"/>
    <x v="1"/>
    <n v="5493"/>
    <n v="8000"/>
    <n v="8960"/>
    <n v="1600"/>
    <x v="0"/>
  </r>
  <r>
    <x v="1"/>
    <x v="2"/>
    <x v="1"/>
    <x v="2"/>
    <n v="6892"/>
    <n v="4577"/>
    <n v="5126"/>
    <n v="915"/>
    <x v="0"/>
  </r>
  <r>
    <x v="1"/>
    <x v="2"/>
    <x v="2"/>
    <x v="3"/>
    <n v="644"/>
    <n v="5744"/>
    <n v="6433"/>
    <n v="1149"/>
    <x v="0"/>
  </r>
  <r>
    <x v="1"/>
    <x v="2"/>
    <x v="3"/>
    <x v="4"/>
    <n v="643"/>
    <n v="7000"/>
    <n v="7840"/>
    <n v="1400"/>
    <x v="0"/>
  </r>
  <r>
    <x v="1"/>
    <x v="2"/>
    <x v="2"/>
    <x v="5"/>
    <n v="455"/>
    <n v="4579"/>
    <n v="5128"/>
    <n v="916"/>
    <x v="0"/>
  </r>
  <r>
    <x v="1"/>
    <x v="2"/>
    <x v="3"/>
    <x v="6"/>
    <n v="345"/>
    <n v="7000"/>
    <n v="7840"/>
    <n v="1400"/>
    <x v="0"/>
  </r>
  <r>
    <x v="1"/>
    <x v="2"/>
    <x v="1"/>
    <x v="7"/>
    <n v="122"/>
    <n v="100"/>
    <n v="112"/>
    <n v="20"/>
    <x v="0"/>
  </r>
  <r>
    <x v="1"/>
    <x v="2"/>
    <x v="4"/>
    <x v="8"/>
    <n v="78"/>
    <n v="4577"/>
    <n v="5126"/>
    <n v="915"/>
    <x v="0"/>
  </r>
  <r>
    <x v="1"/>
    <x v="2"/>
    <x v="4"/>
    <x v="9"/>
    <n v="76"/>
    <n v="4577"/>
    <n v="5126"/>
    <n v="915"/>
    <x v="0"/>
  </r>
  <r>
    <x v="1"/>
    <x v="2"/>
    <x v="4"/>
    <x v="10"/>
    <n v="46"/>
    <n v="200"/>
    <n v="224"/>
    <n v="40"/>
    <x v="0"/>
  </r>
  <r>
    <x v="1"/>
    <x v="2"/>
    <x v="4"/>
    <x v="11"/>
    <n v="34"/>
    <n v="4577"/>
    <n v="5126"/>
    <n v="915"/>
    <x v="0"/>
  </r>
  <r>
    <x v="1"/>
    <x v="2"/>
    <x v="1"/>
    <x v="12"/>
    <n v="7"/>
    <n v="200"/>
    <n v="224"/>
    <n v="40"/>
    <x v="0"/>
  </r>
  <r>
    <x v="1"/>
    <x v="2"/>
    <x v="4"/>
    <x v="14"/>
    <n v="3"/>
    <n v="4577"/>
    <n v="5127"/>
    <n v="915"/>
    <x v="0"/>
  </r>
  <r>
    <x v="1"/>
    <x v="2"/>
    <x v="5"/>
    <x v="13"/>
    <n v="2"/>
    <n v="6600"/>
    <n v="7392"/>
    <n v="1320"/>
    <x v="0"/>
  </r>
  <r>
    <x v="1"/>
    <x v="3"/>
    <x v="0"/>
    <x v="0"/>
    <n v="3566"/>
    <n v="4577"/>
    <n v="5127"/>
    <n v="915"/>
    <x v="0"/>
  </r>
  <r>
    <x v="1"/>
    <x v="3"/>
    <x v="0"/>
    <x v="1"/>
    <n v="2498"/>
    <n v="8000"/>
    <n v="8960"/>
    <n v="1600"/>
    <x v="0"/>
  </r>
  <r>
    <x v="1"/>
    <x v="3"/>
    <x v="1"/>
    <x v="2"/>
    <n v="1245"/>
    <n v="4577"/>
    <n v="5126"/>
    <n v="915"/>
    <x v="0"/>
  </r>
  <r>
    <x v="1"/>
    <x v="3"/>
    <x v="2"/>
    <x v="3"/>
    <n v="644"/>
    <n v="5744"/>
    <n v="6433"/>
    <n v="1149"/>
    <x v="0"/>
  </r>
  <r>
    <x v="1"/>
    <x v="3"/>
    <x v="3"/>
    <x v="4"/>
    <n v="643"/>
    <n v="7000"/>
    <n v="7840"/>
    <n v="1400"/>
    <x v="0"/>
  </r>
  <r>
    <x v="1"/>
    <x v="3"/>
    <x v="2"/>
    <x v="5"/>
    <n v="455"/>
    <n v="4579"/>
    <n v="5128"/>
    <n v="916"/>
    <x v="0"/>
  </r>
  <r>
    <x v="1"/>
    <x v="3"/>
    <x v="3"/>
    <x v="6"/>
    <n v="345"/>
    <n v="7000"/>
    <n v="7840"/>
    <n v="1400"/>
    <x v="0"/>
  </r>
  <r>
    <x v="1"/>
    <x v="3"/>
    <x v="1"/>
    <x v="7"/>
    <n v="122"/>
    <n v="100"/>
    <n v="112"/>
    <n v="20"/>
    <x v="0"/>
  </r>
  <r>
    <x v="1"/>
    <x v="3"/>
    <x v="4"/>
    <x v="8"/>
    <n v="78"/>
    <n v="4577"/>
    <n v="5126"/>
    <n v="915"/>
    <x v="0"/>
  </r>
  <r>
    <x v="1"/>
    <x v="3"/>
    <x v="4"/>
    <x v="9"/>
    <n v="76"/>
    <n v="4577"/>
    <n v="5126"/>
    <n v="915"/>
    <x v="0"/>
  </r>
  <r>
    <x v="1"/>
    <x v="3"/>
    <x v="4"/>
    <x v="10"/>
    <n v="46"/>
    <n v="200"/>
    <n v="224"/>
    <n v="40"/>
    <x v="0"/>
  </r>
  <r>
    <x v="1"/>
    <x v="3"/>
    <x v="4"/>
    <x v="11"/>
    <n v="34"/>
    <n v="4577"/>
    <n v="5126"/>
    <n v="915"/>
    <x v="0"/>
  </r>
  <r>
    <x v="1"/>
    <x v="3"/>
    <x v="1"/>
    <x v="12"/>
    <n v="7"/>
    <n v="200"/>
    <n v="224"/>
    <n v="40"/>
    <x v="0"/>
  </r>
  <r>
    <x v="1"/>
    <x v="3"/>
    <x v="4"/>
    <x v="14"/>
    <n v="3"/>
    <n v="4577"/>
    <n v="5127"/>
    <n v="915"/>
    <x v="0"/>
  </r>
  <r>
    <x v="1"/>
    <x v="3"/>
    <x v="5"/>
    <x v="13"/>
    <n v="2"/>
    <n v="7920"/>
    <n v="10296"/>
    <n v="1584"/>
    <x v="0"/>
  </r>
  <r>
    <x v="1"/>
    <x v="4"/>
    <x v="0"/>
    <x v="0"/>
    <n v="3566"/>
    <n v="5493"/>
    <n v="7141"/>
    <n v="1099"/>
    <x v="0"/>
  </r>
  <r>
    <x v="1"/>
    <x v="4"/>
    <x v="0"/>
    <x v="1"/>
    <n v="2498"/>
    <n v="9600"/>
    <n v="12480"/>
    <n v="1920"/>
    <x v="0"/>
  </r>
  <r>
    <x v="1"/>
    <x v="4"/>
    <x v="1"/>
    <x v="2"/>
    <n v="1245"/>
    <n v="5493"/>
    <n v="7140"/>
    <n v="1099"/>
    <x v="0"/>
  </r>
  <r>
    <x v="1"/>
    <x v="4"/>
    <x v="2"/>
    <x v="3"/>
    <n v="644"/>
    <n v="6892"/>
    <n v="8960"/>
    <n v="1378"/>
    <x v="0"/>
  </r>
  <r>
    <x v="1"/>
    <x v="4"/>
    <x v="3"/>
    <x v="4"/>
    <n v="643"/>
    <n v="8400"/>
    <n v="10920"/>
    <n v="1680"/>
    <x v="0"/>
  </r>
  <r>
    <x v="1"/>
    <x v="4"/>
    <x v="2"/>
    <x v="5"/>
    <n v="455"/>
    <n v="5494"/>
    <n v="7143"/>
    <n v="1099"/>
    <x v="0"/>
  </r>
  <r>
    <x v="1"/>
    <x v="4"/>
    <x v="3"/>
    <x v="6"/>
    <n v="345"/>
    <n v="8400"/>
    <n v="10920"/>
    <n v="1680"/>
    <x v="0"/>
  </r>
  <r>
    <x v="1"/>
    <x v="4"/>
    <x v="1"/>
    <x v="7"/>
    <n v="122"/>
    <n v="120"/>
    <n v="156"/>
    <n v="24"/>
    <x v="0"/>
  </r>
  <r>
    <x v="1"/>
    <x v="4"/>
    <x v="4"/>
    <x v="8"/>
    <n v="78"/>
    <n v="4577"/>
    <n v="5126"/>
    <n v="915"/>
    <x v="0"/>
  </r>
  <r>
    <x v="1"/>
    <x v="4"/>
    <x v="4"/>
    <x v="9"/>
    <n v="76"/>
    <n v="4577"/>
    <n v="5126"/>
    <n v="915"/>
    <x v="0"/>
  </r>
  <r>
    <x v="1"/>
    <x v="4"/>
    <x v="4"/>
    <x v="10"/>
    <n v="46"/>
    <n v="200"/>
    <n v="224"/>
    <n v="40"/>
    <x v="0"/>
  </r>
  <r>
    <x v="1"/>
    <x v="4"/>
    <x v="4"/>
    <x v="11"/>
    <n v="34"/>
    <n v="4577"/>
    <n v="5126"/>
    <n v="915"/>
    <x v="0"/>
  </r>
  <r>
    <x v="1"/>
    <x v="4"/>
    <x v="1"/>
    <x v="12"/>
    <n v="7"/>
    <n v="200"/>
    <n v="224"/>
    <n v="40"/>
    <x v="0"/>
  </r>
  <r>
    <x v="1"/>
    <x v="4"/>
    <x v="4"/>
    <x v="14"/>
    <n v="3"/>
    <n v="4577"/>
    <n v="5127"/>
    <n v="915"/>
    <x v="0"/>
  </r>
  <r>
    <x v="1"/>
    <x v="4"/>
    <x v="5"/>
    <x v="13"/>
    <n v="2"/>
    <n v="6600"/>
    <n v="7392"/>
    <n v="1320"/>
    <x v="0"/>
  </r>
  <r>
    <x v="1"/>
    <x v="5"/>
    <x v="0"/>
    <x v="0"/>
    <n v="3566"/>
    <n v="4577"/>
    <n v="5127"/>
    <n v="915"/>
    <x v="0"/>
  </r>
  <r>
    <x v="1"/>
    <x v="5"/>
    <x v="0"/>
    <x v="1"/>
    <n v="2498"/>
    <n v="8000"/>
    <n v="8960"/>
    <n v="1600"/>
    <x v="0"/>
  </r>
  <r>
    <x v="1"/>
    <x v="5"/>
    <x v="1"/>
    <x v="2"/>
    <n v="1245"/>
    <n v="4577"/>
    <n v="5126"/>
    <n v="915"/>
    <x v="0"/>
  </r>
  <r>
    <x v="1"/>
    <x v="5"/>
    <x v="2"/>
    <x v="3"/>
    <n v="644"/>
    <n v="5744"/>
    <n v="6433"/>
    <n v="1149"/>
    <x v="0"/>
  </r>
  <r>
    <x v="1"/>
    <x v="5"/>
    <x v="3"/>
    <x v="4"/>
    <n v="643"/>
    <n v="7000"/>
    <n v="7840"/>
    <n v="1400"/>
    <x v="0"/>
  </r>
  <r>
    <x v="1"/>
    <x v="5"/>
    <x v="2"/>
    <x v="5"/>
    <n v="455"/>
    <n v="4579"/>
    <n v="5128"/>
    <n v="916"/>
    <x v="0"/>
  </r>
  <r>
    <x v="1"/>
    <x v="5"/>
    <x v="3"/>
    <x v="6"/>
    <n v="345"/>
    <n v="7000"/>
    <n v="7840"/>
    <n v="1400"/>
    <x v="0"/>
  </r>
  <r>
    <x v="1"/>
    <x v="5"/>
    <x v="1"/>
    <x v="7"/>
    <n v="122"/>
    <n v="100"/>
    <n v="112"/>
    <n v="20"/>
    <x v="0"/>
  </r>
  <r>
    <x v="1"/>
    <x v="5"/>
    <x v="4"/>
    <x v="8"/>
    <n v="78"/>
    <n v="4577"/>
    <n v="5126"/>
    <n v="915"/>
    <x v="0"/>
  </r>
  <r>
    <x v="1"/>
    <x v="5"/>
    <x v="4"/>
    <x v="9"/>
    <n v="5035"/>
    <n v="4577"/>
    <n v="5126"/>
    <n v="915"/>
    <x v="0"/>
  </r>
  <r>
    <x v="1"/>
    <x v="5"/>
    <x v="4"/>
    <x v="10"/>
    <n v="220"/>
    <n v="200"/>
    <n v="224"/>
    <n v="40"/>
    <x v="0"/>
  </r>
  <r>
    <x v="1"/>
    <x v="5"/>
    <x v="4"/>
    <x v="11"/>
    <n v="5034"/>
    <n v="4577"/>
    <n v="5126"/>
    <n v="915"/>
    <x v="0"/>
  </r>
  <r>
    <x v="1"/>
    <x v="5"/>
    <x v="1"/>
    <x v="12"/>
    <n v="220"/>
    <n v="200"/>
    <n v="224"/>
    <n v="40"/>
    <x v="0"/>
  </r>
  <r>
    <x v="1"/>
    <x v="5"/>
    <x v="5"/>
    <x v="13"/>
    <n v="7260"/>
    <n v="6600"/>
    <n v="7392"/>
    <n v="1320"/>
    <x v="0"/>
  </r>
  <r>
    <x v="1"/>
    <x v="5"/>
    <x v="4"/>
    <x v="14"/>
    <n v="5035"/>
    <n v="4577"/>
    <n v="5127"/>
    <n v="915"/>
    <x v="0"/>
  </r>
  <r>
    <x v="1"/>
    <x v="6"/>
    <x v="0"/>
    <x v="0"/>
    <n v="5035"/>
    <n v="4577"/>
    <n v="5127"/>
    <n v="915"/>
    <x v="0"/>
  </r>
  <r>
    <x v="1"/>
    <x v="6"/>
    <x v="0"/>
    <x v="1"/>
    <n v="8800"/>
    <n v="8000"/>
    <n v="8960"/>
    <n v="1600"/>
    <x v="0"/>
  </r>
  <r>
    <x v="1"/>
    <x v="6"/>
    <x v="1"/>
    <x v="2"/>
    <n v="5035"/>
    <n v="4577"/>
    <n v="5126"/>
    <n v="915"/>
    <x v="0"/>
  </r>
  <r>
    <x v="1"/>
    <x v="6"/>
    <x v="2"/>
    <x v="3"/>
    <n v="644"/>
    <n v="5744"/>
    <n v="6433"/>
    <n v="1149"/>
    <x v="0"/>
  </r>
  <r>
    <x v="1"/>
    <x v="6"/>
    <x v="3"/>
    <x v="4"/>
    <n v="643"/>
    <n v="7000"/>
    <n v="7840"/>
    <n v="1400"/>
    <x v="0"/>
  </r>
  <r>
    <x v="1"/>
    <x v="6"/>
    <x v="2"/>
    <x v="5"/>
    <n v="455"/>
    <n v="4579"/>
    <n v="5128"/>
    <n v="916"/>
    <x v="0"/>
  </r>
  <r>
    <x v="1"/>
    <x v="6"/>
    <x v="3"/>
    <x v="6"/>
    <n v="345"/>
    <n v="7000"/>
    <n v="7840"/>
    <n v="1400"/>
    <x v="0"/>
  </r>
  <r>
    <x v="1"/>
    <x v="6"/>
    <x v="1"/>
    <x v="7"/>
    <n v="122"/>
    <n v="100"/>
    <n v="112"/>
    <n v="20"/>
    <x v="0"/>
  </r>
  <r>
    <x v="1"/>
    <x v="6"/>
    <x v="4"/>
    <x v="8"/>
    <n v="78"/>
    <n v="4577"/>
    <n v="5126"/>
    <n v="915"/>
    <x v="0"/>
  </r>
  <r>
    <x v="1"/>
    <x v="6"/>
    <x v="4"/>
    <x v="9"/>
    <n v="76"/>
    <n v="4577"/>
    <n v="5126"/>
    <n v="915"/>
    <x v="0"/>
  </r>
  <r>
    <x v="1"/>
    <x v="6"/>
    <x v="4"/>
    <x v="10"/>
    <n v="46"/>
    <n v="200"/>
    <n v="224"/>
    <n v="40"/>
    <x v="0"/>
  </r>
  <r>
    <x v="1"/>
    <x v="6"/>
    <x v="4"/>
    <x v="11"/>
    <n v="34"/>
    <n v="4577"/>
    <n v="5126"/>
    <n v="915"/>
    <x v="0"/>
  </r>
  <r>
    <x v="1"/>
    <x v="6"/>
    <x v="1"/>
    <x v="12"/>
    <n v="7"/>
    <n v="200"/>
    <n v="224"/>
    <n v="40"/>
    <x v="0"/>
  </r>
  <r>
    <x v="1"/>
    <x v="6"/>
    <x v="4"/>
    <x v="14"/>
    <n v="3"/>
    <n v="4577"/>
    <n v="5127"/>
    <n v="915"/>
    <x v="0"/>
  </r>
  <r>
    <x v="1"/>
    <x v="6"/>
    <x v="5"/>
    <x v="13"/>
    <n v="2"/>
    <n v="6600"/>
    <n v="7392"/>
    <n v="1320"/>
    <x v="0"/>
  </r>
  <r>
    <x v="1"/>
    <x v="7"/>
    <x v="0"/>
    <x v="0"/>
    <n v="3566"/>
    <n v="4577"/>
    <n v="5127"/>
    <n v="915"/>
    <x v="0"/>
  </r>
  <r>
    <x v="1"/>
    <x v="7"/>
    <x v="0"/>
    <x v="1"/>
    <n v="2498"/>
    <n v="8000"/>
    <n v="8960"/>
    <n v="1600"/>
    <x v="0"/>
  </r>
  <r>
    <x v="1"/>
    <x v="7"/>
    <x v="1"/>
    <x v="2"/>
    <n v="1245"/>
    <n v="4577"/>
    <n v="5126"/>
    <n v="915"/>
    <x v="0"/>
  </r>
  <r>
    <x v="1"/>
    <x v="7"/>
    <x v="2"/>
    <x v="3"/>
    <n v="644"/>
    <n v="5744"/>
    <n v="6433"/>
    <n v="1149"/>
    <x v="0"/>
  </r>
  <r>
    <x v="1"/>
    <x v="7"/>
    <x v="3"/>
    <x v="4"/>
    <n v="643"/>
    <n v="7000"/>
    <n v="7840"/>
    <n v="1400"/>
    <x v="0"/>
  </r>
  <r>
    <x v="1"/>
    <x v="7"/>
    <x v="2"/>
    <x v="5"/>
    <n v="455"/>
    <n v="5036"/>
    <n v="5128"/>
    <n v="1007"/>
    <x v="0"/>
  </r>
  <r>
    <x v="1"/>
    <x v="7"/>
    <x v="3"/>
    <x v="6"/>
    <n v="345"/>
    <n v="7700"/>
    <n v="7840"/>
    <n v="1540"/>
    <x v="0"/>
  </r>
  <r>
    <x v="1"/>
    <x v="7"/>
    <x v="1"/>
    <x v="7"/>
    <n v="122"/>
    <n v="110"/>
    <n v="112"/>
    <n v="22"/>
    <x v="0"/>
  </r>
  <r>
    <x v="1"/>
    <x v="7"/>
    <x v="4"/>
    <x v="8"/>
    <n v="78"/>
    <n v="5035"/>
    <n v="5126"/>
    <n v="1007"/>
    <x v="0"/>
  </r>
  <r>
    <x v="1"/>
    <x v="7"/>
    <x v="4"/>
    <x v="9"/>
    <n v="76"/>
    <n v="5035"/>
    <n v="5126"/>
    <n v="1007"/>
    <x v="0"/>
  </r>
  <r>
    <x v="1"/>
    <x v="7"/>
    <x v="4"/>
    <x v="10"/>
    <n v="46"/>
    <n v="230"/>
    <n v="224"/>
    <n v="46"/>
    <x v="0"/>
  </r>
  <r>
    <x v="1"/>
    <x v="7"/>
    <x v="4"/>
    <x v="11"/>
    <n v="34"/>
    <n v="5263"/>
    <n v="5126"/>
    <n v="1053"/>
    <x v="0"/>
  </r>
  <r>
    <x v="1"/>
    <x v="7"/>
    <x v="1"/>
    <x v="12"/>
    <n v="7"/>
    <n v="230"/>
    <n v="224"/>
    <n v="46"/>
    <x v="1"/>
  </r>
  <r>
    <x v="1"/>
    <x v="7"/>
    <x v="4"/>
    <x v="14"/>
    <n v="3"/>
    <n v="5264"/>
    <n v="5127"/>
    <n v="1053"/>
    <x v="1"/>
  </r>
  <r>
    <x v="1"/>
    <x v="7"/>
    <x v="5"/>
    <x v="13"/>
    <n v="2"/>
    <n v="7590"/>
    <n v="7392"/>
    <n v="1518"/>
    <x v="1"/>
  </r>
  <r>
    <x v="1"/>
    <x v="8"/>
    <x v="0"/>
    <x v="0"/>
    <n v="3566"/>
    <n v="5264"/>
    <n v="5127"/>
    <n v="1053"/>
    <x v="1"/>
  </r>
  <r>
    <x v="1"/>
    <x v="8"/>
    <x v="0"/>
    <x v="1"/>
    <n v="2498"/>
    <n v="8800"/>
    <n v="8960"/>
    <n v="1760"/>
    <x v="1"/>
  </r>
  <r>
    <x v="1"/>
    <x v="8"/>
    <x v="1"/>
    <x v="2"/>
    <n v="1245"/>
    <n v="5035"/>
    <n v="5126"/>
    <n v="1007"/>
    <x v="1"/>
  </r>
  <r>
    <x v="1"/>
    <x v="8"/>
    <x v="2"/>
    <x v="3"/>
    <n v="644"/>
    <n v="6318"/>
    <n v="6433"/>
    <n v="1264"/>
    <x v="1"/>
  </r>
  <r>
    <x v="1"/>
    <x v="8"/>
    <x v="3"/>
    <x v="4"/>
    <n v="643"/>
    <n v="7700"/>
    <n v="7840"/>
    <n v="1540"/>
    <x v="1"/>
  </r>
  <r>
    <x v="1"/>
    <x v="8"/>
    <x v="2"/>
    <x v="5"/>
    <n v="455"/>
    <n v="5036"/>
    <n v="5128"/>
    <n v="1007"/>
    <x v="1"/>
  </r>
  <r>
    <x v="1"/>
    <x v="8"/>
    <x v="3"/>
    <x v="6"/>
    <n v="345"/>
    <n v="7700"/>
    <n v="7840"/>
    <n v="1540"/>
    <x v="1"/>
  </r>
  <r>
    <x v="1"/>
    <x v="8"/>
    <x v="1"/>
    <x v="7"/>
    <n v="122"/>
    <n v="110"/>
    <n v="112"/>
    <n v="22"/>
    <x v="1"/>
  </r>
  <r>
    <x v="1"/>
    <x v="8"/>
    <x v="4"/>
    <x v="8"/>
    <n v="78"/>
    <n v="5035"/>
    <n v="5126"/>
    <n v="1007"/>
    <x v="1"/>
  </r>
  <r>
    <x v="1"/>
    <x v="8"/>
    <x v="4"/>
    <x v="9"/>
    <n v="76"/>
    <n v="4577"/>
    <n v="5126"/>
    <n v="915"/>
    <x v="1"/>
  </r>
  <r>
    <x v="1"/>
    <x v="8"/>
    <x v="4"/>
    <x v="10"/>
    <n v="46"/>
    <n v="200"/>
    <n v="224"/>
    <n v="40"/>
    <x v="1"/>
  </r>
  <r>
    <x v="1"/>
    <x v="8"/>
    <x v="4"/>
    <x v="11"/>
    <n v="34"/>
    <n v="4577"/>
    <n v="5126"/>
    <n v="915"/>
    <x v="1"/>
  </r>
  <r>
    <x v="1"/>
    <x v="8"/>
    <x v="1"/>
    <x v="12"/>
    <n v="7"/>
    <n v="200"/>
    <n v="224"/>
    <n v="40"/>
    <x v="1"/>
  </r>
  <r>
    <x v="1"/>
    <x v="8"/>
    <x v="4"/>
    <x v="14"/>
    <n v="3"/>
    <n v="4577"/>
    <n v="5127"/>
    <n v="915"/>
    <x v="1"/>
  </r>
  <r>
    <x v="1"/>
    <x v="8"/>
    <x v="5"/>
    <x v="13"/>
    <n v="2"/>
    <n v="6600"/>
    <n v="7392"/>
    <n v="1320"/>
    <x v="1"/>
  </r>
  <r>
    <x v="1"/>
    <x v="9"/>
    <x v="0"/>
    <x v="0"/>
    <n v="3566"/>
    <n v="4577"/>
    <n v="5127"/>
    <n v="915"/>
    <x v="1"/>
  </r>
  <r>
    <x v="1"/>
    <x v="9"/>
    <x v="0"/>
    <x v="1"/>
    <n v="2498"/>
    <n v="8000"/>
    <n v="8960"/>
    <n v="1600"/>
    <x v="1"/>
  </r>
  <r>
    <x v="1"/>
    <x v="9"/>
    <x v="1"/>
    <x v="2"/>
    <n v="1245"/>
    <n v="4577"/>
    <n v="5126"/>
    <n v="915"/>
    <x v="1"/>
  </r>
  <r>
    <x v="1"/>
    <x v="9"/>
    <x v="2"/>
    <x v="3"/>
    <n v="644"/>
    <n v="5744"/>
    <n v="6433"/>
    <n v="1149"/>
    <x v="1"/>
  </r>
  <r>
    <x v="1"/>
    <x v="9"/>
    <x v="3"/>
    <x v="4"/>
    <n v="643"/>
    <n v="7000"/>
    <n v="7840"/>
    <n v="1400"/>
    <x v="1"/>
  </r>
  <r>
    <x v="1"/>
    <x v="9"/>
    <x v="2"/>
    <x v="5"/>
    <n v="455"/>
    <n v="4579"/>
    <n v="5128"/>
    <n v="916"/>
    <x v="0"/>
  </r>
  <r>
    <x v="1"/>
    <x v="9"/>
    <x v="3"/>
    <x v="6"/>
    <n v="345"/>
    <n v="7000"/>
    <n v="7840"/>
    <n v="1400"/>
    <x v="0"/>
  </r>
  <r>
    <x v="1"/>
    <x v="9"/>
    <x v="1"/>
    <x v="7"/>
    <n v="122"/>
    <n v="100"/>
    <n v="112"/>
    <n v="20"/>
    <x v="0"/>
  </r>
  <r>
    <x v="1"/>
    <x v="9"/>
    <x v="4"/>
    <x v="8"/>
    <n v="78"/>
    <n v="4577"/>
    <n v="5126"/>
    <n v="915"/>
    <x v="0"/>
  </r>
  <r>
    <x v="1"/>
    <x v="9"/>
    <x v="4"/>
    <x v="9"/>
    <n v="76"/>
    <n v="4577"/>
    <n v="5126"/>
    <n v="915"/>
    <x v="0"/>
  </r>
  <r>
    <x v="1"/>
    <x v="9"/>
    <x v="4"/>
    <x v="10"/>
    <n v="46"/>
    <n v="200"/>
    <n v="224"/>
    <n v="40"/>
    <x v="0"/>
  </r>
  <r>
    <x v="1"/>
    <x v="9"/>
    <x v="4"/>
    <x v="11"/>
    <n v="34"/>
    <n v="4577"/>
    <n v="5126"/>
    <n v="915"/>
    <x v="0"/>
  </r>
  <r>
    <x v="1"/>
    <x v="9"/>
    <x v="1"/>
    <x v="12"/>
    <n v="7"/>
    <n v="200"/>
    <n v="224"/>
    <n v="40"/>
    <x v="0"/>
  </r>
  <r>
    <x v="1"/>
    <x v="9"/>
    <x v="4"/>
    <x v="14"/>
    <n v="3"/>
    <n v="4577"/>
    <n v="5127"/>
    <n v="915"/>
    <x v="0"/>
  </r>
  <r>
    <x v="1"/>
    <x v="9"/>
    <x v="5"/>
    <x v="13"/>
    <n v="2"/>
    <n v="6600"/>
    <n v="7392"/>
    <n v="1320"/>
    <x v="0"/>
  </r>
  <r>
    <x v="1"/>
    <x v="10"/>
    <x v="0"/>
    <x v="0"/>
    <n v="3566"/>
    <n v="4577"/>
    <n v="5127"/>
    <n v="915"/>
    <x v="0"/>
  </r>
  <r>
    <x v="1"/>
    <x v="10"/>
    <x v="0"/>
    <x v="1"/>
    <n v="2498"/>
    <n v="8000"/>
    <n v="8960"/>
    <n v="1600"/>
    <x v="0"/>
  </r>
  <r>
    <x v="1"/>
    <x v="10"/>
    <x v="1"/>
    <x v="2"/>
    <n v="1245"/>
    <n v="4577"/>
    <n v="5126"/>
    <n v="915"/>
    <x v="0"/>
  </r>
  <r>
    <x v="1"/>
    <x v="10"/>
    <x v="2"/>
    <x v="3"/>
    <n v="644"/>
    <n v="5744"/>
    <n v="6433"/>
    <n v="1149"/>
    <x v="0"/>
  </r>
  <r>
    <x v="1"/>
    <x v="10"/>
    <x v="3"/>
    <x v="4"/>
    <n v="643"/>
    <n v="7000"/>
    <n v="7840"/>
    <n v="1400"/>
    <x v="0"/>
  </r>
  <r>
    <x v="1"/>
    <x v="10"/>
    <x v="2"/>
    <x v="5"/>
    <n v="455"/>
    <n v="4579"/>
    <n v="5128"/>
    <n v="916"/>
    <x v="0"/>
  </r>
  <r>
    <x v="1"/>
    <x v="10"/>
    <x v="3"/>
    <x v="6"/>
    <n v="345"/>
    <n v="7000"/>
    <n v="7840"/>
    <n v="1400"/>
    <x v="0"/>
  </r>
  <r>
    <x v="1"/>
    <x v="10"/>
    <x v="1"/>
    <x v="7"/>
    <n v="122"/>
    <n v="100"/>
    <n v="112"/>
    <n v="20"/>
    <x v="0"/>
  </r>
  <r>
    <x v="1"/>
    <x v="10"/>
    <x v="4"/>
    <x v="8"/>
    <n v="78"/>
    <n v="4577"/>
    <n v="5126"/>
    <n v="915"/>
    <x v="0"/>
  </r>
  <r>
    <x v="1"/>
    <x v="10"/>
    <x v="4"/>
    <x v="9"/>
    <n v="76"/>
    <n v="4577"/>
    <n v="5126"/>
    <n v="915"/>
    <x v="0"/>
  </r>
  <r>
    <x v="1"/>
    <x v="10"/>
    <x v="4"/>
    <x v="10"/>
    <n v="46"/>
    <n v="200"/>
    <n v="224"/>
    <n v="40"/>
    <x v="0"/>
  </r>
  <r>
    <x v="1"/>
    <x v="10"/>
    <x v="4"/>
    <x v="11"/>
    <n v="34"/>
    <n v="5492"/>
    <n v="5126"/>
    <n v="1098"/>
    <x v="0"/>
  </r>
  <r>
    <x v="1"/>
    <x v="10"/>
    <x v="1"/>
    <x v="12"/>
    <n v="7"/>
    <n v="240"/>
    <n v="224"/>
    <n v="48"/>
    <x v="0"/>
  </r>
  <r>
    <x v="1"/>
    <x v="10"/>
    <x v="4"/>
    <x v="14"/>
    <n v="3"/>
    <n v="5493"/>
    <n v="5127"/>
    <n v="1099"/>
    <x v="0"/>
  </r>
  <r>
    <x v="1"/>
    <x v="10"/>
    <x v="5"/>
    <x v="13"/>
    <n v="2"/>
    <n v="7920"/>
    <n v="7392"/>
    <n v="1584"/>
    <x v="0"/>
  </r>
  <r>
    <x v="1"/>
    <x v="11"/>
    <x v="0"/>
    <x v="0"/>
    <n v="3566"/>
    <n v="4577"/>
    <n v="5127"/>
    <n v="915"/>
    <x v="0"/>
  </r>
  <r>
    <x v="1"/>
    <x v="11"/>
    <x v="0"/>
    <x v="1"/>
    <n v="2498"/>
    <n v="8000"/>
    <n v="8960"/>
    <n v="1600"/>
    <x v="0"/>
  </r>
  <r>
    <x v="1"/>
    <x v="11"/>
    <x v="1"/>
    <x v="2"/>
    <n v="1245"/>
    <n v="4577"/>
    <n v="5126"/>
    <n v="915"/>
    <x v="0"/>
  </r>
  <r>
    <x v="1"/>
    <x v="11"/>
    <x v="2"/>
    <x v="3"/>
    <n v="644"/>
    <n v="5744"/>
    <n v="6433"/>
    <n v="1149"/>
    <x v="0"/>
  </r>
  <r>
    <x v="1"/>
    <x v="11"/>
    <x v="3"/>
    <x v="4"/>
    <n v="643"/>
    <n v="7000"/>
    <n v="7840"/>
    <n v="1400"/>
    <x v="0"/>
  </r>
  <r>
    <x v="1"/>
    <x v="11"/>
    <x v="2"/>
    <x v="5"/>
    <n v="455"/>
    <n v="4579"/>
    <n v="5128"/>
    <n v="916"/>
    <x v="0"/>
  </r>
  <r>
    <x v="1"/>
    <x v="11"/>
    <x v="3"/>
    <x v="6"/>
    <n v="345"/>
    <n v="7000"/>
    <n v="7840"/>
    <n v="1400"/>
    <x v="0"/>
  </r>
  <r>
    <x v="1"/>
    <x v="11"/>
    <x v="1"/>
    <x v="7"/>
    <n v="122"/>
    <n v="100"/>
    <n v="112"/>
    <n v="20"/>
    <x v="0"/>
  </r>
  <r>
    <x v="1"/>
    <x v="11"/>
    <x v="4"/>
    <x v="8"/>
    <n v="78"/>
    <n v="4577"/>
    <n v="5126"/>
    <n v="915"/>
    <x v="0"/>
  </r>
  <r>
    <x v="1"/>
    <x v="11"/>
    <x v="4"/>
    <x v="9"/>
    <n v="76"/>
    <n v="4577"/>
    <n v="5126"/>
    <n v="915"/>
    <x v="0"/>
  </r>
  <r>
    <x v="1"/>
    <x v="11"/>
    <x v="4"/>
    <x v="10"/>
    <n v="46"/>
    <n v="200"/>
    <n v="224"/>
    <n v="40"/>
    <x v="0"/>
  </r>
  <r>
    <x v="1"/>
    <x v="11"/>
    <x v="4"/>
    <x v="11"/>
    <n v="34"/>
    <n v="4577"/>
    <n v="5126"/>
    <n v="915"/>
    <x v="0"/>
  </r>
  <r>
    <x v="1"/>
    <x v="11"/>
    <x v="1"/>
    <x v="12"/>
    <n v="7"/>
    <n v="200"/>
    <n v="224"/>
    <n v="40"/>
    <x v="0"/>
  </r>
  <r>
    <x v="1"/>
    <x v="11"/>
    <x v="4"/>
    <x v="14"/>
    <n v="3"/>
    <n v="4577"/>
    <n v="5127"/>
    <n v="915"/>
    <x v="0"/>
  </r>
  <r>
    <x v="1"/>
    <x v="11"/>
    <x v="5"/>
    <x v="13"/>
    <n v="2"/>
    <n v="6600"/>
    <n v="7392"/>
    <n v="1320"/>
    <x v="0"/>
  </r>
  <r>
    <x v="2"/>
    <x v="0"/>
    <x v="0"/>
    <x v="0"/>
    <n v="3566"/>
    <n v="5493"/>
    <n v="5127"/>
    <n v="1099"/>
    <x v="0"/>
  </r>
  <r>
    <x v="2"/>
    <x v="0"/>
    <x v="0"/>
    <x v="1"/>
    <n v="2498"/>
    <n v="9600"/>
    <n v="8960"/>
    <n v="1920"/>
    <x v="0"/>
  </r>
  <r>
    <x v="2"/>
    <x v="0"/>
    <x v="1"/>
    <x v="2"/>
    <n v="1245"/>
    <n v="5493"/>
    <n v="5126"/>
    <n v="1099"/>
    <x v="1"/>
  </r>
  <r>
    <x v="2"/>
    <x v="0"/>
    <x v="2"/>
    <x v="3"/>
    <n v="644"/>
    <n v="6892"/>
    <n v="6433"/>
    <n v="1378"/>
    <x v="1"/>
  </r>
  <r>
    <x v="2"/>
    <x v="0"/>
    <x v="3"/>
    <x v="4"/>
    <n v="643"/>
    <n v="8400"/>
    <n v="7840"/>
    <n v="1680"/>
    <x v="1"/>
  </r>
  <r>
    <x v="2"/>
    <x v="0"/>
    <x v="2"/>
    <x v="5"/>
    <n v="455"/>
    <n v="5494"/>
    <n v="5128"/>
    <n v="1099"/>
    <x v="1"/>
  </r>
  <r>
    <x v="2"/>
    <x v="0"/>
    <x v="3"/>
    <x v="6"/>
    <n v="345"/>
    <n v="8400"/>
    <n v="7840"/>
    <n v="1680"/>
    <x v="1"/>
  </r>
  <r>
    <x v="2"/>
    <x v="0"/>
    <x v="1"/>
    <x v="7"/>
    <n v="122"/>
    <n v="120"/>
    <n v="112"/>
    <n v="24"/>
    <x v="1"/>
  </r>
  <r>
    <x v="2"/>
    <x v="0"/>
    <x v="4"/>
    <x v="8"/>
    <n v="78"/>
    <n v="2289"/>
    <n v="5126"/>
    <n v="458"/>
    <x v="1"/>
  </r>
  <r>
    <x v="2"/>
    <x v="0"/>
    <x v="4"/>
    <x v="9"/>
    <n v="76"/>
    <n v="2288"/>
    <n v="5126"/>
    <n v="458"/>
    <x v="1"/>
  </r>
  <r>
    <x v="2"/>
    <x v="0"/>
    <x v="4"/>
    <x v="10"/>
    <n v="46"/>
    <n v="100"/>
    <n v="224"/>
    <n v="20"/>
    <x v="1"/>
  </r>
  <r>
    <x v="2"/>
    <x v="0"/>
    <x v="4"/>
    <x v="11"/>
    <n v="34"/>
    <n v="2288"/>
    <n v="5126"/>
    <n v="458"/>
    <x v="1"/>
  </r>
  <r>
    <x v="2"/>
    <x v="0"/>
    <x v="1"/>
    <x v="12"/>
    <n v="7"/>
    <n v="200"/>
    <n v="224"/>
    <n v="40"/>
    <x v="1"/>
  </r>
  <r>
    <x v="2"/>
    <x v="0"/>
    <x v="5"/>
    <x v="13"/>
    <n v="3"/>
    <n v="4577"/>
    <n v="7392"/>
    <n v="915"/>
    <x v="1"/>
  </r>
  <r>
    <x v="2"/>
    <x v="0"/>
    <x v="4"/>
    <x v="14"/>
    <n v="3"/>
    <n v="3300"/>
    <n v="5127"/>
    <n v="660"/>
    <x v="1"/>
  </r>
  <r>
    <x v="2"/>
    <x v="1"/>
    <x v="0"/>
    <x v="0"/>
    <n v="3566"/>
    <n v="4577"/>
    <n v="5127"/>
    <n v="915"/>
    <x v="1"/>
  </r>
  <r>
    <x v="2"/>
    <x v="1"/>
    <x v="0"/>
    <x v="1"/>
    <n v="2498"/>
    <n v="8000"/>
    <n v="8960"/>
    <n v="1600"/>
    <x v="1"/>
  </r>
  <r>
    <x v="2"/>
    <x v="1"/>
    <x v="1"/>
    <x v="2"/>
    <n v="1245"/>
    <n v="4577"/>
    <n v="5126"/>
    <n v="915"/>
    <x v="1"/>
  </r>
  <r>
    <x v="2"/>
    <x v="1"/>
    <x v="2"/>
    <x v="3"/>
    <n v="644"/>
    <n v="5744"/>
    <n v="6433"/>
    <n v="1149"/>
    <x v="1"/>
  </r>
  <r>
    <x v="2"/>
    <x v="1"/>
    <x v="3"/>
    <x v="4"/>
    <n v="643"/>
    <n v="7000"/>
    <n v="7840"/>
    <n v="1400"/>
    <x v="1"/>
  </r>
  <r>
    <x v="2"/>
    <x v="1"/>
    <x v="2"/>
    <x v="5"/>
    <n v="455"/>
    <n v="4579"/>
    <n v="5128"/>
    <n v="916"/>
    <x v="1"/>
  </r>
  <r>
    <x v="2"/>
    <x v="1"/>
    <x v="3"/>
    <x v="6"/>
    <n v="345"/>
    <n v="7000"/>
    <n v="7840"/>
    <n v="1400"/>
    <x v="1"/>
  </r>
  <r>
    <x v="2"/>
    <x v="1"/>
    <x v="1"/>
    <x v="7"/>
    <n v="122"/>
    <n v="100"/>
    <n v="112"/>
    <n v="20"/>
    <x v="1"/>
  </r>
  <r>
    <x v="2"/>
    <x v="1"/>
    <x v="4"/>
    <x v="8"/>
    <n v="78"/>
    <n v="2289"/>
    <n v="5126"/>
    <n v="458"/>
    <x v="1"/>
  </r>
  <r>
    <x v="2"/>
    <x v="1"/>
    <x v="4"/>
    <x v="9"/>
    <n v="76"/>
    <n v="2288"/>
    <n v="5126"/>
    <n v="458"/>
    <x v="1"/>
  </r>
  <r>
    <x v="2"/>
    <x v="1"/>
    <x v="4"/>
    <x v="10"/>
    <n v="46"/>
    <n v="100"/>
    <n v="224"/>
    <n v="20"/>
    <x v="1"/>
  </r>
  <r>
    <x v="2"/>
    <x v="1"/>
    <x v="4"/>
    <x v="11"/>
    <n v="34"/>
    <n v="2288"/>
    <n v="5126"/>
    <n v="458"/>
    <x v="1"/>
  </r>
  <r>
    <x v="2"/>
    <x v="1"/>
    <x v="1"/>
    <x v="12"/>
    <n v="7"/>
    <n v="200"/>
    <n v="224"/>
    <n v="40"/>
    <x v="0"/>
  </r>
  <r>
    <x v="2"/>
    <x v="1"/>
    <x v="4"/>
    <x v="14"/>
    <n v="3"/>
    <n v="3300"/>
    <n v="5127"/>
    <n v="660"/>
    <x v="0"/>
  </r>
  <r>
    <x v="2"/>
    <x v="1"/>
    <x v="5"/>
    <x v="13"/>
    <n v="2"/>
    <n v="6600"/>
    <n v="7392"/>
    <n v="1320"/>
    <x v="0"/>
  </r>
  <r>
    <x v="2"/>
    <x v="2"/>
    <x v="0"/>
    <x v="0"/>
    <n v="3566"/>
    <n v="4577"/>
    <n v="5127"/>
    <n v="915"/>
    <x v="0"/>
  </r>
  <r>
    <x v="2"/>
    <x v="2"/>
    <x v="0"/>
    <x v="1"/>
    <n v="2498"/>
    <n v="8000"/>
    <n v="8960"/>
    <n v="1600"/>
    <x v="0"/>
  </r>
  <r>
    <x v="2"/>
    <x v="2"/>
    <x v="1"/>
    <x v="2"/>
    <n v="1245"/>
    <n v="4577"/>
    <n v="5126"/>
    <n v="915"/>
    <x v="0"/>
  </r>
  <r>
    <x v="2"/>
    <x v="2"/>
    <x v="2"/>
    <x v="3"/>
    <n v="644"/>
    <n v="5744"/>
    <n v="6433"/>
    <n v="1149"/>
    <x v="0"/>
  </r>
  <r>
    <x v="2"/>
    <x v="2"/>
    <x v="3"/>
    <x v="4"/>
    <n v="643"/>
    <n v="7000"/>
    <n v="7840"/>
    <n v="1400"/>
    <x v="0"/>
  </r>
  <r>
    <x v="2"/>
    <x v="2"/>
    <x v="2"/>
    <x v="5"/>
    <n v="455"/>
    <n v="4579"/>
    <n v="5128"/>
    <n v="916"/>
    <x v="0"/>
  </r>
  <r>
    <x v="2"/>
    <x v="2"/>
    <x v="3"/>
    <x v="6"/>
    <n v="345"/>
    <n v="7000"/>
    <n v="7840"/>
    <n v="1400"/>
    <x v="0"/>
  </r>
  <r>
    <x v="2"/>
    <x v="2"/>
    <x v="1"/>
    <x v="7"/>
    <n v="122"/>
    <n v="100"/>
    <n v="112"/>
    <n v="20"/>
    <x v="0"/>
  </r>
  <r>
    <x v="2"/>
    <x v="2"/>
    <x v="4"/>
    <x v="8"/>
    <n v="78"/>
    <n v="2289"/>
    <n v="5126"/>
    <n v="458"/>
    <x v="0"/>
  </r>
  <r>
    <x v="2"/>
    <x v="2"/>
    <x v="4"/>
    <x v="9"/>
    <n v="76"/>
    <n v="2288"/>
    <n v="5126"/>
    <n v="458"/>
    <x v="0"/>
  </r>
  <r>
    <x v="2"/>
    <x v="2"/>
    <x v="4"/>
    <x v="10"/>
    <n v="46"/>
    <n v="100"/>
    <n v="224"/>
    <n v="20"/>
    <x v="0"/>
  </r>
  <r>
    <x v="2"/>
    <x v="2"/>
    <x v="4"/>
    <x v="11"/>
    <n v="34"/>
    <n v="2288"/>
    <n v="5126"/>
    <n v="458"/>
    <x v="0"/>
  </r>
  <r>
    <x v="2"/>
    <x v="2"/>
    <x v="1"/>
    <x v="12"/>
    <n v="7"/>
    <n v="200"/>
    <n v="224"/>
    <n v="40"/>
    <x v="0"/>
  </r>
  <r>
    <x v="2"/>
    <x v="2"/>
    <x v="4"/>
    <x v="14"/>
    <n v="3"/>
    <n v="2289"/>
    <n v="5127"/>
    <n v="458"/>
    <x v="0"/>
  </r>
  <r>
    <x v="2"/>
    <x v="2"/>
    <x v="5"/>
    <x v="13"/>
    <n v="2"/>
    <n v="6600"/>
    <n v="7392"/>
    <n v="1320"/>
    <x v="1"/>
  </r>
  <r>
    <x v="2"/>
    <x v="3"/>
    <x v="0"/>
    <x v="0"/>
    <n v="3566"/>
    <n v="4577"/>
    <n v="5127"/>
    <n v="915"/>
    <x v="1"/>
  </r>
  <r>
    <x v="2"/>
    <x v="3"/>
    <x v="0"/>
    <x v="1"/>
    <n v="2498"/>
    <n v="8000"/>
    <n v="8960"/>
    <n v="1600"/>
    <x v="1"/>
  </r>
  <r>
    <x v="2"/>
    <x v="3"/>
    <x v="1"/>
    <x v="2"/>
    <n v="1245"/>
    <n v="4577"/>
    <n v="5126"/>
    <n v="915"/>
    <x v="1"/>
  </r>
  <r>
    <x v="2"/>
    <x v="3"/>
    <x v="2"/>
    <x v="3"/>
    <n v="644"/>
    <n v="5744"/>
    <n v="6433"/>
    <n v="1149"/>
    <x v="1"/>
  </r>
  <r>
    <x v="2"/>
    <x v="3"/>
    <x v="3"/>
    <x v="4"/>
    <n v="643"/>
    <n v="7000"/>
    <n v="7840"/>
    <n v="1400"/>
    <x v="1"/>
  </r>
  <r>
    <x v="2"/>
    <x v="3"/>
    <x v="2"/>
    <x v="5"/>
    <n v="455"/>
    <n v="4579"/>
    <n v="5128"/>
    <n v="916"/>
    <x v="1"/>
  </r>
  <r>
    <x v="2"/>
    <x v="3"/>
    <x v="3"/>
    <x v="6"/>
    <n v="345"/>
    <n v="7000"/>
    <n v="7840"/>
    <n v="1400"/>
    <x v="1"/>
  </r>
  <r>
    <x v="2"/>
    <x v="3"/>
    <x v="1"/>
    <x v="7"/>
    <n v="122"/>
    <n v="100"/>
    <n v="112"/>
    <n v="20"/>
    <x v="1"/>
  </r>
  <r>
    <x v="2"/>
    <x v="3"/>
    <x v="4"/>
    <x v="8"/>
    <n v="78"/>
    <n v="2289"/>
    <n v="5126"/>
    <n v="458"/>
    <x v="1"/>
  </r>
  <r>
    <x v="2"/>
    <x v="3"/>
    <x v="4"/>
    <x v="9"/>
    <n v="76"/>
    <n v="2288"/>
    <n v="5126"/>
    <n v="458"/>
    <x v="1"/>
  </r>
  <r>
    <x v="2"/>
    <x v="3"/>
    <x v="4"/>
    <x v="10"/>
    <n v="46"/>
    <n v="100"/>
    <n v="224"/>
    <n v="20"/>
    <x v="1"/>
  </r>
  <r>
    <x v="2"/>
    <x v="3"/>
    <x v="4"/>
    <x v="11"/>
    <n v="34"/>
    <n v="2288"/>
    <n v="5126"/>
    <n v="458"/>
    <x v="1"/>
  </r>
  <r>
    <x v="2"/>
    <x v="3"/>
    <x v="1"/>
    <x v="12"/>
    <n v="7"/>
    <n v="200"/>
    <n v="224"/>
    <n v="40"/>
    <x v="1"/>
  </r>
  <r>
    <x v="2"/>
    <x v="3"/>
    <x v="4"/>
    <x v="14"/>
    <n v="3"/>
    <n v="2289"/>
    <n v="5127"/>
    <n v="458"/>
    <x v="1"/>
  </r>
  <r>
    <x v="2"/>
    <x v="3"/>
    <x v="5"/>
    <x v="13"/>
    <n v="2"/>
    <n v="7920"/>
    <n v="7392"/>
    <n v="1584"/>
    <x v="1"/>
  </r>
  <r>
    <x v="2"/>
    <x v="4"/>
    <x v="0"/>
    <x v="0"/>
    <n v="3566"/>
    <n v="4577"/>
    <n v="5127"/>
    <n v="915"/>
    <x v="0"/>
  </r>
  <r>
    <x v="2"/>
    <x v="4"/>
    <x v="0"/>
    <x v="1"/>
    <n v="2498"/>
    <n v="8800"/>
    <n v="8960"/>
    <n v="1760"/>
    <x v="0"/>
  </r>
  <r>
    <x v="2"/>
    <x v="4"/>
    <x v="1"/>
    <x v="2"/>
    <n v="1245"/>
    <n v="5035"/>
    <n v="5126"/>
    <n v="1007"/>
    <x v="0"/>
  </r>
  <r>
    <x v="2"/>
    <x v="4"/>
    <x v="2"/>
    <x v="3"/>
    <n v="644"/>
    <n v="6318"/>
    <n v="6433"/>
    <n v="1264"/>
    <x v="0"/>
  </r>
  <r>
    <x v="2"/>
    <x v="4"/>
    <x v="3"/>
    <x v="4"/>
    <n v="643"/>
    <n v="7700"/>
    <n v="7840"/>
    <n v="1540"/>
    <x v="0"/>
  </r>
  <r>
    <x v="2"/>
    <x v="4"/>
    <x v="2"/>
    <x v="5"/>
    <n v="455"/>
    <n v="5036"/>
    <n v="5128"/>
    <n v="1007"/>
    <x v="1"/>
  </r>
  <r>
    <x v="2"/>
    <x v="4"/>
    <x v="3"/>
    <x v="6"/>
    <n v="345"/>
    <n v="7700"/>
    <n v="7840"/>
    <n v="1540"/>
    <x v="1"/>
  </r>
  <r>
    <x v="2"/>
    <x v="4"/>
    <x v="1"/>
    <x v="7"/>
    <n v="122"/>
    <n v="110"/>
    <n v="112"/>
    <n v="22"/>
    <x v="1"/>
  </r>
  <r>
    <x v="2"/>
    <x v="4"/>
    <x v="4"/>
    <x v="8"/>
    <n v="78"/>
    <n v="2517"/>
    <n v="5126"/>
    <n v="503"/>
    <x v="1"/>
  </r>
  <r>
    <x v="2"/>
    <x v="4"/>
    <x v="4"/>
    <x v="9"/>
    <n v="76"/>
    <n v="2288"/>
    <n v="5126"/>
    <n v="458"/>
    <x v="1"/>
  </r>
  <r>
    <x v="2"/>
    <x v="4"/>
    <x v="4"/>
    <x v="10"/>
    <n v="46"/>
    <n v="100"/>
    <n v="224"/>
    <n v="20"/>
    <x v="1"/>
  </r>
  <r>
    <x v="2"/>
    <x v="4"/>
    <x v="4"/>
    <x v="11"/>
    <n v="34"/>
    <n v="2288"/>
    <n v="5126"/>
    <n v="458"/>
    <x v="1"/>
  </r>
  <r>
    <x v="2"/>
    <x v="4"/>
    <x v="1"/>
    <x v="12"/>
    <n v="7"/>
    <n v="200"/>
    <n v="224"/>
    <n v="40"/>
    <x v="1"/>
  </r>
  <r>
    <x v="2"/>
    <x v="4"/>
    <x v="4"/>
    <x v="14"/>
    <n v="3"/>
    <n v="3300"/>
    <n v="5127"/>
    <n v="660"/>
    <x v="1"/>
  </r>
  <r>
    <x v="2"/>
    <x v="4"/>
    <x v="5"/>
    <x v="13"/>
    <n v="2"/>
    <n v="4577"/>
    <n v="7392"/>
    <n v="915"/>
    <x v="0"/>
  </r>
  <r>
    <x v="2"/>
    <x v="5"/>
    <x v="0"/>
    <x v="0"/>
    <n v="3566"/>
    <n v="4577"/>
    <n v="5127"/>
    <n v="915"/>
    <x v="1"/>
  </r>
  <r>
    <x v="2"/>
    <x v="5"/>
    <x v="0"/>
    <x v="1"/>
    <n v="2498"/>
    <n v="8000"/>
    <n v="8960"/>
    <n v="1600"/>
    <x v="0"/>
  </r>
  <r>
    <x v="2"/>
    <x v="5"/>
    <x v="1"/>
    <x v="2"/>
    <n v="1245"/>
    <n v="4577"/>
    <n v="5126"/>
    <n v="915"/>
    <x v="0"/>
  </r>
  <r>
    <x v="2"/>
    <x v="5"/>
    <x v="2"/>
    <x v="3"/>
    <n v="644"/>
    <n v="5744"/>
    <n v="6433"/>
    <n v="1149"/>
    <x v="0"/>
  </r>
  <r>
    <x v="2"/>
    <x v="5"/>
    <x v="3"/>
    <x v="4"/>
    <n v="643"/>
    <n v="7000"/>
    <n v="7840"/>
    <n v="1400"/>
    <x v="0"/>
  </r>
  <r>
    <x v="2"/>
    <x v="5"/>
    <x v="2"/>
    <x v="5"/>
    <n v="455"/>
    <n v="4579"/>
    <n v="5128"/>
    <n v="916"/>
    <x v="0"/>
  </r>
  <r>
    <x v="2"/>
    <x v="5"/>
    <x v="3"/>
    <x v="6"/>
    <n v="345"/>
    <n v="7000"/>
    <n v="7840"/>
    <n v="1400"/>
    <x v="0"/>
  </r>
  <r>
    <x v="2"/>
    <x v="5"/>
    <x v="1"/>
    <x v="7"/>
    <n v="122"/>
    <n v="100"/>
    <n v="112"/>
    <n v="20"/>
    <x v="0"/>
  </r>
  <r>
    <x v="2"/>
    <x v="5"/>
    <x v="4"/>
    <x v="8"/>
    <n v="78"/>
    <n v="2289"/>
    <n v="5126"/>
    <n v="458"/>
    <x v="0"/>
  </r>
  <r>
    <x v="2"/>
    <x v="5"/>
    <x v="4"/>
    <x v="9"/>
    <n v="76"/>
    <n v="2288"/>
    <n v="5126"/>
    <n v="458"/>
    <x v="0"/>
  </r>
  <r>
    <x v="2"/>
    <x v="5"/>
    <x v="4"/>
    <x v="10"/>
    <n v="46"/>
    <n v="100"/>
    <n v="224"/>
    <n v="20"/>
    <x v="0"/>
  </r>
  <r>
    <x v="2"/>
    <x v="5"/>
    <x v="4"/>
    <x v="11"/>
    <n v="34"/>
    <n v="2288"/>
    <n v="5126"/>
    <n v="458"/>
    <x v="0"/>
  </r>
  <r>
    <x v="2"/>
    <x v="5"/>
    <x v="1"/>
    <x v="12"/>
    <n v="7"/>
    <n v="200"/>
    <n v="224"/>
    <n v="40"/>
    <x v="0"/>
  </r>
  <r>
    <x v="2"/>
    <x v="5"/>
    <x v="5"/>
    <x v="13"/>
    <n v="3"/>
    <n v="4577"/>
    <n v="7392"/>
    <n v="915"/>
    <x v="0"/>
  </r>
  <r>
    <x v="2"/>
    <x v="5"/>
    <x v="4"/>
    <x v="14"/>
    <n v="3"/>
    <n v="2289"/>
    <n v="5127"/>
    <n v="458"/>
    <x v="0"/>
  </r>
  <r>
    <x v="2"/>
    <x v="6"/>
    <x v="0"/>
    <x v="0"/>
    <n v="3566"/>
    <n v="4577"/>
    <n v="5127"/>
    <n v="915"/>
    <x v="0"/>
  </r>
  <r>
    <x v="2"/>
    <x v="6"/>
    <x v="0"/>
    <x v="1"/>
    <n v="2498"/>
    <n v="8000"/>
    <n v="8960"/>
    <n v="1600"/>
    <x v="0"/>
  </r>
  <r>
    <x v="2"/>
    <x v="6"/>
    <x v="1"/>
    <x v="2"/>
    <n v="1245"/>
    <n v="4577"/>
    <n v="5126"/>
    <n v="915"/>
    <x v="0"/>
  </r>
  <r>
    <x v="2"/>
    <x v="6"/>
    <x v="2"/>
    <x v="3"/>
    <n v="644"/>
    <n v="5744"/>
    <n v="6433"/>
    <n v="1149"/>
    <x v="0"/>
  </r>
  <r>
    <x v="2"/>
    <x v="6"/>
    <x v="3"/>
    <x v="4"/>
    <n v="643"/>
    <n v="7000"/>
    <n v="7840"/>
    <n v="1400"/>
    <x v="0"/>
  </r>
  <r>
    <x v="2"/>
    <x v="6"/>
    <x v="2"/>
    <x v="5"/>
    <n v="455"/>
    <n v="4579"/>
    <n v="5128"/>
    <n v="916"/>
    <x v="0"/>
  </r>
  <r>
    <x v="2"/>
    <x v="6"/>
    <x v="3"/>
    <x v="6"/>
    <n v="345"/>
    <n v="7000"/>
    <n v="7840"/>
    <n v="1400"/>
    <x v="0"/>
  </r>
  <r>
    <x v="2"/>
    <x v="6"/>
    <x v="1"/>
    <x v="7"/>
    <n v="122"/>
    <n v="100"/>
    <n v="112"/>
    <n v="20"/>
    <x v="0"/>
  </r>
  <r>
    <x v="2"/>
    <x v="6"/>
    <x v="4"/>
    <x v="8"/>
    <n v="78"/>
    <n v="2289"/>
    <n v="5126"/>
    <n v="458"/>
    <x v="0"/>
  </r>
  <r>
    <x v="2"/>
    <x v="6"/>
    <x v="4"/>
    <x v="9"/>
    <n v="76"/>
    <n v="2288"/>
    <n v="5126"/>
    <n v="458"/>
    <x v="0"/>
  </r>
  <r>
    <x v="2"/>
    <x v="6"/>
    <x v="4"/>
    <x v="10"/>
    <n v="46"/>
    <n v="100"/>
    <n v="224"/>
    <n v="20"/>
    <x v="0"/>
  </r>
  <r>
    <x v="2"/>
    <x v="6"/>
    <x v="4"/>
    <x v="11"/>
    <n v="34"/>
    <n v="2288"/>
    <n v="5126"/>
    <n v="458"/>
    <x v="0"/>
  </r>
  <r>
    <x v="2"/>
    <x v="6"/>
    <x v="1"/>
    <x v="12"/>
    <n v="7"/>
    <n v="200"/>
    <n v="224"/>
    <n v="40"/>
    <x v="0"/>
  </r>
  <r>
    <x v="2"/>
    <x v="6"/>
    <x v="4"/>
    <x v="14"/>
    <n v="3"/>
    <n v="2289"/>
    <n v="5127"/>
    <n v="458"/>
    <x v="0"/>
  </r>
  <r>
    <x v="2"/>
    <x v="6"/>
    <x v="5"/>
    <x v="13"/>
    <n v="2"/>
    <n v="6600"/>
    <n v="7392"/>
    <n v="1320"/>
    <x v="0"/>
  </r>
  <r>
    <x v="2"/>
    <x v="7"/>
    <x v="0"/>
    <x v="0"/>
    <n v="3566"/>
    <n v="4577"/>
    <n v="5127"/>
    <n v="915"/>
    <x v="0"/>
  </r>
  <r>
    <x v="2"/>
    <x v="7"/>
    <x v="0"/>
    <x v="1"/>
    <n v="2498"/>
    <n v="8000"/>
    <n v="8960"/>
    <n v="1600"/>
    <x v="0"/>
  </r>
  <r>
    <x v="2"/>
    <x v="7"/>
    <x v="1"/>
    <x v="2"/>
    <n v="1245"/>
    <n v="4577"/>
    <n v="5126"/>
    <n v="915"/>
    <x v="0"/>
  </r>
  <r>
    <x v="2"/>
    <x v="7"/>
    <x v="2"/>
    <x v="3"/>
    <n v="644"/>
    <n v="5744"/>
    <n v="6433"/>
    <n v="1149"/>
    <x v="0"/>
  </r>
  <r>
    <x v="2"/>
    <x v="7"/>
    <x v="3"/>
    <x v="4"/>
    <n v="643"/>
    <n v="7000"/>
    <n v="7840"/>
    <n v="1400"/>
    <x v="0"/>
  </r>
  <r>
    <x v="2"/>
    <x v="7"/>
    <x v="2"/>
    <x v="5"/>
    <n v="455"/>
    <n v="5036"/>
    <n v="5128"/>
    <n v="1007"/>
    <x v="0"/>
  </r>
  <r>
    <x v="2"/>
    <x v="7"/>
    <x v="3"/>
    <x v="6"/>
    <n v="345"/>
    <n v="7700"/>
    <n v="7840"/>
    <n v="1540"/>
    <x v="0"/>
  </r>
  <r>
    <x v="2"/>
    <x v="7"/>
    <x v="1"/>
    <x v="7"/>
    <n v="122"/>
    <n v="110"/>
    <n v="112"/>
    <n v="22"/>
    <x v="0"/>
  </r>
  <r>
    <x v="2"/>
    <x v="7"/>
    <x v="4"/>
    <x v="8"/>
    <n v="78"/>
    <n v="2517"/>
    <n v="5126"/>
    <n v="503"/>
    <x v="0"/>
  </r>
  <r>
    <x v="2"/>
    <x v="7"/>
    <x v="4"/>
    <x v="9"/>
    <n v="76"/>
    <n v="2517"/>
    <n v="5126"/>
    <n v="503"/>
    <x v="0"/>
  </r>
  <r>
    <x v="2"/>
    <x v="7"/>
    <x v="4"/>
    <x v="10"/>
    <n v="46"/>
    <n v="115"/>
    <n v="224"/>
    <n v="23"/>
    <x v="0"/>
  </r>
  <r>
    <x v="2"/>
    <x v="7"/>
    <x v="4"/>
    <x v="11"/>
    <n v="34"/>
    <n v="2632"/>
    <n v="5126"/>
    <n v="526"/>
    <x v="0"/>
  </r>
  <r>
    <x v="2"/>
    <x v="7"/>
    <x v="1"/>
    <x v="12"/>
    <n v="7"/>
    <n v="230"/>
    <n v="224"/>
    <n v="46"/>
    <x v="0"/>
  </r>
  <r>
    <x v="2"/>
    <x v="7"/>
    <x v="4"/>
    <x v="14"/>
    <n v="3"/>
    <n v="2632"/>
    <n v="5127"/>
    <n v="526"/>
    <x v="0"/>
  </r>
  <r>
    <x v="2"/>
    <x v="7"/>
    <x v="5"/>
    <x v="13"/>
    <n v="2"/>
    <n v="7590"/>
    <n v="7392"/>
    <n v="1518"/>
    <x v="0"/>
  </r>
  <r>
    <x v="2"/>
    <x v="8"/>
    <x v="0"/>
    <x v="0"/>
    <n v="3566"/>
    <n v="4577"/>
    <n v="5127"/>
    <n v="915"/>
    <x v="0"/>
  </r>
  <r>
    <x v="2"/>
    <x v="8"/>
    <x v="0"/>
    <x v="1"/>
    <n v="2498"/>
    <n v="8000"/>
    <n v="8960"/>
    <n v="1600"/>
    <x v="0"/>
  </r>
  <r>
    <x v="2"/>
    <x v="8"/>
    <x v="1"/>
    <x v="2"/>
    <n v="1245"/>
    <n v="4577"/>
    <n v="5126"/>
    <n v="915"/>
    <x v="0"/>
  </r>
  <r>
    <x v="2"/>
    <x v="8"/>
    <x v="2"/>
    <x v="3"/>
    <n v="644"/>
    <n v="5744"/>
    <n v="6433"/>
    <n v="1149"/>
    <x v="0"/>
  </r>
  <r>
    <x v="2"/>
    <x v="8"/>
    <x v="3"/>
    <x v="4"/>
    <n v="643"/>
    <n v="7000"/>
    <n v="7840"/>
    <n v="1400"/>
    <x v="0"/>
  </r>
  <r>
    <x v="2"/>
    <x v="8"/>
    <x v="2"/>
    <x v="5"/>
    <n v="455"/>
    <n v="4579"/>
    <n v="5128"/>
    <n v="916"/>
    <x v="0"/>
  </r>
  <r>
    <x v="2"/>
    <x v="8"/>
    <x v="3"/>
    <x v="6"/>
    <n v="345"/>
    <n v="7000"/>
    <n v="7840"/>
    <n v="1400"/>
    <x v="0"/>
  </r>
  <r>
    <x v="2"/>
    <x v="8"/>
    <x v="1"/>
    <x v="7"/>
    <n v="122"/>
    <n v="100"/>
    <n v="112"/>
    <n v="20"/>
    <x v="0"/>
  </r>
  <r>
    <x v="2"/>
    <x v="8"/>
    <x v="4"/>
    <x v="8"/>
    <n v="78"/>
    <n v="2289"/>
    <n v="5126"/>
    <n v="458"/>
    <x v="0"/>
  </r>
  <r>
    <x v="2"/>
    <x v="8"/>
    <x v="4"/>
    <x v="9"/>
    <n v="76"/>
    <n v="2288"/>
    <n v="5126"/>
    <n v="458"/>
    <x v="0"/>
  </r>
  <r>
    <x v="2"/>
    <x v="8"/>
    <x v="4"/>
    <x v="10"/>
    <n v="46"/>
    <n v="100"/>
    <n v="224"/>
    <n v="20"/>
    <x v="0"/>
  </r>
  <r>
    <x v="2"/>
    <x v="8"/>
    <x v="4"/>
    <x v="11"/>
    <n v="34"/>
    <n v="2746"/>
    <n v="5126"/>
    <n v="549"/>
    <x v="0"/>
  </r>
  <r>
    <x v="2"/>
    <x v="8"/>
    <x v="1"/>
    <x v="12"/>
    <n v="7"/>
    <n v="240"/>
    <n v="224"/>
    <n v="48"/>
    <x v="0"/>
  </r>
  <r>
    <x v="2"/>
    <x v="8"/>
    <x v="4"/>
    <x v="14"/>
    <n v="3"/>
    <n v="2746"/>
    <n v="5127"/>
    <n v="549"/>
    <x v="0"/>
  </r>
  <r>
    <x v="2"/>
    <x v="8"/>
    <x v="5"/>
    <x v="13"/>
    <n v="2"/>
    <n v="7920"/>
    <n v="7392"/>
    <n v="1584"/>
    <x v="0"/>
  </r>
  <r>
    <x v="2"/>
    <x v="9"/>
    <x v="0"/>
    <x v="0"/>
    <n v="3566"/>
    <n v="5035"/>
    <n v="5127"/>
    <n v="1007"/>
    <x v="0"/>
  </r>
  <r>
    <x v="2"/>
    <x v="9"/>
    <x v="0"/>
    <x v="1"/>
    <n v="2498"/>
    <n v="9200"/>
    <n v="8960"/>
    <n v="1840"/>
    <x v="0"/>
  </r>
  <r>
    <x v="2"/>
    <x v="9"/>
    <x v="1"/>
    <x v="2"/>
    <n v="1245"/>
    <n v="5264"/>
    <n v="5126"/>
    <n v="1053"/>
    <x v="0"/>
  </r>
  <r>
    <x v="2"/>
    <x v="9"/>
    <x v="2"/>
    <x v="3"/>
    <n v="644"/>
    <n v="6605"/>
    <n v="6433"/>
    <n v="1321"/>
    <x v="0"/>
  </r>
  <r>
    <x v="2"/>
    <x v="9"/>
    <x v="3"/>
    <x v="4"/>
    <n v="643"/>
    <n v="8400"/>
    <n v="7840"/>
    <n v="1680"/>
    <x v="0"/>
  </r>
  <r>
    <x v="2"/>
    <x v="9"/>
    <x v="2"/>
    <x v="5"/>
    <n v="455"/>
    <n v="5494"/>
    <n v="5128"/>
    <n v="1099"/>
    <x v="0"/>
  </r>
  <r>
    <x v="2"/>
    <x v="9"/>
    <x v="3"/>
    <x v="6"/>
    <n v="345"/>
    <n v="8400"/>
    <n v="7840"/>
    <n v="1680"/>
    <x v="0"/>
  </r>
  <r>
    <x v="2"/>
    <x v="9"/>
    <x v="1"/>
    <x v="7"/>
    <n v="122"/>
    <n v="120"/>
    <n v="112"/>
    <n v="24"/>
    <x v="0"/>
  </r>
  <r>
    <x v="2"/>
    <x v="9"/>
    <x v="4"/>
    <x v="8"/>
    <n v="78"/>
    <n v="2517"/>
    <n v="5126"/>
    <n v="503"/>
    <x v="0"/>
  </r>
  <r>
    <x v="2"/>
    <x v="9"/>
    <x v="4"/>
    <x v="9"/>
    <n v="76"/>
    <n v="2517"/>
    <n v="5126"/>
    <n v="503"/>
    <x v="0"/>
  </r>
  <r>
    <x v="2"/>
    <x v="9"/>
    <x v="4"/>
    <x v="10"/>
    <n v="46"/>
    <n v="110"/>
    <n v="224"/>
    <n v="22"/>
    <x v="0"/>
  </r>
  <r>
    <x v="2"/>
    <x v="9"/>
    <x v="4"/>
    <x v="11"/>
    <n v="34"/>
    <n v="2517"/>
    <n v="5126"/>
    <n v="503"/>
    <x v="0"/>
  </r>
  <r>
    <x v="2"/>
    <x v="9"/>
    <x v="1"/>
    <x v="12"/>
    <n v="7"/>
    <n v="220"/>
    <n v="224"/>
    <n v="44"/>
    <x v="0"/>
  </r>
  <r>
    <x v="2"/>
    <x v="9"/>
    <x v="4"/>
    <x v="14"/>
    <n v="3"/>
    <n v="2518"/>
    <n v="5127"/>
    <n v="504"/>
    <x v="0"/>
  </r>
  <r>
    <x v="2"/>
    <x v="9"/>
    <x v="5"/>
    <x v="13"/>
    <n v="2"/>
    <n v="7260"/>
    <n v="7392"/>
    <n v="1452"/>
    <x v="0"/>
  </r>
  <r>
    <x v="2"/>
    <x v="10"/>
    <x v="0"/>
    <x v="0"/>
    <n v="3566"/>
    <n v="5264"/>
    <n v="5127"/>
    <n v="1053"/>
    <x v="0"/>
  </r>
  <r>
    <x v="2"/>
    <x v="10"/>
    <x v="0"/>
    <x v="1"/>
    <n v="2498"/>
    <n v="8800"/>
    <n v="8960"/>
    <n v="1760"/>
    <x v="0"/>
  </r>
  <r>
    <x v="2"/>
    <x v="10"/>
    <x v="1"/>
    <x v="2"/>
    <n v="1245"/>
    <n v="5035"/>
    <n v="5126"/>
    <n v="1007"/>
    <x v="0"/>
  </r>
  <r>
    <x v="2"/>
    <x v="10"/>
    <x v="2"/>
    <x v="3"/>
    <n v="644"/>
    <n v="6318"/>
    <n v="6433"/>
    <n v="1264"/>
    <x v="0"/>
  </r>
  <r>
    <x v="2"/>
    <x v="10"/>
    <x v="3"/>
    <x v="4"/>
    <n v="643"/>
    <n v="7700"/>
    <n v="7840"/>
    <n v="1540"/>
    <x v="0"/>
  </r>
  <r>
    <x v="2"/>
    <x v="10"/>
    <x v="2"/>
    <x v="5"/>
    <n v="455"/>
    <n v="5036"/>
    <n v="5128"/>
    <n v="1007"/>
    <x v="0"/>
  </r>
  <r>
    <x v="2"/>
    <x v="10"/>
    <x v="3"/>
    <x v="6"/>
    <n v="345"/>
    <n v="7700"/>
    <n v="7840"/>
    <n v="1540"/>
    <x v="0"/>
  </r>
  <r>
    <x v="2"/>
    <x v="10"/>
    <x v="1"/>
    <x v="7"/>
    <n v="122"/>
    <n v="110"/>
    <n v="112"/>
    <n v="22"/>
    <x v="0"/>
  </r>
  <r>
    <x v="2"/>
    <x v="10"/>
    <x v="4"/>
    <x v="8"/>
    <n v="78"/>
    <n v="2517"/>
    <n v="5126"/>
    <n v="503"/>
    <x v="0"/>
  </r>
  <r>
    <x v="2"/>
    <x v="10"/>
    <x v="4"/>
    <x v="9"/>
    <n v="76"/>
    <n v="2288"/>
    <n v="5126"/>
    <n v="458"/>
    <x v="0"/>
  </r>
  <r>
    <x v="2"/>
    <x v="10"/>
    <x v="4"/>
    <x v="10"/>
    <n v="46"/>
    <n v="100"/>
    <n v="224"/>
    <n v="20"/>
    <x v="0"/>
  </r>
  <r>
    <x v="2"/>
    <x v="10"/>
    <x v="4"/>
    <x v="11"/>
    <n v="34"/>
    <n v="2288"/>
    <n v="5126"/>
    <n v="458"/>
    <x v="1"/>
  </r>
  <r>
    <x v="2"/>
    <x v="10"/>
    <x v="1"/>
    <x v="12"/>
    <n v="7"/>
    <n v="200"/>
    <n v="224"/>
    <n v="40"/>
    <x v="1"/>
  </r>
  <r>
    <x v="2"/>
    <x v="10"/>
    <x v="4"/>
    <x v="14"/>
    <n v="3"/>
    <n v="2289"/>
    <n v="5127"/>
    <n v="458"/>
    <x v="1"/>
  </r>
  <r>
    <x v="2"/>
    <x v="10"/>
    <x v="5"/>
    <x v="13"/>
    <n v="2"/>
    <n v="6600"/>
    <n v="7392"/>
    <n v="1320"/>
    <x v="1"/>
  </r>
  <r>
    <x v="2"/>
    <x v="11"/>
    <x v="0"/>
    <x v="0"/>
    <n v="3566"/>
    <n v="4577"/>
    <n v="5127"/>
    <n v="915"/>
    <x v="1"/>
  </r>
  <r>
    <x v="2"/>
    <x v="11"/>
    <x v="0"/>
    <x v="1"/>
    <n v="2498"/>
    <n v="8000"/>
    <n v="8960"/>
    <n v="1600"/>
    <x v="1"/>
  </r>
  <r>
    <x v="2"/>
    <x v="11"/>
    <x v="1"/>
    <x v="2"/>
    <n v="1245"/>
    <n v="4577"/>
    <n v="5126"/>
    <n v="915"/>
    <x v="1"/>
  </r>
  <r>
    <x v="2"/>
    <x v="11"/>
    <x v="2"/>
    <x v="3"/>
    <n v="644"/>
    <n v="5744"/>
    <n v="6433"/>
    <n v="1149"/>
    <x v="1"/>
  </r>
  <r>
    <x v="2"/>
    <x v="11"/>
    <x v="3"/>
    <x v="4"/>
    <n v="643"/>
    <n v="7000"/>
    <n v="7840"/>
    <n v="1400"/>
    <x v="1"/>
  </r>
  <r>
    <x v="2"/>
    <x v="11"/>
    <x v="2"/>
    <x v="5"/>
    <n v="455"/>
    <n v="4579"/>
    <n v="5128"/>
    <n v="916"/>
    <x v="1"/>
  </r>
  <r>
    <x v="2"/>
    <x v="11"/>
    <x v="3"/>
    <x v="6"/>
    <n v="345"/>
    <n v="7000"/>
    <n v="7840"/>
    <n v="1400"/>
    <x v="1"/>
  </r>
  <r>
    <x v="2"/>
    <x v="11"/>
    <x v="1"/>
    <x v="7"/>
    <n v="122"/>
    <n v="100"/>
    <n v="112"/>
    <n v="20"/>
    <x v="1"/>
  </r>
  <r>
    <x v="2"/>
    <x v="11"/>
    <x v="4"/>
    <x v="8"/>
    <n v="78"/>
    <n v="2289"/>
    <n v="5126"/>
    <n v="458"/>
    <x v="1"/>
  </r>
  <r>
    <x v="2"/>
    <x v="11"/>
    <x v="4"/>
    <x v="9"/>
    <n v="76"/>
    <n v="2288"/>
    <n v="5126"/>
    <n v="458"/>
    <x v="1"/>
  </r>
  <r>
    <x v="2"/>
    <x v="11"/>
    <x v="4"/>
    <x v="10"/>
    <n v="46"/>
    <n v="100"/>
    <n v="224"/>
    <n v="20"/>
    <x v="1"/>
  </r>
  <r>
    <x v="2"/>
    <x v="11"/>
    <x v="4"/>
    <x v="11"/>
    <n v="34"/>
    <n v="2288"/>
    <n v="5126"/>
    <n v="458"/>
    <x v="1"/>
  </r>
  <r>
    <x v="2"/>
    <x v="11"/>
    <x v="1"/>
    <x v="12"/>
    <n v="7"/>
    <n v="200"/>
    <n v="224"/>
    <n v="40"/>
    <x v="1"/>
  </r>
  <r>
    <x v="2"/>
    <x v="11"/>
    <x v="4"/>
    <x v="14"/>
    <n v="3"/>
    <n v="2289"/>
    <n v="5127"/>
    <n v="458"/>
    <x v="1"/>
  </r>
  <r>
    <x v="2"/>
    <x v="11"/>
    <x v="5"/>
    <x v="13"/>
    <n v="2"/>
    <n v="6600"/>
    <n v="7392"/>
    <n v="1320"/>
    <x v="1"/>
  </r>
  <r>
    <x v="3"/>
    <x v="0"/>
    <x v="0"/>
    <x v="0"/>
    <n v="3566"/>
    <n v="5493"/>
    <n v="5127"/>
    <n v="1099"/>
    <x v="1"/>
  </r>
  <r>
    <x v="3"/>
    <x v="0"/>
    <x v="0"/>
    <x v="1"/>
    <n v="2498"/>
    <n v="9600"/>
    <n v="8960"/>
    <n v="1920"/>
    <x v="1"/>
  </r>
  <r>
    <x v="3"/>
    <x v="0"/>
    <x v="1"/>
    <x v="2"/>
    <n v="1245"/>
    <n v="5493"/>
    <n v="5126"/>
    <n v="1099"/>
    <x v="1"/>
  </r>
  <r>
    <x v="3"/>
    <x v="0"/>
    <x v="2"/>
    <x v="3"/>
    <n v="644"/>
    <n v="6892"/>
    <n v="6433"/>
    <n v="1378"/>
    <x v="1"/>
  </r>
  <r>
    <x v="3"/>
    <x v="0"/>
    <x v="3"/>
    <x v="4"/>
    <n v="643"/>
    <n v="8400"/>
    <n v="7840"/>
    <n v="1680"/>
    <x v="0"/>
  </r>
  <r>
    <x v="3"/>
    <x v="0"/>
    <x v="2"/>
    <x v="5"/>
    <n v="455"/>
    <n v="5494"/>
    <n v="5128"/>
    <n v="1099"/>
    <x v="0"/>
  </r>
  <r>
    <x v="3"/>
    <x v="0"/>
    <x v="3"/>
    <x v="6"/>
    <n v="345"/>
    <n v="8400"/>
    <n v="7840"/>
    <n v="1680"/>
    <x v="0"/>
  </r>
  <r>
    <x v="3"/>
    <x v="0"/>
    <x v="1"/>
    <x v="7"/>
    <n v="122"/>
    <n v="120"/>
    <n v="112"/>
    <n v="24"/>
    <x v="0"/>
  </r>
  <r>
    <x v="3"/>
    <x v="0"/>
    <x v="4"/>
    <x v="8"/>
    <n v="78"/>
    <n v="2289"/>
    <n v="5126"/>
    <n v="458"/>
    <x v="0"/>
  </r>
  <r>
    <x v="3"/>
    <x v="0"/>
    <x v="4"/>
    <x v="9"/>
    <n v="76"/>
    <n v="2288"/>
    <n v="5126"/>
    <n v="458"/>
    <x v="0"/>
  </r>
  <r>
    <x v="3"/>
    <x v="0"/>
    <x v="4"/>
    <x v="10"/>
    <n v="46"/>
    <n v="100"/>
    <n v="224"/>
    <n v="20"/>
    <x v="0"/>
  </r>
  <r>
    <x v="3"/>
    <x v="0"/>
    <x v="4"/>
    <x v="11"/>
    <n v="34"/>
    <n v="2288"/>
    <n v="5126"/>
    <n v="458"/>
    <x v="0"/>
  </r>
  <r>
    <x v="3"/>
    <x v="0"/>
    <x v="1"/>
    <x v="12"/>
    <n v="7"/>
    <n v="200"/>
    <n v="224"/>
    <n v="40"/>
    <x v="0"/>
  </r>
  <r>
    <x v="3"/>
    <x v="0"/>
    <x v="5"/>
    <x v="13"/>
    <n v="3"/>
    <n v="4577"/>
    <n v="7392"/>
    <n v="915"/>
    <x v="0"/>
  </r>
  <r>
    <x v="3"/>
    <x v="0"/>
    <x v="4"/>
    <x v="14"/>
    <n v="3"/>
    <n v="3300"/>
    <n v="5127"/>
    <n v="660"/>
    <x v="0"/>
  </r>
  <r>
    <x v="3"/>
    <x v="1"/>
    <x v="0"/>
    <x v="0"/>
    <n v="3566"/>
    <n v="4577"/>
    <n v="5127"/>
    <n v="915"/>
    <x v="0"/>
  </r>
  <r>
    <x v="3"/>
    <x v="1"/>
    <x v="0"/>
    <x v="1"/>
    <n v="2498"/>
    <n v="8000"/>
    <n v="8960"/>
    <n v="1600"/>
    <x v="0"/>
  </r>
  <r>
    <x v="3"/>
    <x v="1"/>
    <x v="1"/>
    <x v="2"/>
    <n v="1245"/>
    <n v="4577"/>
    <n v="5126"/>
    <n v="915"/>
    <x v="0"/>
  </r>
  <r>
    <x v="3"/>
    <x v="1"/>
    <x v="2"/>
    <x v="3"/>
    <n v="644"/>
    <n v="5744"/>
    <n v="6433"/>
    <n v="1149"/>
    <x v="0"/>
  </r>
  <r>
    <x v="3"/>
    <x v="1"/>
    <x v="3"/>
    <x v="4"/>
    <n v="643"/>
    <n v="7000"/>
    <n v="7840"/>
    <n v="1400"/>
    <x v="0"/>
  </r>
  <r>
    <x v="3"/>
    <x v="1"/>
    <x v="2"/>
    <x v="5"/>
    <n v="455"/>
    <n v="4579"/>
    <n v="5128"/>
    <n v="916"/>
    <x v="0"/>
  </r>
  <r>
    <x v="3"/>
    <x v="1"/>
    <x v="3"/>
    <x v="6"/>
    <n v="345"/>
    <n v="7000"/>
    <n v="7840"/>
    <n v="1400"/>
    <x v="0"/>
  </r>
  <r>
    <x v="3"/>
    <x v="1"/>
    <x v="1"/>
    <x v="7"/>
    <n v="122"/>
    <n v="100"/>
    <n v="112"/>
    <n v="20"/>
    <x v="0"/>
  </r>
  <r>
    <x v="3"/>
    <x v="1"/>
    <x v="4"/>
    <x v="8"/>
    <n v="78"/>
    <n v="2289"/>
    <n v="5126"/>
    <n v="458"/>
    <x v="0"/>
  </r>
  <r>
    <x v="3"/>
    <x v="1"/>
    <x v="4"/>
    <x v="9"/>
    <n v="76"/>
    <n v="2288"/>
    <n v="5126"/>
    <n v="458"/>
    <x v="0"/>
  </r>
  <r>
    <x v="3"/>
    <x v="1"/>
    <x v="4"/>
    <x v="10"/>
    <n v="46"/>
    <n v="100"/>
    <n v="224"/>
    <n v="20"/>
    <x v="0"/>
  </r>
  <r>
    <x v="3"/>
    <x v="1"/>
    <x v="4"/>
    <x v="11"/>
    <n v="34"/>
    <n v="2288"/>
    <n v="5126"/>
    <n v="458"/>
    <x v="0"/>
  </r>
  <r>
    <x v="3"/>
    <x v="1"/>
    <x v="1"/>
    <x v="12"/>
    <n v="7"/>
    <n v="200"/>
    <n v="224"/>
    <n v="40"/>
    <x v="0"/>
  </r>
  <r>
    <x v="3"/>
    <x v="1"/>
    <x v="4"/>
    <x v="14"/>
    <n v="3"/>
    <n v="3300"/>
    <n v="5127"/>
    <n v="660"/>
    <x v="0"/>
  </r>
  <r>
    <x v="3"/>
    <x v="1"/>
    <x v="5"/>
    <x v="13"/>
    <n v="2"/>
    <n v="6600"/>
    <n v="7392"/>
    <n v="1320"/>
    <x v="0"/>
  </r>
  <r>
    <x v="3"/>
    <x v="2"/>
    <x v="0"/>
    <x v="0"/>
    <n v="3566"/>
    <n v="4577"/>
    <n v="5127"/>
    <n v="915"/>
    <x v="0"/>
  </r>
  <r>
    <x v="3"/>
    <x v="2"/>
    <x v="0"/>
    <x v="1"/>
    <n v="2498"/>
    <n v="8000"/>
    <n v="8960"/>
    <n v="1600"/>
    <x v="0"/>
  </r>
  <r>
    <x v="3"/>
    <x v="2"/>
    <x v="1"/>
    <x v="2"/>
    <n v="1245"/>
    <n v="4577"/>
    <n v="5126"/>
    <n v="915"/>
    <x v="0"/>
  </r>
  <r>
    <x v="3"/>
    <x v="2"/>
    <x v="2"/>
    <x v="3"/>
    <n v="644"/>
    <n v="10000"/>
    <n v="6433"/>
    <n v="2000"/>
    <x v="0"/>
  </r>
  <r>
    <x v="3"/>
    <x v="2"/>
    <x v="3"/>
    <x v="4"/>
    <n v="643"/>
    <n v="7000"/>
    <n v="7840"/>
    <n v="1400"/>
    <x v="0"/>
  </r>
  <r>
    <x v="3"/>
    <x v="2"/>
    <x v="2"/>
    <x v="5"/>
    <n v="455"/>
    <n v="4579"/>
    <n v="5128"/>
    <n v="916"/>
    <x v="0"/>
  </r>
  <r>
    <x v="3"/>
    <x v="2"/>
    <x v="3"/>
    <x v="6"/>
    <n v="345"/>
    <n v="7000"/>
    <n v="7840"/>
    <n v="1400"/>
    <x v="0"/>
  </r>
  <r>
    <x v="3"/>
    <x v="2"/>
    <x v="1"/>
    <x v="7"/>
    <n v="122"/>
    <n v="100"/>
    <n v="112"/>
    <n v="20"/>
    <x v="0"/>
  </r>
  <r>
    <x v="3"/>
    <x v="2"/>
    <x v="4"/>
    <x v="8"/>
    <n v="78"/>
    <n v="2289"/>
    <n v="5126"/>
    <n v="458"/>
    <x v="0"/>
  </r>
  <r>
    <x v="3"/>
    <x v="2"/>
    <x v="4"/>
    <x v="9"/>
    <n v="76"/>
    <n v="2288"/>
    <n v="5126"/>
    <n v="458"/>
    <x v="0"/>
  </r>
  <r>
    <x v="3"/>
    <x v="2"/>
    <x v="4"/>
    <x v="10"/>
    <n v="46"/>
    <n v="100"/>
    <n v="224"/>
    <n v="20"/>
    <x v="0"/>
  </r>
  <r>
    <x v="3"/>
    <x v="2"/>
    <x v="4"/>
    <x v="11"/>
    <n v="34"/>
    <n v="2288"/>
    <n v="5126"/>
    <n v="458"/>
    <x v="0"/>
  </r>
  <r>
    <x v="3"/>
    <x v="2"/>
    <x v="1"/>
    <x v="12"/>
    <n v="7"/>
    <n v="200"/>
    <n v="224"/>
    <n v="40"/>
    <x v="0"/>
  </r>
  <r>
    <x v="3"/>
    <x v="2"/>
    <x v="4"/>
    <x v="14"/>
    <n v="3"/>
    <n v="2289"/>
    <n v="5127"/>
    <n v="458"/>
    <x v="0"/>
  </r>
  <r>
    <x v="3"/>
    <x v="2"/>
    <x v="5"/>
    <x v="13"/>
    <n v="2"/>
    <n v="6600"/>
    <n v="7392"/>
    <n v="1320"/>
    <x v="0"/>
  </r>
  <r>
    <x v="3"/>
    <x v="3"/>
    <x v="0"/>
    <x v="0"/>
    <n v="3566"/>
    <n v="4577"/>
    <n v="5127"/>
    <n v="915"/>
    <x v="0"/>
  </r>
  <r>
    <x v="3"/>
    <x v="3"/>
    <x v="0"/>
    <x v="1"/>
    <n v="2498"/>
    <n v="8000"/>
    <n v="8960"/>
    <n v="1600"/>
    <x v="1"/>
  </r>
  <r>
    <x v="3"/>
    <x v="3"/>
    <x v="1"/>
    <x v="2"/>
    <n v="1245"/>
    <n v="4577"/>
    <n v="5126"/>
    <n v="915"/>
    <x v="1"/>
  </r>
  <r>
    <x v="3"/>
    <x v="3"/>
    <x v="2"/>
    <x v="3"/>
    <n v="644"/>
    <n v="15000"/>
    <n v="6433"/>
    <n v="3000"/>
    <x v="1"/>
  </r>
  <r>
    <x v="3"/>
    <x v="3"/>
    <x v="3"/>
    <x v="4"/>
    <n v="643"/>
    <n v="7000"/>
    <n v="7840"/>
    <n v="1400"/>
    <x v="1"/>
  </r>
  <r>
    <x v="3"/>
    <x v="3"/>
    <x v="2"/>
    <x v="5"/>
    <n v="455"/>
    <n v="14000"/>
    <n v="5128"/>
    <n v="2800"/>
    <x v="1"/>
  </r>
  <r>
    <x v="3"/>
    <x v="3"/>
    <x v="3"/>
    <x v="6"/>
    <n v="345"/>
    <n v="7000"/>
    <n v="7840"/>
    <n v="1400"/>
    <x v="1"/>
  </r>
  <r>
    <x v="3"/>
    <x v="3"/>
    <x v="1"/>
    <x v="7"/>
    <n v="122"/>
    <n v="100"/>
    <n v="112"/>
    <n v="20"/>
    <x v="1"/>
  </r>
  <r>
    <x v="3"/>
    <x v="3"/>
    <x v="4"/>
    <x v="8"/>
    <n v="78"/>
    <n v="2289"/>
    <n v="5126"/>
    <n v="458"/>
    <x v="1"/>
  </r>
  <r>
    <x v="3"/>
    <x v="3"/>
    <x v="4"/>
    <x v="9"/>
    <n v="76"/>
    <n v="2288"/>
    <n v="5126"/>
    <n v="458"/>
    <x v="1"/>
  </r>
  <r>
    <x v="3"/>
    <x v="3"/>
    <x v="4"/>
    <x v="10"/>
    <n v="46"/>
    <n v="100"/>
    <n v="224"/>
    <n v="20"/>
    <x v="1"/>
  </r>
  <r>
    <x v="3"/>
    <x v="3"/>
    <x v="4"/>
    <x v="11"/>
    <n v="34"/>
    <n v="2288"/>
    <n v="5126"/>
    <n v="458"/>
    <x v="1"/>
  </r>
  <r>
    <x v="3"/>
    <x v="3"/>
    <x v="1"/>
    <x v="12"/>
    <n v="7"/>
    <n v="200"/>
    <n v="224"/>
    <n v="40"/>
    <x v="1"/>
  </r>
  <r>
    <x v="3"/>
    <x v="3"/>
    <x v="4"/>
    <x v="14"/>
    <n v="3"/>
    <n v="2289"/>
    <n v="5127"/>
    <n v="458"/>
    <x v="1"/>
  </r>
  <r>
    <x v="3"/>
    <x v="3"/>
    <x v="5"/>
    <x v="13"/>
    <n v="2"/>
    <n v="7920"/>
    <n v="7392"/>
    <n v="1584"/>
    <x v="1"/>
  </r>
  <r>
    <x v="3"/>
    <x v="4"/>
    <x v="0"/>
    <x v="0"/>
    <n v="3566"/>
    <n v="4577"/>
    <n v="5127"/>
    <n v="915"/>
    <x v="1"/>
  </r>
  <r>
    <x v="3"/>
    <x v="4"/>
    <x v="0"/>
    <x v="1"/>
    <n v="2498"/>
    <n v="8800"/>
    <n v="8960"/>
    <n v="1760"/>
    <x v="1"/>
  </r>
  <r>
    <x v="3"/>
    <x v="4"/>
    <x v="1"/>
    <x v="2"/>
    <n v="1245"/>
    <n v="5035"/>
    <n v="5126"/>
    <n v="1007"/>
    <x v="1"/>
  </r>
  <r>
    <x v="3"/>
    <x v="4"/>
    <x v="2"/>
    <x v="3"/>
    <n v="644"/>
    <n v="6318"/>
    <n v="6433"/>
    <n v="1264"/>
    <x v="1"/>
  </r>
  <r>
    <x v="3"/>
    <x v="4"/>
    <x v="3"/>
    <x v="4"/>
    <n v="643"/>
    <n v="7700"/>
    <n v="7840"/>
    <n v="1540"/>
    <x v="1"/>
  </r>
  <r>
    <x v="3"/>
    <x v="4"/>
    <x v="2"/>
    <x v="5"/>
    <n v="455"/>
    <n v="5036"/>
    <n v="5128"/>
    <n v="1007"/>
    <x v="1"/>
  </r>
  <r>
    <x v="3"/>
    <x v="4"/>
    <x v="3"/>
    <x v="6"/>
    <n v="345"/>
    <n v="7700"/>
    <n v="7840"/>
    <n v="1540"/>
    <x v="1"/>
  </r>
  <r>
    <x v="3"/>
    <x v="4"/>
    <x v="1"/>
    <x v="7"/>
    <n v="122"/>
    <n v="110"/>
    <n v="112"/>
    <n v="22"/>
    <x v="1"/>
  </r>
  <r>
    <x v="3"/>
    <x v="4"/>
    <x v="4"/>
    <x v="8"/>
    <n v="78"/>
    <n v="2517"/>
    <n v="5126"/>
    <n v="503"/>
    <x v="1"/>
  </r>
  <r>
    <x v="3"/>
    <x v="4"/>
    <x v="4"/>
    <x v="9"/>
    <n v="76"/>
    <n v="2288"/>
    <n v="5126"/>
    <n v="458"/>
    <x v="1"/>
  </r>
  <r>
    <x v="3"/>
    <x v="4"/>
    <x v="4"/>
    <x v="10"/>
    <n v="46"/>
    <n v="100"/>
    <n v="224"/>
    <n v="20"/>
    <x v="1"/>
  </r>
  <r>
    <x v="3"/>
    <x v="4"/>
    <x v="4"/>
    <x v="11"/>
    <n v="34"/>
    <n v="2288"/>
    <n v="5126"/>
    <n v="458"/>
    <x v="0"/>
  </r>
  <r>
    <x v="3"/>
    <x v="4"/>
    <x v="1"/>
    <x v="12"/>
    <n v="7"/>
    <n v="200"/>
    <n v="224"/>
    <n v="40"/>
    <x v="0"/>
  </r>
  <r>
    <x v="3"/>
    <x v="4"/>
    <x v="4"/>
    <x v="14"/>
    <n v="3"/>
    <n v="3300"/>
    <n v="5127"/>
    <n v="660"/>
    <x v="0"/>
  </r>
  <r>
    <x v="3"/>
    <x v="4"/>
    <x v="5"/>
    <x v="13"/>
    <n v="2"/>
    <n v="4577"/>
    <n v="7392"/>
    <n v="915"/>
    <x v="0"/>
  </r>
  <r>
    <x v="3"/>
    <x v="5"/>
    <x v="0"/>
    <x v="0"/>
    <n v="3566"/>
    <n v="4577"/>
    <n v="5127"/>
    <n v="915"/>
    <x v="0"/>
  </r>
  <r>
    <x v="3"/>
    <x v="5"/>
    <x v="0"/>
    <x v="1"/>
    <n v="2498"/>
    <n v="8000"/>
    <n v="8960"/>
    <n v="1600"/>
    <x v="0"/>
  </r>
  <r>
    <x v="3"/>
    <x v="5"/>
    <x v="1"/>
    <x v="2"/>
    <n v="1245"/>
    <n v="4577"/>
    <n v="5126"/>
    <n v="915"/>
    <x v="0"/>
  </r>
  <r>
    <x v="3"/>
    <x v="5"/>
    <x v="2"/>
    <x v="3"/>
    <n v="644"/>
    <n v="10000"/>
    <n v="6433"/>
    <n v="2000"/>
    <x v="0"/>
  </r>
  <r>
    <x v="3"/>
    <x v="5"/>
    <x v="3"/>
    <x v="4"/>
    <n v="643"/>
    <n v="7000"/>
    <n v="7840"/>
    <n v="1400"/>
    <x v="0"/>
  </r>
  <r>
    <x v="3"/>
    <x v="5"/>
    <x v="2"/>
    <x v="5"/>
    <n v="455"/>
    <n v="8000"/>
    <n v="5128"/>
    <n v="1600"/>
    <x v="0"/>
  </r>
  <r>
    <x v="3"/>
    <x v="5"/>
    <x v="3"/>
    <x v="6"/>
    <n v="345"/>
    <n v="7000"/>
    <n v="7840"/>
    <n v="1400"/>
    <x v="0"/>
  </r>
  <r>
    <x v="3"/>
    <x v="5"/>
    <x v="1"/>
    <x v="7"/>
    <n v="122"/>
    <n v="100"/>
    <n v="112"/>
    <n v="20"/>
    <x v="0"/>
  </r>
  <r>
    <x v="3"/>
    <x v="5"/>
    <x v="4"/>
    <x v="8"/>
    <n v="78"/>
    <n v="2289"/>
    <n v="5126"/>
    <n v="458"/>
    <x v="0"/>
  </r>
  <r>
    <x v="3"/>
    <x v="5"/>
    <x v="4"/>
    <x v="9"/>
    <n v="76"/>
    <n v="2288"/>
    <n v="5126"/>
    <n v="458"/>
    <x v="0"/>
  </r>
  <r>
    <x v="3"/>
    <x v="5"/>
    <x v="4"/>
    <x v="10"/>
    <n v="46"/>
    <n v="100"/>
    <n v="224"/>
    <n v="20"/>
    <x v="0"/>
  </r>
  <r>
    <x v="3"/>
    <x v="5"/>
    <x v="4"/>
    <x v="11"/>
    <n v="34"/>
    <n v="2288"/>
    <n v="5126"/>
    <n v="458"/>
    <x v="0"/>
  </r>
  <r>
    <x v="3"/>
    <x v="5"/>
    <x v="1"/>
    <x v="12"/>
    <n v="7"/>
    <n v="200"/>
    <n v="224"/>
    <n v="40"/>
    <x v="0"/>
  </r>
  <r>
    <x v="3"/>
    <x v="5"/>
    <x v="5"/>
    <x v="13"/>
    <n v="3"/>
    <n v="4577"/>
    <n v="7392"/>
    <n v="915"/>
    <x v="1"/>
  </r>
  <r>
    <x v="3"/>
    <x v="5"/>
    <x v="4"/>
    <x v="14"/>
    <n v="3"/>
    <n v="2289"/>
    <n v="5127"/>
    <n v="458"/>
    <x v="1"/>
  </r>
  <r>
    <x v="3"/>
    <x v="6"/>
    <x v="0"/>
    <x v="0"/>
    <n v="3566"/>
    <n v="4577"/>
    <n v="5127"/>
    <n v="915"/>
    <x v="1"/>
  </r>
  <r>
    <x v="3"/>
    <x v="6"/>
    <x v="0"/>
    <x v="1"/>
    <n v="2498"/>
    <n v="8000"/>
    <n v="8960"/>
    <n v="1600"/>
    <x v="1"/>
  </r>
  <r>
    <x v="3"/>
    <x v="6"/>
    <x v="1"/>
    <x v="2"/>
    <n v="1245"/>
    <n v="4577"/>
    <n v="5126"/>
    <n v="915"/>
    <x v="1"/>
  </r>
  <r>
    <x v="3"/>
    <x v="6"/>
    <x v="2"/>
    <x v="3"/>
    <n v="644"/>
    <n v="5744"/>
    <n v="6433"/>
    <n v="1149"/>
    <x v="1"/>
  </r>
  <r>
    <x v="3"/>
    <x v="6"/>
    <x v="3"/>
    <x v="4"/>
    <n v="643"/>
    <n v="7000"/>
    <n v="7840"/>
    <n v="1400"/>
    <x v="1"/>
  </r>
  <r>
    <x v="3"/>
    <x v="6"/>
    <x v="2"/>
    <x v="5"/>
    <n v="455"/>
    <n v="4579"/>
    <n v="5128"/>
    <n v="916"/>
    <x v="1"/>
  </r>
  <r>
    <x v="3"/>
    <x v="6"/>
    <x v="3"/>
    <x v="6"/>
    <n v="345"/>
    <n v="7000"/>
    <n v="7840"/>
    <n v="1400"/>
    <x v="1"/>
  </r>
  <r>
    <x v="3"/>
    <x v="6"/>
    <x v="1"/>
    <x v="7"/>
    <n v="122"/>
    <n v="100"/>
    <n v="112"/>
    <n v="20"/>
    <x v="1"/>
  </r>
  <r>
    <x v="3"/>
    <x v="6"/>
    <x v="4"/>
    <x v="8"/>
    <n v="78"/>
    <n v="2289"/>
    <n v="5126"/>
    <n v="458"/>
    <x v="1"/>
  </r>
  <r>
    <x v="3"/>
    <x v="6"/>
    <x v="4"/>
    <x v="9"/>
    <n v="76"/>
    <n v="2288"/>
    <n v="5126"/>
    <n v="458"/>
    <x v="1"/>
  </r>
  <r>
    <x v="3"/>
    <x v="6"/>
    <x v="4"/>
    <x v="10"/>
    <n v="46"/>
    <n v="100"/>
    <n v="224"/>
    <n v="20"/>
    <x v="1"/>
  </r>
  <r>
    <x v="3"/>
    <x v="6"/>
    <x v="4"/>
    <x v="11"/>
    <n v="34"/>
    <n v="2288"/>
    <n v="5126"/>
    <n v="458"/>
    <x v="1"/>
  </r>
  <r>
    <x v="3"/>
    <x v="6"/>
    <x v="1"/>
    <x v="12"/>
    <n v="7"/>
    <n v="200"/>
    <n v="224"/>
    <n v="40"/>
    <x v="1"/>
  </r>
  <r>
    <x v="3"/>
    <x v="6"/>
    <x v="4"/>
    <x v="14"/>
    <n v="3"/>
    <n v="2289"/>
    <n v="5127"/>
    <n v="458"/>
    <x v="1"/>
  </r>
  <r>
    <x v="3"/>
    <x v="6"/>
    <x v="5"/>
    <x v="13"/>
    <n v="2"/>
    <n v="6600"/>
    <n v="7392"/>
    <n v="1320"/>
    <x v="0"/>
  </r>
  <r>
    <x v="3"/>
    <x v="7"/>
    <x v="0"/>
    <x v="0"/>
    <n v="3566"/>
    <n v="4577"/>
    <n v="5127"/>
    <n v="915"/>
    <x v="0"/>
  </r>
  <r>
    <x v="3"/>
    <x v="7"/>
    <x v="0"/>
    <x v="1"/>
    <n v="2498"/>
    <n v="8000"/>
    <n v="8960"/>
    <n v="1600"/>
    <x v="0"/>
  </r>
  <r>
    <x v="3"/>
    <x v="7"/>
    <x v="1"/>
    <x v="2"/>
    <n v="1245"/>
    <n v="4577"/>
    <n v="5126"/>
    <n v="915"/>
    <x v="0"/>
  </r>
  <r>
    <x v="3"/>
    <x v="7"/>
    <x v="2"/>
    <x v="3"/>
    <n v="644"/>
    <n v="5744"/>
    <n v="6433"/>
    <n v="1149"/>
    <x v="0"/>
  </r>
  <r>
    <x v="3"/>
    <x v="7"/>
    <x v="3"/>
    <x v="4"/>
    <n v="643"/>
    <n v="7000"/>
    <n v="7840"/>
    <n v="1400"/>
    <x v="1"/>
  </r>
  <r>
    <x v="3"/>
    <x v="7"/>
    <x v="2"/>
    <x v="5"/>
    <n v="455"/>
    <n v="5036"/>
    <n v="5128"/>
    <n v="1007"/>
    <x v="1"/>
  </r>
  <r>
    <x v="3"/>
    <x v="7"/>
    <x v="3"/>
    <x v="6"/>
    <n v="345"/>
    <n v="7700"/>
    <n v="7840"/>
    <n v="1540"/>
    <x v="1"/>
  </r>
  <r>
    <x v="3"/>
    <x v="7"/>
    <x v="1"/>
    <x v="7"/>
    <n v="122"/>
    <n v="110"/>
    <n v="112"/>
    <n v="22"/>
    <x v="1"/>
  </r>
  <r>
    <x v="3"/>
    <x v="7"/>
    <x v="4"/>
    <x v="8"/>
    <n v="78"/>
    <n v="2517"/>
    <n v="5126"/>
    <n v="503"/>
    <x v="1"/>
  </r>
  <r>
    <x v="3"/>
    <x v="7"/>
    <x v="4"/>
    <x v="9"/>
    <n v="76"/>
    <n v="2517"/>
    <n v="5126"/>
    <n v="503"/>
    <x v="1"/>
  </r>
  <r>
    <x v="3"/>
    <x v="7"/>
    <x v="4"/>
    <x v="10"/>
    <n v="46"/>
    <n v="115"/>
    <n v="224"/>
    <n v="23"/>
    <x v="1"/>
  </r>
  <r>
    <x v="3"/>
    <x v="7"/>
    <x v="4"/>
    <x v="11"/>
    <n v="34"/>
    <n v="2632"/>
    <n v="5126"/>
    <n v="526"/>
    <x v="1"/>
  </r>
  <r>
    <x v="3"/>
    <x v="7"/>
    <x v="1"/>
    <x v="12"/>
    <n v="7"/>
    <n v="230"/>
    <n v="224"/>
    <n v="46"/>
    <x v="1"/>
  </r>
  <r>
    <x v="3"/>
    <x v="7"/>
    <x v="4"/>
    <x v="14"/>
    <n v="3"/>
    <n v="2632"/>
    <n v="5127"/>
    <n v="526"/>
    <x v="0"/>
  </r>
  <r>
    <x v="3"/>
    <x v="7"/>
    <x v="5"/>
    <x v="13"/>
    <n v="2"/>
    <n v="7590"/>
    <n v="7392"/>
    <n v="1518"/>
    <x v="1"/>
  </r>
  <r>
    <x v="3"/>
    <x v="8"/>
    <x v="0"/>
    <x v="0"/>
    <n v="3566"/>
    <n v="4577"/>
    <n v="5127"/>
    <n v="915"/>
    <x v="1"/>
  </r>
  <r>
    <x v="3"/>
    <x v="8"/>
    <x v="0"/>
    <x v="1"/>
    <n v="2498"/>
    <n v="8000"/>
    <n v="8960"/>
    <n v="1600"/>
    <x v="1"/>
  </r>
  <r>
    <x v="3"/>
    <x v="8"/>
    <x v="1"/>
    <x v="2"/>
    <n v="1245"/>
    <n v="4577"/>
    <n v="5126"/>
    <n v="915"/>
    <x v="1"/>
  </r>
  <r>
    <x v="3"/>
    <x v="8"/>
    <x v="2"/>
    <x v="3"/>
    <n v="644"/>
    <n v="5744"/>
    <n v="6433"/>
    <n v="1149"/>
    <x v="1"/>
  </r>
  <r>
    <x v="3"/>
    <x v="8"/>
    <x v="3"/>
    <x v="4"/>
    <n v="643"/>
    <n v="7000"/>
    <n v="7840"/>
    <n v="1400"/>
    <x v="1"/>
  </r>
  <r>
    <x v="3"/>
    <x v="8"/>
    <x v="2"/>
    <x v="5"/>
    <n v="455"/>
    <n v="4579"/>
    <n v="5128"/>
    <n v="916"/>
    <x v="1"/>
  </r>
  <r>
    <x v="3"/>
    <x v="8"/>
    <x v="3"/>
    <x v="6"/>
    <n v="345"/>
    <n v="7000"/>
    <n v="7840"/>
    <n v="1400"/>
    <x v="1"/>
  </r>
  <r>
    <x v="3"/>
    <x v="8"/>
    <x v="1"/>
    <x v="7"/>
    <n v="122"/>
    <n v="100"/>
    <n v="112"/>
    <n v="20"/>
    <x v="1"/>
  </r>
  <r>
    <x v="3"/>
    <x v="8"/>
    <x v="4"/>
    <x v="8"/>
    <n v="78"/>
    <n v="2289"/>
    <n v="5126"/>
    <n v="458"/>
    <x v="1"/>
  </r>
  <r>
    <x v="3"/>
    <x v="8"/>
    <x v="4"/>
    <x v="9"/>
    <n v="76"/>
    <n v="2288"/>
    <n v="5126"/>
    <n v="458"/>
    <x v="1"/>
  </r>
  <r>
    <x v="3"/>
    <x v="8"/>
    <x v="4"/>
    <x v="10"/>
    <n v="46"/>
    <n v="100"/>
    <n v="224"/>
    <n v="20"/>
    <x v="1"/>
  </r>
  <r>
    <x v="3"/>
    <x v="8"/>
    <x v="4"/>
    <x v="11"/>
    <n v="34"/>
    <n v="2746"/>
    <n v="5126"/>
    <n v="549"/>
    <x v="1"/>
  </r>
  <r>
    <x v="3"/>
    <x v="8"/>
    <x v="1"/>
    <x v="12"/>
    <n v="7"/>
    <n v="240"/>
    <n v="224"/>
    <n v="48"/>
    <x v="1"/>
  </r>
  <r>
    <x v="3"/>
    <x v="8"/>
    <x v="4"/>
    <x v="14"/>
    <n v="3"/>
    <n v="2746"/>
    <n v="5127"/>
    <n v="549"/>
    <x v="1"/>
  </r>
  <r>
    <x v="3"/>
    <x v="8"/>
    <x v="5"/>
    <x v="13"/>
    <n v="2"/>
    <n v="7920"/>
    <n v="7392"/>
    <n v="1584"/>
    <x v="1"/>
  </r>
  <r>
    <x v="3"/>
    <x v="9"/>
    <x v="0"/>
    <x v="0"/>
    <n v="3566"/>
    <n v="5035"/>
    <n v="5127"/>
    <n v="1007"/>
    <x v="1"/>
  </r>
  <r>
    <x v="3"/>
    <x v="9"/>
    <x v="0"/>
    <x v="1"/>
    <n v="2498"/>
    <n v="9200"/>
    <n v="8960"/>
    <n v="1840"/>
    <x v="1"/>
  </r>
  <r>
    <x v="3"/>
    <x v="9"/>
    <x v="1"/>
    <x v="2"/>
    <n v="1245"/>
    <n v="5264"/>
    <n v="5126"/>
    <n v="1053"/>
    <x v="1"/>
  </r>
  <r>
    <x v="3"/>
    <x v="9"/>
    <x v="2"/>
    <x v="3"/>
    <n v="644"/>
    <n v="6605"/>
    <n v="6433"/>
    <n v="1321"/>
    <x v="1"/>
  </r>
  <r>
    <x v="3"/>
    <x v="9"/>
    <x v="3"/>
    <x v="4"/>
    <n v="643"/>
    <n v="8400"/>
    <n v="7840"/>
    <n v="1680"/>
    <x v="1"/>
  </r>
  <r>
    <x v="3"/>
    <x v="9"/>
    <x v="2"/>
    <x v="5"/>
    <n v="455"/>
    <n v="5494"/>
    <n v="5128"/>
    <n v="1099"/>
    <x v="1"/>
  </r>
  <r>
    <x v="3"/>
    <x v="9"/>
    <x v="3"/>
    <x v="6"/>
    <n v="345"/>
    <n v="8400"/>
    <n v="7840"/>
    <n v="1680"/>
    <x v="1"/>
  </r>
  <r>
    <x v="3"/>
    <x v="9"/>
    <x v="1"/>
    <x v="7"/>
    <n v="122"/>
    <n v="120"/>
    <n v="112"/>
    <n v="24"/>
    <x v="1"/>
  </r>
  <r>
    <x v="3"/>
    <x v="9"/>
    <x v="4"/>
    <x v="8"/>
    <n v="78"/>
    <n v="2517"/>
    <n v="5126"/>
    <n v="503"/>
    <x v="1"/>
  </r>
  <r>
    <x v="3"/>
    <x v="9"/>
    <x v="4"/>
    <x v="9"/>
    <n v="76"/>
    <n v="2517"/>
    <n v="5126"/>
    <n v="503"/>
    <x v="1"/>
  </r>
  <r>
    <x v="3"/>
    <x v="9"/>
    <x v="4"/>
    <x v="10"/>
    <n v="46"/>
    <n v="110"/>
    <n v="224"/>
    <n v="22"/>
    <x v="1"/>
  </r>
  <r>
    <x v="3"/>
    <x v="9"/>
    <x v="4"/>
    <x v="11"/>
    <n v="34"/>
    <n v="2517"/>
    <n v="5126"/>
    <n v="503"/>
    <x v="1"/>
  </r>
  <r>
    <x v="3"/>
    <x v="9"/>
    <x v="1"/>
    <x v="12"/>
    <n v="7"/>
    <n v="220"/>
    <n v="224"/>
    <n v="44"/>
    <x v="1"/>
  </r>
  <r>
    <x v="3"/>
    <x v="9"/>
    <x v="4"/>
    <x v="14"/>
    <n v="3"/>
    <n v="2518"/>
    <n v="5127"/>
    <n v="504"/>
    <x v="1"/>
  </r>
  <r>
    <x v="3"/>
    <x v="9"/>
    <x v="5"/>
    <x v="13"/>
    <n v="2"/>
    <n v="7260"/>
    <n v="7392"/>
    <n v="1452"/>
    <x v="1"/>
  </r>
  <r>
    <x v="3"/>
    <x v="10"/>
    <x v="0"/>
    <x v="0"/>
    <n v="3566"/>
    <n v="5264"/>
    <n v="5127"/>
    <n v="1053"/>
    <x v="1"/>
  </r>
  <r>
    <x v="3"/>
    <x v="10"/>
    <x v="0"/>
    <x v="1"/>
    <n v="2498"/>
    <n v="8800"/>
    <n v="8960"/>
    <n v="1760"/>
    <x v="1"/>
  </r>
  <r>
    <x v="3"/>
    <x v="10"/>
    <x v="1"/>
    <x v="2"/>
    <n v="1245"/>
    <n v="5035"/>
    <n v="5126"/>
    <n v="1007"/>
    <x v="1"/>
  </r>
  <r>
    <x v="3"/>
    <x v="10"/>
    <x v="2"/>
    <x v="3"/>
    <n v="644"/>
    <n v="22000"/>
    <n v="6433"/>
    <n v="4400"/>
    <x v="1"/>
  </r>
  <r>
    <x v="3"/>
    <x v="10"/>
    <x v="3"/>
    <x v="4"/>
    <n v="643"/>
    <n v="7700"/>
    <n v="7840"/>
    <n v="1540"/>
    <x v="1"/>
  </r>
  <r>
    <x v="3"/>
    <x v="10"/>
    <x v="2"/>
    <x v="5"/>
    <n v="455"/>
    <n v="11111"/>
    <n v="5128"/>
    <n v="2222"/>
    <x v="1"/>
  </r>
  <r>
    <x v="3"/>
    <x v="10"/>
    <x v="3"/>
    <x v="6"/>
    <n v="345"/>
    <n v="7700"/>
    <n v="7840"/>
    <n v="1540"/>
    <x v="1"/>
  </r>
  <r>
    <x v="3"/>
    <x v="10"/>
    <x v="1"/>
    <x v="7"/>
    <n v="122"/>
    <n v="110"/>
    <n v="112"/>
    <n v="22"/>
    <x v="1"/>
  </r>
  <r>
    <x v="3"/>
    <x v="10"/>
    <x v="4"/>
    <x v="8"/>
    <n v="78"/>
    <n v="2517"/>
    <n v="5126"/>
    <n v="503"/>
    <x v="1"/>
  </r>
  <r>
    <x v="3"/>
    <x v="10"/>
    <x v="4"/>
    <x v="9"/>
    <n v="76"/>
    <n v="2288"/>
    <n v="5126"/>
    <n v="458"/>
    <x v="1"/>
  </r>
  <r>
    <x v="3"/>
    <x v="10"/>
    <x v="4"/>
    <x v="10"/>
    <n v="46"/>
    <n v="100"/>
    <n v="224"/>
    <n v="20"/>
    <x v="1"/>
  </r>
  <r>
    <x v="3"/>
    <x v="10"/>
    <x v="4"/>
    <x v="11"/>
    <n v="34"/>
    <n v="2288"/>
    <n v="5126"/>
    <n v="458"/>
    <x v="1"/>
  </r>
  <r>
    <x v="3"/>
    <x v="10"/>
    <x v="1"/>
    <x v="12"/>
    <n v="7"/>
    <n v="200"/>
    <n v="224"/>
    <n v="40"/>
    <x v="1"/>
  </r>
  <r>
    <x v="3"/>
    <x v="10"/>
    <x v="4"/>
    <x v="14"/>
    <n v="3"/>
    <n v="2289"/>
    <n v="5127"/>
    <n v="458"/>
    <x v="1"/>
  </r>
  <r>
    <x v="3"/>
    <x v="10"/>
    <x v="5"/>
    <x v="13"/>
    <n v="2"/>
    <n v="6600"/>
    <n v="7392"/>
    <n v="1320"/>
    <x v="1"/>
  </r>
  <r>
    <x v="3"/>
    <x v="11"/>
    <x v="0"/>
    <x v="0"/>
    <n v="3566"/>
    <n v="4577"/>
    <n v="5127"/>
    <n v="915"/>
    <x v="1"/>
  </r>
  <r>
    <x v="3"/>
    <x v="11"/>
    <x v="0"/>
    <x v="1"/>
    <n v="2498"/>
    <n v="8000"/>
    <n v="8960"/>
    <n v="1600"/>
    <x v="1"/>
  </r>
  <r>
    <x v="3"/>
    <x v="11"/>
    <x v="1"/>
    <x v="2"/>
    <n v="1245"/>
    <n v="4577"/>
    <n v="5126"/>
    <n v="915"/>
    <x v="1"/>
  </r>
  <r>
    <x v="3"/>
    <x v="11"/>
    <x v="2"/>
    <x v="3"/>
    <n v="644"/>
    <n v="5744"/>
    <n v="6433"/>
    <n v="1149"/>
    <x v="1"/>
  </r>
  <r>
    <x v="3"/>
    <x v="11"/>
    <x v="3"/>
    <x v="4"/>
    <n v="643"/>
    <n v="7000"/>
    <n v="7840"/>
    <n v="1400"/>
    <x v="1"/>
  </r>
  <r>
    <x v="3"/>
    <x v="11"/>
    <x v="2"/>
    <x v="5"/>
    <n v="455"/>
    <n v="4579"/>
    <n v="5128"/>
    <n v="916"/>
    <x v="1"/>
  </r>
  <r>
    <x v="3"/>
    <x v="11"/>
    <x v="3"/>
    <x v="6"/>
    <n v="345"/>
    <n v="7000"/>
    <n v="7840"/>
    <n v="1400"/>
    <x v="1"/>
  </r>
  <r>
    <x v="3"/>
    <x v="11"/>
    <x v="1"/>
    <x v="7"/>
    <n v="122"/>
    <n v="100"/>
    <n v="112"/>
    <n v="20"/>
    <x v="1"/>
  </r>
  <r>
    <x v="3"/>
    <x v="11"/>
    <x v="4"/>
    <x v="8"/>
    <n v="78"/>
    <n v="2289"/>
    <n v="5126"/>
    <n v="458"/>
    <x v="1"/>
  </r>
  <r>
    <x v="3"/>
    <x v="11"/>
    <x v="4"/>
    <x v="9"/>
    <n v="76"/>
    <n v="2288"/>
    <n v="5126"/>
    <n v="458"/>
    <x v="1"/>
  </r>
  <r>
    <x v="3"/>
    <x v="11"/>
    <x v="4"/>
    <x v="10"/>
    <n v="46"/>
    <n v="100"/>
    <n v="224"/>
    <n v="20"/>
    <x v="1"/>
  </r>
  <r>
    <x v="3"/>
    <x v="11"/>
    <x v="4"/>
    <x v="11"/>
    <n v="34"/>
    <n v="2288"/>
    <n v="5126"/>
    <n v="458"/>
    <x v="1"/>
  </r>
  <r>
    <x v="3"/>
    <x v="11"/>
    <x v="1"/>
    <x v="12"/>
    <n v="7"/>
    <n v="200"/>
    <n v="224"/>
    <n v="40"/>
    <x v="1"/>
  </r>
  <r>
    <x v="3"/>
    <x v="11"/>
    <x v="4"/>
    <x v="14"/>
    <n v="3"/>
    <n v="2289"/>
    <n v="5127"/>
    <n v="458"/>
    <x v="1"/>
  </r>
  <r>
    <x v="3"/>
    <x v="11"/>
    <x v="5"/>
    <x v="13"/>
    <n v="2"/>
    <n v="6600"/>
    <n v="7392"/>
    <n v="1320"/>
    <x v="1"/>
  </r>
  <r>
    <x v="4"/>
    <x v="0"/>
    <x v="0"/>
    <x v="0"/>
    <n v="3566"/>
    <n v="4577"/>
    <n v="5127"/>
    <n v="915"/>
    <x v="1"/>
  </r>
  <r>
    <x v="4"/>
    <x v="0"/>
    <x v="0"/>
    <x v="1"/>
    <n v="2498"/>
    <n v="8000"/>
    <n v="8960"/>
    <n v="1600"/>
    <x v="1"/>
  </r>
  <r>
    <x v="4"/>
    <x v="0"/>
    <x v="1"/>
    <x v="2"/>
    <n v="1245"/>
    <n v="4577"/>
    <n v="5126"/>
    <n v="915"/>
    <x v="1"/>
  </r>
  <r>
    <x v="4"/>
    <x v="0"/>
    <x v="2"/>
    <x v="3"/>
    <n v="644"/>
    <n v="5744"/>
    <n v="6433"/>
    <n v="1149"/>
    <x v="1"/>
  </r>
  <r>
    <x v="4"/>
    <x v="0"/>
    <x v="3"/>
    <x v="4"/>
    <n v="643"/>
    <n v="7000"/>
    <n v="7840"/>
    <n v="1400"/>
    <x v="1"/>
  </r>
  <r>
    <x v="4"/>
    <x v="0"/>
    <x v="2"/>
    <x v="5"/>
    <n v="455"/>
    <n v="4579"/>
    <n v="5128"/>
    <n v="916"/>
    <x v="1"/>
  </r>
  <r>
    <x v="4"/>
    <x v="0"/>
    <x v="3"/>
    <x v="6"/>
    <n v="345"/>
    <n v="7000"/>
    <n v="7840"/>
    <n v="1400"/>
    <x v="1"/>
  </r>
  <r>
    <x v="4"/>
    <x v="0"/>
    <x v="1"/>
    <x v="7"/>
    <n v="122"/>
    <n v="100"/>
    <n v="112"/>
    <n v="20"/>
    <x v="1"/>
  </r>
  <r>
    <x v="4"/>
    <x v="0"/>
    <x v="4"/>
    <x v="8"/>
    <n v="78"/>
    <n v="4577"/>
    <n v="5126"/>
    <n v="915"/>
    <x v="1"/>
  </r>
  <r>
    <x v="4"/>
    <x v="0"/>
    <x v="4"/>
    <x v="9"/>
    <n v="76"/>
    <n v="4577"/>
    <n v="5126"/>
    <n v="915"/>
    <x v="1"/>
  </r>
  <r>
    <x v="4"/>
    <x v="0"/>
    <x v="4"/>
    <x v="10"/>
    <n v="46"/>
    <n v="200"/>
    <n v="224"/>
    <n v="40"/>
    <x v="1"/>
  </r>
  <r>
    <x v="4"/>
    <x v="0"/>
    <x v="4"/>
    <x v="11"/>
    <n v="34"/>
    <n v="4577"/>
    <n v="5126"/>
    <n v="915"/>
    <x v="1"/>
  </r>
  <r>
    <x v="4"/>
    <x v="0"/>
    <x v="1"/>
    <x v="12"/>
    <n v="7"/>
    <n v="200"/>
    <n v="224"/>
    <n v="40"/>
    <x v="1"/>
  </r>
  <r>
    <x v="4"/>
    <x v="0"/>
    <x v="5"/>
    <x v="13"/>
    <n v="3"/>
    <n v="6600"/>
    <n v="7392"/>
    <n v="1320"/>
    <x v="1"/>
  </r>
  <r>
    <x v="4"/>
    <x v="0"/>
    <x v="4"/>
    <x v="14"/>
    <n v="3"/>
    <n v="4577"/>
    <n v="5127"/>
    <n v="915"/>
    <x v="1"/>
  </r>
  <r>
    <x v="4"/>
    <x v="1"/>
    <x v="0"/>
    <x v="0"/>
    <n v="3566"/>
    <n v="4577"/>
    <n v="5127"/>
    <n v="915"/>
    <x v="1"/>
  </r>
  <r>
    <x v="4"/>
    <x v="1"/>
    <x v="0"/>
    <x v="1"/>
    <n v="2498"/>
    <n v="8000"/>
    <n v="8960"/>
    <n v="1600"/>
    <x v="1"/>
  </r>
  <r>
    <x v="4"/>
    <x v="1"/>
    <x v="1"/>
    <x v="2"/>
    <n v="1245"/>
    <n v="4577"/>
    <n v="5126"/>
    <n v="915"/>
    <x v="1"/>
  </r>
  <r>
    <x v="4"/>
    <x v="1"/>
    <x v="2"/>
    <x v="3"/>
    <n v="644"/>
    <n v="5744"/>
    <n v="6433"/>
    <n v="1149"/>
    <x v="1"/>
  </r>
  <r>
    <x v="4"/>
    <x v="1"/>
    <x v="3"/>
    <x v="4"/>
    <n v="643"/>
    <n v="7000"/>
    <n v="7840"/>
    <n v="1400"/>
    <x v="1"/>
  </r>
  <r>
    <x v="4"/>
    <x v="1"/>
    <x v="2"/>
    <x v="5"/>
    <n v="455"/>
    <n v="4579"/>
    <n v="5128"/>
    <n v="916"/>
    <x v="1"/>
  </r>
  <r>
    <x v="4"/>
    <x v="1"/>
    <x v="3"/>
    <x v="6"/>
    <n v="345"/>
    <n v="7000"/>
    <n v="7840"/>
    <n v="1400"/>
    <x v="1"/>
  </r>
  <r>
    <x v="4"/>
    <x v="1"/>
    <x v="1"/>
    <x v="7"/>
    <n v="122"/>
    <n v="100"/>
    <n v="112"/>
    <n v="20"/>
    <x v="1"/>
  </r>
  <r>
    <x v="4"/>
    <x v="1"/>
    <x v="4"/>
    <x v="8"/>
    <n v="78"/>
    <n v="4577"/>
    <n v="5126"/>
    <n v="915"/>
    <x v="1"/>
  </r>
  <r>
    <x v="4"/>
    <x v="1"/>
    <x v="4"/>
    <x v="9"/>
    <n v="76"/>
    <n v="4577"/>
    <n v="5126"/>
    <n v="915"/>
    <x v="1"/>
  </r>
  <r>
    <x v="4"/>
    <x v="1"/>
    <x v="4"/>
    <x v="10"/>
    <n v="46"/>
    <n v="200"/>
    <n v="224"/>
    <n v="40"/>
    <x v="1"/>
  </r>
  <r>
    <x v="4"/>
    <x v="1"/>
    <x v="4"/>
    <x v="11"/>
    <n v="34"/>
    <n v="4577"/>
    <n v="5126"/>
    <n v="915"/>
    <x v="1"/>
  </r>
  <r>
    <x v="4"/>
    <x v="1"/>
    <x v="1"/>
    <x v="12"/>
    <n v="7"/>
    <n v="200"/>
    <n v="224"/>
    <n v="40"/>
    <x v="1"/>
  </r>
  <r>
    <x v="4"/>
    <x v="1"/>
    <x v="4"/>
    <x v="14"/>
    <n v="3"/>
    <n v="4577"/>
    <n v="5127"/>
    <n v="915"/>
    <x v="1"/>
  </r>
  <r>
    <x v="4"/>
    <x v="1"/>
    <x v="5"/>
    <x v="13"/>
    <n v="2"/>
    <n v="6600"/>
    <n v="7392"/>
    <n v="1320"/>
    <x v="1"/>
  </r>
  <r>
    <x v="4"/>
    <x v="2"/>
    <x v="0"/>
    <x v="0"/>
    <n v="3566"/>
    <n v="4577"/>
    <n v="5127"/>
    <n v="915"/>
    <x v="1"/>
  </r>
  <r>
    <x v="4"/>
    <x v="2"/>
    <x v="0"/>
    <x v="1"/>
    <n v="2498"/>
    <n v="8000"/>
    <n v="8960"/>
    <n v="1600"/>
    <x v="1"/>
  </r>
  <r>
    <x v="4"/>
    <x v="2"/>
    <x v="1"/>
    <x v="2"/>
    <n v="1245"/>
    <n v="4577"/>
    <n v="5126"/>
    <n v="915"/>
    <x v="1"/>
  </r>
  <r>
    <x v="4"/>
    <x v="2"/>
    <x v="2"/>
    <x v="3"/>
    <n v="644"/>
    <n v="5744"/>
    <n v="6433"/>
    <n v="1149"/>
    <x v="0"/>
  </r>
  <r>
    <x v="4"/>
    <x v="2"/>
    <x v="3"/>
    <x v="4"/>
    <n v="643"/>
    <n v="7000"/>
    <n v="7840"/>
    <n v="1400"/>
    <x v="0"/>
  </r>
  <r>
    <x v="4"/>
    <x v="2"/>
    <x v="2"/>
    <x v="5"/>
    <n v="455"/>
    <n v="4579"/>
    <n v="5128"/>
    <n v="916"/>
    <x v="0"/>
  </r>
  <r>
    <x v="4"/>
    <x v="2"/>
    <x v="3"/>
    <x v="6"/>
    <n v="345"/>
    <n v="7000"/>
    <n v="7840"/>
    <n v="1400"/>
    <x v="0"/>
  </r>
  <r>
    <x v="4"/>
    <x v="2"/>
    <x v="1"/>
    <x v="7"/>
    <n v="122"/>
    <n v="100"/>
    <n v="112"/>
    <n v="20"/>
    <x v="0"/>
  </r>
  <r>
    <x v="4"/>
    <x v="2"/>
    <x v="4"/>
    <x v="8"/>
    <n v="78"/>
    <n v="4577"/>
    <n v="5126"/>
    <n v="915"/>
    <x v="0"/>
  </r>
  <r>
    <x v="4"/>
    <x v="2"/>
    <x v="4"/>
    <x v="9"/>
    <n v="76"/>
    <n v="4577"/>
    <n v="5126"/>
    <n v="915"/>
    <x v="0"/>
  </r>
  <r>
    <x v="4"/>
    <x v="2"/>
    <x v="4"/>
    <x v="10"/>
    <n v="46"/>
    <n v="200"/>
    <n v="224"/>
    <n v="40"/>
    <x v="0"/>
  </r>
  <r>
    <x v="4"/>
    <x v="2"/>
    <x v="4"/>
    <x v="11"/>
    <n v="34"/>
    <n v="4577"/>
    <n v="5126"/>
    <n v="915"/>
    <x v="0"/>
  </r>
  <r>
    <x v="4"/>
    <x v="2"/>
    <x v="1"/>
    <x v="12"/>
    <n v="7"/>
    <n v="200"/>
    <n v="224"/>
    <n v="40"/>
    <x v="0"/>
  </r>
  <r>
    <x v="4"/>
    <x v="2"/>
    <x v="4"/>
    <x v="14"/>
    <n v="3"/>
    <n v="4577"/>
    <n v="5127"/>
    <n v="915"/>
    <x v="0"/>
  </r>
  <r>
    <x v="4"/>
    <x v="2"/>
    <x v="5"/>
    <x v="13"/>
    <n v="2"/>
    <n v="6600"/>
    <n v="7392"/>
    <n v="1320"/>
    <x v="0"/>
  </r>
  <r>
    <x v="4"/>
    <x v="3"/>
    <x v="0"/>
    <x v="0"/>
    <n v="3566"/>
    <n v="4577"/>
    <n v="5127"/>
    <n v="915"/>
    <x v="0"/>
  </r>
  <r>
    <x v="4"/>
    <x v="3"/>
    <x v="0"/>
    <x v="1"/>
    <n v="2498"/>
    <n v="8000"/>
    <n v="8960"/>
    <n v="1600"/>
    <x v="0"/>
  </r>
  <r>
    <x v="4"/>
    <x v="3"/>
    <x v="1"/>
    <x v="2"/>
    <n v="1245"/>
    <n v="4577"/>
    <n v="5126"/>
    <n v="915"/>
    <x v="0"/>
  </r>
  <r>
    <x v="4"/>
    <x v="3"/>
    <x v="2"/>
    <x v="3"/>
    <n v="644"/>
    <n v="5744"/>
    <n v="6433"/>
    <n v="1149"/>
    <x v="0"/>
  </r>
  <r>
    <x v="4"/>
    <x v="3"/>
    <x v="3"/>
    <x v="4"/>
    <n v="643"/>
    <n v="7000"/>
    <n v="7840"/>
    <n v="1400"/>
    <x v="0"/>
  </r>
  <r>
    <x v="4"/>
    <x v="3"/>
    <x v="2"/>
    <x v="5"/>
    <n v="455"/>
    <n v="4579"/>
    <n v="5128"/>
    <n v="916"/>
    <x v="0"/>
  </r>
  <r>
    <x v="4"/>
    <x v="3"/>
    <x v="3"/>
    <x v="6"/>
    <n v="345"/>
    <n v="7000"/>
    <n v="7840"/>
    <n v="1400"/>
    <x v="0"/>
  </r>
  <r>
    <x v="4"/>
    <x v="3"/>
    <x v="1"/>
    <x v="7"/>
    <n v="122"/>
    <n v="100"/>
    <n v="112"/>
    <n v="20"/>
    <x v="0"/>
  </r>
  <r>
    <x v="4"/>
    <x v="3"/>
    <x v="4"/>
    <x v="8"/>
    <n v="78"/>
    <n v="4577"/>
    <n v="5126"/>
    <n v="915"/>
    <x v="0"/>
  </r>
  <r>
    <x v="4"/>
    <x v="3"/>
    <x v="4"/>
    <x v="9"/>
    <n v="76"/>
    <n v="4577"/>
    <n v="5126"/>
    <n v="915"/>
    <x v="0"/>
  </r>
  <r>
    <x v="4"/>
    <x v="3"/>
    <x v="4"/>
    <x v="10"/>
    <n v="46"/>
    <n v="200"/>
    <n v="224"/>
    <n v="40"/>
    <x v="0"/>
  </r>
  <r>
    <x v="4"/>
    <x v="3"/>
    <x v="4"/>
    <x v="11"/>
    <n v="34"/>
    <n v="4577"/>
    <n v="5126"/>
    <n v="915"/>
    <x v="0"/>
  </r>
  <r>
    <x v="4"/>
    <x v="3"/>
    <x v="1"/>
    <x v="12"/>
    <n v="7"/>
    <n v="200"/>
    <n v="224"/>
    <n v="40"/>
    <x v="0"/>
  </r>
  <r>
    <x v="4"/>
    <x v="3"/>
    <x v="4"/>
    <x v="14"/>
    <n v="3"/>
    <n v="4577"/>
    <n v="5127"/>
    <n v="915"/>
    <x v="0"/>
  </r>
  <r>
    <x v="4"/>
    <x v="3"/>
    <x v="5"/>
    <x v="13"/>
    <n v="2"/>
    <n v="6600"/>
    <n v="7392"/>
    <n v="1320"/>
    <x v="0"/>
  </r>
  <r>
    <x v="4"/>
    <x v="4"/>
    <x v="0"/>
    <x v="0"/>
    <n v="3566"/>
    <n v="4577"/>
    <n v="5127"/>
    <n v="915"/>
    <x v="0"/>
  </r>
  <r>
    <x v="4"/>
    <x v="4"/>
    <x v="0"/>
    <x v="1"/>
    <n v="2498"/>
    <n v="8000"/>
    <n v="8960"/>
    <n v="1600"/>
    <x v="0"/>
  </r>
  <r>
    <x v="4"/>
    <x v="4"/>
    <x v="1"/>
    <x v="2"/>
    <n v="1245"/>
    <n v="4577"/>
    <n v="5126"/>
    <n v="915"/>
    <x v="0"/>
  </r>
  <r>
    <x v="4"/>
    <x v="4"/>
    <x v="2"/>
    <x v="3"/>
    <n v="644"/>
    <n v="5744"/>
    <n v="6433"/>
    <n v="1149"/>
    <x v="0"/>
  </r>
  <r>
    <x v="4"/>
    <x v="4"/>
    <x v="3"/>
    <x v="4"/>
    <n v="643"/>
    <n v="7000"/>
    <n v="7840"/>
    <n v="1400"/>
    <x v="0"/>
  </r>
  <r>
    <x v="4"/>
    <x v="4"/>
    <x v="2"/>
    <x v="5"/>
    <n v="455"/>
    <n v="4579"/>
    <n v="5128"/>
    <n v="916"/>
    <x v="0"/>
  </r>
  <r>
    <x v="4"/>
    <x v="4"/>
    <x v="3"/>
    <x v="6"/>
    <n v="345"/>
    <n v="7000"/>
    <n v="7840"/>
    <n v="1400"/>
    <x v="0"/>
  </r>
  <r>
    <x v="4"/>
    <x v="4"/>
    <x v="1"/>
    <x v="7"/>
    <n v="122"/>
    <n v="100"/>
    <n v="112"/>
    <n v="20"/>
    <x v="0"/>
  </r>
  <r>
    <x v="4"/>
    <x v="4"/>
    <x v="4"/>
    <x v="8"/>
    <n v="78"/>
    <n v="4577"/>
    <n v="5126"/>
    <n v="915"/>
    <x v="0"/>
  </r>
  <r>
    <x v="4"/>
    <x v="4"/>
    <x v="4"/>
    <x v="9"/>
    <n v="76"/>
    <n v="4577"/>
    <n v="5126"/>
    <n v="915"/>
    <x v="0"/>
  </r>
  <r>
    <x v="4"/>
    <x v="4"/>
    <x v="4"/>
    <x v="10"/>
    <n v="46"/>
    <n v="200"/>
    <n v="224"/>
    <n v="40"/>
    <x v="0"/>
  </r>
  <r>
    <x v="4"/>
    <x v="4"/>
    <x v="4"/>
    <x v="11"/>
    <n v="34"/>
    <n v="4577"/>
    <n v="5126"/>
    <n v="915"/>
    <x v="0"/>
  </r>
  <r>
    <x v="4"/>
    <x v="4"/>
    <x v="1"/>
    <x v="12"/>
    <n v="7"/>
    <n v="200"/>
    <n v="224"/>
    <n v="40"/>
    <x v="0"/>
  </r>
  <r>
    <x v="4"/>
    <x v="4"/>
    <x v="4"/>
    <x v="14"/>
    <n v="3"/>
    <n v="4577"/>
    <n v="5127"/>
    <n v="915"/>
    <x v="0"/>
  </r>
  <r>
    <x v="4"/>
    <x v="4"/>
    <x v="5"/>
    <x v="13"/>
    <n v="2"/>
    <n v="6600"/>
    <n v="7392"/>
    <n v="1320"/>
    <x v="1"/>
  </r>
  <r>
    <x v="4"/>
    <x v="5"/>
    <x v="0"/>
    <x v="0"/>
    <n v="3566"/>
    <n v="4577"/>
    <n v="5127"/>
    <n v="915"/>
    <x v="1"/>
  </r>
  <r>
    <x v="4"/>
    <x v="5"/>
    <x v="0"/>
    <x v="1"/>
    <n v="2498"/>
    <n v="8000"/>
    <n v="8960"/>
    <n v="1600"/>
    <x v="1"/>
  </r>
  <r>
    <x v="4"/>
    <x v="5"/>
    <x v="1"/>
    <x v="2"/>
    <n v="1245"/>
    <n v="4577"/>
    <n v="5126"/>
    <n v="915"/>
    <x v="1"/>
  </r>
  <r>
    <x v="4"/>
    <x v="5"/>
    <x v="2"/>
    <x v="3"/>
    <n v="644"/>
    <n v="5744"/>
    <n v="6433"/>
    <n v="1149"/>
    <x v="1"/>
  </r>
  <r>
    <x v="4"/>
    <x v="5"/>
    <x v="3"/>
    <x v="4"/>
    <n v="643"/>
    <n v="7000"/>
    <n v="7840"/>
    <n v="1400"/>
    <x v="1"/>
  </r>
  <r>
    <x v="4"/>
    <x v="5"/>
    <x v="2"/>
    <x v="5"/>
    <n v="455"/>
    <n v="4579"/>
    <n v="5128"/>
    <n v="916"/>
    <x v="1"/>
  </r>
  <r>
    <x v="4"/>
    <x v="5"/>
    <x v="3"/>
    <x v="6"/>
    <n v="345"/>
    <n v="7000"/>
    <n v="7840"/>
    <n v="1400"/>
    <x v="1"/>
  </r>
  <r>
    <x v="4"/>
    <x v="5"/>
    <x v="1"/>
    <x v="7"/>
    <n v="122"/>
    <n v="100"/>
    <n v="112"/>
    <n v="20"/>
    <x v="1"/>
  </r>
  <r>
    <x v="4"/>
    <x v="5"/>
    <x v="4"/>
    <x v="8"/>
    <n v="78"/>
    <n v="4577"/>
    <n v="5126"/>
    <n v="915"/>
    <x v="1"/>
  </r>
  <r>
    <x v="4"/>
    <x v="5"/>
    <x v="4"/>
    <x v="9"/>
    <n v="76"/>
    <n v="4577"/>
    <n v="5126"/>
    <n v="915"/>
    <x v="1"/>
  </r>
  <r>
    <x v="4"/>
    <x v="5"/>
    <x v="4"/>
    <x v="10"/>
    <n v="46"/>
    <n v="200"/>
    <n v="224"/>
    <n v="40"/>
    <x v="1"/>
  </r>
  <r>
    <x v="4"/>
    <x v="5"/>
    <x v="4"/>
    <x v="11"/>
    <n v="34"/>
    <n v="4577"/>
    <n v="5126"/>
    <n v="915"/>
    <x v="1"/>
  </r>
  <r>
    <x v="4"/>
    <x v="5"/>
    <x v="1"/>
    <x v="12"/>
    <n v="7"/>
    <n v="200"/>
    <n v="224"/>
    <n v="40"/>
    <x v="1"/>
  </r>
  <r>
    <x v="4"/>
    <x v="5"/>
    <x v="5"/>
    <x v="13"/>
    <n v="3"/>
    <n v="6600"/>
    <n v="7392"/>
    <n v="1320"/>
    <x v="1"/>
  </r>
  <r>
    <x v="4"/>
    <x v="5"/>
    <x v="4"/>
    <x v="14"/>
    <n v="3"/>
    <n v="4577"/>
    <n v="5127"/>
    <n v="915"/>
    <x v="1"/>
  </r>
  <r>
    <x v="4"/>
    <x v="6"/>
    <x v="0"/>
    <x v="0"/>
    <n v="3566"/>
    <n v="4577"/>
    <n v="5127"/>
    <n v="915"/>
    <x v="1"/>
  </r>
  <r>
    <x v="4"/>
    <x v="6"/>
    <x v="0"/>
    <x v="1"/>
    <n v="2498"/>
    <n v="8000"/>
    <n v="8960"/>
    <n v="1600"/>
    <x v="1"/>
  </r>
  <r>
    <x v="4"/>
    <x v="6"/>
    <x v="1"/>
    <x v="2"/>
    <n v="1245"/>
    <n v="4577"/>
    <n v="5126"/>
    <n v="915"/>
    <x v="1"/>
  </r>
  <r>
    <x v="4"/>
    <x v="6"/>
    <x v="2"/>
    <x v="3"/>
    <n v="644"/>
    <n v="5744"/>
    <n v="6433"/>
    <n v="1149"/>
    <x v="1"/>
  </r>
  <r>
    <x v="4"/>
    <x v="6"/>
    <x v="3"/>
    <x v="4"/>
    <n v="643"/>
    <n v="7000"/>
    <n v="7840"/>
    <n v="1400"/>
    <x v="1"/>
  </r>
  <r>
    <x v="4"/>
    <x v="6"/>
    <x v="2"/>
    <x v="5"/>
    <n v="455"/>
    <n v="4579"/>
    <n v="5128"/>
    <n v="916"/>
    <x v="1"/>
  </r>
  <r>
    <x v="4"/>
    <x v="6"/>
    <x v="3"/>
    <x v="6"/>
    <n v="345"/>
    <n v="7000"/>
    <n v="7840"/>
    <n v="1400"/>
    <x v="1"/>
  </r>
  <r>
    <x v="4"/>
    <x v="6"/>
    <x v="1"/>
    <x v="7"/>
    <n v="122"/>
    <n v="100"/>
    <n v="112"/>
    <n v="20"/>
    <x v="0"/>
  </r>
  <r>
    <x v="4"/>
    <x v="6"/>
    <x v="4"/>
    <x v="8"/>
    <n v="78"/>
    <n v="4577"/>
    <n v="5126"/>
    <n v="915"/>
    <x v="0"/>
  </r>
  <r>
    <x v="4"/>
    <x v="6"/>
    <x v="4"/>
    <x v="9"/>
    <n v="76"/>
    <n v="4577"/>
    <n v="5126"/>
    <n v="915"/>
    <x v="0"/>
  </r>
  <r>
    <x v="4"/>
    <x v="6"/>
    <x v="4"/>
    <x v="10"/>
    <n v="46"/>
    <n v="200"/>
    <n v="224"/>
    <n v="40"/>
    <x v="0"/>
  </r>
  <r>
    <x v="4"/>
    <x v="6"/>
    <x v="4"/>
    <x v="11"/>
    <n v="34"/>
    <n v="4577"/>
    <n v="5126"/>
    <n v="915"/>
    <x v="0"/>
  </r>
  <r>
    <x v="4"/>
    <x v="6"/>
    <x v="1"/>
    <x v="12"/>
    <n v="7"/>
    <n v="200"/>
    <n v="224"/>
    <n v="40"/>
    <x v="0"/>
  </r>
  <r>
    <x v="4"/>
    <x v="6"/>
    <x v="4"/>
    <x v="14"/>
    <n v="3"/>
    <n v="4577"/>
    <n v="5127"/>
    <n v="915"/>
    <x v="0"/>
  </r>
  <r>
    <x v="4"/>
    <x v="6"/>
    <x v="5"/>
    <x v="13"/>
    <n v="2"/>
    <n v="6600"/>
    <n v="7392"/>
    <n v="1320"/>
    <x v="0"/>
  </r>
  <r>
    <x v="4"/>
    <x v="7"/>
    <x v="0"/>
    <x v="0"/>
    <n v="3566"/>
    <n v="4577"/>
    <n v="5127"/>
    <n v="915"/>
    <x v="0"/>
  </r>
  <r>
    <x v="4"/>
    <x v="7"/>
    <x v="0"/>
    <x v="1"/>
    <n v="2498"/>
    <n v="8000"/>
    <n v="8960"/>
    <n v="1600"/>
    <x v="0"/>
  </r>
  <r>
    <x v="4"/>
    <x v="7"/>
    <x v="1"/>
    <x v="2"/>
    <n v="1245"/>
    <n v="4577"/>
    <n v="5126"/>
    <n v="915"/>
    <x v="0"/>
  </r>
  <r>
    <x v="4"/>
    <x v="7"/>
    <x v="2"/>
    <x v="3"/>
    <n v="644"/>
    <n v="5744"/>
    <n v="6433"/>
    <n v="1149"/>
    <x v="0"/>
  </r>
  <r>
    <x v="4"/>
    <x v="7"/>
    <x v="3"/>
    <x v="4"/>
    <n v="643"/>
    <n v="7000"/>
    <n v="7840"/>
    <n v="1400"/>
    <x v="0"/>
  </r>
  <r>
    <x v="4"/>
    <x v="7"/>
    <x v="2"/>
    <x v="5"/>
    <n v="455"/>
    <n v="4579"/>
    <n v="5128"/>
    <n v="916"/>
    <x v="0"/>
  </r>
  <r>
    <x v="4"/>
    <x v="7"/>
    <x v="3"/>
    <x v="6"/>
    <n v="345"/>
    <n v="7000"/>
    <n v="7840"/>
    <n v="1400"/>
    <x v="0"/>
  </r>
  <r>
    <x v="4"/>
    <x v="7"/>
    <x v="1"/>
    <x v="7"/>
    <n v="122"/>
    <n v="100"/>
    <n v="112"/>
    <n v="20"/>
    <x v="0"/>
  </r>
  <r>
    <x v="4"/>
    <x v="7"/>
    <x v="4"/>
    <x v="8"/>
    <n v="78"/>
    <n v="4577"/>
    <n v="5126"/>
    <n v="915"/>
    <x v="0"/>
  </r>
  <r>
    <x v="4"/>
    <x v="7"/>
    <x v="4"/>
    <x v="9"/>
    <n v="76"/>
    <n v="4577"/>
    <n v="5126"/>
    <n v="915"/>
    <x v="0"/>
  </r>
  <r>
    <x v="4"/>
    <x v="7"/>
    <x v="4"/>
    <x v="10"/>
    <n v="46"/>
    <n v="200"/>
    <n v="224"/>
    <n v="40"/>
    <x v="0"/>
  </r>
  <r>
    <x v="4"/>
    <x v="7"/>
    <x v="4"/>
    <x v="11"/>
    <n v="34"/>
    <n v="4577"/>
    <n v="5126"/>
    <n v="915"/>
    <x v="0"/>
  </r>
  <r>
    <x v="4"/>
    <x v="7"/>
    <x v="1"/>
    <x v="12"/>
    <n v="7"/>
    <n v="200"/>
    <n v="224"/>
    <n v="40"/>
    <x v="0"/>
  </r>
  <r>
    <x v="4"/>
    <x v="7"/>
    <x v="4"/>
    <x v="14"/>
    <n v="3"/>
    <n v="4577"/>
    <n v="5127"/>
    <n v="915"/>
    <x v="0"/>
  </r>
  <r>
    <x v="4"/>
    <x v="7"/>
    <x v="5"/>
    <x v="13"/>
    <n v="2"/>
    <n v="6600"/>
    <n v="7392"/>
    <n v="1320"/>
    <x v="0"/>
  </r>
  <r>
    <x v="4"/>
    <x v="8"/>
    <x v="0"/>
    <x v="0"/>
    <n v="3566"/>
    <n v="4577"/>
    <n v="5127"/>
    <n v="915"/>
    <x v="0"/>
  </r>
  <r>
    <x v="4"/>
    <x v="8"/>
    <x v="0"/>
    <x v="1"/>
    <n v="2498"/>
    <n v="8000"/>
    <n v="8960"/>
    <n v="1600"/>
    <x v="0"/>
  </r>
  <r>
    <x v="4"/>
    <x v="8"/>
    <x v="1"/>
    <x v="2"/>
    <n v="1245"/>
    <n v="4577"/>
    <n v="5126"/>
    <n v="915"/>
    <x v="0"/>
  </r>
  <r>
    <x v="4"/>
    <x v="8"/>
    <x v="2"/>
    <x v="3"/>
    <n v="644"/>
    <n v="5744"/>
    <n v="6433"/>
    <n v="1149"/>
    <x v="0"/>
  </r>
  <r>
    <x v="4"/>
    <x v="8"/>
    <x v="3"/>
    <x v="4"/>
    <n v="643"/>
    <n v="7000"/>
    <n v="7840"/>
    <n v="1400"/>
    <x v="0"/>
  </r>
  <r>
    <x v="4"/>
    <x v="8"/>
    <x v="2"/>
    <x v="5"/>
    <n v="455"/>
    <n v="4579"/>
    <n v="5128"/>
    <n v="916"/>
    <x v="0"/>
  </r>
  <r>
    <x v="4"/>
    <x v="8"/>
    <x v="3"/>
    <x v="6"/>
    <n v="345"/>
    <n v="7000"/>
    <n v="7840"/>
    <n v="1400"/>
    <x v="0"/>
  </r>
  <r>
    <x v="4"/>
    <x v="8"/>
    <x v="1"/>
    <x v="7"/>
    <n v="122"/>
    <n v="100"/>
    <n v="112"/>
    <n v="20"/>
    <x v="0"/>
  </r>
  <r>
    <x v="4"/>
    <x v="8"/>
    <x v="4"/>
    <x v="8"/>
    <n v="78"/>
    <n v="4577"/>
    <n v="5126"/>
    <n v="915"/>
    <x v="0"/>
  </r>
  <r>
    <x v="4"/>
    <x v="8"/>
    <x v="4"/>
    <x v="9"/>
    <n v="76"/>
    <n v="4577"/>
    <n v="5126"/>
    <n v="915"/>
    <x v="0"/>
  </r>
  <r>
    <x v="4"/>
    <x v="8"/>
    <x v="4"/>
    <x v="10"/>
    <n v="46"/>
    <n v="200"/>
    <n v="224"/>
    <n v="40"/>
    <x v="0"/>
  </r>
  <r>
    <x v="4"/>
    <x v="8"/>
    <x v="4"/>
    <x v="11"/>
    <n v="34"/>
    <n v="4577"/>
    <n v="5126"/>
    <n v="915"/>
    <x v="0"/>
  </r>
  <r>
    <x v="4"/>
    <x v="8"/>
    <x v="1"/>
    <x v="12"/>
    <n v="7"/>
    <n v="200"/>
    <n v="224"/>
    <n v="40"/>
    <x v="0"/>
  </r>
  <r>
    <x v="4"/>
    <x v="8"/>
    <x v="4"/>
    <x v="14"/>
    <n v="3"/>
    <n v="4577"/>
    <n v="5127"/>
    <n v="915"/>
    <x v="0"/>
  </r>
  <r>
    <x v="4"/>
    <x v="8"/>
    <x v="5"/>
    <x v="13"/>
    <n v="2"/>
    <n v="6600"/>
    <n v="7392"/>
    <n v="1320"/>
    <x v="0"/>
  </r>
  <r>
    <x v="4"/>
    <x v="9"/>
    <x v="0"/>
    <x v="0"/>
    <n v="3566"/>
    <n v="4577"/>
    <n v="5127"/>
    <n v="915"/>
    <x v="0"/>
  </r>
  <r>
    <x v="4"/>
    <x v="9"/>
    <x v="0"/>
    <x v="1"/>
    <n v="2498"/>
    <n v="8000"/>
    <n v="8960"/>
    <n v="1600"/>
    <x v="0"/>
  </r>
  <r>
    <x v="4"/>
    <x v="9"/>
    <x v="1"/>
    <x v="2"/>
    <n v="1245"/>
    <n v="4577"/>
    <n v="5126"/>
    <n v="915"/>
    <x v="0"/>
  </r>
  <r>
    <x v="4"/>
    <x v="9"/>
    <x v="2"/>
    <x v="3"/>
    <n v="644"/>
    <n v="5744"/>
    <n v="6433"/>
    <n v="1149"/>
    <x v="0"/>
  </r>
  <r>
    <x v="4"/>
    <x v="9"/>
    <x v="3"/>
    <x v="4"/>
    <n v="643"/>
    <n v="7000"/>
    <n v="7840"/>
    <n v="1400"/>
    <x v="1"/>
  </r>
  <r>
    <x v="4"/>
    <x v="9"/>
    <x v="2"/>
    <x v="5"/>
    <n v="455"/>
    <n v="4579"/>
    <n v="5128"/>
    <n v="916"/>
    <x v="1"/>
  </r>
  <r>
    <x v="4"/>
    <x v="9"/>
    <x v="3"/>
    <x v="6"/>
    <n v="345"/>
    <n v="7000"/>
    <n v="7840"/>
    <n v="1400"/>
    <x v="1"/>
  </r>
  <r>
    <x v="4"/>
    <x v="9"/>
    <x v="1"/>
    <x v="7"/>
    <n v="122"/>
    <n v="100"/>
    <n v="112"/>
    <n v="20"/>
    <x v="1"/>
  </r>
  <r>
    <x v="4"/>
    <x v="9"/>
    <x v="4"/>
    <x v="8"/>
    <n v="78"/>
    <n v="4577"/>
    <n v="5126"/>
    <n v="915"/>
    <x v="1"/>
  </r>
  <r>
    <x v="4"/>
    <x v="9"/>
    <x v="4"/>
    <x v="9"/>
    <n v="76"/>
    <n v="4577"/>
    <n v="5126"/>
    <n v="915"/>
    <x v="1"/>
  </r>
  <r>
    <x v="4"/>
    <x v="9"/>
    <x v="4"/>
    <x v="10"/>
    <n v="46"/>
    <n v="200"/>
    <n v="224"/>
    <n v="40"/>
    <x v="1"/>
  </r>
  <r>
    <x v="4"/>
    <x v="9"/>
    <x v="4"/>
    <x v="11"/>
    <n v="34"/>
    <n v="4577"/>
    <n v="5126"/>
    <n v="915"/>
    <x v="1"/>
  </r>
  <r>
    <x v="4"/>
    <x v="9"/>
    <x v="1"/>
    <x v="12"/>
    <n v="7"/>
    <n v="200"/>
    <n v="224"/>
    <n v="40"/>
    <x v="1"/>
  </r>
  <r>
    <x v="4"/>
    <x v="9"/>
    <x v="4"/>
    <x v="14"/>
    <n v="3"/>
    <n v="4577"/>
    <n v="5127"/>
    <n v="915"/>
    <x v="1"/>
  </r>
  <r>
    <x v="4"/>
    <x v="9"/>
    <x v="5"/>
    <x v="13"/>
    <n v="2"/>
    <n v="6600"/>
    <n v="7392"/>
    <n v="1320"/>
    <x v="1"/>
  </r>
  <r>
    <x v="4"/>
    <x v="10"/>
    <x v="0"/>
    <x v="0"/>
    <n v="3566"/>
    <n v="4577"/>
    <n v="5127"/>
    <n v="915"/>
    <x v="1"/>
  </r>
  <r>
    <x v="4"/>
    <x v="10"/>
    <x v="0"/>
    <x v="1"/>
    <n v="2498"/>
    <n v="8000"/>
    <n v="8960"/>
    <n v="1600"/>
    <x v="1"/>
  </r>
  <r>
    <x v="4"/>
    <x v="10"/>
    <x v="1"/>
    <x v="2"/>
    <n v="1245"/>
    <n v="4577"/>
    <n v="5126"/>
    <n v="915"/>
    <x v="1"/>
  </r>
  <r>
    <x v="4"/>
    <x v="10"/>
    <x v="2"/>
    <x v="3"/>
    <n v="644"/>
    <n v="5744"/>
    <n v="6433"/>
    <n v="1149"/>
    <x v="1"/>
  </r>
  <r>
    <x v="4"/>
    <x v="10"/>
    <x v="3"/>
    <x v="4"/>
    <n v="643"/>
    <n v="7000"/>
    <n v="7840"/>
    <n v="1400"/>
    <x v="1"/>
  </r>
  <r>
    <x v="4"/>
    <x v="10"/>
    <x v="2"/>
    <x v="5"/>
    <n v="455"/>
    <n v="4579"/>
    <n v="5128"/>
    <n v="916"/>
    <x v="1"/>
  </r>
  <r>
    <x v="4"/>
    <x v="10"/>
    <x v="3"/>
    <x v="6"/>
    <n v="345"/>
    <n v="7000"/>
    <n v="7840"/>
    <n v="1400"/>
    <x v="1"/>
  </r>
  <r>
    <x v="4"/>
    <x v="10"/>
    <x v="1"/>
    <x v="7"/>
    <n v="122"/>
    <n v="100"/>
    <n v="112"/>
    <n v="20"/>
    <x v="1"/>
  </r>
  <r>
    <x v="4"/>
    <x v="10"/>
    <x v="4"/>
    <x v="8"/>
    <n v="78"/>
    <n v="4577"/>
    <n v="5126"/>
    <n v="915"/>
    <x v="1"/>
  </r>
  <r>
    <x v="4"/>
    <x v="10"/>
    <x v="4"/>
    <x v="9"/>
    <n v="76"/>
    <n v="4577"/>
    <n v="5126"/>
    <n v="915"/>
    <x v="1"/>
  </r>
  <r>
    <x v="4"/>
    <x v="10"/>
    <x v="4"/>
    <x v="10"/>
    <n v="46"/>
    <n v="200"/>
    <n v="224"/>
    <n v="40"/>
    <x v="1"/>
  </r>
  <r>
    <x v="4"/>
    <x v="10"/>
    <x v="4"/>
    <x v="11"/>
    <n v="34"/>
    <n v="4577"/>
    <n v="5126"/>
    <n v="915"/>
    <x v="1"/>
  </r>
  <r>
    <x v="4"/>
    <x v="10"/>
    <x v="1"/>
    <x v="12"/>
    <n v="7"/>
    <n v="200"/>
    <n v="224"/>
    <n v="40"/>
    <x v="1"/>
  </r>
  <r>
    <x v="4"/>
    <x v="10"/>
    <x v="4"/>
    <x v="14"/>
    <n v="3"/>
    <n v="4577"/>
    <n v="5127"/>
    <n v="915"/>
    <x v="1"/>
  </r>
  <r>
    <x v="4"/>
    <x v="10"/>
    <x v="5"/>
    <x v="13"/>
    <n v="2"/>
    <n v="6600"/>
    <n v="7392"/>
    <n v="1320"/>
    <x v="0"/>
  </r>
  <r>
    <x v="4"/>
    <x v="11"/>
    <x v="0"/>
    <x v="0"/>
    <n v="3566"/>
    <n v="4577"/>
    <n v="5127"/>
    <n v="915"/>
    <x v="0"/>
  </r>
  <r>
    <x v="4"/>
    <x v="11"/>
    <x v="0"/>
    <x v="1"/>
    <n v="2498"/>
    <n v="8000"/>
    <n v="8960"/>
    <n v="1600"/>
    <x v="0"/>
  </r>
  <r>
    <x v="4"/>
    <x v="11"/>
    <x v="1"/>
    <x v="2"/>
    <n v="1245"/>
    <n v="4577"/>
    <n v="5126"/>
    <n v="915"/>
    <x v="0"/>
  </r>
  <r>
    <x v="4"/>
    <x v="11"/>
    <x v="2"/>
    <x v="3"/>
    <n v="644"/>
    <n v="5744"/>
    <n v="6433"/>
    <n v="1149"/>
    <x v="0"/>
  </r>
  <r>
    <x v="4"/>
    <x v="11"/>
    <x v="3"/>
    <x v="4"/>
    <n v="643"/>
    <n v="7000"/>
    <n v="7840"/>
    <n v="1400"/>
    <x v="0"/>
  </r>
  <r>
    <x v="4"/>
    <x v="11"/>
    <x v="2"/>
    <x v="5"/>
    <n v="455"/>
    <n v="4579"/>
    <n v="5128"/>
    <n v="916"/>
    <x v="0"/>
  </r>
  <r>
    <x v="4"/>
    <x v="11"/>
    <x v="3"/>
    <x v="6"/>
    <n v="345"/>
    <n v="7000"/>
    <n v="7840"/>
    <n v="1400"/>
    <x v="0"/>
  </r>
  <r>
    <x v="4"/>
    <x v="11"/>
    <x v="1"/>
    <x v="7"/>
    <n v="122"/>
    <n v="100"/>
    <n v="112"/>
    <n v="20"/>
    <x v="0"/>
  </r>
  <r>
    <x v="4"/>
    <x v="11"/>
    <x v="4"/>
    <x v="8"/>
    <n v="78"/>
    <n v="4577"/>
    <n v="5126"/>
    <n v="915"/>
    <x v="0"/>
  </r>
  <r>
    <x v="4"/>
    <x v="11"/>
    <x v="4"/>
    <x v="9"/>
    <n v="76"/>
    <n v="4577"/>
    <n v="5126"/>
    <n v="915"/>
    <x v="0"/>
  </r>
  <r>
    <x v="4"/>
    <x v="11"/>
    <x v="4"/>
    <x v="10"/>
    <n v="46"/>
    <n v="200"/>
    <n v="224"/>
    <n v="40"/>
    <x v="0"/>
  </r>
  <r>
    <x v="4"/>
    <x v="11"/>
    <x v="4"/>
    <x v="11"/>
    <n v="34"/>
    <n v="4577"/>
    <n v="5126"/>
    <n v="915"/>
    <x v="0"/>
  </r>
  <r>
    <x v="4"/>
    <x v="11"/>
    <x v="1"/>
    <x v="12"/>
    <n v="7"/>
    <n v="200"/>
    <n v="224"/>
    <n v="40"/>
    <x v="0"/>
  </r>
  <r>
    <x v="4"/>
    <x v="11"/>
    <x v="4"/>
    <x v="14"/>
    <n v="3"/>
    <n v="4577"/>
    <n v="5127"/>
    <n v="915"/>
    <x v="0"/>
  </r>
  <r>
    <x v="4"/>
    <x v="11"/>
    <x v="5"/>
    <x v="13"/>
    <n v="2"/>
    <n v="6600"/>
    <n v="7392"/>
    <n v="132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
  <r>
    <x v="0"/>
    <x v="0"/>
    <x v="0"/>
    <n v="501558"/>
  </r>
  <r>
    <x v="0"/>
    <x v="1"/>
    <x v="1"/>
    <n v="360898"/>
  </r>
  <r>
    <x v="0"/>
    <x v="2"/>
    <x v="2"/>
    <n v="227490"/>
  </r>
  <r>
    <x v="0"/>
    <x v="3"/>
    <x v="3"/>
    <n v="281796"/>
  </r>
  <r>
    <x v="0"/>
    <x v="4"/>
    <x v="4"/>
    <n v="206265"/>
  </r>
  <r>
    <x v="0"/>
    <x v="5"/>
    <x v="5"/>
    <n v="202419"/>
  </r>
  <r>
    <x v="1"/>
    <x v="0"/>
    <x v="6"/>
    <n v="509978"/>
  </r>
  <r>
    <x v="1"/>
    <x v="1"/>
    <x v="7"/>
    <n v="280188"/>
  </r>
  <r>
    <x v="1"/>
    <x v="2"/>
    <x v="8"/>
    <n v="209587"/>
  </r>
  <r>
    <x v="1"/>
    <x v="3"/>
    <x v="9"/>
    <n v="273633"/>
  </r>
  <r>
    <x v="1"/>
    <x v="5"/>
    <x v="10"/>
    <n v="204158"/>
  </r>
  <r>
    <x v="1"/>
    <x v="4"/>
    <x v="11"/>
    <n v="275347"/>
  </r>
  <r>
    <x v="2"/>
    <x v="0"/>
    <x v="12"/>
    <n v="524450"/>
  </r>
  <r>
    <x v="2"/>
    <x v="2"/>
    <x v="13"/>
    <n v="201424"/>
  </r>
  <r>
    <x v="2"/>
    <x v="1"/>
    <x v="14"/>
    <n v="700000"/>
  </r>
  <r>
    <x v="2"/>
    <x v="3"/>
    <x v="15"/>
    <n v="255358"/>
  </r>
  <r>
    <x v="2"/>
    <x v="4"/>
    <x v="16"/>
    <n v="181256"/>
  </r>
  <r>
    <x v="2"/>
    <x v="5"/>
    <x v="17"/>
    <n v="199811"/>
  </r>
  <r>
    <x v="3"/>
    <x v="0"/>
    <x v="18"/>
    <n v="292475"/>
  </r>
  <r>
    <x v="3"/>
    <x v="3"/>
    <x v="19"/>
    <n v="184905"/>
  </r>
  <r>
    <x v="3"/>
    <x v="1"/>
    <x v="20"/>
    <n v="182903"/>
  </r>
  <r>
    <x v="3"/>
    <x v="2"/>
    <x v="21"/>
    <n v="212627"/>
  </r>
  <r>
    <x v="3"/>
    <x v="5"/>
    <x v="22"/>
    <n v="130073"/>
  </r>
  <r>
    <x v="3"/>
    <x v="4"/>
    <x v="23"/>
    <n v="104238"/>
  </r>
  <r>
    <x v="4"/>
    <x v="0"/>
    <x v="24"/>
    <n v="272243"/>
  </r>
  <r>
    <x v="4"/>
    <x v="2"/>
    <x v="25"/>
    <n v="107044"/>
  </r>
  <r>
    <x v="4"/>
    <x v="1"/>
    <x v="26"/>
    <n v="157214"/>
  </r>
  <r>
    <x v="4"/>
    <x v="3"/>
    <x v="27"/>
    <n v="152936"/>
  </r>
  <r>
    <x v="4"/>
    <x v="5"/>
    <x v="28"/>
    <n v="100661"/>
  </r>
  <r>
    <x v="4"/>
    <x v="4"/>
    <x v="29"/>
    <n v="9015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15">
  <r>
    <s v="AD01-9361"/>
    <x v="0"/>
    <s v="Apr"/>
    <x v="0"/>
    <x v="0"/>
    <s v="Order assembled"/>
    <x v="0"/>
    <x v="0"/>
    <x v="0"/>
    <n v="350"/>
    <n v="500.5"/>
  </r>
  <r>
    <s v="AD01-9361"/>
    <x v="0"/>
    <s v="Apr"/>
    <x v="0"/>
    <x v="0"/>
    <s v="Order assembled"/>
    <x v="0"/>
    <x v="0"/>
    <x v="0"/>
    <n v="344"/>
    <n v="491.92"/>
  </r>
  <r>
    <s v="AD01-9362"/>
    <x v="0"/>
    <s v="Apr"/>
    <x v="0"/>
    <x v="0"/>
    <s v="Order assembled"/>
    <x v="0"/>
    <x v="0"/>
    <x v="1"/>
    <n v="236"/>
    <n v="337.48"/>
  </r>
  <r>
    <s v="AD01-9362"/>
    <x v="0"/>
    <s v="Apr"/>
    <x v="0"/>
    <x v="0"/>
    <s v="Order assembled"/>
    <x v="0"/>
    <x v="0"/>
    <x v="1"/>
    <n v="284"/>
    <n v="406.12"/>
  </r>
  <r>
    <s v="AD01-9364"/>
    <x v="0"/>
    <s v="Apr"/>
    <x v="0"/>
    <x v="0"/>
    <s v="Order assembled"/>
    <x v="0"/>
    <x v="0"/>
    <x v="1"/>
    <n v="238"/>
    <n v="340.34"/>
  </r>
  <r>
    <s v="AD01-9361"/>
    <x v="0"/>
    <s v="Apr"/>
    <x v="0"/>
    <x v="0"/>
    <s v="Order assembled"/>
    <x v="0"/>
    <x v="0"/>
    <x v="1"/>
    <n v="280"/>
    <n v="400.4"/>
  </r>
  <r>
    <s v="AD01-9361"/>
    <x v="0"/>
    <s v="Apr"/>
    <x v="0"/>
    <x v="0"/>
    <s v="Order assembled"/>
    <x v="0"/>
    <x v="0"/>
    <x v="1"/>
    <n v="208"/>
    <n v="297.44"/>
  </r>
  <r>
    <s v="AD01-9362"/>
    <x v="0"/>
    <s v="Apr"/>
    <x v="0"/>
    <x v="0"/>
    <s v="Order assembled"/>
    <x v="0"/>
    <x v="0"/>
    <x v="0"/>
    <n v="354"/>
    <n v="526.24"/>
  </r>
  <r>
    <s v="AD01-9361"/>
    <x v="0"/>
    <s v="Apr"/>
    <x v="0"/>
    <x v="0"/>
    <s v="Order assembled"/>
    <x v="0"/>
    <x v="0"/>
    <x v="0"/>
    <n v="348"/>
    <n v="526.24"/>
  </r>
  <r>
    <s v="AD01-9364"/>
    <x v="0"/>
    <s v="Apr"/>
    <x v="0"/>
    <x v="0"/>
    <s v="Order assembled"/>
    <x v="0"/>
    <x v="0"/>
    <x v="0"/>
    <n v="342"/>
    <n v="526.24"/>
  </r>
  <r>
    <s v="AD01-9363"/>
    <x v="0"/>
    <s v="Apr"/>
    <x v="0"/>
    <x v="0"/>
    <s v="Order assembled"/>
    <x v="0"/>
    <x v="0"/>
    <x v="1"/>
    <n v="677"/>
    <n v="968.11"/>
  </r>
  <r>
    <s v="AD01-9364"/>
    <x v="0"/>
    <s v="Apr"/>
    <x v="0"/>
    <x v="0"/>
    <s v="Order assembled"/>
    <x v="0"/>
    <x v="0"/>
    <x v="1"/>
    <n v="710"/>
    <n v="1015.3"/>
  </r>
  <r>
    <s v="AD01-9362"/>
    <x v="0"/>
    <s v="Apr"/>
    <x v="0"/>
    <x v="0"/>
    <s v="Order assembled"/>
    <x v="0"/>
    <x v="0"/>
    <x v="1"/>
    <n v="763"/>
    <n v="1091.0899999999999"/>
  </r>
  <r>
    <s v="AD01-9362"/>
    <x v="0"/>
    <s v="Apr"/>
    <x v="0"/>
    <x v="0"/>
    <s v="Order assembled"/>
    <x v="0"/>
    <x v="0"/>
    <x v="0"/>
    <n v="351"/>
    <n v="501.93"/>
  </r>
  <r>
    <s v="AD01-9364"/>
    <x v="0"/>
    <s v="Apr"/>
    <x v="0"/>
    <x v="0"/>
    <s v="Order assembled"/>
    <x v="0"/>
    <x v="0"/>
    <x v="0"/>
    <n v="345"/>
    <n v="493.35"/>
  </r>
  <r>
    <s v="AD01-9361"/>
    <x v="0"/>
    <s v="Apr"/>
    <x v="0"/>
    <x v="0"/>
    <s v="Order assembled"/>
    <x v="0"/>
    <x v="0"/>
    <x v="0"/>
    <n v="339"/>
    <n v="484.77"/>
  </r>
  <r>
    <s v="AD01-9362"/>
    <x v="0"/>
    <s v="Apr"/>
    <x v="0"/>
    <x v="0"/>
    <s v="Order assembled"/>
    <x v="0"/>
    <x v="0"/>
    <x v="1"/>
    <n v="237"/>
    <n v="338.91"/>
  </r>
  <r>
    <s v="AD01-9362"/>
    <x v="0"/>
    <s v="Apr"/>
    <x v="0"/>
    <x v="0"/>
    <s v="Order assembled"/>
    <x v="0"/>
    <x v="0"/>
    <x v="1"/>
    <n v="749"/>
    <n v="526.24"/>
  </r>
  <r>
    <s v="AD01-9363"/>
    <x v="0"/>
    <s v="Apr"/>
    <x v="0"/>
    <x v="0"/>
    <s v="Order assembled"/>
    <x v="0"/>
    <x v="0"/>
    <x v="1"/>
    <n v="803"/>
    <n v="526.24"/>
  </r>
  <r>
    <s v="AD01-9361"/>
    <x v="0"/>
    <s v="Apr"/>
    <x v="0"/>
    <x v="0"/>
    <s v="Order assembled"/>
    <x v="0"/>
    <x v="0"/>
    <x v="1"/>
    <n v="235"/>
    <n v="336.05"/>
  </r>
  <r>
    <s v="AD01-9361"/>
    <x v="0"/>
    <s v="Apr"/>
    <x v="0"/>
    <x v="0"/>
    <s v="Order assembled"/>
    <x v="0"/>
    <x v="0"/>
    <x v="1"/>
    <n v="283"/>
    <n v="404.69"/>
  </r>
  <r>
    <s v="AD01-9364"/>
    <x v="0"/>
    <s v="Apr"/>
    <x v="0"/>
    <x v="0"/>
    <s v="Order assembled"/>
    <x v="0"/>
    <x v="0"/>
    <x v="1"/>
    <n v="211"/>
    <n v="301.73"/>
  </r>
  <r>
    <s v="AD01-9361"/>
    <x v="0"/>
    <s v="Apr"/>
    <x v="0"/>
    <x v="0"/>
    <s v="Order assembled"/>
    <x v="0"/>
    <x v="0"/>
    <x v="0"/>
    <n v="876"/>
    <n v="1252.68"/>
  </r>
  <r>
    <s v="AD01-9361"/>
    <x v="0"/>
    <s v="Apr"/>
    <x v="0"/>
    <x v="0"/>
    <s v="Order assembled"/>
    <x v="0"/>
    <x v="0"/>
    <x v="0"/>
    <n v="877"/>
    <n v="1254.1099999999999"/>
  </r>
  <r>
    <s v="AD01-9361"/>
    <x v="0"/>
    <s v="Apr"/>
    <x v="0"/>
    <x v="0"/>
    <s v="Order assembled"/>
    <x v="0"/>
    <x v="0"/>
    <x v="0"/>
    <n v="878"/>
    <n v="1255.54"/>
  </r>
  <r>
    <s v="AD01-9364"/>
    <x v="0"/>
    <s v="Apr"/>
    <x v="0"/>
    <x v="0"/>
    <s v="Order assembled"/>
    <x v="0"/>
    <x v="0"/>
    <x v="1"/>
    <n v="281"/>
    <n v="401.83"/>
  </r>
  <r>
    <s v="AD01-9362"/>
    <x v="0"/>
    <s v="Apr"/>
    <x v="0"/>
    <x v="0"/>
    <s v="Order assembled"/>
    <x v="0"/>
    <x v="0"/>
    <x v="1"/>
    <n v="772"/>
    <n v="1103.96"/>
  </r>
  <r>
    <s v="AD01-9361"/>
    <x v="0"/>
    <s v="Aug"/>
    <x v="0"/>
    <x v="0"/>
    <s v="Order assembled"/>
    <x v="0"/>
    <x v="0"/>
    <x v="0"/>
    <n v="290"/>
    <n v="414.7"/>
  </r>
  <r>
    <s v="AD01-9361"/>
    <x v="0"/>
    <s v="Aug"/>
    <x v="0"/>
    <x v="0"/>
    <s v="Order assembled"/>
    <x v="0"/>
    <x v="0"/>
    <x v="0"/>
    <n v="284"/>
    <n v="406.12"/>
  </r>
  <r>
    <s v="AD01-9365"/>
    <x v="0"/>
    <s v="Aug"/>
    <x v="0"/>
    <x v="0"/>
    <s v="Order assembled"/>
    <x v="0"/>
    <x v="0"/>
    <x v="0"/>
    <n v="278"/>
    <n v="397.54"/>
  </r>
  <r>
    <s v="AD01-9362"/>
    <x v="0"/>
    <s v="Aug"/>
    <x v="0"/>
    <x v="0"/>
    <s v="Order assembled"/>
    <x v="0"/>
    <x v="0"/>
    <x v="1"/>
    <n v="212"/>
    <n v="303.16000000000003"/>
  </r>
  <r>
    <s v="AD01-9361"/>
    <x v="0"/>
    <s v="Aug"/>
    <x v="0"/>
    <x v="0"/>
    <s v="Order assembled"/>
    <x v="0"/>
    <x v="0"/>
    <x v="1"/>
    <n v="260"/>
    <n v="371.8"/>
  </r>
  <r>
    <s v="AD01-9361"/>
    <x v="0"/>
    <s v="Aug"/>
    <x v="0"/>
    <x v="0"/>
    <s v="Order assembled"/>
    <x v="0"/>
    <x v="0"/>
    <x v="1"/>
    <n v="188"/>
    <n v="268.83999999999997"/>
  </r>
  <r>
    <s v="AD01-9364"/>
    <x v="0"/>
    <s v="Aug"/>
    <x v="0"/>
    <x v="0"/>
    <s v="Order assembled"/>
    <x v="0"/>
    <x v="0"/>
    <x v="1"/>
    <n v="214"/>
    <n v="306.02"/>
  </r>
  <r>
    <s v="AD01-9362"/>
    <x v="0"/>
    <s v="Aug"/>
    <x v="0"/>
    <x v="0"/>
    <s v="Order assembled"/>
    <x v="0"/>
    <x v="0"/>
    <x v="1"/>
    <n v="262"/>
    <n v="374.66"/>
  </r>
  <r>
    <s v="AD01-9364"/>
    <x v="0"/>
    <s v="Aug"/>
    <x v="0"/>
    <x v="0"/>
    <s v="Order assembled"/>
    <x v="0"/>
    <x v="0"/>
    <x v="1"/>
    <n v="190"/>
    <n v="271.7"/>
  </r>
  <r>
    <s v="AD01-9363"/>
    <x v="0"/>
    <s v="Aug"/>
    <x v="0"/>
    <x v="0"/>
    <s v="Order assembled"/>
    <x v="0"/>
    <x v="0"/>
    <x v="1"/>
    <n v="288"/>
    <n v="526.24"/>
  </r>
  <r>
    <s v="AD01-9364"/>
    <x v="0"/>
    <s v="Aug"/>
    <x v="0"/>
    <x v="0"/>
    <s v="Order assembled"/>
    <x v="0"/>
    <x v="0"/>
    <x v="1"/>
    <n v="282"/>
    <n v="526.24"/>
  </r>
  <r>
    <s v="AD01-9361"/>
    <x v="0"/>
    <s v="Aug"/>
    <x v="0"/>
    <x v="0"/>
    <s v="Order assembled"/>
    <x v="0"/>
    <x v="0"/>
    <x v="1"/>
    <n v="276"/>
    <n v="526.24"/>
  </r>
  <r>
    <s v="AD01-9361"/>
    <x v="0"/>
    <s v="Aug"/>
    <x v="0"/>
    <x v="0"/>
    <s v="Order assembled"/>
    <x v="0"/>
    <x v="0"/>
    <x v="1"/>
    <n v="680"/>
    <n v="972.4"/>
  </r>
  <r>
    <s v="AD01-9364"/>
    <x v="0"/>
    <s v="Aug"/>
    <x v="0"/>
    <x v="0"/>
    <s v="Order assembled"/>
    <x v="0"/>
    <x v="0"/>
    <x v="1"/>
    <n v="767"/>
    <n v="1096.81"/>
  </r>
  <r>
    <s v="AD01-9362"/>
    <x v="0"/>
    <s v="Aug"/>
    <x v="0"/>
    <x v="0"/>
    <s v="Order assembled"/>
    <x v="0"/>
    <x v="0"/>
    <x v="1"/>
    <n v="285"/>
    <n v="407.55"/>
  </r>
  <r>
    <s v="AD01-9361"/>
    <x v="0"/>
    <s v="Aug"/>
    <x v="0"/>
    <x v="0"/>
    <s v="Order assembled"/>
    <x v="0"/>
    <x v="0"/>
    <x v="1"/>
    <n v="279"/>
    <n v="398.97"/>
  </r>
  <r>
    <s v="AD01-9364"/>
    <x v="0"/>
    <s v="Aug"/>
    <x v="0"/>
    <x v="0"/>
    <s v="Order assembled"/>
    <x v="0"/>
    <x v="0"/>
    <x v="1"/>
    <n v="213"/>
    <n v="304.58999999999997"/>
  </r>
  <r>
    <s v="AD01-9364"/>
    <x v="0"/>
    <s v="Aug"/>
    <x v="0"/>
    <x v="0"/>
    <s v="Order assembled"/>
    <x v="0"/>
    <x v="0"/>
    <x v="1"/>
    <n v="753"/>
    <n v="526.24"/>
  </r>
  <r>
    <s v="AD01-9361"/>
    <x v="0"/>
    <s v="Aug"/>
    <x v="0"/>
    <x v="0"/>
    <s v="Order assembled"/>
    <x v="0"/>
    <x v="0"/>
    <x v="1"/>
    <n v="806"/>
    <n v="526.24"/>
  </r>
  <r>
    <s v="AD01-9364"/>
    <x v="0"/>
    <s v="Aug"/>
    <x v="0"/>
    <x v="0"/>
    <s v="Order assembled"/>
    <x v="0"/>
    <x v="0"/>
    <x v="1"/>
    <n v="217"/>
    <n v="310.31"/>
  </r>
  <r>
    <s v="AD01-9361"/>
    <x v="0"/>
    <s v="Aug"/>
    <x v="0"/>
    <x v="0"/>
    <s v="Order assembled"/>
    <x v="0"/>
    <x v="0"/>
    <x v="1"/>
    <n v="259"/>
    <n v="370.37"/>
  </r>
  <r>
    <s v="AD01-9364"/>
    <x v="0"/>
    <s v="Aug"/>
    <x v="0"/>
    <x v="0"/>
    <s v="Order assembled"/>
    <x v="0"/>
    <x v="0"/>
    <x v="1"/>
    <n v="187"/>
    <n v="267.41000000000003"/>
  </r>
  <r>
    <s v="AD01-9361"/>
    <x v="0"/>
    <s v="Aug"/>
    <x v="0"/>
    <x v="0"/>
    <s v="Order assembled"/>
    <x v="0"/>
    <x v="0"/>
    <x v="0"/>
    <n v="287"/>
    <n v="410.41"/>
  </r>
  <r>
    <s v="AD01-9362"/>
    <x v="0"/>
    <s v="Aug"/>
    <x v="0"/>
    <x v="0"/>
    <s v="Order assembled"/>
    <x v="1"/>
    <x v="0"/>
    <x v="0"/>
    <n v="281"/>
    <n v="401.83"/>
  </r>
  <r>
    <s v="AD01-9362"/>
    <x v="0"/>
    <s v="Aug"/>
    <x v="0"/>
    <x v="0"/>
    <s v="Order assembled"/>
    <x v="1"/>
    <x v="0"/>
    <x v="0"/>
    <n v="275"/>
    <n v="393.25"/>
  </r>
  <r>
    <s v="AD01-9361"/>
    <x v="0"/>
    <s v="Aug"/>
    <x v="0"/>
    <x v="0"/>
    <s v="Order assembled"/>
    <x v="1"/>
    <x v="0"/>
    <x v="1"/>
    <n v="215"/>
    <n v="307.45"/>
  </r>
  <r>
    <s v="AD01-9363"/>
    <x v="0"/>
    <s v="Aug"/>
    <x v="0"/>
    <x v="0"/>
    <s v="Order assembled"/>
    <x v="1"/>
    <x v="0"/>
    <x v="1"/>
    <n v="263"/>
    <n v="376.09"/>
  </r>
  <r>
    <s v="AD01-9362"/>
    <x v="0"/>
    <s v="Aug"/>
    <x v="0"/>
    <x v="0"/>
    <s v="Order assembled"/>
    <x v="1"/>
    <x v="0"/>
    <x v="1"/>
    <n v="776"/>
    <n v="1109.68"/>
  </r>
  <r>
    <s v="AD01-9361"/>
    <x v="0"/>
    <s v="Dec"/>
    <x v="0"/>
    <x v="0"/>
    <s v="Order assembled"/>
    <x v="1"/>
    <x v="0"/>
    <x v="0"/>
    <n v="224"/>
    <n v="526.24"/>
  </r>
  <r>
    <s v="AD01-9361"/>
    <x v="0"/>
    <s v="Dec"/>
    <x v="0"/>
    <x v="0"/>
    <s v="Order assembled"/>
    <x v="1"/>
    <x v="0"/>
    <x v="0"/>
    <n v="218"/>
    <n v="526.24"/>
  </r>
  <r>
    <s v="AD01-9361"/>
    <x v="0"/>
    <s v="Dec"/>
    <x v="0"/>
    <x v="0"/>
    <s v="Order assembled"/>
    <x v="1"/>
    <x v="0"/>
    <x v="0"/>
    <n v="212"/>
    <n v="526.24"/>
  </r>
  <r>
    <s v="AD01-9361"/>
    <x v="0"/>
    <s v="Dec"/>
    <x v="0"/>
    <x v="0"/>
    <s v="Order assembled"/>
    <x v="1"/>
    <x v="0"/>
    <x v="1"/>
    <n v="194"/>
    <n v="277.42"/>
  </r>
  <r>
    <s v="AD01-9362"/>
    <x v="0"/>
    <s v="Dec"/>
    <x v="0"/>
    <x v="0"/>
    <s v="Order assembled"/>
    <x v="1"/>
    <x v="0"/>
    <x v="1"/>
    <n v="242"/>
    <n v="346.06"/>
  </r>
  <r>
    <s v="AD01-9362"/>
    <x v="0"/>
    <s v="Dec"/>
    <x v="0"/>
    <x v="0"/>
    <s v="Order assembled"/>
    <x v="1"/>
    <x v="0"/>
    <x v="1"/>
    <n v="164"/>
    <n v="234.52"/>
  </r>
  <r>
    <s v="AD01-9364"/>
    <x v="0"/>
    <s v="Dec"/>
    <x v="0"/>
    <x v="0"/>
    <s v="Order assembled"/>
    <x v="1"/>
    <x v="0"/>
    <x v="1"/>
    <n v="238"/>
    <n v="340.34"/>
  </r>
  <r>
    <s v="AD01-9361"/>
    <x v="0"/>
    <s v="Dec"/>
    <x v="0"/>
    <x v="0"/>
    <s v="Order assembled"/>
    <x v="1"/>
    <x v="0"/>
    <x v="1"/>
    <n v="166"/>
    <n v="237.38"/>
  </r>
  <r>
    <s v="AD01-9364"/>
    <x v="0"/>
    <s v="Dec"/>
    <x v="0"/>
    <x v="0"/>
    <s v="Order assembled"/>
    <x v="1"/>
    <x v="0"/>
    <x v="0"/>
    <n v="222"/>
    <n v="526.24"/>
  </r>
  <r>
    <s v="AD01-9361"/>
    <x v="0"/>
    <s v="Dec"/>
    <x v="0"/>
    <x v="0"/>
    <s v="Order assembled"/>
    <x v="1"/>
    <x v="0"/>
    <x v="0"/>
    <n v="216"/>
    <n v="526.24"/>
  </r>
  <r>
    <s v="AD01-9362"/>
    <x v="0"/>
    <s v="Dec"/>
    <x v="0"/>
    <x v="0"/>
    <s v="Order assembled"/>
    <x v="1"/>
    <x v="0"/>
    <x v="1"/>
    <n v="684"/>
    <n v="978.12"/>
  </r>
  <r>
    <s v="AD01-9363"/>
    <x v="0"/>
    <s v="Dec"/>
    <x v="0"/>
    <x v="0"/>
    <s v="Order assembled"/>
    <x v="1"/>
    <x v="0"/>
    <x v="1"/>
    <n v="717"/>
    <n v="1025.31"/>
  </r>
  <r>
    <s v="AD01-9362"/>
    <x v="0"/>
    <s v="Dec"/>
    <x v="0"/>
    <x v="0"/>
    <s v="Order assembled"/>
    <x v="1"/>
    <x v="0"/>
    <x v="1"/>
    <n v="770"/>
    <n v="1101.0999999999999"/>
  </r>
  <r>
    <s v="AD01-9362"/>
    <x v="0"/>
    <s v="Dec"/>
    <x v="0"/>
    <x v="0"/>
    <s v="Order assembled"/>
    <x v="1"/>
    <x v="0"/>
    <x v="0"/>
    <n v="225"/>
    <n v="321.75"/>
  </r>
  <r>
    <s v="AD01-9363"/>
    <x v="0"/>
    <s v="Dec"/>
    <x v="0"/>
    <x v="0"/>
    <s v="Order assembled"/>
    <x v="1"/>
    <x v="0"/>
    <x v="0"/>
    <n v="219"/>
    <n v="313.17"/>
  </r>
  <r>
    <s v="AD01-9364"/>
    <x v="0"/>
    <s v="Dec"/>
    <x v="0"/>
    <x v="0"/>
    <s v="Order assembled"/>
    <x v="1"/>
    <x v="0"/>
    <x v="0"/>
    <n v="213"/>
    <n v="304.58999999999997"/>
  </r>
  <r>
    <s v="AD01-9362"/>
    <x v="0"/>
    <s v="Dec"/>
    <x v="0"/>
    <x v="0"/>
    <s v="Order assembled"/>
    <x v="1"/>
    <x v="0"/>
    <x v="1"/>
    <n v="195"/>
    <n v="278.85000000000002"/>
  </r>
  <r>
    <s v="AD01-9362"/>
    <x v="0"/>
    <s v="Dec"/>
    <x v="0"/>
    <x v="0"/>
    <s v="Order assembled"/>
    <x v="1"/>
    <x v="0"/>
    <x v="1"/>
    <n v="810"/>
    <n v="526.24"/>
  </r>
  <r>
    <s v="AD01-9361"/>
    <x v="0"/>
    <s v="Dec"/>
    <x v="0"/>
    <x v="0"/>
    <s v="Order assembled"/>
    <x v="1"/>
    <x v="0"/>
    <x v="1"/>
    <n v="193"/>
    <n v="275.99"/>
  </r>
  <r>
    <s v="AD01-9364"/>
    <x v="0"/>
    <s v="Dec"/>
    <x v="0"/>
    <x v="0"/>
    <s v="Order assembled"/>
    <x v="1"/>
    <x v="0"/>
    <x v="1"/>
    <n v="241"/>
    <n v="344.63"/>
  </r>
  <r>
    <s v="AD01-9361"/>
    <x v="0"/>
    <s v="Dec"/>
    <x v="0"/>
    <x v="0"/>
    <s v="Order assembled"/>
    <x v="1"/>
    <x v="0"/>
    <x v="0"/>
    <n v="221"/>
    <n v="316.02999999999997"/>
  </r>
  <r>
    <s v="AD01-9362"/>
    <x v="0"/>
    <s v="Dec"/>
    <x v="0"/>
    <x v="0"/>
    <s v="Order assembled"/>
    <x v="1"/>
    <x v="0"/>
    <x v="0"/>
    <n v="215"/>
    <n v="307.45"/>
  </r>
  <r>
    <s v="AD01-9362"/>
    <x v="0"/>
    <s v="Dec"/>
    <x v="0"/>
    <x v="0"/>
    <s v="Order assembled"/>
    <x v="1"/>
    <x v="0"/>
    <x v="1"/>
    <n v="191"/>
    <n v="273.13"/>
  </r>
  <r>
    <s v="AD01-9361"/>
    <x v="0"/>
    <s v="Dec"/>
    <x v="0"/>
    <x v="0"/>
    <s v="Order assembled"/>
    <x v="1"/>
    <x v="0"/>
    <x v="1"/>
    <n v="239"/>
    <n v="341.77"/>
  </r>
  <r>
    <s v="AD01-9361"/>
    <x v="0"/>
    <s v="Dec"/>
    <x v="0"/>
    <x v="0"/>
    <s v="Order assembled"/>
    <x v="1"/>
    <x v="0"/>
    <x v="1"/>
    <n v="779"/>
    <n v="1113.97"/>
  </r>
  <r>
    <s v="AD01-9362"/>
    <x v="0"/>
    <s v="Feb"/>
    <x v="0"/>
    <x v="0"/>
    <s v="Order assembled"/>
    <x v="1"/>
    <x v="0"/>
    <x v="1"/>
    <n v="248"/>
    <n v="354.64"/>
  </r>
  <r>
    <s v="AD01-9364"/>
    <x v="0"/>
    <s v="Feb"/>
    <x v="0"/>
    <x v="0"/>
    <s v="Order assembled"/>
    <x v="1"/>
    <x v="0"/>
    <x v="1"/>
    <n v="218"/>
    <n v="311.74"/>
  </r>
  <r>
    <s v="AD01-9362"/>
    <x v="0"/>
    <s v="Feb"/>
    <x v="0"/>
    <x v="0"/>
    <s v="Order assembled"/>
    <x v="1"/>
    <x v="0"/>
    <x v="1"/>
    <n v="244"/>
    <n v="348.92"/>
  </r>
  <r>
    <s v="AD01-9364"/>
    <x v="0"/>
    <s v="Feb"/>
    <x v="0"/>
    <x v="0"/>
    <s v="Order assembled"/>
    <x v="1"/>
    <x v="0"/>
    <x v="1"/>
    <n v="292"/>
    <n v="417.56"/>
  </r>
  <r>
    <s v="AD01-9362"/>
    <x v="0"/>
    <s v="Feb"/>
    <x v="0"/>
    <x v="0"/>
    <s v="Order assembled"/>
    <x v="1"/>
    <x v="0"/>
    <x v="1"/>
    <n v="220"/>
    <n v="314.60000000000002"/>
  </r>
  <r>
    <s v="AD01-9364"/>
    <x v="0"/>
    <s v="Feb"/>
    <x v="0"/>
    <x v="0"/>
    <s v="Order assembled"/>
    <x v="1"/>
    <x v="0"/>
    <x v="1"/>
    <n v="675"/>
    <n v="965.25"/>
  </r>
  <r>
    <s v="AD01-9362"/>
    <x v="0"/>
    <s v="Feb"/>
    <x v="0"/>
    <x v="0"/>
    <s v="Order assembled"/>
    <x v="1"/>
    <x v="0"/>
    <x v="1"/>
    <n v="708"/>
    <n v="1012.44"/>
  </r>
  <r>
    <s v="AD01-9361"/>
    <x v="0"/>
    <s v="Feb"/>
    <x v="0"/>
    <x v="0"/>
    <s v="Order assembled"/>
    <x v="1"/>
    <x v="0"/>
    <x v="1"/>
    <n v="761"/>
    <n v="1088.23"/>
  </r>
  <r>
    <s v="AD01-9361"/>
    <x v="0"/>
    <s v="Feb"/>
    <x v="0"/>
    <x v="0"/>
    <s v="Order assembled"/>
    <x v="1"/>
    <x v="0"/>
    <x v="1"/>
    <n v="249"/>
    <n v="356.07"/>
  </r>
  <r>
    <s v="AD01-9362"/>
    <x v="0"/>
    <s v="Feb"/>
    <x v="0"/>
    <x v="0"/>
    <s v="Order assembled"/>
    <x v="1"/>
    <x v="0"/>
    <x v="1"/>
    <n v="748"/>
    <n v="526.24"/>
  </r>
  <r>
    <s v="AD01-9364"/>
    <x v="0"/>
    <s v="Feb"/>
    <x v="0"/>
    <x v="0"/>
    <s v="Order assembled"/>
    <x v="1"/>
    <x v="0"/>
    <x v="1"/>
    <n v="801"/>
    <n v="526.24"/>
  </r>
  <r>
    <s v="AD01-9362"/>
    <x v="0"/>
    <s v="Feb"/>
    <x v="0"/>
    <x v="0"/>
    <s v="Order assembled"/>
    <x v="1"/>
    <x v="0"/>
    <x v="1"/>
    <n v="247"/>
    <n v="353.21"/>
  </r>
  <r>
    <s v="AD01-9362"/>
    <x v="0"/>
    <s v="Feb"/>
    <x v="0"/>
    <x v="0"/>
    <s v="Order assembled"/>
    <x v="1"/>
    <x v="0"/>
    <x v="1"/>
    <n v="295"/>
    <n v="421.85"/>
  </r>
  <r>
    <s v="AD01-9362"/>
    <x v="0"/>
    <s v="Feb"/>
    <x v="0"/>
    <x v="0"/>
    <s v="Order assembled"/>
    <x v="1"/>
    <x v="0"/>
    <x v="1"/>
    <n v="217"/>
    <n v="310.31"/>
  </r>
  <r>
    <s v="AD01-9364"/>
    <x v="0"/>
    <s v="Feb"/>
    <x v="0"/>
    <x v="0"/>
    <s v="Order assembled"/>
    <x v="1"/>
    <x v="0"/>
    <x v="1"/>
    <n v="245"/>
    <n v="350.35"/>
  </r>
  <r>
    <s v="AD01-9361"/>
    <x v="0"/>
    <s v="Feb"/>
    <x v="0"/>
    <x v="0"/>
    <s v="Order assembled"/>
    <x v="1"/>
    <x v="0"/>
    <x v="1"/>
    <n v="293"/>
    <n v="418.99"/>
  </r>
  <r>
    <s v="AD01-9362"/>
    <x v="0"/>
    <s v="Feb"/>
    <x v="0"/>
    <x v="0"/>
    <s v="Order assembled"/>
    <x v="1"/>
    <x v="0"/>
    <x v="1"/>
    <n v="770"/>
    <n v="1101.0999999999999"/>
  </r>
  <r>
    <s v="AD01-9361"/>
    <x v="0"/>
    <s v="Jan"/>
    <x v="0"/>
    <x v="0"/>
    <s v="Order assembled"/>
    <x v="1"/>
    <x v="0"/>
    <x v="1"/>
    <n v="254"/>
    <n v="388.62"/>
  </r>
  <r>
    <s v="AD01-9361"/>
    <x v="0"/>
    <s v="Jan"/>
    <x v="0"/>
    <x v="0"/>
    <s v="Order assembled"/>
    <x v="1"/>
    <x v="0"/>
    <x v="1"/>
    <n v="296"/>
    <n v="423.28"/>
  </r>
  <r>
    <s v="AD01-9364"/>
    <x v="0"/>
    <s v="Jan"/>
    <x v="0"/>
    <x v="0"/>
    <s v="Order assembled"/>
    <x v="1"/>
    <x v="0"/>
    <x v="1"/>
    <n v="224"/>
    <n v="320.32"/>
  </r>
  <r>
    <s v="AD01-9362"/>
    <x v="0"/>
    <s v="Jan"/>
    <x v="0"/>
    <x v="0"/>
    <s v="Order assembled"/>
    <x v="1"/>
    <x v="0"/>
    <x v="0"/>
    <n v="370"/>
    <n v="529.1"/>
  </r>
  <r>
    <s v="AD01-9362"/>
    <x v="0"/>
    <s v="Jan"/>
    <x v="0"/>
    <x v="0"/>
    <s v="Order assembled"/>
    <x v="1"/>
    <x v="0"/>
    <x v="1"/>
    <n v="250"/>
    <n v="357.5"/>
  </r>
  <r>
    <s v="AD01-9362"/>
    <x v="0"/>
    <s v="Jan"/>
    <x v="0"/>
    <x v="0"/>
    <s v="Order assembled"/>
    <x v="1"/>
    <x v="0"/>
    <x v="1"/>
    <n v="298"/>
    <n v="426.14"/>
  </r>
  <r>
    <s v="AD01-9364"/>
    <x v="0"/>
    <s v="Jan"/>
    <x v="0"/>
    <x v="0"/>
    <s v="Order assembled"/>
    <x v="1"/>
    <x v="0"/>
    <x v="1"/>
    <n v="226"/>
    <n v="323.18"/>
  </r>
  <r>
    <s v="AD01-9364"/>
    <x v="0"/>
    <s v="Jan"/>
    <x v="0"/>
    <x v="0"/>
    <s v="Order assembled"/>
    <x v="1"/>
    <x v="0"/>
    <x v="0"/>
    <n v="372"/>
    <n v="526.24"/>
  </r>
  <r>
    <s v="AD01-9363"/>
    <x v="0"/>
    <s v="Jan"/>
    <x v="0"/>
    <x v="0"/>
    <s v="Order assembled"/>
    <x v="1"/>
    <x v="0"/>
    <x v="1"/>
    <n v="674"/>
    <n v="963.82"/>
  </r>
  <r>
    <s v="AD01-9364"/>
    <x v="0"/>
    <s v="Jan"/>
    <x v="0"/>
    <x v="0"/>
    <s v="Order assembled"/>
    <x v="1"/>
    <x v="0"/>
    <x v="1"/>
    <n v="707"/>
    <n v="1011.01"/>
  </r>
  <r>
    <s v="AD01-9361"/>
    <x v="0"/>
    <s v="Jan"/>
    <x v="0"/>
    <x v="0"/>
    <s v="Order assembled"/>
    <x v="1"/>
    <x v="0"/>
    <x v="1"/>
    <n v="747"/>
    <n v="526.24"/>
  </r>
  <r>
    <s v="AD01-9363"/>
    <x v="0"/>
    <s v="Jan"/>
    <x v="0"/>
    <x v="0"/>
    <s v="Order assembled"/>
    <x v="1"/>
    <x v="0"/>
    <x v="1"/>
    <n v="800"/>
    <n v="526.24"/>
  </r>
  <r>
    <s v="AD01-9364"/>
    <x v="0"/>
    <s v="Jan"/>
    <x v="0"/>
    <x v="0"/>
    <s v="Order assembled"/>
    <x v="1"/>
    <x v="0"/>
    <x v="1"/>
    <n v="253"/>
    <n v="361.79"/>
  </r>
  <r>
    <s v="AD01-9362"/>
    <x v="0"/>
    <s v="Jan"/>
    <x v="0"/>
    <x v="0"/>
    <s v="Order assembled"/>
    <x v="1"/>
    <x v="0"/>
    <x v="1"/>
    <n v="223"/>
    <n v="318.89"/>
  </r>
  <r>
    <s v="AD01-9361"/>
    <x v="0"/>
    <s v="Jan"/>
    <x v="0"/>
    <x v="0"/>
    <s v="Order assembled"/>
    <x v="1"/>
    <x v="0"/>
    <x v="0"/>
    <n v="873"/>
    <n v="1248.3900000000001"/>
  </r>
  <r>
    <s v="AD01-9364"/>
    <x v="0"/>
    <s v="Jan"/>
    <x v="0"/>
    <x v="0"/>
    <s v="Order assembled"/>
    <x v="1"/>
    <x v="0"/>
    <x v="1"/>
    <n v="251"/>
    <n v="358.93"/>
  </r>
  <r>
    <s v="AD01-9361"/>
    <x v="0"/>
    <s v="Jan"/>
    <x v="0"/>
    <x v="0"/>
    <s v="Order assembled"/>
    <x v="1"/>
    <x v="0"/>
    <x v="1"/>
    <n v="299"/>
    <n v="427.57"/>
  </r>
  <r>
    <s v="AD01-9361"/>
    <x v="0"/>
    <s v="Jan"/>
    <x v="0"/>
    <x v="0"/>
    <s v="Order assembled"/>
    <x v="1"/>
    <x v="0"/>
    <x v="1"/>
    <n v="769"/>
    <n v="1099.67"/>
  </r>
  <r>
    <s v="AD01-9361"/>
    <x v="0"/>
    <s v="Jul"/>
    <x v="0"/>
    <x v="0"/>
    <s v="Order assembled"/>
    <x v="1"/>
    <x v="0"/>
    <x v="0"/>
    <n v="302"/>
    <n v="431.86"/>
  </r>
  <r>
    <s v="AD01-9362"/>
    <x v="0"/>
    <s v="Jul"/>
    <x v="0"/>
    <x v="0"/>
    <s v="Order assembled"/>
    <x v="1"/>
    <x v="0"/>
    <x v="0"/>
    <n v="296"/>
    <n v="423.28"/>
  </r>
  <r>
    <s v="AD01-9362"/>
    <x v="0"/>
    <s v="Jul"/>
    <x v="0"/>
    <x v="0"/>
    <s v="Order assembled"/>
    <x v="1"/>
    <x v="0"/>
    <x v="1"/>
    <n v="218"/>
    <n v="311.74"/>
  </r>
  <r>
    <s v="AD01-9361"/>
    <x v="0"/>
    <s v="Jul"/>
    <x v="0"/>
    <x v="0"/>
    <s v="Order assembled"/>
    <x v="1"/>
    <x v="0"/>
    <x v="1"/>
    <n v="266"/>
    <n v="380.38"/>
  </r>
  <r>
    <s v="AD01-9362"/>
    <x v="0"/>
    <s v="Jul"/>
    <x v="0"/>
    <x v="0"/>
    <s v="Order assembled"/>
    <x v="1"/>
    <x v="0"/>
    <x v="1"/>
    <n v="194"/>
    <n v="277.42"/>
  </r>
  <r>
    <s v="AD01-9361"/>
    <x v="0"/>
    <s v="Jul"/>
    <x v="0"/>
    <x v="0"/>
    <s v="Order assembled"/>
    <x v="1"/>
    <x v="0"/>
    <x v="1"/>
    <n v="220"/>
    <n v="314.60000000000002"/>
  </r>
  <r>
    <s v="AD01-9361"/>
    <x v="0"/>
    <s v="Jul"/>
    <x v="0"/>
    <x v="0"/>
    <s v="Order assembled"/>
    <x v="1"/>
    <x v="0"/>
    <x v="1"/>
    <n v="268"/>
    <n v="383.24"/>
  </r>
  <r>
    <s v="AD01-9362"/>
    <x v="0"/>
    <s v="Jul"/>
    <x v="0"/>
    <x v="0"/>
    <s v="Order assembled"/>
    <x v="1"/>
    <x v="0"/>
    <x v="1"/>
    <n v="306"/>
    <n v="526.24"/>
  </r>
  <r>
    <s v="AD01-9364"/>
    <x v="0"/>
    <s v="Jul"/>
    <x v="0"/>
    <x v="0"/>
    <s v="Order assembled"/>
    <x v="1"/>
    <x v="0"/>
    <x v="1"/>
    <n v="300"/>
    <n v="526.24"/>
  </r>
  <r>
    <s v="AD01-9362"/>
    <x v="0"/>
    <s v="Jul"/>
    <x v="0"/>
    <x v="0"/>
    <s v="Order assembled"/>
    <x v="1"/>
    <x v="0"/>
    <x v="1"/>
    <n v="294"/>
    <n v="526.24"/>
  </r>
  <r>
    <s v="AD01-9362"/>
    <x v="0"/>
    <s v="Jul"/>
    <x v="0"/>
    <x v="0"/>
    <s v="Order assembled"/>
    <x v="1"/>
    <x v="0"/>
    <x v="1"/>
    <n v="679"/>
    <n v="970.97"/>
  </r>
  <r>
    <s v="AD01-9362"/>
    <x v="0"/>
    <s v="Jul"/>
    <x v="0"/>
    <x v="0"/>
    <s v="Order assembled"/>
    <x v="1"/>
    <x v="0"/>
    <x v="1"/>
    <n v="713"/>
    <n v="1019.59"/>
  </r>
  <r>
    <s v="AD01-9364"/>
    <x v="0"/>
    <s v="Jul"/>
    <x v="0"/>
    <x v="0"/>
    <s v="Order assembled"/>
    <x v="1"/>
    <x v="0"/>
    <x v="1"/>
    <n v="766"/>
    <n v="1095.3800000000001"/>
  </r>
  <r>
    <s v="AD01-9361"/>
    <x v="0"/>
    <s v="Jul"/>
    <x v="0"/>
    <x v="0"/>
    <s v="Order assembled"/>
    <x v="1"/>
    <x v="0"/>
    <x v="1"/>
    <n v="303"/>
    <n v="433.29"/>
  </r>
  <r>
    <s v="AD01-9361"/>
    <x v="0"/>
    <s v="Jul"/>
    <x v="0"/>
    <x v="0"/>
    <s v="Order assembled"/>
    <x v="1"/>
    <x v="0"/>
    <x v="1"/>
    <n v="297"/>
    <n v="424.71"/>
  </r>
  <r>
    <s v="AD01-9362"/>
    <x v="0"/>
    <s v="Jul"/>
    <x v="0"/>
    <x v="0"/>
    <s v="Order assembled"/>
    <x v="1"/>
    <x v="0"/>
    <x v="1"/>
    <n v="291"/>
    <n v="416.13"/>
  </r>
  <r>
    <s v="AD01-9364"/>
    <x v="0"/>
    <s v="Jul"/>
    <x v="0"/>
    <x v="0"/>
    <s v="Order assembled"/>
    <x v="1"/>
    <x v="0"/>
    <x v="1"/>
    <n v="219"/>
    <n v="313.17"/>
  </r>
  <r>
    <s v="AD01-9364"/>
    <x v="0"/>
    <s v="Jul"/>
    <x v="0"/>
    <x v="0"/>
    <s v="Order assembled"/>
    <x v="1"/>
    <x v="0"/>
    <x v="1"/>
    <n v="752"/>
    <n v="526.24"/>
  </r>
  <r>
    <s v="AD01-9362"/>
    <x v="0"/>
    <s v="Jul"/>
    <x v="0"/>
    <x v="0"/>
    <s v="Order assembled"/>
    <x v="1"/>
    <x v="0"/>
    <x v="1"/>
    <n v="805"/>
    <n v="526.24"/>
  </r>
  <r>
    <s v="AD01-9362"/>
    <x v="0"/>
    <s v="Jul"/>
    <x v="0"/>
    <x v="0"/>
    <s v="Order assembled"/>
    <x v="1"/>
    <x v="0"/>
    <x v="1"/>
    <n v="265"/>
    <n v="378.95"/>
  </r>
  <r>
    <s v="AD01-9361"/>
    <x v="0"/>
    <s v="Jul"/>
    <x v="0"/>
    <x v="0"/>
    <s v="Order assembled"/>
    <x v="1"/>
    <x v="0"/>
    <x v="1"/>
    <n v="193"/>
    <n v="275.99"/>
  </r>
  <r>
    <s v="AD01-9364"/>
    <x v="0"/>
    <s v="Jul"/>
    <x v="0"/>
    <x v="0"/>
    <s v="Order assembled"/>
    <x v="1"/>
    <x v="0"/>
    <x v="0"/>
    <n v="884"/>
    <n v="1264.1199999999999"/>
  </r>
  <r>
    <s v="AD01-9362"/>
    <x v="0"/>
    <s v="Jul"/>
    <x v="0"/>
    <x v="0"/>
    <s v="Order assembled"/>
    <x v="1"/>
    <x v="0"/>
    <x v="0"/>
    <n v="885"/>
    <n v="1265.55"/>
  </r>
  <r>
    <s v="AD01-9362"/>
    <x v="0"/>
    <s v="Jul"/>
    <x v="0"/>
    <x v="0"/>
    <s v="Order assembled"/>
    <x v="1"/>
    <x v="0"/>
    <x v="0"/>
    <n v="886"/>
    <n v="1266.98"/>
  </r>
  <r>
    <s v="AD01-9362"/>
    <x v="0"/>
    <s v="Jul"/>
    <x v="0"/>
    <x v="0"/>
    <s v="Order assembled"/>
    <x v="1"/>
    <x v="0"/>
    <x v="1"/>
    <n v="221"/>
    <n v="316.02999999999997"/>
  </r>
  <r>
    <s v="AD01-9362"/>
    <x v="0"/>
    <s v="Jul"/>
    <x v="0"/>
    <x v="0"/>
    <s v="Order assembled"/>
    <x v="1"/>
    <x v="0"/>
    <x v="1"/>
    <n v="269"/>
    <n v="384.67"/>
  </r>
  <r>
    <s v="AD01-9362"/>
    <x v="0"/>
    <s v="Jul"/>
    <x v="0"/>
    <x v="0"/>
    <s v="Order assembled"/>
    <x v="1"/>
    <x v="0"/>
    <x v="1"/>
    <n v="775"/>
    <n v="1108.25"/>
  </r>
  <r>
    <s v="AD01-9361"/>
    <x v="0"/>
    <s v="Jun"/>
    <x v="0"/>
    <x v="0"/>
    <s v="Order assembled"/>
    <x v="1"/>
    <x v="0"/>
    <x v="0"/>
    <n v="320"/>
    <n v="457.6"/>
  </r>
  <r>
    <s v="AD01-9362"/>
    <x v="0"/>
    <s v="Jun"/>
    <x v="0"/>
    <x v="0"/>
    <s v="Order assembled"/>
    <x v="1"/>
    <x v="0"/>
    <x v="0"/>
    <n v="314"/>
    <n v="449.02"/>
  </r>
  <r>
    <s v="AD01-9361"/>
    <x v="0"/>
    <s v="Jun"/>
    <x v="0"/>
    <x v="0"/>
    <s v="Order assembled"/>
    <x v="1"/>
    <x v="0"/>
    <x v="0"/>
    <n v="308"/>
    <n v="440.44"/>
  </r>
  <r>
    <s v="AD01-9362"/>
    <x v="0"/>
    <s v="Jun"/>
    <x v="0"/>
    <x v="0"/>
    <s v="Order assembled"/>
    <x v="1"/>
    <x v="0"/>
    <x v="1"/>
    <n v="224"/>
    <n v="320.32"/>
  </r>
  <r>
    <s v="AD01-9361"/>
    <x v="0"/>
    <s v="Jun"/>
    <x v="0"/>
    <x v="0"/>
    <s v="Order assembled"/>
    <x v="1"/>
    <x v="0"/>
    <x v="1"/>
    <n v="272"/>
    <n v="388.96"/>
  </r>
  <r>
    <s v="AD01-9364"/>
    <x v="0"/>
    <s v="Jun"/>
    <x v="0"/>
    <x v="0"/>
    <s v="Order assembled"/>
    <x v="1"/>
    <x v="0"/>
    <x v="1"/>
    <n v="200"/>
    <n v="286"/>
  </r>
  <r>
    <s v="AD01-9362"/>
    <x v="0"/>
    <s v="Jun"/>
    <x v="0"/>
    <x v="0"/>
    <s v="Order assembled"/>
    <x v="1"/>
    <x v="0"/>
    <x v="1"/>
    <n v="226"/>
    <n v="323.18"/>
  </r>
  <r>
    <s v="AD01-9362"/>
    <x v="0"/>
    <s v="Jun"/>
    <x v="0"/>
    <x v="0"/>
    <s v="Order assembled"/>
    <x v="1"/>
    <x v="0"/>
    <x v="1"/>
    <n v="274"/>
    <n v="391.82"/>
  </r>
  <r>
    <s v="AD01-9362"/>
    <x v="0"/>
    <s v="Jun"/>
    <x v="0"/>
    <x v="0"/>
    <s v="Order assembled"/>
    <x v="1"/>
    <x v="0"/>
    <x v="1"/>
    <n v="196"/>
    <n v="280.27999999999997"/>
  </r>
  <r>
    <s v="AD01-9361"/>
    <x v="0"/>
    <s v="Jun"/>
    <x v="0"/>
    <x v="0"/>
    <s v="Order assembled"/>
    <x v="1"/>
    <x v="0"/>
    <x v="1"/>
    <n v="318"/>
    <n v="526.24"/>
  </r>
  <r>
    <s v="AD01-9365"/>
    <x v="0"/>
    <s v="Jun"/>
    <x v="0"/>
    <x v="0"/>
    <s v="Order assembled"/>
    <x v="1"/>
    <x v="0"/>
    <x v="1"/>
    <n v="312"/>
    <n v="526.24"/>
  </r>
  <r>
    <s v="AD01-9364"/>
    <x v="0"/>
    <s v="Jun"/>
    <x v="0"/>
    <x v="0"/>
    <s v="Order assembled"/>
    <x v="1"/>
    <x v="0"/>
    <x v="1"/>
    <n v="712"/>
    <n v="1018.16"/>
  </r>
  <r>
    <s v="AD01-9361"/>
    <x v="0"/>
    <s v="Jun"/>
    <x v="0"/>
    <x v="0"/>
    <s v="Order assembled"/>
    <x v="1"/>
    <x v="0"/>
    <x v="1"/>
    <n v="765"/>
    <n v="1093.95"/>
  </r>
  <r>
    <s v="AD01-9362"/>
    <x v="0"/>
    <s v="Jun"/>
    <x v="0"/>
    <x v="0"/>
    <s v="Order assembled"/>
    <x v="1"/>
    <x v="0"/>
    <x v="0"/>
    <n v="321"/>
    <n v="459.03"/>
  </r>
  <r>
    <s v="AD01-9361"/>
    <x v="0"/>
    <s v="Jun"/>
    <x v="0"/>
    <x v="0"/>
    <s v="Order assembled"/>
    <x v="1"/>
    <x v="0"/>
    <x v="1"/>
    <n v="315"/>
    <n v="450.45"/>
  </r>
  <r>
    <s v="AD01-9364"/>
    <x v="0"/>
    <s v="Jun"/>
    <x v="0"/>
    <x v="0"/>
    <s v="Order assembled"/>
    <x v="1"/>
    <x v="0"/>
    <x v="1"/>
    <n v="309"/>
    <n v="441.87"/>
  </r>
  <r>
    <s v="AD01-9361"/>
    <x v="0"/>
    <s v="Jun"/>
    <x v="0"/>
    <x v="0"/>
    <s v="Order assembled"/>
    <x v="1"/>
    <x v="0"/>
    <x v="1"/>
    <n v="225"/>
    <n v="321.75"/>
  </r>
  <r>
    <s v="AD01-9361"/>
    <x v="0"/>
    <s v="Jun"/>
    <x v="0"/>
    <x v="0"/>
    <s v="Order assembled"/>
    <x v="1"/>
    <x v="0"/>
    <x v="1"/>
    <n v="751"/>
    <n v="526.24"/>
  </r>
  <r>
    <s v="AD01-9362"/>
    <x v="0"/>
    <s v="Jun"/>
    <x v="0"/>
    <x v="0"/>
    <s v="Order assembled"/>
    <x v="1"/>
    <x v="0"/>
    <x v="1"/>
    <n v="223"/>
    <n v="318.89"/>
  </r>
  <r>
    <s v="AD01-9365"/>
    <x v="0"/>
    <s v="Jun"/>
    <x v="0"/>
    <x v="0"/>
    <s v="Order assembled"/>
    <x v="1"/>
    <x v="0"/>
    <x v="1"/>
    <n v="271"/>
    <n v="387.53"/>
  </r>
  <r>
    <s v="AD01-9362"/>
    <x v="0"/>
    <s v="Jun"/>
    <x v="0"/>
    <x v="0"/>
    <s v="Order assembled"/>
    <x v="1"/>
    <x v="0"/>
    <x v="1"/>
    <n v="199"/>
    <n v="284.57"/>
  </r>
  <r>
    <s v="AD01-9364"/>
    <x v="0"/>
    <s v="Jun"/>
    <x v="0"/>
    <x v="0"/>
    <s v="Order assembled"/>
    <x v="1"/>
    <x v="0"/>
    <x v="0"/>
    <n v="882"/>
    <n v="1261.26"/>
  </r>
  <r>
    <s v="AD01-9361"/>
    <x v="0"/>
    <s v="Jun"/>
    <x v="0"/>
    <x v="0"/>
    <s v="Order assembled"/>
    <x v="1"/>
    <x v="0"/>
    <x v="0"/>
    <n v="883"/>
    <n v="1262.69"/>
  </r>
  <r>
    <s v="AD01-9364"/>
    <x v="0"/>
    <s v="Jun"/>
    <x v="0"/>
    <x v="0"/>
    <s v="Order assembled"/>
    <x v="1"/>
    <x v="0"/>
    <x v="1"/>
    <n v="227"/>
    <n v="324.61"/>
  </r>
  <r>
    <s v="AD01-9362"/>
    <x v="0"/>
    <s v="Jun"/>
    <x v="0"/>
    <x v="0"/>
    <s v="Order assembled"/>
    <x v="1"/>
    <x v="0"/>
    <x v="1"/>
    <n v="774"/>
    <n v="1106.82"/>
  </r>
  <r>
    <s v="AD01-9364"/>
    <x v="0"/>
    <s v="Mar"/>
    <x v="0"/>
    <x v="0"/>
    <s v="Order assembled"/>
    <x v="1"/>
    <x v="0"/>
    <x v="1"/>
    <n v="368"/>
    <n v="526.24"/>
  </r>
  <r>
    <s v="AD01-9364"/>
    <x v="0"/>
    <s v="Mar"/>
    <x v="0"/>
    <x v="0"/>
    <s v="Order assembled"/>
    <x v="1"/>
    <x v="0"/>
    <x v="0"/>
    <n v="362"/>
    <n v="517.66"/>
  </r>
  <r>
    <s v="AD01-9364"/>
    <x v="0"/>
    <s v="Mar"/>
    <x v="0"/>
    <x v="0"/>
    <s v="Order assembled"/>
    <x v="1"/>
    <x v="0"/>
    <x v="0"/>
    <n v="356"/>
    <n v="509.08"/>
  </r>
  <r>
    <s v="AD01-9363"/>
    <x v="0"/>
    <s v="Mar"/>
    <x v="0"/>
    <x v="0"/>
    <s v="Order assembled"/>
    <x v="1"/>
    <x v="0"/>
    <x v="1"/>
    <n v="242"/>
    <n v="346.06"/>
  </r>
  <r>
    <s v="AD01-9361"/>
    <x v="0"/>
    <s v="Mar"/>
    <x v="0"/>
    <x v="0"/>
    <s v="Order assembled"/>
    <x v="1"/>
    <x v="0"/>
    <x v="1"/>
    <n v="290"/>
    <n v="414.7"/>
  </r>
  <r>
    <s v="AD01-9362"/>
    <x v="0"/>
    <s v="Mar"/>
    <x v="0"/>
    <x v="0"/>
    <s v="Order assembled"/>
    <x v="1"/>
    <x v="0"/>
    <x v="1"/>
    <n v="212"/>
    <n v="303.16000000000003"/>
  </r>
  <r>
    <s v="AD01-9365"/>
    <x v="0"/>
    <s v="Mar"/>
    <x v="0"/>
    <x v="0"/>
    <s v="Order assembled"/>
    <x v="1"/>
    <x v="0"/>
    <x v="1"/>
    <n v="286"/>
    <n v="408.98"/>
  </r>
  <r>
    <s v="AD01-9363"/>
    <x v="0"/>
    <s v="Mar"/>
    <x v="0"/>
    <x v="0"/>
    <s v="Order assembled"/>
    <x v="1"/>
    <x v="0"/>
    <x v="1"/>
    <n v="214"/>
    <n v="306.02"/>
  </r>
  <r>
    <s v="AD01-9362"/>
    <x v="0"/>
    <s v="Mar"/>
    <x v="0"/>
    <x v="0"/>
    <s v="Order assembled"/>
    <x v="1"/>
    <x v="0"/>
    <x v="1"/>
    <n v="366"/>
    <n v="526.24"/>
  </r>
  <r>
    <s v="AD01-9362"/>
    <x v="0"/>
    <s v="Mar"/>
    <x v="0"/>
    <x v="0"/>
    <s v="Order assembled"/>
    <x v="1"/>
    <x v="0"/>
    <x v="0"/>
    <n v="360"/>
    <n v="526.24"/>
  </r>
  <r>
    <s v="AD01-9364"/>
    <x v="0"/>
    <s v="Mar"/>
    <x v="0"/>
    <x v="0"/>
    <s v="Order assembled"/>
    <x v="1"/>
    <x v="0"/>
    <x v="1"/>
    <n v="676"/>
    <n v="966.68"/>
  </r>
  <r>
    <s v="AD01-9364"/>
    <x v="0"/>
    <s v="Mar"/>
    <x v="0"/>
    <x v="0"/>
    <s v="Order assembled"/>
    <x v="1"/>
    <x v="0"/>
    <x v="1"/>
    <n v="709"/>
    <n v="1013.87"/>
  </r>
  <r>
    <s v="AD01-9361"/>
    <x v="0"/>
    <s v="Mar"/>
    <x v="0"/>
    <x v="0"/>
    <s v="Order assembled"/>
    <x v="1"/>
    <x v="0"/>
    <x v="1"/>
    <n v="762"/>
    <n v="1089.6600000000001"/>
  </r>
  <r>
    <s v="AD01-9361"/>
    <x v="0"/>
    <s v="Mar"/>
    <x v="0"/>
    <x v="0"/>
    <s v="Order assembled"/>
    <x v="1"/>
    <x v="0"/>
    <x v="1"/>
    <n v="369"/>
    <n v="527.66999999999996"/>
  </r>
  <r>
    <s v="AD01-9364"/>
    <x v="0"/>
    <s v="Mar"/>
    <x v="0"/>
    <x v="0"/>
    <s v="Order assembled"/>
    <x v="1"/>
    <x v="0"/>
    <x v="1"/>
    <n v="363"/>
    <n v="519.09"/>
  </r>
  <r>
    <s v="AD01-9365"/>
    <x v="0"/>
    <s v="Mar"/>
    <x v="0"/>
    <x v="0"/>
    <s v="Order assembled"/>
    <x v="1"/>
    <x v="0"/>
    <x v="0"/>
    <n v="357"/>
    <n v="510.51"/>
  </r>
  <r>
    <s v="AD01-9361"/>
    <x v="0"/>
    <s v="Mar"/>
    <x v="0"/>
    <x v="0"/>
    <s v="Order assembled"/>
    <x v="1"/>
    <x v="0"/>
    <x v="1"/>
    <n v="243"/>
    <n v="347.49"/>
  </r>
  <r>
    <s v="AD01-9364"/>
    <x v="0"/>
    <s v="Mar"/>
    <x v="0"/>
    <x v="0"/>
    <s v="Order assembled"/>
    <x v="1"/>
    <x v="0"/>
    <x v="1"/>
    <n v="802"/>
    <n v="526.24"/>
  </r>
  <r>
    <s v="AD01-9363"/>
    <x v="0"/>
    <s v="Mar"/>
    <x v="0"/>
    <x v="0"/>
    <s v="Order assembled"/>
    <x v="1"/>
    <x v="0"/>
    <x v="1"/>
    <n v="241"/>
    <n v="344.63"/>
  </r>
  <r>
    <s v="AD01-9362"/>
    <x v="0"/>
    <s v="Mar"/>
    <x v="0"/>
    <x v="0"/>
    <s v="Order assembled"/>
    <x v="1"/>
    <x v="0"/>
    <x v="1"/>
    <n v="289"/>
    <n v="413.27"/>
  </r>
  <r>
    <s v="AD01-9364"/>
    <x v="0"/>
    <s v="Mar"/>
    <x v="0"/>
    <x v="0"/>
    <s v="Order assembled"/>
    <x v="1"/>
    <x v="0"/>
    <x v="1"/>
    <n v="874"/>
    <n v="1249.82"/>
  </r>
  <r>
    <s v="AD01-9361"/>
    <x v="0"/>
    <s v="Mar"/>
    <x v="0"/>
    <x v="0"/>
    <s v="Order assembled"/>
    <x v="1"/>
    <x v="0"/>
    <x v="0"/>
    <n v="875"/>
    <n v="1251.25"/>
  </r>
  <r>
    <s v="AD01-9362"/>
    <x v="0"/>
    <s v="Mar"/>
    <x v="0"/>
    <x v="0"/>
    <s v="Order assembled"/>
    <x v="1"/>
    <x v="0"/>
    <x v="1"/>
    <n v="239"/>
    <n v="341.77"/>
  </r>
  <r>
    <s v="AD01-9362"/>
    <x v="0"/>
    <s v="Mar"/>
    <x v="0"/>
    <x v="0"/>
    <s v="Order assembled"/>
    <x v="1"/>
    <x v="0"/>
    <x v="1"/>
    <n v="287"/>
    <n v="410.41"/>
  </r>
  <r>
    <s v="AD01-9363"/>
    <x v="0"/>
    <s v="Mar"/>
    <x v="0"/>
    <x v="0"/>
    <s v="Order assembled"/>
    <x v="1"/>
    <x v="0"/>
    <x v="1"/>
    <n v="771"/>
    <n v="1102.53"/>
  </r>
  <r>
    <s v="AD01-9361"/>
    <x v="0"/>
    <s v="May"/>
    <x v="0"/>
    <x v="0"/>
    <s v="Order assembled"/>
    <x v="1"/>
    <x v="0"/>
    <x v="0"/>
    <n v="338"/>
    <n v="483.34"/>
  </r>
  <r>
    <s v="AD01-9361"/>
    <x v="0"/>
    <s v="May"/>
    <x v="0"/>
    <x v="0"/>
    <s v="Order assembled"/>
    <x v="1"/>
    <x v="0"/>
    <x v="0"/>
    <n v="332"/>
    <n v="474.76"/>
  </r>
  <r>
    <s v="AD01-9362"/>
    <x v="0"/>
    <s v="May"/>
    <x v="0"/>
    <x v="0"/>
    <s v="Order assembled"/>
    <x v="1"/>
    <x v="0"/>
    <x v="0"/>
    <n v="326"/>
    <n v="466.18"/>
  </r>
  <r>
    <s v="AD01-9362"/>
    <x v="0"/>
    <s v="May"/>
    <x v="0"/>
    <x v="0"/>
    <s v="Order assembled"/>
    <x v="1"/>
    <x v="0"/>
    <x v="1"/>
    <n v="230"/>
    <n v="328.9"/>
  </r>
  <r>
    <s v="AD01-9364"/>
    <x v="0"/>
    <s v="May"/>
    <x v="0"/>
    <x v="0"/>
    <s v="Order assembled"/>
    <x v="1"/>
    <x v="0"/>
    <x v="1"/>
    <n v="278"/>
    <n v="397.54"/>
  </r>
  <r>
    <s v="AD01-9362"/>
    <x v="0"/>
    <s v="May"/>
    <x v="0"/>
    <x v="0"/>
    <s v="Order assembled"/>
    <x v="1"/>
    <x v="0"/>
    <x v="1"/>
    <n v="206"/>
    <n v="294.58"/>
  </r>
  <r>
    <s v="AD01-9361"/>
    <x v="0"/>
    <s v="May"/>
    <x v="0"/>
    <x v="0"/>
    <s v="Order assembled"/>
    <x v="1"/>
    <x v="0"/>
    <x v="1"/>
    <n v="232"/>
    <n v="331.76"/>
  </r>
  <r>
    <s v="AD01-9361"/>
    <x v="0"/>
    <s v="May"/>
    <x v="0"/>
    <x v="0"/>
    <s v="Order assembled"/>
    <x v="1"/>
    <x v="0"/>
    <x v="1"/>
    <n v="202"/>
    <n v="288.86"/>
  </r>
  <r>
    <s v="AD01-9364"/>
    <x v="0"/>
    <s v="May"/>
    <x v="0"/>
    <x v="0"/>
    <s v="Order assembled"/>
    <x v="1"/>
    <x v="0"/>
    <x v="0"/>
    <n v="336"/>
    <n v="526.24"/>
  </r>
  <r>
    <s v="AD01-9362"/>
    <x v="0"/>
    <s v="May"/>
    <x v="0"/>
    <x v="0"/>
    <s v="Order assembled"/>
    <x v="1"/>
    <x v="0"/>
    <x v="0"/>
    <n v="330"/>
    <n v="526.24"/>
  </r>
  <r>
    <s v="AD01-9361"/>
    <x v="0"/>
    <s v="May"/>
    <x v="0"/>
    <x v="0"/>
    <s v="Order assembled"/>
    <x v="1"/>
    <x v="0"/>
    <x v="0"/>
    <n v="324"/>
    <n v="526.24"/>
  </r>
  <r>
    <s v="AD01-9362"/>
    <x v="0"/>
    <s v="May"/>
    <x v="0"/>
    <x v="0"/>
    <s v="Order assembled"/>
    <x v="1"/>
    <x v="0"/>
    <x v="1"/>
    <n v="678"/>
    <n v="969.54"/>
  </r>
  <r>
    <s v="AD01-9364"/>
    <x v="0"/>
    <s v="May"/>
    <x v="0"/>
    <x v="0"/>
    <s v="Order assembled"/>
    <x v="1"/>
    <x v="0"/>
    <x v="1"/>
    <n v="711"/>
    <n v="1016.73"/>
  </r>
  <r>
    <s v="AD01-9362"/>
    <x v="0"/>
    <s v="May"/>
    <x v="0"/>
    <x v="0"/>
    <s v="Order assembled"/>
    <x v="1"/>
    <x v="0"/>
    <x v="1"/>
    <n v="764"/>
    <n v="1092.52"/>
  </r>
  <r>
    <s v="AD01-9364"/>
    <x v="0"/>
    <s v="May"/>
    <x v="0"/>
    <x v="0"/>
    <s v="Order assembled"/>
    <x v="1"/>
    <x v="0"/>
    <x v="0"/>
    <n v="333"/>
    <n v="476.19"/>
  </r>
  <r>
    <s v="AD01-9364"/>
    <x v="0"/>
    <s v="May"/>
    <x v="0"/>
    <x v="0"/>
    <s v="Order assembled"/>
    <x v="1"/>
    <x v="0"/>
    <x v="0"/>
    <n v="327"/>
    <n v="467.61"/>
  </r>
  <r>
    <s v="AD01-9362"/>
    <x v="0"/>
    <s v="May"/>
    <x v="0"/>
    <x v="0"/>
    <s v="Order assembled"/>
    <x v="1"/>
    <x v="0"/>
    <x v="1"/>
    <n v="231"/>
    <n v="330.33"/>
  </r>
  <r>
    <s v="AD01-9364"/>
    <x v="0"/>
    <s v="May"/>
    <x v="0"/>
    <x v="0"/>
    <s v="Order assembled"/>
    <x v="1"/>
    <x v="0"/>
    <x v="1"/>
    <n v="750"/>
    <n v="526.24"/>
  </r>
  <r>
    <s v="AD01-9362"/>
    <x v="0"/>
    <s v="May"/>
    <x v="0"/>
    <x v="0"/>
    <s v="Order assembled"/>
    <x v="1"/>
    <x v="0"/>
    <x v="1"/>
    <n v="804"/>
    <n v="526.24"/>
  </r>
  <r>
    <s v="AD01-9361"/>
    <x v="0"/>
    <s v="May"/>
    <x v="0"/>
    <x v="0"/>
    <s v="Order assembled"/>
    <x v="1"/>
    <x v="0"/>
    <x v="1"/>
    <n v="229"/>
    <n v="327.47000000000003"/>
  </r>
  <r>
    <s v="AD01-9362"/>
    <x v="0"/>
    <s v="May"/>
    <x v="0"/>
    <x v="0"/>
    <s v="Order assembled"/>
    <x v="1"/>
    <x v="0"/>
    <x v="1"/>
    <n v="277"/>
    <n v="396.11"/>
  </r>
  <r>
    <s v="AD01-9361"/>
    <x v="0"/>
    <s v="May"/>
    <x v="0"/>
    <x v="0"/>
    <s v="Order assembled"/>
    <x v="0"/>
    <x v="0"/>
    <x v="1"/>
    <n v="205"/>
    <n v="293.14999999999998"/>
  </r>
  <r>
    <s v="AD01-9361"/>
    <x v="0"/>
    <s v="May"/>
    <x v="0"/>
    <x v="0"/>
    <s v="Order assembled"/>
    <x v="0"/>
    <x v="0"/>
    <x v="0"/>
    <n v="879"/>
    <n v="1256.97"/>
  </r>
  <r>
    <s v="AD01-9365"/>
    <x v="0"/>
    <s v="May"/>
    <x v="0"/>
    <x v="0"/>
    <s v="Order assembled"/>
    <x v="0"/>
    <x v="0"/>
    <x v="0"/>
    <n v="880"/>
    <n v="1258.4000000000001"/>
  </r>
  <r>
    <s v="AD01-9362"/>
    <x v="0"/>
    <s v="May"/>
    <x v="0"/>
    <x v="0"/>
    <s v="Order assembled"/>
    <x v="0"/>
    <x v="0"/>
    <x v="0"/>
    <n v="881"/>
    <n v="1259.83"/>
  </r>
  <r>
    <s v="AD01-9362"/>
    <x v="0"/>
    <s v="May"/>
    <x v="0"/>
    <x v="0"/>
    <s v="Order assembled"/>
    <x v="0"/>
    <x v="0"/>
    <x v="1"/>
    <n v="233"/>
    <n v="333.19"/>
  </r>
  <r>
    <s v="AD01-9361"/>
    <x v="0"/>
    <s v="May"/>
    <x v="0"/>
    <x v="0"/>
    <s v="Order assembled"/>
    <x v="0"/>
    <x v="0"/>
    <x v="1"/>
    <n v="275"/>
    <n v="393.25"/>
  </r>
  <r>
    <s v="AD01-9362"/>
    <x v="0"/>
    <s v="May"/>
    <x v="0"/>
    <x v="0"/>
    <s v="Order assembled"/>
    <x v="0"/>
    <x v="0"/>
    <x v="1"/>
    <n v="773"/>
    <n v="1105.3900000000001"/>
  </r>
  <r>
    <s v="AD01-9363"/>
    <x v="0"/>
    <s v="Nov"/>
    <x v="0"/>
    <x v="0"/>
    <s v="Order assembled"/>
    <x v="0"/>
    <x v="0"/>
    <x v="0"/>
    <n v="242"/>
    <n v="526.24"/>
  </r>
  <r>
    <s v="AD01-9362"/>
    <x v="0"/>
    <s v="Nov"/>
    <x v="0"/>
    <x v="0"/>
    <s v="Order assembled"/>
    <x v="0"/>
    <x v="0"/>
    <x v="0"/>
    <n v="236"/>
    <n v="526.24"/>
  </r>
  <r>
    <s v="AD01-9364"/>
    <x v="0"/>
    <s v="Nov"/>
    <x v="0"/>
    <x v="0"/>
    <s v="Order assembled"/>
    <x v="0"/>
    <x v="0"/>
    <x v="0"/>
    <n v="230"/>
    <n v="526.24"/>
  </r>
  <r>
    <s v="AD01-9363"/>
    <x v="0"/>
    <s v="Nov"/>
    <x v="0"/>
    <x v="0"/>
    <s v="Order assembled"/>
    <x v="0"/>
    <x v="0"/>
    <x v="1"/>
    <n v="200"/>
    <n v="286"/>
  </r>
  <r>
    <s v="AD01-9364"/>
    <x v="0"/>
    <s v="Nov"/>
    <x v="0"/>
    <x v="0"/>
    <s v="Order assembled"/>
    <x v="0"/>
    <x v="0"/>
    <x v="1"/>
    <n v="170"/>
    <n v="243.1"/>
  </r>
  <r>
    <s v="AD01-9364"/>
    <x v="0"/>
    <s v="Nov"/>
    <x v="0"/>
    <x v="0"/>
    <s v="Order assembled"/>
    <x v="0"/>
    <x v="0"/>
    <x v="1"/>
    <n v="196"/>
    <n v="280.27999999999997"/>
  </r>
  <r>
    <s v="AD01-9362"/>
    <x v="0"/>
    <s v="Nov"/>
    <x v="0"/>
    <x v="0"/>
    <s v="Order assembled"/>
    <x v="0"/>
    <x v="0"/>
    <x v="1"/>
    <n v="244"/>
    <n v="348.92"/>
  </r>
  <r>
    <s v="AD01-9361"/>
    <x v="0"/>
    <s v="Nov"/>
    <x v="0"/>
    <x v="0"/>
    <s v="Order assembled"/>
    <x v="0"/>
    <x v="0"/>
    <x v="1"/>
    <n v="172"/>
    <n v="245.96"/>
  </r>
  <r>
    <s v="AD01-9361"/>
    <x v="0"/>
    <s v="Nov"/>
    <x v="0"/>
    <x v="0"/>
    <s v="Order assembled"/>
    <x v="0"/>
    <x v="0"/>
    <x v="0"/>
    <n v="240"/>
    <n v="526.24"/>
  </r>
  <r>
    <s v="AD01-9364"/>
    <x v="0"/>
    <s v="Nov"/>
    <x v="0"/>
    <x v="0"/>
    <s v="Order assembled"/>
    <x v="0"/>
    <x v="0"/>
    <x v="0"/>
    <n v="234"/>
    <n v="526.24"/>
  </r>
  <r>
    <s v="AD01-9362"/>
    <x v="0"/>
    <s v="Nov"/>
    <x v="0"/>
    <x v="0"/>
    <s v="Order assembled"/>
    <x v="0"/>
    <x v="0"/>
    <x v="0"/>
    <n v="228"/>
    <n v="526.24"/>
  </r>
  <r>
    <s v="AD01-9361"/>
    <x v="0"/>
    <s v="Nov"/>
    <x v="0"/>
    <x v="0"/>
    <s v="Order assembled"/>
    <x v="0"/>
    <x v="0"/>
    <x v="1"/>
    <n v="683"/>
    <n v="976.69"/>
  </r>
  <r>
    <s v="AD01-9362"/>
    <x v="0"/>
    <s v="Nov"/>
    <x v="0"/>
    <x v="0"/>
    <s v="Order assembled"/>
    <x v="0"/>
    <x v="0"/>
    <x v="1"/>
    <n v="716"/>
    <n v="1023.88"/>
  </r>
  <r>
    <s v="AD01-9364"/>
    <x v="0"/>
    <s v="Nov"/>
    <x v="0"/>
    <x v="0"/>
    <s v="Order assembled"/>
    <x v="0"/>
    <x v="0"/>
    <x v="1"/>
    <n v="769"/>
    <n v="1099.67"/>
  </r>
  <r>
    <s v="AD01-9362"/>
    <x v="0"/>
    <s v="Nov"/>
    <x v="0"/>
    <x v="0"/>
    <s v="Order assembled"/>
    <x v="0"/>
    <x v="0"/>
    <x v="0"/>
    <n v="237"/>
    <n v="338.91"/>
  </r>
  <r>
    <s v="AD01-9362"/>
    <x v="0"/>
    <s v="Nov"/>
    <x v="0"/>
    <x v="0"/>
    <s v="Order assembled"/>
    <x v="0"/>
    <x v="0"/>
    <x v="0"/>
    <n v="231"/>
    <n v="330.33"/>
  </r>
  <r>
    <s v="AD01-9364"/>
    <x v="0"/>
    <s v="Nov"/>
    <x v="0"/>
    <x v="0"/>
    <s v="Order assembled"/>
    <x v="0"/>
    <x v="0"/>
    <x v="1"/>
    <n v="201"/>
    <n v="287.43"/>
  </r>
  <r>
    <s v="AD01-9362"/>
    <x v="0"/>
    <s v="Nov"/>
    <x v="0"/>
    <x v="0"/>
    <s v="Order assembled"/>
    <x v="0"/>
    <x v="0"/>
    <x v="1"/>
    <n v="756"/>
    <n v="526.24"/>
  </r>
  <r>
    <s v="AD01-9361"/>
    <x v="0"/>
    <s v="Nov"/>
    <x v="0"/>
    <x v="0"/>
    <s v="Order assembled"/>
    <x v="0"/>
    <x v="0"/>
    <x v="1"/>
    <n v="809"/>
    <n v="526.24"/>
  </r>
  <r>
    <s v="AD01-9361"/>
    <x v="0"/>
    <s v="Nov"/>
    <x v="0"/>
    <x v="0"/>
    <s v="Order assembled"/>
    <x v="0"/>
    <x v="0"/>
    <x v="1"/>
    <n v="199"/>
    <n v="284.57"/>
  </r>
  <r>
    <s v="AD01-9361"/>
    <x v="0"/>
    <s v="Nov"/>
    <x v="0"/>
    <x v="0"/>
    <s v="Order assembled"/>
    <x v="0"/>
    <x v="0"/>
    <x v="1"/>
    <n v="247"/>
    <n v="353.21"/>
  </r>
  <r>
    <s v="AD01-9364"/>
    <x v="0"/>
    <s v="Nov"/>
    <x v="0"/>
    <x v="0"/>
    <s v="Order assembled"/>
    <x v="0"/>
    <x v="0"/>
    <x v="1"/>
    <n v="169"/>
    <n v="241.67"/>
  </r>
  <r>
    <s v="AD01-9361"/>
    <x v="0"/>
    <s v="Nov"/>
    <x v="0"/>
    <x v="0"/>
    <s v="Order assembled"/>
    <x v="0"/>
    <x v="0"/>
    <x v="0"/>
    <n v="239"/>
    <n v="341.77"/>
  </r>
  <r>
    <s v="AD01-9362"/>
    <x v="0"/>
    <s v="Nov"/>
    <x v="0"/>
    <x v="0"/>
    <s v="Order assembled"/>
    <x v="0"/>
    <x v="0"/>
    <x v="0"/>
    <n v="233"/>
    <n v="333.19"/>
  </r>
  <r>
    <s v="AD01-9364"/>
    <x v="0"/>
    <s v="Nov"/>
    <x v="0"/>
    <x v="0"/>
    <s v="Order assembled"/>
    <x v="0"/>
    <x v="0"/>
    <x v="0"/>
    <n v="227"/>
    <n v="324.61"/>
  </r>
  <r>
    <s v="AD01-9364"/>
    <x v="0"/>
    <s v="Nov"/>
    <x v="0"/>
    <x v="0"/>
    <s v="Order assembled"/>
    <x v="0"/>
    <x v="0"/>
    <x v="1"/>
    <n v="197"/>
    <n v="281.70999999999998"/>
  </r>
  <r>
    <s v="AD01-9364"/>
    <x v="0"/>
    <s v="Nov"/>
    <x v="0"/>
    <x v="0"/>
    <s v="Order assembled"/>
    <x v="0"/>
    <x v="0"/>
    <x v="1"/>
    <n v="245"/>
    <n v="350.35"/>
  </r>
  <r>
    <s v="AD01-9363"/>
    <x v="0"/>
    <s v="Nov"/>
    <x v="0"/>
    <x v="0"/>
    <s v="Order assembled"/>
    <x v="0"/>
    <x v="0"/>
    <x v="1"/>
    <n v="778"/>
    <n v="1112.54"/>
  </r>
  <r>
    <s v="AD01-9362"/>
    <x v="0"/>
    <s v="Oct"/>
    <x v="0"/>
    <x v="0"/>
    <s v="Order assembled"/>
    <x v="0"/>
    <x v="0"/>
    <x v="0"/>
    <n v="254"/>
    <n v="526.24"/>
  </r>
  <r>
    <s v="AD01-9362"/>
    <x v="0"/>
    <s v="Oct"/>
    <x v="0"/>
    <x v="0"/>
    <s v="Order assembled"/>
    <x v="0"/>
    <x v="0"/>
    <x v="0"/>
    <n v="248"/>
    <n v="526.24"/>
  </r>
  <r>
    <s v="AD01-9362"/>
    <x v="0"/>
    <s v="Oct"/>
    <x v="0"/>
    <x v="0"/>
    <s v="Order assembled"/>
    <x v="0"/>
    <x v="0"/>
    <x v="1"/>
    <n v="206"/>
    <n v="294.58"/>
  </r>
  <r>
    <s v="AD01-9361"/>
    <x v="0"/>
    <s v="Oct"/>
    <x v="0"/>
    <x v="0"/>
    <s v="Order assembled"/>
    <x v="0"/>
    <x v="0"/>
    <x v="1"/>
    <n v="248"/>
    <n v="354.64"/>
  </r>
  <r>
    <s v="AD01-9364"/>
    <x v="0"/>
    <s v="Oct"/>
    <x v="0"/>
    <x v="0"/>
    <s v="Order assembled"/>
    <x v="0"/>
    <x v="0"/>
    <x v="1"/>
    <n v="176"/>
    <n v="251.68"/>
  </r>
  <r>
    <s v="AD01-9365"/>
    <x v="0"/>
    <s v="Oct"/>
    <x v="0"/>
    <x v="0"/>
    <s v="Order assembled"/>
    <x v="0"/>
    <x v="0"/>
    <x v="1"/>
    <n v="202"/>
    <n v="288.86"/>
  </r>
  <r>
    <s v="AD01-9362"/>
    <x v="0"/>
    <s v="Oct"/>
    <x v="0"/>
    <x v="0"/>
    <s v="Order assembled"/>
    <x v="0"/>
    <x v="0"/>
    <x v="1"/>
    <n v="250"/>
    <n v="357.5"/>
  </r>
  <r>
    <s v="AD01-9361"/>
    <x v="0"/>
    <s v="Oct"/>
    <x v="0"/>
    <x v="0"/>
    <s v="Order assembled"/>
    <x v="0"/>
    <x v="0"/>
    <x v="1"/>
    <n v="178"/>
    <n v="254.54"/>
  </r>
  <r>
    <s v="AD01-9361"/>
    <x v="0"/>
    <s v="Oct"/>
    <x v="0"/>
    <x v="0"/>
    <s v="Order assembled"/>
    <x v="0"/>
    <x v="0"/>
    <x v="1"/>
    <n v="258"/>
    <n v="526.24"/>
  </r>
  <r>
    <s v="AD01-9361"/>
    <x v="0"/>
    <s v="Oct"/>
    <x v="0"/>
    <x v="0"/>
    <s v="Order assembled"/>
    <x v="0"/>
    <x v="0"/>
    <x v="1"/>
    <n v="252"/>
    <n v="526.24"/>
  </r>
  <r>
    <s v="AD01-9361"/>
    <x v="0"/>
    <s v="Oct"/>
    <x v="0"/>
    <x v="0"/>
    <s v="Order assembled"/>
    <x v="0"/>
    <x v="0"/>
    <x v="0"/>
    <n v="246"/>
    <n v="526.24"/>
  </r>
  <r>
    <s v="AD01-9364"/>
    <x v="0"/>
    <s v="Oct"/>
    <x v="0"/>
    <x v="0"/>
    <s v="Order assembled"/>
    <x v="0"/>
    <x v="0"/>
    <x v="1"/>
    <n v="682"/>
    <n v="975.26"/>
  </r>
  <r>
    <s v="AD01-9362"/>
    <x v="0"/>
    <s v="Oct"/>
    <x v="0"/>
    <x v="0"/>
    <s v="Order assembled"/>
    <x v="0"/>
    <x v="0"/>
    <x v="1"/>
    <n v="715"/>
    <n v="1022.45"/>
  </r>
  <r>
    <s v="AD01-9362"/>
    <x v="0"/>
    <s v="Oct"/>
    <x v="0"/>
    <x v="0"/>
    <s v="Order assembled"/>
    <x v="0"/>
    <x v="0"/>
    <x v="1"/>
    <n v="255"/>
    <n v="364.65"/>
  </r>
  <r>
    <s v="AD01-9362"/>
    <x v="0"/>
    <s v="Oct"/>
    <x v="0"/>
    <x v="0"/>
    <s v="Order assembled"/>
    <x v="0"/>
    <x v="0"/>
    <x v="1"/>
    <n v="249"/>
    <n v="356.07"/>
  </r>
  <r>
    <s v="AD01-9361"/>
    <x v="0"/>
    <s v="Oct"/>
    <x v="0"/>
    <x v="0"/>
    <s v="Order assembled"/>
    <x v="0"/>
    <x v="0"/>
    <x v="0"/>
    <n v="243"/>
    <n v="347.49"/>
  </r>
  <r>
    <s v="AD01-9361"/>
    <x v="0"/>
    <s v="Oct"/>
    <x v="0"/>
    <x v="0"/>
    <s v="Order assembled"/>
    <x v="0"/>
    <x v="0"/>
    <x v="1"/>
    <n v="755"/>
    <n v="526.24"/>
  </r>
  <r>
    <s v="AD01-9364"/>
    <x v="0"/>
    <s v="Oct"/>
    <x v="0"/>
    <x v="0"/>
    <s v="Order assembled"/>
    <x v="0"/>
    <x v="0"/>
    <x v="1"/>
    <n v="808"/>
    <n v="526.24"/>
  </r>
  <r>
    <s v="AD01-9361"/>
    <x v="0"/>
    <s v="Oct"/>
    <x v="0"/>
    <x v="0"/>
    <s v="Order assembled"/>
    <x v="0"/>
    <x v="0"/>
    <x v="1"/>
    <n v="205"/>
    <n v="293.14999999999998"/>
  </r>
  <r>
    <s v="AD01-9361"/>
    <x v="0"/>
    <s v="Oct"/>
    <x v="0"/>
    <x v="0"/>
    <s v="Order assembled"/>
    <x v="0"/>
    <x v="0"/>
    <x v="1"/>
    <n v="253"/>
    <n v="361.79"/>
  </r>
  <r>
    <s v="AD01-9365"/>
    <x v="0"/>
    <s v="Oct"/>
    <x v="0"/>
    <x v="0"/>
    <s v="Order assembled"/>
    <x v="0"/>
    <x v="0"/>
    <x v="1"/>
    <n v="175"/>
    <n v="250.25"/>
  </r>
  <r>
    <s v="AD01-9363"/>
    <x v="0"/>
    <s v="Oct"/>
    <x v="0"/>
    <x v="0"/>
    <s v="Order assembled"/>
    <x v="0"/>
    <x v="0"/>
    <x v="0"/>
    <n v="257"/>
    <n v="367.51"/>
  </r>
  <r>
    <s v="AD01-9363"/>
    <x v="0"/>
    <s v="Oct"/>
    <x v="0"/>
    <x v="0"/>
    <s v="Order assembled"/>
    <x v="0"/>
    <x v="0"/>
    <x v="0"/>
    <n v="251"/>
    <n v="358.93"/>
  </r>
  <r>
    <s v="AD01-9362"/>
    <x v="0"/>
    <s v="Oct"/>
    <x v="0"/>
    <x v="0"/>
    <s v="Order assembled"/>
    <x v="0"/>
    <x v="0"/>
    <x v="0"/>
    <n v="245"/>
    <n v="350.35"/>
  </r>
  <r>
    <s v="AD01-9364"/>
    <x v="0"/>
    <s v="Oct"/>
    <x v="0"/>
    <x v="0"/>
    <s v="Order assembled"/>
    <x v="0"/>
    <x v="0"/>
    <x v="1"/>
    <n v="203"/>
    <n v="290.29000000000002"/>
  </r>
  <r>
    <s v="AD01-9361"/>
    <x v="0"/>
    <s v="Oct"/>
    <x v="0"/>
    <x v="0"/>
    <s v="Order assembled"/>
    <x v="0"/>
    <x v="0"/>
    <x v="1"/>
    <n v="251"/>
    <n v="358.93"/>
  </r>
  <r>
    <s v="AD01-9362"/>
    <x v="0"/>
    <s v="Oct"/>
    <x v="0"/>
    <x v="0"/>
    <s v="Order assembled"/>
    <x v="0"/>
    <x v="0"/>
    <x v="1"/>
    <n v="777"/>
    <n v="1111.1099999999999"/>
  </r>
  <r>
    <s v="AD01-9361"/>
    <x v="0"/>
    <s v="Sep"/>
    <x v="0"/>
    <x v="0"/>
    <s v="Order assembled"/>
    <x v="0"/>
    <x v="0"/>
    <x v="0"/>
    <n v="272"/>
    <n v="526.24"/>
  </r>
  <r>
    <s v="AD01-9361"/>
    <x v="0"/>
    <s v="Sep"/>
    <x v="0"/>
    <x v="0"/>
    <s v="Order assembled"/>
    <x v="0"/>
    <x v="0"/>
    <x v="0"/>
    <n v="266"/>
    <n v="526.24"/>
  </r>
  <r>
    <s v="AD01-9361"/>
    <x v="0"/>
    <s v="Sep"/>
    <x v="0"/>
    <x v="0"/>
    <s v="Order assembled"/>
    <x v="0"/>
    <x v="0"/>
    <x v="0"/>
    <n v="260"/>
    <n v="526.24"/>
  </r>
  <r>
    <s v="AD01-9364"/>
    <x v="0"/>
    <s v="Sep"/>
    <x v="0"/>
    <x v="0"/>
    <s v="Order assembled"/>
    <x v="0"/>
    <x v="0"/>
    <x v="1"/>
    <n v="254"/>
    <n v="363.22"/>
  </r>
  <r>
    <s v="AD01-9361"/>
    <x v="0"/>
    <s v="Sep"/>
    <x v="0"/>
    <x v="0"/>
    <s v="Order assembled"/>
    <x v="0"/>
    <x v="0"/>
    <x v="1"/>
    <n v="182"/>
    <n v="260.26"/>
  </r>
  <r>
    <s v="AD01-9363"/>
    <x v="0"/>
    <s v="Sep"/>
    <x v="0"/>
    <x v="0"/>
    <s v="Order assembled"/>
    <x v="0"/>
    <x v="0"/>
    <x v="1"/>
    <n v="208"/>
    <n v="297.44"/>
  </r>
  <r>
    <s v="AD01-9363"/>
    <x v="0"/>
    <s v="Sep"/>
    <x v="0"/>
    <x v="0"/>
    <s v="Order assembled"/>
    <x v="0"/>
    <x v="0"/>
    <x v="1"/>
    <n v="256"/>
    <n v="366.08"/>
  </r>
  <r>
    <s v="AD01-9364"/>
    <x v="0"/>
    <s v="Sep"/>
    <x v="0"/>
    <x v="0"/>
    <s v="Order assembled"/>
    <x v="0"/>
    <x v="0"/>
    <x v="1"/>
    <n v="184"/>
    <n v="263.12"/>
  </r>
  <r>
    <s v="AD01-9365"/>
    <x v="0"/>
    <s v="Sep"/>
    <x v="0"/>
    <x v="0"/>
    <s v="Order assembled"/>
    <x v="0"/>
    <x v="0"/>
    <x v="1"/>
    <n v="270"/>
    <n v="526.24"/>
  </r>
  <r>
    <s v="AD01-9361"/>
    <x v="0"/>
    <s v="Sep"/>
    <x v="0"/>
    <x v="0"/>
    <s v="Order assembled"/>
    <x v="0"/>
    <x v="0"/>
    <x v="1"/>
    <n v="264"/>
    <n v="526.24"/>
  </r>
  <r>
    <s v="AD01-9363"/>
    <x v="0"/>
    <s v="Sep"/>
    <x v="0"/>
    <x v="0"/>
    <s v="Order assembled"/>
    <x v="0"/>
    <x v="0"/>
    <x v="1"/>
    <n v="681"/>
    <n v="973.83"/>
  </r>
  <r>
    <s v="AD01-9361"/>
    <x v="0"/>
    <s v="Sep"/>
    <x v="0"/>
    <x v="0"/>
    <s v="Order assembled"/>
    <x v="0"/>
    <x v="0"/>
    <x v="1"/>
    <n v="714"/>
    <n v="1021.02"/>
  </r>
  <r>
    <s v="AD01-9361"/>
    <x v="0"/>
    <s v="Sep"/>
    <x v="0"/>
    <x v="0"/>
    <s v="Order assembled"/>
    <x v="0"/>
    <x v="0"/>
    <x v="1"/>
    <n v="768"/>
    <n v="1098.24"/>
  </r>
  <r>
    <s v="AD01-9361"/>
    <x v="0"/>
    <s v="Sep"/>
    <x v="0"/>
    <x v="0"/>
    <s v="Order assembled"/>
    <x v="0"/>
    <x v="0"/>
    <x v="1"/>
    <n v="273"/>
    <n v="390.39"/>
  </r>
  <r>
    <s v="AD01-9363"/>
    <x v="0"/>
    <s v="Sep"/>
    <x v="0"/>
    <x v="0"/>
    <s v="Order assembled"/>
    <x v="0"/>
    <x v="0"/>
    <x v="1"/>
    <n v="267"/>
    <n v="381.81"/>
  </r>
  <r>
    <s v="AD01-9364"/>
    <x v="0"/>
    <s v="Sep"/>
    <x v="0"/>
    <x v="0"/>
    <s v="Order assembled"/>
    <x v="0"/>
    <x v="0"/>
    <x v="1"/>
    <n v="261"/>
    <n v="373.23"/>
  </r>
  <r>
    <s v="AD01-9361"/>
    <x v="0"/>
    <s v="Sep"/>
    <x v="0"/>
    <x v="0"/>
    <s v="Order assembled"/>
    <x v="0"/>
    <x v="0"/>
    <x v="1"/>
    <n v="207"/>
    <n v="296.01"/>
  </r>
  <r>
    <s v="AD01-9361"/>
    <x v="0"/>
    <s v="Sep"/>
    <x v="0"/>
    <x v="0"/>
    <s v="Order assembled"/>
    <x v="0"/>
    <x v="0"/>
    <x v="1"/>
    <n v="754"/>
    <n v="526.24"/>
  </r>
  <r>
    <s v="AD01-9363"/>
    <x v="0"/>
    <s v="Sep"/>
    <x v="0"/>
    <x v="0"/>
    <s v="Order assembled"/>
    <x v="0"/>
    <x v="0"/>
    <x v="1"/>
    <n v="807"/>
    <n v="526.24"/>
  </r>
  <r>
    <s v="AD01-9364"/>
    <x v="0"/>
    <s v="Sep"/>
    <x v="0"/>
    <x v="0"/>
    <s v="Order assembled"/>
    <x v="0"/>
    <x v="0"/>
    <x v="1"/>
    <n v="211"/>
    <n v="301.73"/>
  </r>
  <r>
    <s v="AD01-9363"/>
    <x v="0"/>
    <s v="Sep"/>
    <x v="0"/>
    <x v="0"/>
    <s v="Order assembled"/>
    <x v="0"/>
    <x v="0"/>
    <x v="1"/>
    <n v="181"/>
    <n v="258.83"/>
  </r>
  <r>
    <s v="AD01-9361"/>
    <x v="0"/>
    <s v="Sep"/>
    <x v="0"/>
    <x v="0"/>
    <s v="Order assembled"/>
    <x v="0"/>
    <x v="0"/>
    <x v="0"/>
    <n v="269"/>
    <n v="384.67"/>
  </r>
  <r>
    <s v="AD01-9362"/>
    <x v="0"/>
    <s v="Sep"/>
    <x v="0"/>
    <x v="0"/>
    <s v="Order assembled"/>
    <x v="0"/>
    <x v="0"/>
    <x v="0"/>
    <n v="263"/>
    <n v="376.09"/>
  </r>
  <r>
    <s v="AD01-9361"/>
    <x v="0"/>
    <s v="Sep"/>
    <x v="0"/>
    <x v="0"/>
    <s v="Order assembled"/>
    <x v="0"/>
    <x v="0"/>
    <x v="1"/>
    <n v="209"/>
    <n v="298.87"/>
  </r>
  <r>
    <s v="AD01-9365"/>
    <x v="0"/>
    <s v="Sep"/>
    <x v="0"/>
    <x v="0"/>
    <s v="Order assembled"/>
    <x v="0"/>
    <x v="0"/>
    <x v="1"/>
    <n v="257"/>
    <n v="367.51"/>
  </r>
  <r>
    <s v="AD01-9361"/>
    <x v="0"/>
    <s v="Apr"/>
    <x v="1"/>
    <x v="0"/>
    <s v="Order assembled"/>
    <x v="0"/>
    <x v="0"/>
    <x v="0"/>
    <n v="128"/>
    <n v="183.04"/>
  </r>
  <r>
    <s v="AD01-9364"/>
    <x v="0"/>
    <s v="Apr"/>
    <x v="1"/>
    <x v="0"/>
    <s v="Order assembled"/>
    <x v="0"/>
    <x v="0"/>
    <x v="0"/>
    <n v="302"/>
    <n v="431.86"/>
  </r>
  <r>
    <s v="AD01-9362"/>
    <x v="0"/>
    <s v="Apr"/>
    <x v="1"/>
    <x v="0"/>
    <s v="Order assembled"/>
    <x v="0"/>
    <x v="0"/>
    <x v="0"/>
    <n v="328"/>
    <n v="526.24"/>
  </r>
  <r>
    <s v="AD01-9361"/>
    <x v="0"/>
    <s v="Apr"/>
    <x v="1"/>
    <x v="0"/>
    <s v="Order assembled"/>
    <x v="0"/>
    <x v="0"/>
    <x v="0"/>
    <n v="130"/>
    <n v="526.24"/>
  </r>
  <r>
    <s v="AD01-9361"/>
    <x v="0"/>
    <s v="Apr"/>
    <x v="1"/>
    <x v="0"/>
    <s v="Order assembled"/>
    <x v="0"/>
    <x v="0"/>
    <x v="0"/>
    <n v="304"/>
    <n v="526.24"/>
  </r>
  <r>
    <s v="AD01-9362"/>
    <x v="0"/>
    <s v="Apr"/>
    <x v="1"/>
    <x v="0"/>
    <s v="Order assembled"/>
    <x v="0"/>
    <x v="0"/>
    <x v="0"/>
    <n v="989"/>
    <n v="1414.27"/>
  </r>
  <r>
    <s v="AD01-9361"/>
    <x v="0"/>
    <s v="Apr"/>
    <x v="1"/>
    <x v="0"/>
    <s v="Order assembled"/>
    <x v="0"/>
    <x v="0"/>
    <x v="0"/>
    <n v="1022"/>
    <n v="1461.46"/>
  </r>
  <r>
    <s v="AD01-9364"/>
    <x v="0"/>
    <s v="Apr"/>
    <x v="1"/>
    <x v="0"/>
    <s v="Order assembled"/>
    <x v="0"/>
    <x v="0"/>
    <x v="0"/>
    <n v="300"/>
    <n v="429"/>
  </r>
  <r>
    <s v="AD01-9364"/>
    <x v="0"/>
    <s v="Apr"/>
    <x v="1"/>
    <x v="0"/>
    <s v="Order assembled"/>
    <x v="0"/>
    <x v="0"/>
    <x v="0"/>
    <n v="327"/>
    <n v="467.61"/>
  </r>
  <r>
    <s v="AD01-9361"/>
    <x v="0"/>
    <s v="Apr"/>
    <x v="1"/>
    <x v="0"/>
    <s v="Order assembled"/>
    <x v="0"/>
    <x v="0"/>
    <x v="0"/>
    <n v="129"/>
    <n v="184.47"/>
  </r>
  <r>
    <s v="AD01-9362"/>
    <x v="0"/>
    <s v="Apr"/>
    <x v="1"/>
    <x v="0"/>
    <s v="Order assembled"/>
    <x v="0"/>
    <x v="0"/>
    <x v="0"/>
    <n v="303"/>
    <n v="433.29"/>
  </r>
  <r>
    <s v="AD01-9361"/>
    <x v="0"/>
    <s v="Apr"/>
    <x v="1"/>
    <x v="0"/>
    <s v="Order assembled"/>
    <x v="0"/>
    <x v="0"/>
    <x v="0"/>
    <n v="770"/>
    <n v="1101.0999999999999"/>
  </r>
  <r>
    <s v="AD01-9362"/>
    <x v="0"/>
    <s v="Apr"/>
    <x v="1"/>
    <x v="0"/>
    <s v="Order assembled"/>
    <x v="0"/>
    <x v="0"/>
    <x v="0"/>
    <n v="857"/>
    <n v="1225.51"/>
  </r>
  <r>
    <s v="AD01-9364"/>
    <x v="0"/>
    <s v="Apr"/>
    <x v="1"/>
    <x v="0"/>
    <s v="Order assembled"/>
    <x v="0"/>
    <x v="0"/>
    <x v="0"/>
    <n v="329"/>
    <n v="470.47"/>
  </r>
  <r>
    <s v="AD01-9361"/>
    <x v="0"/>
    <s v="Apr"/>
    <x v="1"/>
    <x v="0"/>
    <s v="Order assembled"/>
    <x v="0"/>
    <x v="0"/>
    <x v="0"/>
    <n v="131"/>
    <n v="187.33"/>
  </r>
  <r>
    <s v="AD01-9364"/>
    <x v="0"/>
    <s v="Aug"/>
    <x v="1"/>
    <x v="0"/>
    <s v="Order assembled"/>
    <x v="0"/>
    <x v="0"/>
    <x v="0"/>
    <n v="308"/>
    <n v="440.44"/>
  </r>
  <r>
    <s v="AD01-9361"/>
    <x v="0"/>
    <s v="Aug"/>
    <x v="1"/>
    <x v="0"/>
    <s v="Order assembled"/>
    <x v="0"/>
    <x v="0"/>
    <x v="0"/>
    <n v="356"/>
    <n v="509.08"/>
  </r>
  <r>
    <s v="AD01-9362"/>
    <x v="0"/>
    <s v="Aug"/>
    <x v="1"/>
    <x v="0"/>
    <s v="Order assembled"/>
    <x v="0"/>
    <x v="0"/>
    <x v="0"/>
    <n v="310"/>
    <n v="526.24"/>
  </r>
  <r>
    <s v="AD01-9362"/>
    <x v="0"/>
    <s v="Aug"/>
    <x v="1"/>
    <x v="0"/>
    <s v="Order assembled"/>
    <x v="0"/>
    <x v="0"/>
    <x v="0"/>
    <n v="352"/>
    <n v="526.24"/>
  </r>
  <r>
    <s v="AD01-9362"/>
    <x v="0"/>
    <s v="Aug"/>
    <x v="1"/>
    <x v="0"/>
    <s v="Order assembled"/>
    <x v="0"/>
    <x v="0"/>
    <x v="0"/>
    <n v="280"/>
    <n v="526.24"/>
  </r>
  <r>
    <s v="AD01-9362"/>
    <x v="0"/>
    <s v="Aug"/>
    <x v="1"/>
    <x v="0"/>
    <s v="Order assembled"/>
    <x v="0"/>
    <x v="0"/>
    <x v="0"/>
    <n v="993"/>
    <n v="1419.99"/>
  </r>
  <r>
    <s v="AD01-9362"/>
    <x v="0"/>
    <s v="Aug"/>
    <x v="1"/>
    <x v="0"/>
    <s v="Order assembled"/>
    <x v="0"/>
    <x v="0"/>
    <x v="0"/>
    <n v="1026"/>
    <n v="1467.18"/>
  </r>
  <r>
    <s v="AD01-9364"/>
    <x v="0"/>
    <s v="Aug"/>
    <x v="1"/>
    <x v="0"/>
    <s v="Order assembled"/>
    <x v="0"/>
    <x v="0"/>
    <x v="0"/>
    <n v="282"/>
    <n v="403.26"/>
  </r>
  <r>
    <s v="AD01-9364"/>
    <x v="0"/>
    <s v="Aug"/>
    <x v="1"/>
    <x v="0"/>
    <s v="Order assembled"/>
    <x v="0"/>
    <x v="0"/>
    <x v="0"/>
    <n v="309"/>
    <n v="441.87"/>
  </r>
  <r>
    <s v="AD01-9361"/>
    <x v="0"/>
    <s v="Aug"/>
    <x v="1"/>
    <x v="0"/>
    <s v="Order assembled"/>
    <x v="0"/>
    <x v="0"/>
    <x v="0"/>
    <n v="357"/>
    <n v="510.51"/>
  </r>
  <r>
    <s v="AD01-9362"/>
    <x v="0"/>
    <s v="Aug"/>
    <x v="1"/>
    <x v="0"/>
    <s v="Order assembled"/>
    <x v="0"/>
    <x v="0"/>
    <x v="0"/>
    <n v="279"/>
    <n v="398.97"/>
  </r>
  <r>
    <s v="AD01-9362"/>
    <x v="0"/>
    <s v="Aug"/>
    <x v="1"/>
    <x v="0"/>
    <s v="Order assembled"/>
    <x v="0"/>
    <x v="0"/>
    <x v="0"/>
    <n v="774"/>
    <n v="1106.82"/>
  </r>
  <r>
    <s v="AD01-9361"/>
    <x v="0"/>
    <s v="Aug"/>
    <x v="1"/>
    <x v="0"/>
    <s v="Order assembled"/>
    <x v="0"/>
    <x v="0"/>
    <x v="0"/>
    <n v="807"/>
    <n v="1154.01"/>
  </r>
  <r>
    <s v="AD01-9362"/>
    <x v="0"/>
    <s v="Aug"/>
    <x v="1"/>
    <x v="0"/>
    <s v="Order assembled"/>
    <x v="0"/>
    <x v="0"/>
    <x v="0"/>
    <n v="860"/>
    <n v="1229.8"/>
  </r>
  <r>
    <s v="AD01-9365"/>
    <x v="0"/>
    <s v="Aug"/>
    <x v="1"/>
    <x v="0"/>
    <s v="Order assembled"/>
    <x v="0"/>
    <x v="0"/>
    <x v="0"/>
    <n v="353"/>
    <n v="504.79"/>
  </r>
  <r>
    <s v="AD01-9364"/>
    <x v="0"/>
    <s v="Aug"/>
    <x v="1"/>
    <x v="0"/>
    <s v="Order assembled"/>
    <x v="0"/>
    <x v="0"/>
    <x v="0"/>
    <n v="281"/>
    <n v="401.83"/>
  </r>
  <r>
    <s v="AD01-9364"/>
    <x v="0"/>
    <s v="Dec"/>
    <x v="1"/>
    <x v="0"/>
    <s v="Order assembled"/>
    <x v="0"/>
    <x v="0"/>
    <x v="0"/>
    <n v="284"/>
    <n v="406.12"/>
  </r>
  <r>
    <s v="AD01-9362"/>
    <x v="0"/>
    <s v="Dec"/>
    <x v="1"/>
    <x v="0"/>
    <s v="Order assembled"/>
    <x v="0"/>
    <x v="0"/>
    <x v="0"/>
    <n v="332"/>
    <n v="474.76"/>
  </r>
  <r>
    <s v="AD01-9364"/>
    <x v="0"/>
    <s v="Dec"/>
    <x v="1"/>
    <x v="0"/>
    <s v="Order assembled"/>
    <x v="0"/>
    <x v="0"/>
    <x v="0"/>
    <n v="260"/>
    <n v="371.8"/>
  </r>
  <r>
    <s v="AD01-9362"/>
    <x v="0"/>
    <s v="Dec"/>
    <x v="1"/>
    <x v="0"/>
    <s v="Order assembled"/>
    <x v="0"/>
    <x v="0"/>
    <x v="0"/>
    <n v="286"/>
    <n v="526.24"/>
  </r>
  <r>
    <s v="AD01-9361"/>
    <x v="0"/>
    <s v="Dec"/>
    <x v="1"/>
    <x v="0"/>
    <s v="Order assembled"/>
    <x v="0"/>
    <x v="0"/>
    <x v="0"/>
    <n v="334"/>
    <n v="526.24"/>
  </r>
  <r>
    <s v="AD01-9362"/>
    <x v="0"/>
    <s v="Dec"/>
    <x v="1"/>
    <x v="0"/>
    <s v="Order assembled"/>
    <x v="0"/>
    <x v="0"/>
    <x v="0"/>
    <n v="262"/>
    <n v="526.24"/>
  </r>
  <r>
    <s v="AD01-9361"/>
    <x v="0"/>
    <s v="Dec"/>
    <x v="1"/>
    <x v="0"/>
    <s v="Order assembled"/>
    <x v="0"/>
    <x v="0"/>
    <x v="0"/>
    <n v="996"/>
    <n v="1424.28"/>
  </r>
  <r>
    <s v="AD01-9362"/>
    <x v="0"/>
    <s v="Dec"/>
    <x v="1"/>
    <x v="0"/>
    <s v="Order assembled"/>
    <x v="0"/>
    <x v="0"/>
    <x v="0"/>
    <n v="258"/>
    <n v="368.94"/>
  </r>
  <r>
    <s v="AD01-9362"/>
    <x v="0"/>
    <s v="Dec"/>
    <x v="1"/>
    <x v="0"/>
    <s v="Order assembled"/>
    <x v="0"/>
    <x v="0"/>
    <x v="0"/>
    <n v="285"/>
    <n v="407.55"/>
  </r>
  <r>
    <s v="AD01-9361"/>
    <x v="0"/>
    <s v="Dec"/>
    <x v="1"/>
    <x v="0"/>
    <s v="Order assembled"/>
    <x v="0"/>
    <x v="0"/>
    <x v="0"/>
    <n v="333"/>
    <n v="476.19"/>
  </r>
  <r>
    <s v="AD01-9361"/>
    <x v="0"/>
    <s v="Dec"/>
    <x v="1"/>
    <x v="0"/>
    <s v="Order assembled"/>
    <x v="0"/>
    <x v="0"/>
    <x v="0"/>
    <n v="261"/>
    <n v="373.23"/>
  </r>
  <r>
    <s v="AD01-9362"/>
    <x v="0"/>
    <s v="Dec"/>
    <x v="1"/>
    <x v="0"/>
    <s v="Order assembled"/>
    <x v="0"/>
    <x v="0"/>
    <x v="0"/>
    <n v="777"/>
    <n v="1111.1099999999999"/>
  </r>
  <r>
    <s v="AD01-9361"/>
    <x v="0"/>
    <s v="Dec"/>
    <x v="1"/>
    <x v="0"/>
    <s v="Order assembled"/>
    <x v="0"/>
    <x v="0"/>
    <x v="0"/>
    <n v="811"/>
    <n v="1159.73"/>
  </r>
  <r>
    <s v="AD01-9362"/>
    <x v="0"/>
    <s v="Dec"/>
    <x v="1"/>
    <x v="0"/>
    <s v="Order assembled"/>
    <x v="0"/>
    <x v="0"/>
    <x v="0"/>
    <n v="864"/>
    <n v="1235.52"/>
  </r>
  <r>
    <s v="AD01-9364"/>
    <x v="0"/>
    <s v="Dec"/>
    <x v="1"/>
    <x v="0"/>
    <s v="Order assembled"/>
    <x v="0"/>
    <x v="0"/>
    <x v="0"/>
    <n v="287"/>
    <n v="410.41"/>
  </r>
  <r>
    <s v="AD01-9361"/>
    <x v="0"/>
    <s v="Dec"/>
    <x v="1"/>
    <x v="0"/>
    <s v="Order assembled"/>
    <x v="0"/>
    <x v="0"/>
    <x v="0"/>
    <n v="335"/>
    <n v="479.05"/>
  </r>
  <r>
    <s v="AD01-9364"/>
    <x v="0"/>
    <s v="Dec"/>
    <x v="1"/>
    <x v="0"/>
    <s v="Order assembled"/>
    <x v="0"/>
    <x v="0"/>
    <x v="0"/>
    <n v="257"/>
    <n v="367.51"/>
  </r>
  <r>
    <s v="AD01-9362"/>
    <x v="0"/>
    <s v="Feb"/>
    <x v="1"/>
    <x v="0"/>
    <s v="Order assembled"/>
    <x v="0"/>
    <x v="0"/>
    <x v="1"/>
    <n v="350"/>
    <n v="500.5"/>
  </r>
  <r>
    <s v="AD01-9364"/>
    <x v="0"/>
    <s v="Feb"/>
    <x v="1"/>
    <x v="0"/>
    <s v="Order assembled"/>
    <x v="0"/>
    <x v="0"/>
    <x v="1"/>
    <n v="344"/>
    <n v="491.92"/>
  </r>
  <r>
    <s v="AD01-9361"/>
    <x v="0"/>
    <s v="Feb"/>
    <x v="1"/>
    <x v="0"/>
    <s v="Order assembled"/>
    <x v="0"/>
    <x v="0"/>
    <x v="0"/>
    <n v="338"/>
    <n v="483.34"/>
  </r>
  <r>
    <s v="AD01-9361"/>
    <x v="0"/>
    <s v="Feb"/>
    <x v="1"/>
    <x v="0"/>
    <s v="Order assembled"/>
    <x v="0"/>
    <x v="0"/>
    <x v="0"/>
    <n v="140"/>
    <n v="200.2"/>
  </r>
  <r>
    <s v="AD01-9363"/>
    <x v="0"/>
    <s v="Feb"/>
    <x v="1"/>
    <x v="0"/>
    <s v="Order assembled"/>
    <x v="0"/>
    <x v="0"/>
    <x v="0"/>
    <n v="314"/>
    <n v="449.02"/>
  </r>
  <r>
    <s v="AD01-9361"/>
    <x v="0"/>
    <s v="Feb"/>
    <x v="1"/>
    <x v="0"/>
    <s v="Order assembled"/>
    <x v="0"/>
    <x v="0"/>
    <x v="1"/>
    <n v="352"/>
    <n v="503.36"/>
  </r>
  <r>
    <s v="AD01-9361"/>
    <x v="0"/>
    <s v="Feb"/>
    <x v="1"/>
    <x v="0"/>
    <s v="Order assembled"/>
    <x v="0"/>
    <x v="0"/>
    <x v="1"/>
    <n v="346"/>
    <n v="494.78"/>
  </r>
  <r>
    <s v="AD01-9362"/>
    <x v="0"/>
    <s v="Feb"/>
    <x v="1"/>
    <x v="0"/>
    <s v="Order assembled"/>
    <x v="0"/>
    <x v="0"/>
    <x v="1"/>
    <n v="340"/>
    <n v="486.2"/>
  </r>
  <r>
    <s v="AD01-9362"/>
    <x v="0"/>
    <s v="Feb"/>
    <x v="1"/>
    <x v="0"/>
    <s v="Order assembled"/>
    <x v="0"/>
    <x v="0"/>
    <x v="0"/>
    <n v="340"/>
    <n v="526.24"/>
  </r>
  <r>
    <s v="AD01-9361"/>
    <x v="0"/>
    <s v="Feb"/>
    <x v="1"/>
    <x v="0"/>
    <s v="Order assembled"/>
    <x v="0"/>
    <x v="0"/>
    <x v="0"/>
    <n v="142"/>
    <n v="526.24"/>
  </r>
  <r>
    <s v="AD01-9362"/>
    <x v="0"/>
    <s v="Feb"/>
    <x v="1"/>
    <x v="0"/>
    <s v="Order assembled"/>
    <x v="0"/>
    <x v="0"/>
    <x v="0"/>
    <n v="987"/>
    <n v="1411.41"/>
  </r>
  <r>
    <s v="AD01-9362"/>
    <x v="0"/>
    <s v="Feb"/>
    <x v="1"/>
    <x v="0"/>
    <s v="Order assembled"/>
    <x v="0"/>
    <x v="0"/>
    <x v="0"/>
    <n v="1021"/>
    <n v="1460.03"/>
  </r>
  <r>
    <s v="AD01-9362"/>
    <x v="0"/>
    <s v="Feb"/>
    <x v="1"/>
    <x v="0"/>
    <s v="Order assembled"/>
    <x v="0"/>
    <x v="0"/>
    <x v="0"/>
    <n v="312"/>
    <n v="446.16"/>
  </r>
  <r>
    <s v="AD01-9362"/>
    <x v="0"/>
    <s v="Feb"/>
    <x v="1"/>
    <x v="0"/>
    <s v="Order assembled"/>
    <x v="0"/>
    <x v="0"/>
    <x v="0"/>
    <n v="339"/>
    <n v="484.77"/>
  </r>
  <r>
    <s v="AD01-9361"/>
    <x v="0"/>
    <s v="Feb"/>
    <x v="1"/>
    <x v="0"/>
    <s v="Order assembled"/>
    <x v="0"/>
    <x v="0"/>
    <x v="0"/>
    <n v="141"/>
    <n v="201.63"/>
  </r>
  <r>
    <s v="AD01-9362"/>
    <x v="0"/>
    <s v="Feb"/>
    <x v="1"/>
    <x v="0"/>
    <s v="Order assembled"/>
    <x v="0"/>
    <x v="0"/>
    <x v="0"/>
    <n v="315"/>
    <n v="450.45"/>
  </r>
  <r>
    <s v="AD01-9362"/>
    <x v="0"/>
    <s v="Feb"/>
    <x v="1"/>
    <x v="0"/>
    <s v="Order assembled"/>
    <x v="0"/>
    <x v="0"/>
    <x v="0"/>
    <n v="355"/>
    <n v="507.65"/>
  </r>
  <r>
    <s v="AD01-9361"/>
    <x v="0"/>
    <s v="Feb"/>
    <x v="1"/>
    <x v="0"/>
    <s v="Order assembled"/>
    <x v="0"/>
    <x v="0"/>
    <x v="1"/>
    <n v="349"/>
    <n v="499.07"/>
  </r>
  <r>
    <s v="AD01-9362"/>
    <x v="0"/>
    <s v="Feb"/>
    <x v="1"/>
    <x v="0"/>
    <s v="Order assembled"/>
    <x v="0"/>
    <x v="0"/>
    <x v="1"/>
    <n v="343"/>
    <n v="490.49"/>
  </r>
  <r>
    <s v="AD01-9362"/>
    <x v="0"/>
    <s v="Feb"/>
    <x v="1"/>
    <x v="0"/>
    <s v="Order assembled"/>
    <x v="0"/>
    <x v="0"/>
    <x v="0"/>
    <n v="802"/>
    <n v="1146.8599999999999"/>
  </r>
  <r>
    <s v="AD01-9362"/>
    <x v="0"/>
    <s v="Feb"/>
    <x v="1"/>
    <x v="0"/>
    <s v="Order assembled"/>
    <x v="0"/>
    <x v="0"/>
    <x v="0"/>
    <n v="855"/>
    <n v="1222.6500000000001"/>
  </r>
  <r>
    <s v="AD01-9362"/>
    <x v="0"/>
    <s v="Feb"/>
    <x v="1"/>
    <x v="0"/>
    <s v="Order assembled"/>
    <x v="0"/>
    <x v="0"/>
    <x v="1"/>
    <n v="789"/>
    <n v="1128.27"/>
  </r>
  <r>
    <s v="AD01-9361"/>
    <x v="0"/>
    <s v="Feb"/>
    <x v="1"/>
    <x v="0"/>
    <s v="Order assembled"/>
    <x v="0"/>
    <x v="0"/>
    <x v="1"/>
    <n v="790"/>
    <n v="1129.7"/>
  </r>
  <r>
    <s v="AD01-9362"/>
    <x v="0"/>
    <s v="Feb"/>
    <x v="1"/>
    <x v="0"/>
    <s v="Order assembled"/>
    <x v="0"/>
    <x v="0"/>
    <x v="1"/>
    <n v="791"/>
    <n v="1131.1300000000001"/>
  </r>
  <r>
    <s v="AD01-9363"/>
    <x v="0"/>
    <s v="Feb"/>
    <x v="1"/>
    <x v="0"/>
    <s v="Order assembled"/>
    <x v="0"/>
    <x v="0"/>
    <x v="0"/>
    <n v="341"/>
    <n v="487.63"/>
  </r>
  <r>
    <s v="AD01-9362"/>
    <x v="0"/>
    <s v="Feb"/>
    <x v="1"/>
    <x v="0"/>
    <s v="Order assembled"/>
    <x v="0"/>
    <x v="0"/>
    <x v="0"/>
    <n v="143"/>
    <n v="204.49"/>
  </r>
  <r>
    <s v="AD01-9361"/>
    <x v="0"/>
    <s v="Feb"/>
    <x v="1"/>
    <x v="0"/>
    <s v="Order assembled"/>
    <x v="0"/>
    <x v="0"/>
    <x v="0"/>
    <n v="311"/>
    <n v="444.73"/>
  </r>
  <r>
    <s v="AD01-9361"/>
    <x v="0"/>
    <s v="Jan"/>
    <x v="1"/>
    <x v="0"/>
    <s v="Order assembled"/>
    <x v="0"/>
    <x v="0"/>
    <x v="0"/>
    <n v="356"/>
    <n v="509.08"/>
  </r>
  <r>
    <s v="AD01-9364"/>
    <x v="0"/>
    <s v="Jan"/>
    <x v="1"/>
    <x v="0"/>
    <s v="Order assembled"/>
    <x v="0"/>
    <x v="0"/>
    <x v="0"/>
    <n v="344"/>
    <n v="491.92"/>
  </r>
  <r>
    <s v="AD01-9362"/>
    <x v="0"/>
    <s v="Jan"/>
    <x v="1"/>
    <x v="0"/>
    <s v="Order assembled"/>
    <x v="0"/>
    <x v="0"/>
    <x v="0"/>
    <n v="146"/>
    <n v="208.78"/>
  </r>
  <r>
    <s v="AD01-9362"/>
    <x v="0"/>
    <s v="Jan"/>
    <x v="1"/>
    <x v="0"/>
    <s v="Order assembled"/>
    <x v="0"/>
    <x v="0"/>
    <x v="0"/>
    <n v="320"/>
    <n v="457.6"/>
  </r>
  <r>
    <s v="AD01-9362"/>
    <x v="0"/>
    <s v="Jan"/>
    <x v="1"/>
    <x v="0"/>
    <s v="Order assembled"/>
    <x v="0"/>
    <x v="0"/>
    <x v="0"/>
    <n v="358"/>
    <n v="511.94"/>
  </r>
  <r>
    <s v="AD01-9361"/>
    <x v="0"/>
    <s v="Jan"/>
    <x v="1"/>
    <x v="0"/>
    <s v="Order assembled"/>
    <x v="0"/>
    <x v="0"/>
    <x v="0"/>
    <n v="262"/>
    <n v="374.66"/>
  </r>
  <r>
    <s v="AD01-9364"/>
    <x v="0"/>
    <s v="Jan"/>
    <x v="1"/>
    <x v="0"/>
    <s v="Order assembled"/>
    <x v="0"/>
    <x v="0"/>
    <x v="0"/>
    <n v="346"/>
    <n v="526.24"/>
  </r>
  <r>
    <s v="AD01-9364"/>
    <x v="0"/>
    <s v="Jan"/>
    <x v="1"/>
    <x v="0"/>
    <s v="Order assembled"/>
    <x v="0"/>
    <x v="0"/>
    <x v="0"/>
    <n v="148"/>
    <n v="526.24"/>
  </r>
  <r>
    <s v="AD01-9362"/>
    <x v="0"/>
    <s v="Jan"/>
    <x v="1"/>
    <x v="0"/>
    <s v="Order assembled"/>
    <x v="0"/>
    <x v="0"/>
    <x v="0"/>
    <n v="316"/>
    <n v="526.24"/>
  </r>
  <r>
    <s v="AD01-9364"/>
    <x v="0"/>
    <s v="Jan"/>
    <x v="1"/>
    <x v="0"/>
    <s v="Order assembled"/>
    <x v="0"/>
    <x v="0"/>
    <x v="0"/>
    <n v="959"/>
    <n v="1371.37"/>
  </r>
  <r>
    <s v="AD01-9362"/>
    <x v="0"/>
    <s v="Jan"/>
    <x v="1"/>
    <x v="0"/>
    <s v="Order assembled"/>
    <x v="0"/>
    <x v="0"/>
    <x v="0"/>
    <n v="1020"/>
    <n v="1458.6"/>
  </r>
  <r>
    <s v="AD01-9362"/>
    <x v="0"/>
    <s v="Jan"/>
    <x v="1"/>
    <x v="0"/>
    <s v="Order assembled"/>
    <x v="0"/>
    <x v="0"/>
    <x v="0"/>
    <n v="318"/>
    <n v="454.74"/>
  </r>
  <r>
    <s v="AD01-9362"/>
    <x v="0"/>
    <s v="Jan"/>
    <x v="1"/>
    <x v="0"/>
    <s v="Order assembled"/>
    <x v="0"/>
    <x v="0"/>
    <x v="0"/>
    <n v="345"/>
    <n v="493.35"/>
  </r>
  <r>
    <s v="AD01-9364"/>
    <x v="0"/>
    <s v="Jan"/>
    <x v="1"/>
    <x v="0"/>
    <s v="Order assembled"/>
    <x v="0"/>
    <x v="0"/>
    <x v="0"/>
    <n v="147"/>
    <n v="210.21"/>
  </r>
  <r>
    <s v="AD01-9364"/>
    <x v="0"/>
    <s v="Jan"/>
    <x v="1"/>
    <x v="0"/>
    <s v="Order assembled"/>
    <x v="0"/>
    <x v="0"/>
    <x v="0"/>
    <n v="265"/>
    <n v="378.95"/>
  </r>
  <r>
    <s v="AD01-9362"/>
    <x v="0"/>
    <s v="Jan"/>
    <x v="1"/>
    <x v="0"/>
    <s v="Order assembled"/>
    <x v="0"/>
    <x v="0"/>
    <x v="0"/>
    <n v="768"/>
    <n v="1098.24"/>
  </r>
  <r>
    <s v="AD01-9361"/>
    <x v="0"/>
    <s v="Jan"/>
    <x v="1"/>
    <x v="0"/>
    <s v="Order assembled"/>
    <x v="0"/>
    <x v="0"/>
    <x v="0"/>
    <n v="801"/>
    <n v="1145.43"/>
  </r>
  <r>
    <s v="AD01-9364"/>
    <x v="0"/>
    <s v="Jan"/>
    <x v="1"/>
    <x v="0"/>
    <s v="Order assembled"/>
    <x v="0"/>
    <x v="0"/>
    <x v="0"/>
    <n v="854"/>
    <n v="1221.22"/>
  </r>
  <r>
    <s v="AD01-9361"/>
    <x v="0"/>
    <s v="Jan"/>
    <x v="1"/>
    <x v="0"/>
    <s v="Order assembled"/>
    <x v="0"/>
    <x v="0"/>
    <x v="0"/>
    <n v="788"/>
    <n v="1126.8399999999999"/>
  </r>
  <r>
    <s v="AD01-9362"/>
    <x v="0"/>
    <s v="Jan"/>
    <x v="1"/>
    <x v="0"/>
    <s v="Order assembled"/>
    <x v="0"/>
    <x v="0"/>
    <x v="0"/>
    <n v="263"/>
    <n v="376.09"/>
  </r>
  <r>
    <s v="AD01-9362"/>
    <x v="0"/>
    <s v="Jan"/>
    <x v="1"/>
    <x v="0"/>
    <s v="Order assembled"/>
    <x v="0"/>
    <x v="0"/>
    <x v="0"/>
    <n v="347"/>
    <n v="496.21"/>
  </r>
  <r>
    <s v="AD01-9364"/>
    <x v="0"/>
    <s v="Jan"/>
    <x v="1"/>
    <x v="0"/>
    <s v="Order assembled"/>
    <x v="0"/>
    <x v="0"/>
    <x v="0"/>
    <n v="317"/>
    <n v="453.31"/>
  </r>
  <r>
    <s v="AD01-9362"/>
    <x v="0"/>
    <s v="Jul"/>
    <x v="1"/>
    <x v="0"/>
    <s v="Order assembled"/>
    <x v="0"/>
    <x v="0"/>
    <x v="0"/>
    <n v="314"/>
    <n v="449.02"/>
  </r>
  <r>
    <s v="AD01-9364"/>
    <x v="0"/>
    <s v="Jul"/>
    <x v="1"/>
    <x v="0"/>
    <s v="Order assembled"/>
    <x v="0"/>
    <x v="0"/>
    <x v="0"/>
    <n v="362"/>
    <n v="517.66"/>
  </r>
  <r>
    <s v="AD01-9362"/>
    <x v="0"/>
    <s v="Jul"/>
    <x v="1"/>
    <x v="0"/>
    <s v="Order assembled"/>
    <x v="0"/>
    <x v="0"/>
    <x v="0"/>
    <n v="284"/>
    <n v="406.12"/>
  </r>
  <r>
    <s v="AD01-9362"/>
    <x v="0"/>
    <s v="Jul"/>
    <x v="1"/>
    <x v="0"/>
    <s v="Order assembled"/>
    <x v="0"/>
    <x v="0"/>
    <x v="0"/>
    <n v="358"/>
    <n v="526.24"/>
  </r>
  <r>
    <s v="AD01-9362"/>
    <x v="0"/>
    <s v="Jul"/>
    <x v="1"/>
    <x v="0"/>
    <s v="Order assembled"/>
    <x v="0"/>
    <x v="0"/>
    <x v="0"/>
    <n v="286"/>
    <n v="526.24"/>
  </r>
  <r>
    <s v="AD01-9362"/>
    <x v="0"/>
    <s v="Jul"/>
    <x v="1"/>
    <x v="0"/>
    <s v="Order assembled"/>
    <x v="0"/>
    <x v="0"/>
    <x v="0"/>
    <n v="992"/>
    <n v="1418.56"/>
  </r>
  <r>
    <s v="AD01-9362"/>
    <x v="0"/>
    <s v="Jul"/>
    <x v="1"/>
    <x v="0"/>
    <s v="Order assembled"/>
    <x v="0"/>
    <x v="0"/>
    <x v="0"/>
    <n v="1025"/>
    <n v="1465.75"/>
  </r>
  <r>
    <s v="AD01-9361"/>
    <x v="0"/>
    <s v="Jul"/>
    <x v="1"/>
    <x v="0"/>
    <s v="Order assembled"/>
    <x v="0"/>
    <x v="0"/>
    <x v="0"/>
    <n v="288"/>
    <n v="411.84"/>
  </r>
  <r>
    <s v="AD01-9361"/>
    <x v="0"/>
    <s v="Jul"/>
    <x v="1"/>
    <x v="0"/>
    <s v="Order assembled"/>
    <x v="0"/>
    <x v="0"/>
    <x v="0"/>
    <n v="315"/>
    <n v="450.45"/>
  </r>
  <r>
    <s v="AD01-9362"/>
    <x v="0"/>
    <s v="Jul"/>
    <x v="1"/>
    <x v="0"/>
    <s v="Order assembled"/>
    <x v="0"/>
    <x v="0"/>
    <x v="0"/>
    <n v="285"/>
    <n v="407.55"/>
  </r>
  <r>
    <s v="AD01-9362"/>
    <x v="0"/>
    <s v="Jul"/>
    <x v="1"/>
    <x v="0"/>
    <s v="Order assembled"/>
    <x v="0"/>
    <x v="0"/>
    <x v="0"/>
    <n v="773"/>
    <n v="1105.3900000000001"/>
  </r>
  <r>
    <s v="AD01-9361"/>
    <x v="0"/>
    <s v="Jul"/>
    <x v="1"/>
    <x v="0"/>
    <s v="Order assembled"/>
    <x v="0"/>
    <x v="0"/>
    <x v="0"/>
    <n v="806"/>
    <n v="1152.58"/>
  </r>
  <r>
    <s v="AD01-9362"/>
    <x v="0"/>
    <s v="Jul"/>
    <x v="1"/>
    <x v="0"/>
    <s v="Order assembled"/>
    <x v="0"/>
    <x v="0"/>
    <x v="0"/>
    <n v="311"/>
    <n v="444.73"/>
  </r>
  <r>
    <s v="AD01-9362"/>
    <x v="0"/>
    <s v="Jul"/>
    <x v="1"/>
    <x v="0"/>
    <s v="Order assembled"/>
    <x v="0"/>
    <x v="0"/>
    <x v="0"/>
    <n v="359"/>
    <n v="513.37"/>
  </r>
  <r>
    <s v="AD01-9362"/>
    <x v="0"/>
    <s v="Jul"/>
    <x v="1"/>
    <x v="0"/>
    <s v="Order assembled"/>
    <x v="0"/>
    <x v="0"/>
    <x v="0"/>
    <n v="287"/>
    <n v="410.41"/>
  </r>
  <r>
    <s v="AD01-9362"/>
    <x v="0"/>
    <s v="Jun"/>
    <x v="1"/>
    <x v="0"/>
    <s v="Order assembled"/>
    <x v="0"/>
    <x v="0"/>
    <x v="0"/>
    <n v="320"/>
    <n v="457.6"/>
  </r>
  <r>
    <s v="AD01-9362"/>
    <x v="0"/>
    <s v="Jun"/>
    <x v="1"/>
    <x v="0"/>
    <s v="Order assembled"/>
    <x v="0"/>
    <x v="0"/>
    <x v="0"/>
    <n v="290"/>
    <n v="414.7"/>
  </r>
  <r>
    <s v="AD01-9365"/>
    <x v="0"/>
    <s v="Jun"/>
    <x v="1"/>
    <x v="0"/>
    <s v="Order assembled"/>
    <x v="0"/>
    <x v="0"/>
    <x v="0"/>
    <n v="316"/>
    <n v="526.24"/>
  </r>
  <r>
    <s v="AD01-9361"/>
    <x v="0"/>
    <s v="Jun"/>
    <x v="1"/>
    <x v="0"/>
    <s v="Order assembled"/>
    <x v="0"/>
    <x v="0"/>
    <x v="0"/>
    <n v="364"/>
    <n v="526.24"/>
  </r>
  <r>
    <s v="AD01-9365"/>
    <x v="0"/>
    <s v="Jun"/>
    <x v="1"/>
    <x v="0"/>
    <s v="Order assembled"/>
    <x v="0"/>
    <x v="0"/>
    <x v="0"/>
    <n v="292"/>
    <n v="526.24"/>
  </r>
  <r>
    <s v="AD01-9362"/>
    <x v="0"/>
    <s v="Jun"/>
    <x v="1"/>
    <x v="0"/>
    <s v="Order assembled"/>
    <x v="0"/>
    <x v="0"/>
    <x v="0"/>
    <n v="991"/>
    <n v="1417.13"/>
  </r>
  <r>
    <s v="AD01-9364"/>
    <x v="0"/>
    <s v="Jun"/>
    <x v="1"/>
    <x v="0"/>
    <s v="Order assembled"/>
    <x v="0"/>
    <x v="0"/>
    <x v="0"/>
    <n v="1024"/>
    <n v="1464.32"/>
  </r>
  <r>
    <s v="AD01-9361"/>
    <x v="0"/>
    <s v="Jun"/>
    <x v="1"/>
    <x v="0"/>
    <s v="Order assembled"/>
    <x v="0"/>
    <x v="0"/>
    <x v="0"/>
    <n v="294"/>
    <n v="420.42"/>
  </r>
  <r>
    <s v="AD01-9361"/>
    <x v="0"/>
    <s v="Jun"/>
    <x v="1"/>
    <x v="0"/>
    <s v="Order assembled"/>
    <x v="0"/>
    <x v="0"/>
    <x v="0"/>
    <n v="321"/>
    <n v="459.03"/>
  </r>
  <r>
    <s v="AD01-9361"/>
    <x v="0"/>
    <s v="Jun"/>
    <x v="1"/>
    <x v="0"/>
    <s v="Order assembled"/>
    <x v="0"/>
    <x v="0"/>
    <x v="0"/>
    <n v="363"/>
    <n v="519.09"/>
  </r>
  <r>
    <s v="AD01-9362"/>
    <x v="0"/>
    <s v="Jun"/>
    <x v="1"/>
    <x v="0"/>
    <s v="Order assembled"/>
    <x v="0"/>
    <x v="0"/>
    <x v="0"/>
    <n v="291"/>
    <n v="416.13"/>
  </r>
  <r>
    <s v="AD01-9365"/>
    <x v="0"/>
    <s v="Jun"/>
    <x v="1"/>
    <x v="0"/>
    <s v="Order assembled"/>
    <x v="0"/>
    <x v="0"/>
    <x v="0"/>
    <n v="772"/>
    <n v="1103.96"/>
  </r>
  <r>
    <s v="AD01-9361"/>
    <x v="0"/>
    <s v="Jun"/>
    <x v="1"/>
    <x v="0"/>
    <s v="Order assembled"/>
    <x v="0"/>
    <x v="0"/>
    <x v="0"/>
    <n v="805"/>
    <n v="1151.1500000000001"/>
  </r>
  <r>
    <s v="AD01-9365"/>
    <x v="0"/>
    <s v="Jun"/>
    <x v="1"/>
    <x v="0"/>
    <s v="Order assembled"/>
    <x v="0"/>
    <x v="0"/>
    <x v="0"/>
    <n v="859"/>
    <n v="1228.3699999999999"/>
  </r>
  <r>
    <s v="AD01-9362"/>
    <x v="0"/>
    <s v="Jun"/>
    <x v="1"/>
    <x v="0"/>
    <s v="Order assembled"/>
    <x v="0"/>
    <x v="0"/>
    <x v="0"/>
    <n v="317"/>
    <n v="453.31"/>
  </r>
  <r>
    <s v="AD01-9362"/>
    <x v="0"/>
    <s v="Jun"/>
    <x v="1"/>
    <x v="0"/>
    <s v="Order assembled"/>
    <x v="0"/>
    <x v="0"/>
    <x v="0"/>
    <n v="365"/>
    <n v="521.95000000000005"/>
  </r>
  <r>
    <s v="AD01-9362"/>
    <x v="0"/>
    <s v="Jun"/>
    <x v="1"/>
    <x v="0"/>
    <s v="Order assembled"/>
    <x v="0"/>
    <x v="0"/>
    <x v="0"/>
    <n v="293"/>
    <n v="418.99"/>
  </r>
  <r>
    <s v="AD01-9364"/>
    <x v="0"/>
    <s v="Mar"/>
    <x v="1"/>
    <x v="0"/>
    <s v="Order assembled"/>
    <x v="0"/>
    <x v="0"/>
    <x v="0"/>
    <n v="332"/>
    <n v="474.76"/>
  </r>
  <r>
    <s v="AD01-9361"/>
    <x v="0"/>
    <s v="Mar"/>
    <x v="1"/>
    <x v="0"/>
    <s v="Order assembled"/>
    <x v="0"/>
    <x v="0"/>
    <x v="0"/>
    <n v="134"/>
    <n v="191.62"/>
  </r>
  <r>
    <s v="AD01-9362"/>
    <x v="0"/>
    <s v="Mar"/>
    <x v="1"/>
    <x v="0"/>
    <s v="Order assembled"/>
    <x v="0"/>
    <x v="0"/>
    <x v="0"/>
    <n v="308"/>
    <n v="440.44"/>
  </r>
  <r>
    <s v="AD01-9364"/>
    <x v="0"/>
    <s v="Mar"/>
    <x v="1"/>
    <x v="0"/>
    <s v="Order assembled"/>
    <x v="0"/>
    <x v="0"/>
    <x v="0"/>
    <n v="334"/>
    <n v="526.24"/>
  </r>
  <r>
    <s v="AD01-9364"/>
    <x v="0"/>
    <s v="Mar"/>
    <x v="1"/>
    <x v="0"/>
    <s v="Order assembled"/>
    <x v="0"/>
    <x v="0"/>
    <x v="0"/>
    <n v="136"/>
    <n v="526.24"/>
  </r>
  <r>
    <s v="AD01-9362"/>
    <x v="0"/>
    <s v="Mar"/>
    <x v="1"/>
    <x v="0"/>
    <s v="Order assembled"/>
    <x v="0"/>
    <x v="0"/>
    <x v="0"/>
    <n v="310"/>
    <n v="526.24"/>
  </r>
  <r>
    <s v="AD01-9362"/>
    <x v="0"/>
    <s v="Mar"/>
    <x v="1"/>
    <x v="0"/>
    <s v="Order assembled"/>
    <x v="0"/>
    <x v="0"/>
    <x v="0"/>
    <n v="988"/>
    <n v="1412.84"/>
  </r>
  <r>
    <s v="AD01-9361"/>
    <x v="0"/>
    <s v="Mar"/>
    <x v="1"/>
    <x v="0"/>
    <s v="Order assembled"/>
    <x v="0"/>
    <x v="0"/>
    <x v="0"/>
    <n v="306"/>
    <n v="437.58"/>
  </r>
  <r>
    <s v="AD01-9361"/>
    <x v="0"/>
    <s v="Mar"/>
    <x v="1"/>
    <x v="0"/>
    <s v="Order assembled"/>
    <x v="0"/>
    <x v="0"/>
    <x v="0"/>
    <n v="333"/>
    <n v="476.19"/>
  </r>
  <r>
    <s v="AD01-9364"/>
    <x v="0"/>
    <s v="Mar"/>
    <x v="1"/>
    <x v="0"/>
    <s v="Order assembled"/>
    <x v="0"/>
    <x v="0"/>
    <x v="0"/>
    <n v="135"/>
    <n v="193.05"/>
  </r>
  <r>
    <s v="AD01-9362"/>
    <x v="0"/>
    <s v="Mar"/>
    <x v="1"/>
    <x v="0"/>
    <s v="Order assembled"/>
    <x v="0"/>
    <x v="0"/>
    <x v="0"/>
    <n v="309"/>
    <n v="441.87"/>
  </r>
  <r>
    <s v="AD01-9362"/>
    <x v="0"/>
    <s v="Mar"/>
    <x v="1"/>
    <x v="0"/>
    <s v="Order assembled"/>
    <x v="0"/>
    <x v="0"/>
    <x v="0"/>
    <n v="769"/>
    <n v="1099.67"/>
  </r>
  <r>
    <s v="AD01-9364"/>
    <x v="0"/>
    <s v="Mar"/>
    <x v="1"/>
    <x v="0"/>
    <s v="Order assembled"/>
    <x v="0"/>
    <x v="0"/>
    <x v="0"/>
    <n v="803"/>
    <n v="1148.29"/>
  </r>
  <r>
    <s v="AD01-9364"/>
    <x v="0"/>
    <s v="Mar"/>
    <x v="1"/>
    <x v="0"/>
    <s v="Order assembled"/>
    <x v="0"/>
    <x v="0"/>
    <x v="0"/>
    <n v="856"/>
    <n v="1224.08"/>
  </r>
  <r>
    <s v="AD01-9362"/>
    <x v="0"/>
    <s v="Mar"/>
    <x v="1"/>
    <x v="0"/>
    <s v="Order assembled"/>
    <x v="0"/>
    <x v="0"/>
    <x v="0"/>
    <n v="335"/>
    <n v="479.05"/>
  </r>
  <r>
    <s v="AD01-9364"/>
    <x v="0"/>
    <s v="Mar"/>
    <x v="1"/>
    <x v="0"/>
    <s v="Order assembled"/>
    <x v="0"/>
    <x v="0"/>
    <x v="0"/>
    <n v="137"/>
    <n v="195.91"/>
  </r>
  <r>
    <s v="AD01-9364"/>
    <x v="0"/>
    <s v="Mar"/>
    <x v="1"/>
    <x v="0"/>
    <s v="Order assembled"/>
    <x v="0"/>
    <x v="0"/>
    <x v="0"/>
    <n v="305"/>
    <n v="436.15"/>
  </r>
  <r>
    <s v="AD01-9361"/>
    <x v="0"/>
    <s v="May"/>
    <x v="1"/>
    <x v="0"/>
    <s v="Order assembled"/>
    <x v="0"/>
    <x v="0"/>
    <x v="0"/>
    <n v="326"/>
    <n v="466.18"/>
  </r>
  <r>
    <s v="AD01-9362"/>
    <x v="0"/>
    <s v="May"/>
    <x v="1"/>
    <x v="0"/>
    <s v="Order assembled"/>
    <x v="0"/>
    <x v="0"/>
    <x v="0"/>
    <n v="368"/>
    <n v="526.24"/>
  </r>
  <r>
    <s v="AD01-9362"/>
    <x v="0"/>
    <s v="May"/>
    <x v="1"/>
    <x v="0"/>
    <s v="Order assembled"/>
    <x v="0"/>
    <x v="0"/>
    <x v="0"/>
    <n v="296"/>
    <n v="423.28"/>
  </r>
  <r>
    <s v="AD01-9362"/>
    <x v="0"/>
    <s v="May"/>
    <x v="1"/>
    <x v="0"/>
    <s v="Order assembled"/>
    <x v="0"/>
    <x v="0"/>
    <x v="0"/>
    <n v="322"/>
    <n v="526.24"/>
  </r>
  <r>
    <s v="AD01-9365"/>
    <x v="0"/>
    <s v="May"/>
    <x v="1"/>
    <x v="0"/>
    <s v="Order assembled"/>
    <x v="0"/>
    <x v="0"/>
    <x v="0"/>
    <n v="370"/>
    <n v="526.24"/>
  </r>
  <r>
    <s v="AD01-9364"/>
    <x v="0"/>
    <s v="May"/>
    <x v="1"/>
    <x v="0"/>
    <s v="Order assembled"/>
    <x v="0"/>
    <x v="0"/>
    <x v="0"/>
    <n v="298"/>
    <n v="526.24"/>
  </r>
  <r>
    <s v="AD01-9364"/>
    <x v="0"/>
    <s v="May"/>
    <x v="1"/>
    <x v="0"/>
    <s v="Order assembled"/>
    <x v="0"/>
    <x v="0"/>
    <x v="0"/>
    <n v="990"/>
    <n v="1415.7"/>
  </r>
  <r>
    <s v="AD01-9361"/>
    <x v="0"/>
    <s v="May"/>
    <x v="1"/>
    <x v="0"/>
    <s v="Order assembled"/>
    <x v="0"/>
    <x v="0"/>
    <x v="0"/>
    <n v="1023"/>
    <n v="1462.89"/>
  </r>
  <r>
    <s v="AD01-9362"/>
    <x v="0"/>
    <s v="May"/>
    <x v="1"/>
    <x v="0"/>
    <s v="Order assembled"/>
    <x v="0"/>
    <x v="0"/>
    <x v="0"/>
    <n v="369"/>
    <n v="527.66999999999996"/>
  </r>
  <r>
    <s v="AD01-9364"/>
    <x v="0"/>
    <s v="May"/>
    <x v="1"/>
    <x v="0"/>
    <s v="Order assembled"/>
    <x v="0"/>
    <x v="0"/>
    <x v="0"/>
    <n v="297"/>
    <n v="424.71"/>
  </r>
  <r>
    <s v="AD01-9364"/>
    <x v="0"/>
    <s v="May"/>
    <x v="1"/>
    <x v="0"/>
    <s v="Order assembled"/>
    <x v="0"/>
    <x v="0"/>
    <x v="0"/>
    <n v="771"/>
    <n v="1102.53"/>
  </r>
  <r>
    <s v="AD01-9361"/>
    <x v="0"/>
    <s v="May"/>
    <x v="1"/>
    <x v="0"/>
    <s v="Order assembled"/>
    <x v="0"/>
    <x v="0"/>
    <x v="0"/>
    <n v="804"/>
    <n v="1149.72"/>
  </r>
  <r>
    <s v="AD01-9362"/>
    <x v="0"/>
    <s v="May"/>
    <x v="1"/>
    <x v="0"/>
    <s v="Order assembled"/>
    <x v="0"/>
    <x v="0"/>
    <x v="0"/>
    <n v="858"/>
    <n v="1226.94"/>
  </r>
  <r>
    <s v="AD01-9362"/>
    <x v="0"/>
    <s v="May"/>
    <x v="1"/>
    <x v="0"/>
    <s v="Order assembled"/>
    <x v="0"/>
    <x v="0"/>
    <x v="0"/>
    <n v="323"/>
    <n v="461.89"/>
  </r>
  <r>
    <s v="AD01-9361"/>
    <x v="0"/>
    <s v="May"/>
    <x v="1"/>
    <x v="0"/>
    <s v="Order assembled"/>
    <x v="0"/>
    <x v="0"/>
    <x v="0"/>
    <n v="371"/>
    <n v="530.53"/>
  </r>
  <r>
    <s v="AD01-9361"/>
    <x v="0"/>
    <s v="May"/>
    <x v="1"/>
    <x v="0"/>
    <s v="Order assembled"/>
    <x v="0"/>
    <x v="0"/>
    <x v="0"/>
    <n v="299"/>
    <n v="427.57"/>
  </r>
  <r>
    <s v="AD01-9361"/>
    <x v="0"/>
    <s v="Nov"/>
    <x v="1"/>
    <x v="0"/>
    <s v="Order assembled"/>
    <x v="0"/>
    <x v="0"/>
    <x v="0"/>
    <n v="290"/>
    <n v="414.7"/>
  </r>
  <r>
    <s v="AD01-9362"/>
    <x v="0"/>
    <s v="Nov"/>
    <x v="1"/>
    <x v="0"/>
    <s v="Order assembled"/>
    <x v="0"/>
    <x v="0"/>
    <x v="0"/>
    <n v="338"/>
    <n v="483.34"/>
  </r>
  <r>
    <s v="AD01-9362"/>
    <x v="0"/>
    <s v="Nov"/>
    <x v="1"/>
    <x v="0"/>
    <s v="Order assembled"/>
    <x v="0"/>
    <x v="0"/>
    <x v="0"/>
    <n v="266"/>
    <n v="380.38"/>
  </r>
  <r>
    <s v="AD01-9361"/>
    <x v="0"/>
    <s v="Nov"/>
    <x v="1"/>
    <x v="0"/>
    <s v="Order assembled"/>
    <x v="0"/>
    <x v="0"/>
    <x v="0"/>
    <n v="292"/>
    <n v="526.24"/>
  </r>
  <r>
    <s v="AD01-9361"/>
    <x v="0"/>
    <s v="Nov"/>
    <x v="1"/>
    <x v="0"/>
    <s v="Order assembled"/>
    <x v="0"/>
    <x v="0"/>
    <x v="0"/>
    <n v="340"/>
    <n v="526.24"/>
  </r>
  <r>
    <s v="AD01-9362"/>
    <x v="0"/>
    <s v="Nov"/>
    <x v="1"/>
    <x v="0"/>
    <s v="Order assembled"/>
    <x v="0"/>
    <x v="0"/>
    <x v="0"/>
    <n v="995"/>
    <n v="1422.85"/>
  </r>
  <r>
    <s v="AD01-9364"/>
    <x v="0"/>
    <s v="Nov"/>
    <x v="1"/>
    <x v="0"/>
    <s v="Order assembled"/>
    <x v="0"/>
    <x v="0"/>
    <x v="0"/>
    <n v="1029"/>
    <n v="1471.47"/>
  </r>
  <r>
    <s v="AD01-9362"/>
    <x v="0"/>
    <s v="Nov"/>
    <x v="1"/>
    <x v="0"/>
    <s v="Order assembled"/>
    <x v="0"/>
    <x v="0"/>
    <x v="0"/>
    <n v="264"/>
    <n v="377.52"/>
  </r>
  <r>
    <s v="AD01-9362"/>
    <x v="0"/>
    <s v="Nov"/>
    <x v="1"/>
    <x v="0"/>
    <s v="Order assembled"/>
    <x v="0"/>
    <x v="0"/>
    <x v="0"/>
    <n v="291"/>
    <n v="416.13"/>
  </r>
  <r>
    <s v="AD01-9362"/>
    <x v="0"/>
    <s v="Nov"/>
    <x v="1"/>
    <x v="0"/>
    <s v="Order assembled"/>
    <x v="0"/>
    <x v="0"/>
    <x v="0"/>
    <n v="339"/>
    <n v="484.77"/>
  </r>
  <r>
    <s v="AD01-9362"/>
    <x v="0"/>
    <s v="Nov"/>
    <x v="1"/>
    <x v="0"/>
    <s v="Order assembled"/>
    <x v="0"/>
    <x v="0"/>
    <x v="0"/>
    <n v="267"/>
    <n v="381.81"/>
  </r>
  <r>
    <s v="AD01-9364"/>
    <x v="0"/>
    <s v="Nov"/>
    <x v="1"/>
    <x v="0"/>
    <s v="Order assembled"/>
    <x v="0"/>
    <x v="0"/>
    <x v="0"/>
    <n v="810"/>
    <n v="1158.3"/>
  </r>
  <r>
    <s v="AD01-9361"/>
    <x v="0"/>
    <s v="Nov"/>
    <x v="1"/>
    <x v="0"/>
    <s v="Order assembled"/>
    <x v="0"/>
    <x v="0"/>
    <x v="0"/>
    <n v="863"/>
    <n v="1234.0899999999999"/>
  </r>
  <r>
    <s v="AD01-9362"/>
    <x v="0"/>
    <s v="Nov"/>
    <x v="1"/>
    <x v="0"/>
    <s v="Order assembled"/>
    <x v="0"/>
    <x v="1"/>
    <x v="0"/>
    <n v="293"/>
    <n v="418.99"/>
  </r>
  <r>
    <s v="AD01-9363"/>
    <x v="0"/>
    <s v="Nov"/>
    <x v="1"/>
    <x v="0"/>
    <s v="Order assembled"/>
    <x v="0"/>
    <x v="1"/>
    <x v="0"/>
    <n v="341"/>
    <n v="487.63"/>
  </r>
  <r>
    <s v="AD01-9361"/>
    <x v="0"/>
    <s v="Nov"/>
    <x v="1"/>
    <x v="0"/>
    <s v="Order assembled"/>
    <x v="0"/>
    <x v="1"/>
    <x v="0"/>
    <n v="263"/>
    <n v="376.09"/>
  </r>
  <r>
    <s v="AD01-9362"/>
    <x v="0"/>
    <s v="Oct"/>
    <x v="1"/>
    <x v="0"/>
    <s v="Order assembled"/>
    <x v="0"/>
    <x v="1"/>
    <x v="0"/>
    <n v="296"/>
    <n v="423.28"/>
  </r>
  <r>
    <s v="AD01-9363"/>
    <x v="0"/>
    <s v="Oct"/>
    <x v="1"/>
    <x v="0"/>
    <s v="Order assembled"/>
    <x v="0"/>
    <x v="1"/>
    <x v="0"/>
    <n v="344"/>
    <n v="491.92"/>
  </r>
  <r>
    <s v="AD01-9362"/>
    <x v="0"/>
    <s v="Oct"/>
    <x v="1"/>
    <x v="0"/>
    <s v="Order assembled"/>
    <x v="0"/>
    <x v="1"/>
    <x v="0"/>
    <n v="272"/>
    <n v="388.96"/>
  </r>
  <r>
    <s v="AD01-9361"/>
    <x v="0"/>
    <s v="Oct"/>
    <x v="1"/>
    <x v="0"/>
    <s v="Order assembled"/>
    <x v="0"/>
    <x v="1"/>
    <x v="0"/>
    <n v="298"/>
    <n v="526.24"/>
  </r>
  <r>
    <s v="AD01-9363"/>
    <x v="0"/>
    <s v="Oct"/>
    <x v="1"/>
    <x v="0"/>
    <s v="Order assembled"/>
    <x v="0"/>
    <x v="1"/>
    <x v="0"/>
    <n v="346"/>
    <n v="526.24"/>
  </r>
  <r>
    <s v="AD01-9365"/>
    <x v="0"/>
    <s v="Oct"/>
    <x v="1"/>
    <x v="0"/>
    <s v="Order assembled"/>
    <x v="0"/>
    <x v="1"/>
    <x v="0"/>
    <n v="268"/>
    <n v="526.24"/>
  </r>
  <r>
    <s v="AD01-9362"/>
    <x v="0"/>
    <s v="Oct"/>
    <x v="1"/>
    <x v="0"/>
    <s v="Order assembled"/>
    <x v="0"/>
    <x v="1"/>
    <x v="0"/>
    <n v="1028"/>
    <n v="1470.04"/>
  </r>
  <r>
    <s v="AD01-9364"/>
    <x v="0"/>
    <s v="Oct"/>
    <x v="1"/>
    <x v="0"/>
    <s v="Order assembled"/>
    <x v="0"/>
    <x v="1"/>
    <x v="0"/>
    <n v="270"/>
    <n v="386.1"/>
  </r>
  <r>
    <s v="AD01-9364"/>
    <x v="0"/>
    <s v="Oct"/>
    <x v="1"/>
    <x v="0"/>
    <s v="Order assembled"/>
    <x v="0"/>
    <x v="1"/>
    <x v="0"/>
    <n v="297"/>
    <n v="424.71"/>
  </r>
  <r>
    <s v="AD01-9362"/>
    <x v="0"/>
    <s v="Oct"/>
    <x v="1"/>
    <x v="0"/>
    <s v="Order assembled"/>
    <x v="0"/>
    <x v="1"/>
    <x v="0"/>
    <n v="345"/>
    <n v="493.35"/>
  </r>
  <r>
    <s v="AD01-9365"/>
    <x v="0"/>
    <s v="Oct"/>
    <x v="1"/>
    <x v="0"/>
    <s v="Order assembled"/>
    <x v="0"/>
    <x v="1"/>
    <x v="0"/>
    <n v="776"/>
    <n v="1109.68"/>
  </r>
  <r>
    <s v="AD01-9362"/>
    <x v="0"/>
    <s v="Oct"/>
    <x v="1"/>
    <x v="0"/>
    <s v="Order assembled"/>
    <x v="0"/>
    <x v="1"/>
    <x v="0"/>
    <n v="809"/>
    <n v="1156.8699999999999"/>
  </r>
  <r>
    <s v="AD01-9361"/>
    <x v="0"/>
    <s v="Oct"/>
    <x v="1"/>
    <x v="0"/>
    <s v="Order assembled"/>
    <x v="0"/>
    <x v="1"/>
    <x v="0"/>
    <n v="862"/>
    <n v="1232.6600000000001"/>
  </r>
  <r>
    <s v="AD01-9362"/>
    <x v="0"/>
    <s v="Oct"/>
    <x v="1"/>
    <x v="0"/>
    <s v="Order assembled"/>
    <x v="0"/>
    <x v="1"/>
    <x v="0"/>
    <n v="299"/>
    <n v="427.57"/>
  </r>
  <r>
    <s v="AD01-9362"/>
    <x v="0"/>
    <s v="Oct"/>
    <x v="1"/>
    <x v="0"/>
    <s v="Order assembled"/>
    <x v="0"/>
    <x v="1"/>
    <x v="0"/>
    <n v="269"/>
    <n v="384.67"/>
  </r>
  <r>
    <s v="AD01-9362"/>
    <x v="0"/>
    <s v="Sep"/>
    <x v="1"/>
    <x v="0"/>
    <s v="Order assembled"/>
    <x v="0"/>
    <x v="1"/>
    <x v="0"/>
    <n v="302"/>
    <n v="431.86"/>
  </r>
  <r>
    <s v="AD01-9361"/>
    <x v="0"/>
    <s v="Sep"/>
    <x v="1"/>
    <x v="0"/>
    <s v="Order assembled"/>
    <x v="0"/>
    <x v="1"/>
    <x v="0"/>
    <n v="350"/>
    <n v="500.5"/>
  </r>
  <r>
    <s v="AD01-9361"/>
    <x v="0"/>
    <s v="Sep"/>
    <x v="1"/>
    <x v="0"/>
    <s v="Order assembled"/>
    <x v="0"/>
    <x v="1"/>
    <x v="0"/>
    <n v="278"/>
    <n v="397.54"/>
  </r>
  <r>
    <s v="AD01-9362"/>
    <x v="0"/>
    <s v="Sep"/>
    <x v="1"/>
    <x v="0"/>
    <s v="Order assembled"/>
    <x v="0"/>
    <x v="1"/>
    <x v="0"/>
    <n v="304"/>
    <n v="526.24"/>
  </r>
  <r>
    <s v="AD01-9361"/>
    <x v="0"/>
    <s v="Sep"/>
    <x v="1"/>
    <x v="0"/>
    <s v="Order assembled"/>
    <x v="0"/>
    <x v="1"/>
    <x v="0"/>
    <n v="274"/>
    <n v="526.24"/>
  </r>
  <r>
    <s v="AD01-9363"/>
    <x v="0"/>
    <s v="Sep"/>
    <x v="1"/>
    <x v="0"/>
    <s v="Order assembled"/>
    <x v="0"/>
    <x v="1"/>
    <x v="0"/>
    <n v="994"/>
    <n v="1421.42"/>
  </r>
  <r>
    <s v="AD01-9362"/>
    <x v="0"/>
    <s v="Sep"/>
    <x v="1"/>
    <x v="0"/>
    <s v="Order assembled"/>
    <x v="0"/>
    <x v="1"/>
    <x v="0"/>
    <n v="1027"/>
    <n v="1468.61"/>
  </r>
  <r>
    <s v="AD01-9361"/>
    <x v="0"/>
    <s v="Sep"/>
    <x v="1"/>
    <x v="0"/>
    <s v="Order assembled"/>
    <x v="0"/>
    <x v="1"/>
    <x v="0"/>
    <n v="276"/>
    <n v="394.68"/>
  </r>
  <r>
    <s v="AD01-9361"/>
    <x v="0"/>
    <s v="Sep"/>
    <x v="1"/>
    <x v="0"/>
    <s v="Order assembled"/>
    <x v="0"/>
    <x v="1"/>
    <x v="0"/>
    <n v="303"/>
    <n v="433.29"/>
  </r>
  <r>
    <s v="AD01-9361"/>
    <x v="0"/>
    <s v="Sep"/>
    <x v="1"/>
    <x v="0"/>
    <s v="Order assembled"/>
    <x v="0"/>
    <x v="1"/>
    <x v="0"/>
    <n v="351"/>
    <n v="501.93"/>
  </r>
  <r>
    <s v="AD01-9363"/>
    <x v="0"/>
    <s v="Sep"/>
    <x v="1"/>
    <x v="0"/>
    <s v="Order assembled"/>
    <x v="0"/>
    <x v="1"/>
    <x v="0"/>
    <n v="273"/>
    <n v="390.39"/>
  </r>
  <r>
    <s v="AD01-9361"/>
    <x v="0"/>
    <s v="Sep"/>
    <x v="1"/>
    <x v="0"/>
    <s v="Order assembled"/>
    <x v="0"/>
    <x v="1"/>
    <x v="0"/>
    <n v="775"/>
    <n v="1108.25"/>
  </r>
  <r>
    <s v="AD01-9361"/>
    <x v="0"/>
    <s v="Sep"/>
    <x v="1"/>
    <x v="0"/>
    <s v="Order assembled"/>
    <x v="0"/>
    <x v="1"/>
    <x v="0"/>
    <n v="808"/>
    <n v="1155.44"/>
  </r>
  <r>
    <s v="AD01-9362"/>
    <x v="0"/>
    <s v="Sep"/>
    <x v="1"/>
    <x v="0"/>
    <s v="Order assembled"/>
    <x v="0"/>
    <x v="1"/>
    <x v="0"/>
    <n v="861"/>
    <n v="1231.23"/>
  </r>
  <r>
    <s v="AD01-9361"/>
    <x v="0"/>
    <s v="Sep"/>
    <x v="1"/>
    <x v="0"/>
    <s v="Order assembled"/>
    <x v="0"/>
    <x v="1"/>
    <x v="0"/>
    <n v="305"/>
    <n v="436.15"/>
  </r>
  <r>
    <s v="AD01-9361"/>
    <x v="0"/>
    <s v="Sep"/>
    <x v="1"/>
    <x v="0"/>
    <s v="Order assembled"/>
    <x v="0"/>
    <x v="1"/>
    <x v="0"/>
    <n v="347"/>
    <n v="496.21"/>
  </r>
  <r>
    <s v="AD01-9362"/>
    <x v="0"/>
    <s v="Sep"/>
    <x v="1"/>
    <x v="0"/>
    <s v="Order assembled"/>
    <x v="0"/>
    <x v="1"/>
    <x v="0"/>
    <n v="1111"/>
    <n v="1588.73"/>
  </r>
  <r>
    <s v="AD01-9362"/>
    <x v="0"/>
    <s v="Apr"/>
    <x v="0"/>
    <x v="1"/>
    <s v="Cancelld"/>
    <x v="1"/>
    <x v="1"/>
    <x v="0"/>
    <n v="352"/>
    <n v="503.36"/>
  </r>
  <r>
    <s v="AD01-9362"/>
    <x v="0"/>
    <s v="Apr"/>
    <x v="0"/>
    <x v="1"/>
    <s v="Cancelld"/>
    <x v="1"/>
    <x v="1"/>
    <x v="0"/>
    <n v="346"/>
    <n v="494.78"/>
  </r>
  <r>
    <s v="AD01-9362"/>
    <x v="0"/>
    <s v="Apr"/>
    <x v="0"/>
    <x v="1"/>
    <s v="Cancelld"/>
    <x v="1"/>
    <x v="1"/>
    <x v="0"/>
    <n v="340"/>
    <n v="486.2"/>
  </r>
  <r>
    <s v="AD01-9364"/>
    <x v="0"/>
    <s v="Apr"/>
    <x v="0"/>
    <x v="1"/>
    <s v="Cancelld"/>
    <x v="1"/>
    <x v="1"/>
    <x v="0"/>
    <n v="349"/>
    <n v="499.07"/>
  </r>
  <r>
    <s v="AD01-9361"/>
    <x v="0"/>
    <s v="Apr"/>
    <x v="0"/>
    <x v="1"/>
    <s v="Cancelld"/>
    <x v="1"/>
    <x v="1"/>
    <x v="0"/>
    <n v="343"/>
    <n v="490.49"/>
  </r>
  <r>
    <s v="AD01-9363"/>
    <x v="0"/>
    <s v="Aug"/>
    <x v="0"/>
    <x v="1"/>
    <s v="Cancelld"/>
    <x v="1"/>
    <x v="1"/>
    <x v="2"/>
    <n v="286"/>
    <n v="408.98"/>
  </r>
  <r>
    <s v="AD01-9362"/>
    <x v="0"/>
    <s v="Aug"/>
    <x v="0"/>
    <x v="1"/>
    <s v="Cancelld"/>
    <x v="1"/>
    <x v="1"/>
    <x v="2"/>
    <n v="280"/>
    <n v="400.4"/>
  </r>
  <r>
    <s v="AD01-9361"/>
    <x v="0"/>
    <s v="Aug"/>
    <x v="0"/>
    <x v="1"/>
    <s v="Cancelld"/>
    <x v="1"/>
    <x v="1"/>
    <x v="2"/>
    <n v="289"/>
    <n v="413.27"/>
  </r>
  <r>
    <s v="AD01-9364"/>
    <x v="0"/>
    <s v="Aug"/>
    <x v="0"/>
    <x v="1"/>
    <s v="Cancelld"/>
    <x v="1"/>
    <x v="1"/>
    <x v="2"/>
    <n v="283"/>
    <n v="404.69"/>
  </r>
  <r>
    <s v="AD01-9361"/>
    <x v="0"/>
    <s v="Aug"/>
    <x v="0"/>
    <x v="1"/>
    <s v="Cancelld"/>
    <x v="1"/>
    <x v="1"/>
    <x v="2"/>
    <n v="277"/>
    <n v="396.11"/>
  </r>
  <r>
    <s v="AD01-9362"/>
    <x v="0"/>
    <s v="Dec"/>
    <x v="0"/>
    <x v="1"/>
    <s v="Cancelld"/>
    <x v="1"/>
    <x v="1"/>
    <x v="0"/>
    <n v="226"/>
    <n v="323.18"/>
  </r>
  <r>
    <s v="AD01-9361"/>
    <x v="0"/>
    <s v="Dec"/>
    <x v="0"/>
    <x v="1"/>
    <s v="Cancelld"/>
    <x v="1"/>
    <x v="0"/>
    <x v="0"/>
    <n v="220"/>
    <n v="314.60000000000002"/>
  </r>
  <r>
    <s v="AD01-9364"/>
    <x v="0"/>
    <s v="Dec"/>
    <x v="0"/>
    <x v="1"/>
    <s v="Cancelld"/>
    <x v="1"/>
    <x v="0"/>
    <x v="0"/>
    <n v="214"/>
    <n v="306.02"/>
  </r>
  <r>
    <s v="AD01-9361"/>
    <x v="0"/>
    <s v="Dec"/>
    <x v="0"/>
    <x v="1"/>
    <s v="Cancelld"/>
    <x v="1"/>
    <x v="0"/>
    <x v="0"/>
    <n v="223"/>
    <n v="318.89"/>
  </r>
  <r>
    <s v="AD01-9364"/>
    <x v="0"/>
    <s v="Dec"/>
    <x v="0"/>
    <x v="1"/>
    <s v="Cancelld"/>
    <x v="1"/>
    <x v="0"/>
    <x v="0"/>
    <n v="217"/>
    <n v="310.31"/>
  </r>
  <r>
    <s v="AD01-9361"/>
    <x v="0"/>
    <s v="Dec"/>
    <x v="0"/>
    <x v="1"/>
    <s v="Cancelld"/>
    <x v="1"/>
    <x v="0"/>
    <x v="0"/>
    <n v="211"/>
    <n v="301.73"/>
  </r>
  <r>
    <s v="AD01-9361"/>
    <x v="0"/>
    <s v="Jul"/>
    <x v="0"/>
    <x v="1"/>
    <s v="Cancelld"/>
    <x v="1"/>
    <x v="0"/>
    <x v="2"/>
    <n v="304"/>
    <n v="434.72"/>
  </r>
  <r>
    <s v="AD01-9362"/>
    <x v="0"/>
    <s v="Jul"/>
    <x v="0"/>
    <x v="1"/>
    <s v="Cancelld"/>
    <x v="1"/>
    <x v="0"/>
    <x v="2"/>
    <n v="298"/>
    <n v="426.14"/>
  </r>
  <r>
    <s v="AD01-9362"/>
    <x v="0"/>
    <s v="Jul"/>
    <x v="0"/>
    <x v="1"/>
    <s v="Cancelld"/>
    <x v="1"/>
    <x v="0"/>
    <x v="2"/>
    <n v="292"/>
    <n v="417.56"/>
  </r>
  <r>
    <s v="AD01-9364"/>
    <x v="0"/>
    <s v="Jul"/>
    <x v="0"/>
    <x v="1"/>
    <s v="Cancelld"/>
    <x v="1"/>
    <x v="0"/>
    <x v="2"/>
    <n v="301"/>
    <n v="430.43"/>
  </r>
  <r>
    <s v="AD01-9362"/>
    <x v="0"/>
    <s v="Jul"/>
    <x v="0"/>
    <x v="1"/>
    <s v="Cancelld"/>
    <x v="1"/>
    <x v="0"/>
    <x v="2"/>
    <n v="295"/>
    <n v="421.85"/>
  </r>
  <r>
    <s v="AD01-9362"/>
    <x v="0"/>
    <s v="Jun"/>
    <x v="0"/>
    <x v="1"/>
    <s v="Cancelld"/>
    <x v="1"/>
    <x v="0"/>
    <x v="0"/>
    <n v="322"/>
    <n v="460.46"/>
  </r>
  <r>
    <s v="AD01-9361"/>
    <x v="0"/>
    <s v="Jun"/>
    <x v="0"/>
    <x v="1"/>
    <s v="Cancelld"/>
    <x v="1"/>
    <x v="0"/>
    <x v="2"/>
    <n v="316"/>
    <n v="451.88"/>
  </r>
  <r>
    <s v="AD01-9364"/>
    <x v="0"/>
    <s v="Jun"/>
    <x v="0"/>
    <x v="1"/>
    <s v="Cancelld"/>
    <x v="1"/>
    <x v="0"/>
    <x v="2"/>
    <n v="310"/>
    <n v="443.3"/>
  </r>
  <r>
    <s v="AD01-9361"/>
    <x v="0"/>
    <s v="Jun"/>
    <x v="0"/>
    <x v="1"/>
    <s v="Cancelld"/>
    <x v="1"/>
    <x v="0"/>
    <x v="2"/>
    <n v="319"/>
    <n v="456.17"/>
  </r>
  <r>
    <s v="AD01-9362"/>
    <x v="0"/>
    <s v="Jun"/>
    <x v="0"/>
    <x v="1"/>
    <s v="Cancelld"/>
    <x v="1"/>
    <x v="0"/>
    <x v="2"/>
    <n v="313"/>
    <n v="447.59"/>
  </r>
  <r>
    <s v="AD01-9362"/>
    <x v="0"/>
    <s v="Jun"/>
    <x v="0"/>
    <x v="1"/>
    <s v="Cancelld"/>
    <x v="1"/>
    <x v="0"/>
    <x v="2"/>
    <n v="307"/>
    <n v="439.01"/>
  </r>
  <r>
    <s v="AD01-9361"/>
    <x v="0"/>
    <s v="May"/>
    <x v="0"/>
    <x v="1"/>
    <s v="Cancelld"/>
    <x v="1"/>
    <x v="0"/>
    <x v="0"/>
    <n v="334"/>
    <n v="477.62"/>
  </r>
  <r>
    <s v="AD01-9362"/>
    <x v="0"/>
    <s v="May"/>
    <x v="0"/>
    <x v="1"/>
    <s v="Cancelld"/>
    <x v="1"/>
    <x v="0"/>
    <x v="0"/>
    <n v="328"/>
    <n v="469.04"/>
  </r>
  <r>
    <s v="AD01-9364"/>
    <x v="0"/>
    <s v="May"/>
    <x v="0"/>
    <x v="1"/>
    <s v="Cancelld"/>
    <x v="1"/>
    <x v="0"/>
    <x v="0"/>
    <n v="337"/>
    <n v="481.91"/>
  </r>
  <r>
    <s v="AD01-9362"/>
    <x v="0"/>
    <s v="May"/>
    <x v="0"/>
    <x v="1"/>
    <s v="Cancelld"/>
    <x v="1"/>
    <x v="0"/>
    <x v="0"/>
    <n v="331"/>
    <n v="473.33"/>
  </r>
  <r>
    <s v="AD01-9363"/>
    <x v="0"/>
    <s v="May"/>
    <x v="0"/>
    <x v="1"/>
    <s v="Cancelld"/>
    <x v="1"/>
    <x v="0"/>
    <x v="0"/>
    <n v="325"/>
    <n v="464.75"/>
  </r>
  <r>
    <s v="AD01-9361"/>
    <x v="0"/>
    <s v="Nov"/>
    <x v="0"/>
    <x v="1"/>
    <s v="Cancelld"/>
    <x v="1"/>
    <x v="0"/>
    <x v="0"/>
    <n v="238"/>
    <n v="340.34"/>
  </r>
  <r>
    <s v="AD01-9361"/>
    <x v="0"/>
    <s v="Nov"/>
    <x v="0"/>
    <x v="1"/>
    <s v="Cancelld"/>
    <x v="1"/>
    <x v="0"/>
    <x v="0"/>
    <n v="232"/>
    <n v="331.76"/>
  </r>
  <r>
    <s v="AD01-9365"/>
    <x v="0"/>
    <s v="Nov"/>
    <x v="0"/>
    <x v="1"/>
    <s v="Cancelld"/>
    <x v="1"/>
    <x v="0"/>
    <x v="0"/>
    <n v="241"/>
    <n v="344.63"/>
  </r>
  <r>
    <s v="AD01-9361"/>
    <x v="0"/>
    <s v="Nov"/>
    <x v="0"/>
    <x v="1"/>
    <s v="Cancelld"/>
    <x v="1"/>
    <x v="0"/>
    <x v="0"/>
    <n v="235"/>
    <n v="336.05"/>
  </r>
  <r>
    <s v="AD01-9362"/>
    <x v="0"/>
    <s v="Nov"/>
    <x v="0"/>
    <x v="1"/>
    <s v="Cancelld"/>
    <x v="1"/>
    <x v="0"/>
    <x v="0"/>
    <n v="229"/>
    <n v="327.47000000000003"/>
  </r>
  <r>
    <s v="AD01-9362"/>
    <x v="0"/>
    <s v="Oct"/>
    <x v="0"/>
    <x v="1"/>
    <s v="Cancelld"/>
    <x v="1"/>
    <x v="0"/>
    <x v="2"/>
    <n v="256"/>
    <n v="366.08"/>
  </r>
  <r>
    <s v="AD01-9364"/>
    <x v="0"/>
    <s v="Oct"/>
    <x v="0"/>
    <x v="1"/>
    <s v="Cancelld"/>
    <x v="1"/>
    <x v="0"/>
    <x v="2"/>
    <n v="250"/>
    <n v="357.5"/>
  </r>
  <r>
    <s v="AD01-9361"/>
    <x v="0"/>
    <s v="Oct"/>
    <x v="0"/>
    <x v="1"/>
    <s v="Cancelld"/>
    <x v="1"/>
    <x v="0"/>
    <x v="0"/>
    <n v="244"/>
    <n v="348.92"/>
  </r>
  <r>
    <s v="AD01-9362"/>
    <x v="0"/>
    <s v="Oct"/>
    <x v="0"/>
    <x v="1"/>
    <s v="Cancelld"/>
    <x v="1"/>
    <x v="0"/>
    <x v="2"/>
    <n v="253"/>
    <n v="361.79"/>
  </r>
  <r>
    <s v="AD01-9361"/>
    <x v="0"/>
    <s v="Oct"/>
    <x v="0"/>
    <x v="1"/>
    <s v="Cancelld"/>
    <x v="1"/>
    <x v="0"/>
    <x v="2"/>
    <n v="247"/>
    <n v="353.21"/>
  </r>
  <r>
    <s v="AD01-9362"/>
    <x v="0"/>
    <s v="Sep"/>
    <x v="0"/>
    <x v="1"/>
    <s v="Cancelld"/>
    <x v="1"/>
    <x v="0"/>
    <x v="2"/>
    <n v="274"/>
    <n v="391.82"/>
  </r>
  <r>
    <s v="AD01-9361"/>
    <x v="0"/>
    <s v="Sep"/>
    <x v="0"/>
    <x v="1"/>
    <s v="Cancelld"/>
    <x v="1"/>
    <x v="0"/>
    <x v="2"/>
    <n v="268"/>
    <n v="383.24"/>
  </r>
  <r>
    <s v="AD01-9364"/>
    <x v="0"/>
    <s v="Sep"/>
    <x v="0"/>
    <x v="1"/>
    <s v="Cancelld"/>
    <x v="1"/>
    <x v="0"/>
    <x v="2"/>
    <n v="262"/>
    <n v="374.66"/>
  </r>
  <r>
    <s v="AD01-9362"/>
    <x v="0"/>
    <s v="Sep"/>
    <x v="0"/>
    <x v="1"/>
    <s v="Cancelld"/>
    <x v="1"/>
    <x v="0"/>
    <x v="2"/>
    <n v="271"/>
    <n v="387.53"/>
  </r>
  <r>
    <s v="AD01-9364"/>
    <x v="0"/>
    <s v="Sep"/>
    <x v="0"/>
    <x v="1"/>
    <s v="Cancelld"/>
    <x v="1"/>
    <x v="0"/>
    <x v="2"/>
    <n v="265"/>
    <n v="378.95"/>
  </r>
  <r>
    <s v="AD01-9361"/>
    <x v="0"/>
    <s v="Sep"/>
    <x v="0"/>
    <x v="1"/>
    <s v="Cancelld"/>
    <x v="1"/>
    <x v="0"/>
    <x v="2"/>
    <n v="259"/>
    <n v="370.37"/>
  </r>
  <r>
    <s v="AD01-9364"/>
    <x v="0"/>
    <s v="Apr"/>
    <x v="1"/>
    <x v="1"/>
    <s v="Cancelld"/>
    <x v="1"/>
    <x v="0"/>
    <x v="2"/>
    <n v="158"/>
    <n v="225.94"/>
  </r>
  <r>
    <s v="AD01-9361"/>
    <x v="0"/>
    <s v="Apr"/>
    <x v="1"/>
    <x v="1"/>
    <s v="Cancelld"/>
    <x v="1"/>
    <x v="0"/>
    <x v="2"/>
    <n v="206"/>
    <n v="294.58"/>
  </r>
  <r>
    <s v="AD01-9362"/>
    <x v="0"/>
    <s v="Apr"/>
    <x v="1"/>
    <x v="1"/>
    <s v="Cancelld"/>
    <x v="1"/>
    <x v="0"/>
    <x v="2"/>
    <n v="134"/>
    <n v="191.62"/>
  </r>
  <r>
    <s v="AD01-9364"/>
    <x v="0"/>
    <s v="Apr"/>
    <x v="1"/>
    <x v="1"/>
    <s v="Cancelld"/>
    <x v="1"/>
    <x v="0"/>
    <x v="2"/>
    <n v="160"/>
    <n v="228.8"/>
  </r>
  <r>
    <s v="AD01-9364"/>
    <x v="0"/>
    <s v="Apr"/>
    <x v="1"/>
    <x v="1"/>
    <s v="Cancelld"/>
    <x v="1"/>
    <x v="0"/>
    <x v="2"/>
    <n v="208"/>
    <n v="297.44"/>
  </r>
  <r>
    <s v="AD01-9364"/>
    <x v="0"/>
    <s v="Apr"/>
    <x v="1"/>
    <x v="1"/>
    <s v="Cancelld"/>
    <x v="1"/>
    <x v="0"/>
    <x v="2"/>
    <n v="136"/>
    <n v="194.48"/>
  </r>
  <r>
    <s v="AD01-9361"/>
    <x v="0"/>
    <s v="Apr"/>
    <x v="1"/>
    <x v="1"/>
    <s v="Cancelld"/>
    <x v="1"/>
    <x v="0"/>
    <x v="2"/>
    <n v="812"/>
    <n v="1161.1600000000001"/>
  </r>
  <r>
    <s v="AD01-9362"/>
    <x v="0"/>
    <s v="Apr"/>
    <x v="1"/>
    <x v="1"/>
    <s v="Cancelld"/>
    <x v="1"/>
    <x v="0"/>
    <x v="2"/>
    <n v="899"/>
    <n v="1285.57"/>
  </r>
  <r>
    <s v="AD01-9362"/>
    <x v="0"/>
    <s v="Apr"/>
    <x v="1"/>
    <x v="1"/>
    <s v="Cancelld"/>
    <x v="1"/>
    <x v="0"/>
    <x v="2"/>
    <n v="852"/>
    <n v="526.24"/>
  </r>
  <r>
    <s v="AD01-9362"/>
    <x v="0"/>
    <s v="Apr"/>
    <x v="1"/>
    <x v="1"/>
    <s v="Cancelld"/>
    <x v="1"/>
    <x v="0"/>
    <x v="2"/>
    <n v="885"/>
    <n v="526.24"/>
  </r>
  <r>
    <s v="AD01-9361"/>
    <x v="0"/>
    <s v="Apr"/>
    <x v="1"/>
    <x v="1"/>
    <s v="Cancelld"/>
    <x v="1"/>
    <x v="0"/>
    <x v="2"/>
    <n v="135"/>
    <n v="193.05"/>
  </r>
  <r>
    <s v="AD01-9364"/>
    <x v="0"/>
    <s v="Apr"/>
    <x v="1"/>
    <x v="1"/>
    <s v="Cancelld"/>
    <x v="1"/>
    <x v="0"/>
    <x v="2"/>
    <n v="163"/>
    <n v="233.09"/>
  </r>
  <r>
    <s v="AD01-9362"/>
    <x v="0"/>
    <s v="Apr"/>
    <x v="1"/>
    <x v="1"/>
    <s v="Cancelld"/>
    <x v="1"/>
    <x v="0"/>
    <x v="2"/>
    <n v="205"/>
    <n v="293.14999999999998"/>
  </r>
  <r>
    <s v="AD01-9364"/>
    <x v="0"/>
    <s v="Apr"/>
    <x v="1"/>
    <x v="1"/>
    <s v="Cancelld"/>
    <x v="1"/>
    <x v="0"/>
    <x v="2"/>
    <n v="133"/>
    <n v="190.19"/>
  </r>
  <r>
    <s v="AD01-9362"/>
    <x v="0"/>
    <s v="Apr"/>
    <x v="1"/>
    <x v="1"/>
    <s v="Cancelld"/>
    <x v="1"/>
    <x v="0"/>
    <x v="2"/>
    <n v="821"/>
    <n v="1174.03"/>
  </r>
  <r>
    <s v="AD01-9362"/>
    <x v="0"/>
    <s v="Apr"/>
    <x v="1"/>
    <x v="1"/>
    <s v="Cancelld"/>
    <x v="1"/>
    <x v="0"/>
    <x v="2"/>
    <n v="854"/>
    <n v="1221.22"/>
  </r>
  <r>
    <s v="AD01-9364"/>
    <x v="0"/>
    <s v="Apr"/>
    <x v="1"/>
    <x v="1"/>
    <s v="Cancelld"/>
    <x v="1"/>
    <x v="0"/>
    <x v="2"/>
    <n v="131"/>
    <n v="187.33"/>
  </r>
  <r>
    <s v="AD01-9361"/>
    <x v="0"/>
    <s v="Aug"/>
    <x v="1"/>
    <x v="1"/>
    <s v="Cancelld"/>
    <x v="1"/>
    <x v="0"/>
    <x v="2"/>
    <n v="140"/>
    <n v="200.2"/>
  </r>
  <r>
    <s v="AD01-9361"/>
    <x v="0"/>
    <s v="Aug"/>
    <x v="1"/>
    <x v="1"/>
    <s v="Cancelld"/>
    <x v="1"/>
    <x v="0"/>
    <x v="2"/>
    <n v="188"/>
    <n v="268.83999999999997"/>
  </r>
  <r>
    <s v="AD01-9364"/>
    <x v="0"/>
    <s v="Aug"/>
    <x v="1"/>
    <x v="1"/>
    <s v="Cancelld"/>
    <x v="1"/>
    <x v="0"/>
    <x v="2"/>
    <n v="356"/>
    <n v="509.08"/>
  </r>
  <r>
    <s v="AD01-9361"/>
    <x v="0"/>
    <s v="Aug"/>
    <x v="1"/>
    <x v="1"/>
    <s v="Cancelld"/>
    <x v="1"/>
    <x v="0"/>
    <x v="2"/>
    <n v="184"/>
    <n v="263.12"/>
  </r>
  <r>
    <s v="AD01-9362"/>
    <x v="0"/>
    <s v="Aug"/>
    <x v="1"/>
    <x v="1"/>
    <s v="Cancelld"/>
    <x v="1"/>
    <x v="0"/>
    <x v="2"/>
    <n v="358"/>
    <n v="511.94"/>
  </r>
  <r>
    <s v="AD01-9365"/>
    <x v="0"/>
    <s v="Aug"/>
    <x v="1"/>
    <x v="1"/>
    <s v="Cancelld"/>
    <x v="1"/>
    <x v="0"/>
    <x v="2"/>
    <n v="816"/>
    <n v="1166.8800000000001"/>
  </r>
  <r>
    <s v="AD01-9364"/>
    <x v="0"/>
    <s v="Aug"/>
    <x v="1"/>
    <x v="1"/>
    <s v="Cancelld"/>
    <x v="1"/>
    <x v="0"/>
    <x v="2"/>
    <n v="849"/>
    <n v="1214.07"/>
  </r>
  <r>
    <s v="AD01-9361"/>
    <x v="0"/>
    <s v="Aug"/>
    <x v="1"/>
    <x v="1"/>
    <s v="Cancelld"/>
    <x v="1"/>
    <x v="0"/>
    <x v="2"/>
    <n v="902"/>
    <n v="1289.8599999999999"/>
  </r>
  <r>
    <s v="AD01-9361"/>
    <x v="0"/>
    <s v="Aug"/>
    <x v="1"/>
    <x v="1"/>
    <s v="Cancelld"/>
    <x v="1"/>
    <x v="0"/>
    <x v="2"/>
    <n v="855"/>
    <n v="526.24"/>
  </r>
  <r>
    <s v="AD01-9365"/>
    <x v="0"/>
    <s v="Aug"/>
    <x v="1"/>
    <x v="1"/>
    <s v="Cancelld"/>
    <x v="1"/>
    <x v="0"/>
    <x v="2"/>
    <n v="357"/>
    <n v="510.51"/>
  </r>
  <r>
    <s v="AD01-9362"/>
    <x v="0"/>
    <s v="Aug"/>
    <x v="1"/>
    <x v="1"/>
    <s v="Cancelld"/>
    <x v="1"/>
    <x v="0"/>
    <x v="2"/>
    <n v="139"/>
    <n v="198.77"/>
  </r>
  <r>
    <s v="AD01-9363"/>
    <x v="0"/>
    <s v="Aug"/>
    <x v="1"/>
    <x v="1"/>
    <s v="Cancelld"/>
    <x v="1"/>
    <x v="0"/>
    <x v="2"/>
    <n v="187"/>
    <n v="267.41000000000003"/>
  </r>
  <r>
    <s v="AD01-9364"/>
    <x v="0"/>
    <s v="Aug"/>
    <x v="1"/>
    <x v="1"/>
    <s v="Cancelld"/>
    <x v="1"/>
    <x v="0"/>
    <x v="2"/>
    <n v="825"/>
    <n v="1179.75"/>
  </r>
  <r>
    <s v="AD01-9362"/>
    <x v="0"/>
    <s v="Aug"/>
    <x v="1"/>
    <x v="1"/>
    <s v="Cancelld"/>
    <x v="1"/>
    <x v="0"/>
    <x v="2"/>
    <n v="858"/>
    <n v="1226.94"/>
  </r>
  <r>
    <s v="AD01-9361"/>
    <x v="0"/>
    <s v="Aug"/>
    <x v="1"/>
    <x v="1"/>
    <s v="Cancelld"/>
    <x v="1"/>
    <x v="0"/>
    <x v="2"/>
    <n v="359"/>
    <n v="513.37"/>
  </r>
  <r>
    <s v="AD01-9365"/>
    <x v="0"/>
    <s v="Dec"/>
    <x v="1"/>
    <x v="1"/>
    <s v="Cancelld"/>
    <x v="1"/>
    <x v="0"/>
    <x v="2"/>
    <n v="362"/>
    <n v="517.66"/>
  </r>
  <r>
    <s v="AD01-9364"/>
    <x v="0"/>
    <s v="Dec"/>
    <x v="1"/>
    <x v="1"/>
    <s v="Cancelld"/>
    <x v="1"/>
    <x v="0"/>
    <x v="2"/>
    <n v="164"/>
    <n v="234.52"/>
  </r>
  <r>
    <s v="AD01-9362"/>
    <x v="0"/>
    <s v="Dec"/>
    <x v="1"/>
    <x v="1"/>
    <s v="Cancelld"/>
    <x v="1"/>
    <x v="0"/>
    <x v="2"/>
    <n v="338"/>
    <n v="483.34"/>
  </r>
  <r>
    <s v="AD01-9363"/>
    <x v="0"/>
    <s v="Dec"/>
    <x v="1"/>
    <x v="1"/>
    <s v="Cancelld"/>
    <x v="1"/>
    <x v="0"/>
    <x v="2"/>
    <n v="364"/>
    <n v="520.52"/>
  </r>
  <r>
    <s v="AD01-9361"/>
    <x v="0"/>
    <s v="Dec"/>
    <x v="1"/>
    <x v="1"/>
    <s v="Cancelld"/>
    <x v="1"/>
    <x v="0"/>
    <x v="2"/>
    <n v="166"/>
    <n v="237.38"/>
  </r>
  <r>
    <s v="AD01-9361"/>
    <x v="0"/>
    <s v="Dec"/>
    <x v="1"/>
    <x v="1"/>
    <s v="Cancelld"/>
    <x v="1"/>
    <x v="0"/>
    <x v="2"/>
    <n v="819"/>
    <n v="1171.17"/>
  </r>
  <r>
    <s v="AD01-9361"/>
    <x v="0"/>
    <s v="Dec"/>
    <x v="1"/>
    <x v="1"/>
    <s v="Cancelld"/>
    <x v="1"/>
    <x v="0"/>
    <x v="2"/>
    <n v="853"/>
    <n v="1219.79"/>
  </r>
  <r>
    <s v="AD01-9363"/>
    <x v="0"/>
    <s v="Dec"/>
    <x v="1"/>
    <x v="1"/>
    <s v="Cancelld"/>
    <x v="1"/>
    <x v="0"/>
    <x v="2"/>
    <n v="906"/>
    <n v="1295.58"/>
  </r>
  <r>
    <s v="AD01-9363"/>
    <x v="0"/>
    <s v="Dec"/>
    <x v="1"/>
    <x v="1"/>
    <s v="Cancelld"/>
    <x v="1"/>
    <x v="0"/>
    <x v="2"/>
    <n v="859"/>
    <n v="526.24"/>
  </r>
  <r>
    <s v="AD01-9361"/>
    <x v="0"/>
    <s v="Dec"/>
    <x v="1"/>
    <x v="1"/>
    <s v="Cancelld"/>
    <x v="1"/>
    <x v="0"/>
    <x v="2"/>
    <n v="165"/>
    <n v="526.24"/>
  </r>
  <r>
    <s v="AD01-9361"/>
    <x v="0"/>
    <s v="Dec"/>
    <x v="1"/>
    <x v="1"/>
    <s v="Cancelld"/>
    <x v="1"/>
    <x v="0"/>
    <x v="2"/>
    <n v="339"/>
    <n v="484.77"/>
  </r>
  <r>
    <s v="AD01-9364"/>
    <x v="0"/>
    <s v="Dec"/>
    <x v="1"/>
    <x v="1"/>
    <s v="Cancelld"/>
    <x v="1"/>
    <x v="0"/>
    <x v="2"/>
    <n v="163"/>
    <n v="233.09"/>
  </r>
  <r>
    <s v="AD01-9363"/>
    <x v="0"/>
    <s v="Dec"/>
    <x v="1"/>
    <x v="1"/>
    <s v="Cancelld"/>
    <x v="1"/>
    <x v="0"/>
    <x v="2"/>
    <n v="337"/>
    <n v="481.91"/>
  </r>
  <r>
    <s v="AD01-9362"/>
    <x v="0"/>
    <s v="Dec"/>
    <x v="1"/>
    <x v="1"/>
    <s v="Cancelld"/>
    <x v="1"/>
    <x v="0"/>
    <x v="2"/>
    <n v="828"/>
    <n v="1184.04"/>
  </r>
  <r>
    <s v="AD01-9362"/>
    <x v="0"/>
    <s v="Dec"/>
    <x v="1"/>
    <x v="1"/>
    <s v="Cancelld"/>
    <x v="1"/>
    <x v="0"/>
    <x v="2"/>
    <n v="861"/>
    <n v="1231.23"/>
  </r>
  <r>
    <s v="AD01-9365"/>
    <x v="0"/>
    <s v="Dec"/>
    <x v="1"/>
    <x v="1"/>
    <s v="Cancelld"/>
    <x v="1"/>
    <x v="0"/>
    <x v="2"/>
    <n v="335"/>
    <n v="479.05"/>
  </r>
  <r>
    <s v="AD01-9361"/>
    <x v="0"/>
    <s v="Feb"/>
    <x v="1"/>
    <x v="1"/>
    <s v="Cancelld"/>
    <x v="1"/>
    <x v="0"/>
    <x v="2"/>
    <n v="170"/>
    <n v="243.1"/>
  </r>
  <r>
    <s v="AD01-9364"/>
    <x v="0"/>
    <s v="Feb"/>
    <x v="1"/>
    <x v="1"/>
    <s v="Cancelld"/>
    <x v="1"/>
    <x v="0"/>
    <x v="2"/>
    <n v="218"/>
    <n v="311.74"/>
  </r>
  <r>
    <s v="AD01-9362"/>
    <x v="0"/>
    <s v="Feb"/>
    <x v="1"/>
    <x v="1"/>
    <s v="Cancelld"/>
    <x v="1"/>
    <x v="0"/>
    <x v="2"/>
    <n v="146"/>
    <n v="208.78"/>
  </r>
  <r>
    <s v="AD01-9364"/>
    <x v="0"/>
    <s v="Feb"/>
    <x v="1"/>
    <x v="1"/>
    <s v="Cancelld"/>
    <x v="1"/>
    <x v="0"/>
    <x v="2"/>
    <n v="172"/>
    <n v="245.96"/>
  </r>
  <r>
    <s v="AD01-9363"/>
    <x v="0"/>
    <s v="Feb"/>
    <x v="1"/>
    <x v="1"/>
    <s v="Cancelld"/>
    <x v="1"/>
    <x v="0"/>
    <x v="2"/>
    <n v="220"/>
    <n v="314.60000000000002"/>
  </r>
  <r>
    <s v="AD01-9361"/>
    <x v="0"/>
    <s v="Feb"/>
    <x v="1"/>
    <x v="1"/>
    <s v="Cancelld"/>
    <x v="1"/>
    <x v="0"/>
    <x v="2"/>
    <n v="142"/>
    <n v="203.06"/>
  </r>
  <r>
    <s v="AD01-9361"/>
    <x v="0"/>
    <s v="Feb"/>
    <x v="1"/>
    <x v="1"/>
    <s v="Cancelld"/>
    <x v="1"/>
    <x v="0"/>
    <x v="2"/>
    <n v="844"/>
    <n v="1206.92"/>
  </r>
  <r>
    <s v="AD01-9361"/>
    <x v="0"/>
    <s v="Feb"/>
    <x v="1"/>
    <x v="1"/>
    <s v="Cancelld"/>
    <x v="1"/>
    <x v="0"/>
    <x v="2"/>
    <n v="897"/>
    <n v="1282.71"/>
  </r>
  <r>
    <s v="AD01-9361"/>
    <x v="0"/>
    <s v="Feb"/>
    <x v="1"/>
    <x v="1"/>
    <s v="Cancelld"/>
    <x v="1"/>
    <x v="0"/>
    <x v="2"/>
    <n v="850"/>
    <n v="526.24"/>
  </r>
  <r>
    <s v="AD01-9362"/>
    <x v="0"/>
    <s v="Feb"/>
    <x v="1"/>
    <x v="1"/>
    <s v="Cancelld"/>
    <x v="1"/>
    <x v="0"/>
    <x v="2"/>
    <n v="883"/>
    <n v="526.24"/>
  </r>
  <r>
    <s v="AD01-9361"/>
    <x v="0"/>
    <s v="Feb"/>
    <x v="1"/>
    <x v="1"/>
    <s v="Cancelld"/>
    <x v="1"/>
    <x v="0"/>
    <x v="2"/>
    <n v="169"/>
    <n v="241.67"/>
  </r>
  <r>
    <s v="AD01-9362"/>
    <x v="0"/>
    <s v="Feb"/>
    <x v="1"/>
    <x v="1"/>
    <s v="Cancelld"/>
    <x v="1"/>
    <x v="0"/>
    <x v="2"/>
    <n v="217"/>
    <n v="310.31"/>
  </r>
  <r>
    <s v="AD01-9364"/>
    <x v="0"/>
    <s v="Feb"/>
    <x v="1"/>
    <x v="1"/>
    <s v="Cancelld"/>
    <x v="1"/>
    <x v="0"/>
    <x v="2"/>
    <n v="145"/>
    <n v="207.35"/>
  </r>
  <r>
    <s v="AD01-9362"/>
    <x v="0"/>
    <s v="Feb"/>
    <x v="1"/>
    <x v="1"/>
    <s v="Cancelld"/>
    <x v="1"/>
    <x v="0"/>
    <x v="2"/>
    <n v="819"/>
    <n v="1171.17"/>
  </r>
  <r>
    <s v="AD01-9361"/>
    <x v="0"/>
    <s v="Feb"/>
    <x v="1"/>
    <x v="1"/>
    <s v="Cancelld"/>
    <x v="1"/>
    <x v="0"/>
    <x v="2"/>
    <n v="143"/>
    <n v="204.49"/>
  </r>
  <r>
    <s v="AD01-9365"/>
    <x v="0"/>
    <s v="Jan"/>
    <x v="1"/>
    <x v="1"/>
    <s v="Cancelld"/>
    <x v="1"/>
    <x v="0"/>
    <x v="2"/>
    <n v="176"/>
    <n v="251.68"/>
  </r>
  <r>
    <s v="AD01-9364"/>
    <x v="0"/>
    <s v="Jan"/>
    <x v="1"/>
    <x v="1"/>
    <s v="Cancelld"/>
    <x v="1"/>
    <x v="0"/>
    <x v="2"/>
    <n v="224"/>
    <n v="320.32"/>
  </r>
  <r>
    <s v="AD01-9362"/>
    <x v="0"/>
    <s v="Jan"/>
    <x v="1"/>
    <x v="1"/>
    <s v="Cancelld"/>
    <x v="1"/>
    <x v="0"/>
    <x v="2"/>
    <n v="178"/>
    <n v="254.54"/>
  </r>
  <r>
    <s v="AD01-9361"/>
    <x v="0"/>
    <s v="Jan"/>
    <x v="1"/>
    <x v="1"/>
    <s v="Cancelld"/>
    <x v="1"/>
    <x v="0"/>
    <x v="2"/>
    <n v="148"/>
    <n v="211.64"/>
  </r>
  <r>
    <s v="AD01-9362"/>
    <x v="0"/>
    <s v="Jan"/>
    <x v="1"/>
    <x v="1"/>
    <s v="Cancelld"/>
    <x v="1"/>
    <x v="0"/>
    <x v="2"/>
    <n v="810"/>
    <n v="1158.3"/>
  </r>
  <r>
    <s v="AD01-9364"/>
    <x v="0"/>
    <s v="Jan"/>
    <x v="1"/>
    <x v="1"/>
    <s v="Cancelld"/>
    <x v="1"/>
    <x v="0"/>
    <x v="2"/>
    <n v="843"/>
    <n v="1205.49"/>
  </r>
  <r>
    <s v="AD01-9364"/>
    <x v="0"/>
    <s v="Jan"/>
    <x v="1"/>
    <x v="1"/>
    <s v="Cancelld"/>
    <x v="1"/>
    <x v="0"/>
    <x v="2"/>
    <n v="896"/>
    <n v="1281.28"/>
  </r>
  <r>
    <s v="AD01-9361"/>
    <x v="0"/>
    <s v="Jan"/>
    <x v="1"/>
    <x v="1"/>
    <s v="Order assembled"/>
    <x v="1"/>
    <x v="0"/>
    <x v="0"/>
    <n v="818"/>
    <n v="526.24"/>
  </r>
  <r>
    <s v="AD01-9364"/>
    <x v="0"/>
    <s v="Jan"/>
    <x v="1"/>
    <x v="1"/>
    <s v="Cancelld"/>
    <x v="1"/>
    <x v="0"/>
    <x v="2"/>
    <n v="849"/>
    <n v="526.24"/>
  </r>
  <r>
    <s v="AD01-9361"/>
    <x v="0"/>
    <s v="Jan"/>
    <x v="1"/>
    <x v="1"/>
    <s v="Cancelld"/>
    <x v="1"/>
    <x v="0"/>
    <x v="2"/>
    <n v="882"/>
    <n v="526.24"/>
  </r>
  <r>
    <s v="AD01-9362"/>
    <x v="0"/>
    <s v="Jan"/>
    <x v="1"/>
    <x v="1"/>
    <s v="Cancelld"/>
    <x v="1"/>
    <x v="0"/>
    <x v="2"/>
    <n v="147"/>
    <n v="210.21"/>
  </r>
  <r>
    <s v="AD01-9361"/>
    <x v="0"/>
    <s v="Jan"/>
    <x v="1"/>
    <x v="1"/>
    <s v="Cancelld"/>
    <x v="1"/>
    <x v="0"/>
    <x v="2"/>
    <n v="175"/>
    <n v="250.25"/>
  </r>
  <r>
    <s v="AD01-9363"/>
    <x v="0"/>
    <s v="Jan"/>
    <x v="1"/>
    <x v="1"/>
    <s v="Cancelld"/>
    <x v="1"/>
    <x v="0"/>
    <x v="2"/>
    <n v="223"/>
    <n v="318.89"/>
  </r>
  <r>
    <s v="AD01-9362"/>
    <x v="0"/>
    <s v="Jan"/>
    <x v="1"/>
    <x v="1"/>
    <s v="Cancelld"/>
    <x v="1"/>
    <x v="0"/>
    <x v="2"/>
    <n v="151"/>
    <n v="215.93"/>
  </r>
  <r>
    <s v="AD01-9363"/>
    <x v="0"/>
    <s v="Jan"/>
    <x v="1"/>
    <x v="1"/>
    <s v="Cancelld"/>
    <x v="1"/>
    <x v="0"/>
    <x v="2"/>
    <n v="852"/>
    <n v="1218.3599999999999"/>
  </r>
  <r>
    <s v="AD01-9365"/>
    <x v="0"/>
    <s v="Jan"/>
    <x v="1"/>
    <x v="1"/>
    <s v="Cancelld"/>
    <x v="1"/>
    <x v="0"/>
    <x v="2"/>
    <n v="149"/>
    <n v="213.07"/>
  </r>
  <r>
    <s v="AD01-9362"/>
    <x v="0"/>
    <s v="Jul"/>
    <x v="1"/>
    <x v="1"/>
    <s v="Cancelld"/>
    <x v="1"/>
    <x v="0"/>
    <x v="2"/>
    <n v="146"/>
    <n v="208.78"/>
  </r>
  <r>
    <s v="AD01-9361"/>
    <x v="0"/>
    <s v="Jul"/>
    <x v="1"/>
    <x v="1"/>
    <s v="Cancelld"/>
    <x v="1"/>
    <x v="0"/>
    <x v="2"/>
    <n v="362"/>
    <n v="517.66"/>
  </r>
  <r>
    <s v="AD01-9362"/>
    <x v="0"/>
    <s v="Jul"/>
    <x v="1"/>
    <x v="1"/>
    <s v="Cancelld"/>
    <x v="1"/>
    <x v="0"/>
    <x v="2"/>
    <n v="142"/>
    <n v="203.06"/>
  </r>
  <r>
    <s v="AD01-9362"/>
    <x v="0"/>
    <s v="Jul"/>
    <x v="1"/>
    <x v="1"/>
    <s v="Cancelld"/>
    <x v="1"/>
    <x v="0"/>
    <x v="2"/>
    <n v="190"/>
    <n v="271.7"/>
  </r>
  <r>
    <s v="AD01-9361"/>
    <x v="0"/>
    <s v="Jul"/>
    <x v="1"/>
    <x v="1"/>
    <s v="Cancelld"/>
    <x v="1"/>
    <x v="0"/>
    <x v="2"/>
    <n v="364"/>
    <n v="520.52"/>
  </r>
  <r>
    <s v="AD01-9361"/>
    <x v="0"/>
    <s v="Jul"/>
    <x v="1"/>
    <x v="1"/>
    <s v="Cancelld"/>
    <x v="1"/>
    <x v="0"/>
    <x v="2"/>
    <n v="815"/>
    <n v="1165.45"/>
  </r>
  <r>
    <s v="AD01-9364"/>
    <x v="0"/>
    <s v="Jul"/>
    <x v="1"/>
    <x v="1"/>
    <s v="Cancelld"/>
    <x v="1"/>
    <x v="0"/>
    <x v="2"/>
    <n v="848"/>
    <n v="1212.6400000000001"/>
  </r>
  <r>
    <s v="AD01-9361"/>
    <x v="0"/>
    <s v="Jul"/>
    <x v="1"/>
    <x v="1"/>
    <s v="Cancelld"/>
    <x v="1"/>
    <x v="0"/>
    <x v="2"/>
    <n v="901"/>
    <n v="1288.43"/>
  </r>
  <r>
    <s v="AD01-9361"/>
    <x v="0"/>
    <s v="Jul"/>
    <x v="1"/>
    <x v="1"/>
    <s v="Cancelld"/>
    <x v="1"/>
    <x v="0"/>
    <x v="2"/>
    <n v="854"/>
    <n v="526.24"/>
  </r>
  <r>
    <s v="AD01-9362"/>
    <x v="0"/>
    <s v="Jul"/>
    <x v="1"/>
    <x v="1"/>
    <s v="Cancelld"/>
    <x v="1"/>
    <x v="0"/>
    <x v="2"/>
    <n v="189"/>
    <n v="526.24"/>
  </r>
  <r>
    <s v="AD01-9361"/>
    <x v="0"/>
    <s v="Jul"/>
    <x v="1"/>
    <x v="1"/>
    <s v="Cancelld"/>
    <x v="1"/>
    <x v="0"/>
    <x v="2"/>
    <n v="363"/>
    <n v="519.09"/>
  </r>
  <r>
    <s v="AD01-9361"/>
    <x v="0"/>
    <s v="Jul"/>
    <x v="1"/>
    <x v="1"/>
    <s v="Cancelld"/>
    <x v="1"/>
    <x v="0"/>
    <x v="2"/>
    <n v="145"/>
    <n v="207.35"/>
  </r>
  <r>
    <s v="AD01-9361"/>
    <x v="0"/>
    <s v="Jul"/>
    <x v="1"/>
    <x v="1"/>
    <s v="Cancelld"/>
    <x v="1"/>
    <x v="0"/>
    <x v="2"/>
    <n v="193"/>
    <n v="275.99"/>
  </r>
  <r>
    <s v="AD01-9362"/>
    <x v="0"/>
    <s v="Jul"/>
    <x v="1"/>
    <x v="1"/>
    <s v="Cancelld"/>
    <x v="1"/>
    <x v="0"/>
    <x v="2"/>
    <n v="361"/>
    <n v="516.23"/>
  </r>
  <r>
    <s v="AD01-9361"/>
    <x v="0"/>
    <s v="Jul"/>
    <x v="1"/>
    <x v="1"/>
    <s v="Cancelld"/>
    <x v="1"/>
    <x v="0"/>
    <x v="2"/>
    <n v="824"/>
    <n v="1178.32"/>
  </r>
  <r>
    <s v="AD01-9362"/>
    <x v="0"/>
    <s v="Jul"/>
    <x v="1"/>
    <x v="1"/>
    <s v="Cancelld"/>
    <x v="1"/>
    <x v="0"/>
    <x v="2"/>
    <n v="857"/>
    <n v="1225.51"/>
  </r>
  <r>
    <s v="AD01-9362"/>
    <x v="0"/>
    <s v="Jul"/>
    <x v="1"/>
    <x v="1"/>
    <s v="Cancelld"/>
    <x v="1"/>
    <x v="0"/>
    <x v="2"/>
    <n v="365"/>
    <n v="521.95000000000005"/>
  </r>
  <r>
    <s v="AD01-9362"/>
    <x v="0"/>
    <s v="Jun"/>
    <x v="1"/>
    <x v="1"/>
    <s v="Cancelld"/>
    <x v="1"/>
    <x v="0"/>
    <x v="2"/>
    <n v="152"/>
    <n v="217.36"/>
  </r>
  <r>
    <s v="AD01-9362"/>
    <x v="0"/>
    <s v="Jun"/>
    <x v="1"/>
    <x v="1"/>
    <s v="Cancelld"/>
    <x v="1"/>
    <x v="0"/>
    <x v="2"/>
    <n v="194"/>
    <n v="277.42"/>
  </r>
  <r>
    <s v="AD01-9365"/>
    <x v="0"/>
    <s v="Jun"/>
    <x v="1"/>
    <x v="1"/>
    <s v="Cancelld"/>
    <x v="1"/>
    <x v="0"/>
    <x v="2"/>
    <n v="368"/>
    <n v="526.24"/>
  </r>
  <r>
    <s v="AD01-9364"/>
    <x v="0"/>
    <s v="Jun"/>
    <x v="1"/>
    <x v="1"/>
    <s v="Cancelld"/>
    <x v="1"/>
    <x v="0"/>
    <x v="2"/>
    <n v="148"/>
    <n v="211.64"/>
  </r>
  <r>
    <s v="AD01-9362"/>
    <x v="0"/>
    <s v="Jun"/>
    <x v="1"/>
    <x v="1"/>
    <s v="Cancelld"/>
    <x v="1"/>
    <x v="0"/>
    <x v="2"/>
    <n v="196"/>
    <n v="280.27999999999997"/>
  </r>
  <r>
    <s v="AD01-9365"/>
    <x v="0"/>
    <s v="Jun"/>
    <x v="1"/>
    <x v="1"/>
    <s v="Cancelld"/>
    <x v="1"/>
    <x v="0"/>
    <x v="2"/>
    <n v="370"/>
    <n v="529.1"/>
  </r>
  <r>
    <s v="AD01-9362"/>
    <x v="0"/>
    <s v="Jun"/>
    <x v="1"/>
    <x v="1"/>
    <s v="Cancelld"/>
    <x v="1"/>
    <x v="0"/>
    <x v="2"/>
    <n v="814"/>
    <n v="1164.02"/>
  </r>
  <r>
    <s v="AD01-9361"/>
    <x v="0"/>
    <s v="Jun"/>
    <x v="1"/>
    <x v="1"/>
    <s v="Cancelld"/>
    <x v="1"/>
    <x v="0"/>
    <x v="2"/>
    <n v="847"/>
    <n v="1211.21"/>
  </r>
  <r>
    <s v="AD01-9364"/>
    <x v="0"/>
    <s v="Jun"/>
    <x v="1"/>
    <x v="1"/>
    <s v="Cancelld"/>
    <x v="1"/>
    <x v="0"/>
    <x v="2"/>
    <n v="195"/>
    <n v="526.24"/>
  </r>
  <r>
    <s v="AD01-9362"/>
    <x v="0"/>
    <s v="Jun"/>
    <x v="1"/>
    <x v="1"/>
    <s v="Cancelld"/>
    <x v="1"/>
    <x v="0"/>
    <x v="2"/>
    <n v="369"/>
    <n v="527.66999999999996"/>
  </r>
  <r>
    <s v="AD01-9365"/>
    <x v="0"/>
    <s v="Jun"/>
    <x v="1"/>
    <x v="1"/>
    <s v="Cancelld"/>
    <x v="1"/>
    <x v="0"/>
    <x v="2"/>
    <n v="151"/>
    <n v="215.93"/>
  </r>
  <r>
    <s v="AD01-9362"/>
    <x v="0"/>
    <s v="Jun"/>
    <x v="1"/>
    <x v="1"/>
    <s v="Cancelld"/>
    <x v="1"/>
    <x v="0"/>
    <x v="2"/>
    <n v="199"/>
    <n v="284.57"/>
  </r>
  <r>
    <s v="AD01-9364"/>
    <x v="0"/>
    <s v="Jun"/>
    <x v="1"/>
    <x v="1"/>
    <s v="Cancelld"/>
    <x v="1"/>
    <x v="0"/>
    <x v="2"/>
    <n v="367"/>
    <n v="524.80999999999995"/>
  </r>
  <r>
    <s v="AD01-9365"/>
    <x v="0"/>
    <s v="Jun"/>
    <x v="1"/>
    <x v="1"/>
    <s v="Cancelld"/>
    <x v="1"/>
    <x v="0"/>
    <x v="2"/>
    <n v="823"/>
    <n v="1176.8900000000001"/>
  </r>
  <r>
    <s v="AD01-9361"/>
    <x v="0"/>
    <s v="Jun"/>
    <x v="1"/>
    <x v="1"/>
    <s v="Cancelld"/>
    <x v="1"/>
    <x v="0"/>
    <x v="2"/>
    <n v="856"/>
    <n v="1224.08"/>
  </r>
  <r>
    <s v="AD01-9362"/>
    <x v="0"/>
    <s v="Jun"/>
    <x v="1"/>
    <x v="1"/>
    <s v="Cancelld"/>
    <x v="1"/>
    <x v="0"/>
    <x v="2"/>
    <n v="371"/>
    <n v="530.53"/>
  </r>
  <r>
    <s v="AD01-9362"/>
    <x v="0"/>
    <s v="Mar"/>
    <x v="1"/>
    <x v="1"/>
    <s v="Cancelld"/>
    <x v="1"/>
    <x v="0"/>
    <x v="2"/>
    <n v="164"/>
    <n v="234.52"/>
  </r>
  <r>
    <s v="AD01-9365"/>
    <x v="0"/>
    <s v="Mar"/>
    <x v="1"/>
    <x v="1"/>
    <s v="Cancelld"/>
    <x v="1"/>
    <x v="0"/>
    <x v="2"/>
    <n v="212"/>
    <n v="303.16000000000003"/>
  </r>
  <r>
    <s v="AD01-9362"/>
    <x v="0"/>
    <s v="Mar"/>
    <x v="1"/>
    <x v="1"/>
    <s v="Cancelld"/>
    <x v="1"/>
    <x v="0"/>
    <x v="2"/>
    <n v="140"/>
    <n v="200.2"/>
  </r>
  <r>
    <s v="AD01-9362"/>
    <x v="0"/>
    <s v="Mar"/>
    <x v="1"/>
    <x v="1"/>
    <s v="Cancelld"/>
    <x v="1"/>
    <x v="0"/>
    <x v="2"/>
    <n v="166"/>
    <n v="237.38"/>
  </r>
  <r>
    <s v="AD01-9361"/>
    <x v="0"/>
    <s v="Mar"/>
    <x v="1"/>
    <x v="1"/>
    <s v="Cancelld"/>
    <x v="1"/>
    <x v="0"/>
    <x v="2"/>
    <n v="214"/>
    <n v="306.02"/>
  </r>
  <r>
    <s v="AD01-9361"/>
    <x v="0"/>
    <s v="Mar"/>
    <x v="1"/>
    <x v="1"/>
    <s v="Cancelld"/>
    <x v="1"/>
    <x v="0"/>
    <x v="2"/>
    <n v="811"/>
    <n v="1159.73"/>
  </r>
  <r>
    <s v="AD01-9361"/>
    <x v="0"/>
    <s v="Mar"/>
    <x v="1"/>
    <x v="1"/>
    <s v="Cancelld"/>
    <x v="1"/>
    <x v="0"/>
    <x v="2"/>
    <n v="845"/>
    <n v="1208.3499999999999"/>
  </r>
  <r>
    <s v="AD01-9362"/>
    <x v="0"/>
    <s v="Mar"/>
    <x v="1"/>
    <x v="1"/>
    <s v="Cancelld"/>
    <x v="1"/>
    <x v="0"/>
    <x v="2"/>
    <n v="898"/>
    <n v="1284.1400000000001"/>
  </r>
  <r>
    <s v="AD01-9362"/>
    <x v="0"/>
    <s v="Mar"/>
    <x v="1"/>
    <x v="1"/>
    <s v="Cancelld"/>
    <x v="1"/>
    <x v="0"/>
    <x v="2"/>
    <n v="851"/>
    <n v="526.24"/>
  </r>
  <r>
    <s v="AD01-9361"/>
    <x v="0"/>
    <s v="Mar"/>
    <x v="1"/>
    <x v="1"/>
    <s v="Cancelld"/>
    <x v="1"/>
    <x v="0"/>
    <x v="2"/>
    <n v="884"/>
    <n v="526.24"/>
  </r>
  <r>
    <s v="AD01-9361"/>
    <x v="0"/>
    <s v="Mar"/>
    <x v="1"/>
    <x v="1"/>
    <s v="Cancelld"/>
    <x v="1"/>
    <x v="0"/>
    <x v="2"/>
    <n v="141"/>
    <n v="201.63"/>
  </r>
  <r>
    <s v="AD01-9362"/>
    <x v="0"/>
    <s v="Mar"/>
    <x v="1"/>
    <x v="1"/>
    <s v="Cancelld"/>
    <x v="1"/>
    <x v="0"/>
    <x v="2"/>
    <n v="211"/>
    <n v="301.73"/>
  </r>
  <r>
    <s v="AD01-9362"/>
    <x v="0"/>
    <s v="Mar"/>
    <x v="1"/>
    <x v="1"/>
    <s v="Cancelld"/>
    <x v="1"/>
    <x v="0"/>
    <x v="2"/>
    <n v="139"/>
    <n v="198.77"/>
  </r>
  <r>
    <s v="AD01-9362"/>
    <x v="0"/>
    <s v="Mar"/>
    <x v="1"/>
    <x v="1"/>
    <s v="Cancelld"/>
    <x v="1"/>
    <x v="0"/>
    <x v="2"/>
    <n v="820"/>
    <n v="1172.5999999999999"/>
  </r>
  <r>
    <s v="AD01-9362"/>
    <x v="0"/>
    <s v="Mar"/>
    <x v="1"/>
    <x v="1"/>
    <s v="Cancelld"/>
    <x v="1"/>
    <x v="0"/>
    <x v="2"/>
    <n v="853"/>
    <n v="1219.79"/>
  </r>
  <r>
    <s v="AD01-9362"/>
    <x v="0"/>
    <s v="Mar"/>
    <x v="1"/>
    <x v="1"/>
    <s v="Cancelld"/>
    <x v="1"/>
    <x v="0"/>
    <x v="2"/>
    <n v="137"/>
    <n v="195.91"/>
  </r>
  <r>
    <s v="AD01-9363"/>
    <x v="0"/>
    <s v="May"/>
    <x v="1"/>
    <x v="1"/>
    <s v="Cancelld"/>
    <x v="1"/>
    <x v="0"/>
    <x v="2"/>
    <n v="200"/>
    <n v="286"/>
  </r>
  <r>
    <s v="AD01-9362"/>
    <x v="0"/>
    <s v="May"/>
    <x v="1"/>
    <x v="1"/>
    <s v="Cancelld"/>
    <x v="1"/>
    <x v="0"/>
    <x v="2"/>
    <n v="128"/>
    <n v="183.04"/>
  </r>
  <r>
    <s v="AD01-9362"/>
    <x v="0"/>
    <s v="May"/>
    <x v="1"/>
    <x v="1"/>
    <s v="Cancelld"/>
    <x v="1"/>
    <x v="0"/>
    <x v="2"/>
    <n v="154"/>
    <n v="220.22"/>
  </r>
  <r>
    <s v="AD01-9362"/>
    <x v="0"/>
    <s v="May"/>
    <x v="1"/>
    <x v="1"/>
    <s v="Cancelld"/>
    <x v="1"/>
    <x v="0"/>
    <x v="2"/>
    <n v="202"/>
    <n v="288.86"/>
  </r>
  <r>
    <s v="AD01-9362"/>
    <x v="0"/>
    <s v="May"/>
    <x v="1"/>
    <x v="1"/>
    <s v="Cancelld"/>
    <x v="1"/>
    <x v="0"/>
    <x v="2"/>
    <n v="130"/>
    <n v="185.9"/>
  </r>
  <r>
    <s v="AD01-9363"/>
    <x v="0"/>
    <s v="May"/>
    <x v="1"/>
    <x v="1"/>
    <s v="Cancelld"/>
    <x v="1"/>
    <x v="0"/>
    <x v="2"/>
    <n v="813"/>
    <n v="1162.5899999999999"/>
  </r>
  <r>
    <s v="AD01-9364"/>
    <x v="0"/>
    <s v="May"/>
    <x v="1"/>
    <x v="1"/>
    <s v="Cancelld"/>
    <x v="1"/>
    <x v="0"/>
    <x v="2"/>
    <n v="846"/>
    <n v="1209.78"/>
  </r>
  <r>
    <s v="AD01-9361"/>
    <x v="0"/>
    <s v="May"/>
    <x v="1"/>
    <x v="1"/>
    <s v="Cancelld"/>
    <x v="1"/>
    <x v="0"/>
    <x v="2"/>
    <n v="900"/>
    <n v="1287"/>
  </r>
  <r>
    <s v="AD01-9361"/>
    <x v="0"/>
    <s v="May"/>
    <x v="1"/>
    <x v="1"/>
    <s v="Cancelld"/>
    <x v="1"/>
    <x v="1"/>
    <x v="2"/>
    <n v="853"/>
    <n v="526.24"/>
  </r>
  <r>
    <s v="AD01-9362"/>
    <x v="0"/>
    <s v="May"/>
    <x v="1"/>
    <x v="1"/>
    <s v="Cancelld"/>
    <x v="1"/>
    <x v="1"/>
    <x v="2"/>
    <n v="886"/>
    <n v="526.24"/>
  </r>
  <r>
    <s v="AD01-9363"/>
    <x v="0"/>
    <s v="May"/>
    <x v="1"/>
    <x v="1"/>
    <s v="Cancelld"/>
    <x v="1"/>
    <x v="1"/>
    <x v="2"/>
    <n v="129"/>
    <n v="184.47"/>
  </r>
  <r>
    <s v="AD01-9362"/>
    <x v="0"/>
    <s v="May"/>
    <x v="1"/>
    <x v="1"/>
    <s v="Cancelld"/>
    <x v="1"/>
    <x v="1"/>
    <x v="2"/>
    <n v="157"/>
    <n v="224.51"/>
  </r>
  <r>
    <s v="AD01-9362"/>
    <x v="0"/>
    <s v="May"/>
    <x v="1"/>
    <x v="1"/>
    <s v="Cancelld"/>
    <x v="1"/>
    <x v="1"/>
    <x v="2"/>
    <n v="127"/>
    <n v="181.61"/>
  </r>
  <r>
    <s v="AD01-9362"/>
    <x v="0"/>
    <s v="May"/>
    <x v="1"/>
    <x v="1"/>
    <s v="Cancelld"/>
    <x v="1"/>
    <x v="1"/>
    <x v="2"/>
    <n v="822"/>
    <n v="1175.46"/>
  </r>
  <r>
    <s v="AD01-9361"/>
    <x v="0"/>
    <s v="May"/>
    <x v="1"/>
    <x v="1"/>
    <s v="Cancelld"/>
    <x v="1"/>
    <x v="1"/>
    <x v="2"/>
    <n v="855"/>
    <n v="1222.6500000000001"/>
  </r>
  <r>
    <s v="AD01-9361"/>
    <x v="0"/>
    <s v="Nov"/>
    <x v="1"/>
    <x v="1"/>
    <s v="Cancelld"/>
    <x v="1"/>
    <x v="1"/>
    <x v="2"/>
    <n v="368"/>
    <n v="526.24"/>
  </r>
  <r>
    <s v="AD01-9361"/>
    <x v="0"/>
    <s v="Nov"/>
    <x v="1"/>
    <x v="1"/>
    <s v="Cancelld"/>
    <x v="1"/>
    <x v="1"/>
    <x v="2"/>
    <n v="170"/>
    <n v="243.1"/>
  </r>
  <r>
    <s v="AD01-9362"/>
    <x v="0"/>
    <s v="Nov"/>
    <x v="1"/>
    <x v="1"/>
    <s v="Cancelld"/>
    <x v="1"/>
    <x v="1"/>
    <x v="2"/>
    <n v="344"/>
    <n v="491.92"/>
  </r>
  <r>
    <s v="AD01-9362"/>
    <x v="0"/>
    <s v="Nov"/>
    <x v="1"/>
    <x v="1"/>
    <s v="Cancelld"/>
    <x v="1"/>
    <x v="1"/>
    <x v="2"/>
    <n v="370"/>
    <n v="529.1"/>
  </r>
  <r>
    <s v="AD01-9365"/>
    <x v="0"/>
    <s v="Nov"/>
    <x v="1"/>
    <x v="1"/>
    <s v="Cancelld"/>
    <x v="1"/>
    <x v="1"/>
    <x v="2"/>
    <n v="172"/>
    <n v="245.96"/>
  </r>
  <r>
    <s v="AD01-9364"/>
    <x v="0"/>
    <s v="Nov"/>
    <x v="1"/>
    <x v="1"/>
    <s v="Cancelld"/>
    <x v="1"/>
    <x v="1"/>
    <x v="2"/>
    <n v="340"/>
    <n v="486.2"/>
  </r>
  <r>
    <s v="AD01-9362"/>
    <x v="0"/>
    <s v="Nov"/>
    <x v="1"/>
    <x v="1"/>
    <s v="Cancelld"/>
    <x v="1"/>
    <x v="1"/>
    <x v="2"/>
    <n v="852"/>
    <n v="1218.3599999999999"/>
  </r>
  <r>
    <s v="AD01-9362"/>
    <x v="0"/>
    <s v="Nov"/>
    <x v="1"/>
    <x v="1"/>
    <s v="Cancelld"/>
    <x v="1"/>
    <x v="1"/>
    <x v="2"/>
    <n v="905"/>
    <n v="1294.1500000000001"/>
  </r>
  <r>
    <s v="AD01-9362"/>
    <x v="0"/>
    <s v="Nov"/>
    <x v="1"/>
    <x v="1"/>
    <s v="Cancelld"/>
    <x v="1"/>
    <x v="1"/>
    <x v="2"/>
    <n v="858"/>
    <n v="526.24"/>
  </r>
  <r>
    <s v="AD01-9361"/>
    <x v="0"/>
    <s v="Nov"/>
    <x v="1"/>
    <x v="1"/>
    <s v="Cancelld"/>
    <x v="1"/>
    <x v="1"/>
    <x v="2"/>
    <n v="171"/>
    <n v="526.24"/>
  </r>
  <r>
    <s v="AD01-9364"/>
    <x v="0"/>
    <s v="Nov"/>
    <x v="1"/>
    <x v="1"/>
    <s v="Cancelld"/>
    <x v="1"/>
    <x v="1"/>
    <x v="2"/>
    <n v="367"/>
    <n v="524.80999999999995"/>
  </r>
  <r>
    <s v="AD01-9361"/>
    <x v="0"/>
    <s v="Nov"/>
    <x v="1"/>
    <x v="1"/>
    <s v="Cancelld"/>
    <x v="1"/>
    <x v="1"/>
    <x v="2"/>
    <n v="169"/>
    <n v="241.67"/>
  </r>
  <r>
    <s v="AD01-9362"/>
    <x v="0"/>
    <s v="Nov"/>
    <x v="1"/>
    <x v="1"/>
    <s v="Cancelld"/>
    <x v="1"/>
    <x v="1"/>
    <x v="2"/>
    <n v="343"/>
    <n v="490.49"/>
  </r>
  <r>
    <s v="AD01-9362"/>
    <x v="0"/>
    <s v="Nov"/>
    <x v="1"/>
    <x v="1"/>
    <s v="Cancelld"/>
    <x v="1"/>
    <x v="1"/>
    <x v="2"/>
    <n v="827"/>
    <n v="1182.6099999999999"/>
  </r>
  <r>
    <s v="AD01-9361"/>
    <x v="0"/>
    <s v="Nov"/>
    <x v="1"/>
    <x v="1"/>
    <s v="Cancelld"/>
    <x v="1"/>
    <x v="1"/>
    <x v="2"/>
    <n v="341"/>
    <n v="487.63"/>
  </r>
  <r>
    <s v="AD01-9362"/>
    <x v="0"/>
    <s v="Oct"/>
    <x v="1"/>
    <x v="1"/>
    <s v="Cancelld"/>
    <x v="1"/>
    <x v="1"/>
    <x v="2"/>
    <n v="128"/>
    <n v="183.04"/>
  </r>
  <r>
    <s v="AD01-9362"/>
    <x v="0"/>
    <s v="Oct"/>
    <x v="1"/>
    <x v="1"/>
    <s v="Cancelld"/>
    <x v="1"/>
    <x v="1"/>
    <x v="2"/>
    <n v="176"/>
    <n v="251.68"/>
  </r>
  <r>
    <s v="AD01-9362"/>
    <x v="0"/>
    <s v="Oct"/>
    <x v="1"/>
    <x v="1"/>
    <s v="Cancelld"/>
    <x v="1"/>
    <x v="1"/>
    <x v="2"/>
    <n v="350"/>
    <n v="500.5"/>
  </r>
  <r>
    <s v="AD01-9362"/>
    <x v="0"/>
    <s v="Oct"/>
    <x v="1"/>
    <x v="1"/>
    <s v="Cancelld"/>
    <x v="1"/>
    <x v="1"/>
    <x v="2"/>
    <n v="130"/>
    <n v="185.9"/>
  </r>
  <r>
    <s v="AD01-9363"/>
    <x v="0"/>
    <s v="Oct"/>
    <x v="1"/>
    <x v="1"/>
    <s v="Cancelld"/>
    <x v="1"/>
    <x v="1"/>
    <x v="2"/>
    <n v="346"/>
    <n v="494.78"/>
  </r>
  <r>
    <s v="AD01-9362"/>
    <x v="0"/>
    <s v="Oct"/>
    <x v="1"/>
    <x v="1"/>
    <s v="Cancelld"/>
    <x v="1"/>
    <x v="1"/>
    <x v="2"/>
    <n v="818"/>
    <n v="1169.74"/>
  </r>
  <r>
    <s v="AD01-9361"/>
    <x v="0"/>
    <s v="Oct"/>
    <x v="1"/>
    <x v="1"/>
    <s v="Cancelld"/>
    <x v="1"/>
    <x v="1"/>
    <x v="2"/>
    <n v="851"/>
    <n v="1216.93"/>
  </r>
  <r>
    <s v="AD01-9364"/>
    <x v="0"/>
    <s v="Oct"/>
    <x v="1"/>
    <x v="1"/>
    <s v="Cancelld"/>
    <x v="1"/>
    <x v="1"/>
    <x v="2"/>
    <n v="904"/>
    <n v="1292.72"/>
  </r>
  <r>
    <s v="AD01-9364"/>
    <x v="0"/>
    <s v="Oct"/>
    <x v="1"/>
    <x v="1"/>
    <s v="Cancelld"/>
    <x v="1"/>
    <x v="1"/>
    <x v="2"/>
    <n v="857"/>
    <n v="526.24"/>
  </r>
  <r>
    <s v="AD01-9362"/>
    <x v="0"/>
    <s v="Oct"/>
    <x v="1"/>
    <x v="1"/>
    <s v="Cancelld"/>
    <x v="1"/>
    <x v="1"/>
    <x v="2"/>
    <n v="177"/>
    <n v="526.24"/>
  </r>
  <r>
    <s v="AD01-9362"/>
    <x v="0"/>
    <s v="Oct"/>
    <x v="1"/>
    <x v="1"/>
    <s v="Cancelld"/>
    <x v="1"/>
    <x v="1"/>
    <x v="2"/>
    <n v="345"/>
    <n v="493.35"/>
  </r>
  <r>
    <s v="AD01-9363"/>
    <x v="0"/>
    <s v="Oct"/>
    <x v="1"/>
    <x v="1"/>
    <s v="Cancelld"/>
    <x v="1"/>
    <x v="1"/>
    <x v="2"/>
    <n v="127"/>
    <n v="181.61"/>
  </r>
  <r>
    <s v="AD01-9364"/>
    <x v="0"/>
    <s v="Oct"/>
    <x v="1"/>
    <x v="1"/>
    <s v="Cancelld"/>
    <x v="1"/>
    <x v="1"/>
    <x v="2"/>
    <n v="175"/>
    <n v="250.25"/>
  </r>
  <r>
    <s v="AD01-9362"/>
    <x v="0"/>
    <s v="Oct"/>
    <x v="1"/>
    <x v="1"/>
    <s v="Cancelld"/>
    <x v="1"/>
    <x v="1"/>
    <x v="2"/>
    <n v="349"/>
    <n v="499.07"/>
  </r>
  <r>
    <s v="AD01-9362"/>
    <x v="0"/>
    <s v="Oct"/>
    <x v="1"/>
    <x v="1"/>
    <s v="Cancelld"/>
    <x v="1"/>
    <x v="1"/>
    <x v="2"/>
    <n v="826"/>
    <n v="1181.18"/>
  </r>
  <r>
    <s v="AD01-9361"/>
    <x v="0"/>
    <s v="Oct"/>
    <x v="1"/>
    <x v="1"/>
    <s v="Cancelld"/>
    <x v="1"/>
    <x v="1"/>
    <x v="2"/>
    <n v="860"/>
    <n v="1229.8"/>
  </r>
  <r>
    <s v="AD01-9362"/>
    <x v="0"/>
    <s v="Oct"/>
    <x v="1"/>
    <x v="1"/>
    <s v="Cancelld"/>
    <x v="1"/>
    <x v="1"/>
    <x v="2"/>
    <n v="347"/>
    <n v="496.21"/>
  </r>
  <r>
    <s v="AD01-9363"/>
    <x v="0"/>
    <s v="Sep"/>
    <x v="1"/>
    <x v="1"/>
    <s v="Cancelld"/>
    <x v="1"/>
    <x v="1"/>
    <x v="2"/>
    <n v="134"/>
    <n v="191.62"/>
  </r>
  <r>
    <s v="AD01-9362"/>
    <x v="0"/>
    <s v="Sep"/>
    <x v="1"/>
    <x v="1"/>
    <s v="Cancelld"/>
    <x v="1"/>
    <x v="1"/>
    <x v="2"/>
    <n v="182"/>
    <n v="260.26"/>
  </r>
  <r>
    <s v="AD01-9362"/>
    <x v="0"/>
    <s v="Sep"/>
    <x v="1"/>
    <x v="1"/>
    <s v="Cancelld"/>
    <x v="1"/>
    <x v="1"/>
    <x v="2"/>
    <n v="136"/>
    <n v="194.48"/>
  </r>
  <r>
    <s v="AD01-9361"/>
    <x v="0"/>
    <s v="Sep"/>
    <x v="1"/>
    <x v="1"/>
    <s v="Cancelld"/>
    <x v="1"/>
    <x v="1"/>
    <x v="2"/>
    <n v="178"/>
    <n v="254.54"/>
  </r>
  <r>
    <s v="AD01-9364"/>
    <x v="0"/>
    <s v="Sep"/>
    <x v="1"/>
    <x v="1"/>
    <s v="Cancelld"/>
    <x v="1"/>
    <x v="1"/>
    <x v="2"/>
    <n v="352"/>
    <n v="503.36"/>
  </r>
  <r>
    <s v="AD01-9362"/>
    <x v="0"/>
    <s v="Sep"/>
    <x v="1"/>
    <x v="1"/>
    <s v="Cancelld"/>
    <x v="1"/>
    <x v="1"/>
    <x v="2"/>
    <n v="817"/>
    <n v="1168.31"/>
  </r>
  <r>
    <s v="AD01-9364"/>
    <x v="0"/>
    <s v="Sep"/>
    <x v="1"/>
    <x v="1"/>
    <s v="Cancelld"/>
    <x v="1"/>
    <x v="1"/>
    <x v="2"/>
    <n v="850"/>
    <n v="1215.5"/>
  </r>
  <r>
    <s v="AD01-9364"/>
    <x v="0"/>
    <s v="Sep"/>
    <x v="1"/>
    <x v="1"/>
    <s v="Cancelld"/>
    <x v="1"/>
    <x v="1"/>
    <x v="2"/>
    <n v="903"/>
    <n v="1291.29"/>
  </r>
  <r>
    <s v="AD01-9364"/>
    <x v="0"/>
    <s v="Sep"/>
    <x v="1"/>
    <x v="1"/>
    <s v="Cancelld"/>
    <x v="1"/>
    <x v="1"/>
    <x v="2"/>
    <n v="856"/>
    <n v="526.24"/>
  </r>
  <r>
    <s v="AD01-9362"/>
    <x v="0"/>
    <s v="Sep"/>
    <x v="1"/>
    <x v="1"/>
    <s v="Cancelld"/>
    <x v="1"/>
    <x v="1"/>
    <x v="2"/>
    <n v="183"/>
    <n v="526.24"/>
  </r>
  <r>
    <s v="AD01-9362"/>
    <x v="0"/>
    <s v="Sep"/>
    <x v="1"/>
    <x v="1"/>
    <s v="Cancelld"/>
    <x v="1"/>
    <x v="1"/>
    <x v="2"/>
    <n v="351"/>
    <n v="501.93"/>
  </r>
  <r>
    <s v="AD01-9364"/>
    <x v="0"/>
    <s v="Sep"/>
    <x v="1"/>
    <x v="1"/>
    <s v="Cancelld"/>
    <x v="1"/>
    <x v="1"/>
    <x v="2"/>
    <n v="133"/>
    <n v="190.19"/>
  </r>
  <r>
    <s v="AD01-9361"/>
    <x v="0"/>
    <s v="Sep"/>
    <x v="1"/>
    <x v="1"/>
    <s v="Cancelld"/>
    <x v="1"/>
    <x v="1"/>
    <x v="2"/>
    <n v="181"/>
    <n v="258.83"/>
  </r>
  <r>
    <s v="AD01-9362"/>
    <x v="0"/>
    <s v="Sep"/>
    <x v="1"/>
    <x v="1"/>
    <s v="Cancelld"/>
    <x v="1"/>
    <x v="1"/>
    <x v="2"/>
    <n v="355"/>
    <n v="507.65"/>
  </r>
  <r>
    <s v="AD01-9364"/>
    <x v="0"/>
    <s v="Sep"/>
    <x v="1"/>
    <x v="1"/>
    <s v="Cancelld"/>
    <x v="1"/>
    <x v="1"/>
    <x v="2"/>
    <n v="859"/>
    <n v="1228.3699999999999"/>
  </r>
  <r>
    <s v="AD01-9363"/>
    <x v="0"/>
    <s v="Sep"/>
    <x v="1"/>
    <x v="1"/>
    <s v="Cancelld"/>
    <x v="1"/>
    <x v="1"/>
    <x v="2"/>
    <n v="353"/>
    <n v="504.79"/>
  </r>
  <r>
    <s v="AD01-9361"/>
    <x v="0"/>
    <s v="Mar"/>
    <x v="0"/>
    <x v="1"/>
    <s v="Order assembled"/>
    <x v="1"/>
    <x v="1"/>
    <x v="1"/>
    <n v="364"/>
    <n v="520.52"/>
  </r>
  <r>
    <s v="AD01-9362"/>
    <x v="0"/>
    <s v="Mar"/>
    <x v="0"/>
    <x v="1"/>
    <s v="Order assembled"/>
    <x v="1"/>
    <x v="1"/>
    <x v="0"/>
    <n v="358"/>
    <n v="511.94"/>
  </r>
  <r>
    <s v="AD01-9361"/>
    <x v="0"/>
    <s v="Mar"/>
    <x v="0"/>
    <x v="1"/>
    <s v="Order assembled"/>
    <x v="1"/>
    <x v="1"/>
    <x v="1"/>
    <n v="367"/>
    <n v="524.80999999999995"/>
  </r>
  <r>
    <s v="AD01-9365"/>
    <x v="0"/>
    <s v="Mar"/>
    <x v="0"/>
    <x v="1"/>
    <s v="Order assembled"/>
    <x v="1"/>
    <x v="1"/>
    <x v="0"/>
    <n v="361"/>
    <n v="516.23"/>
  </r>
  <r>
    <s v="AD01-9361"/>
    <x v="0"/>
    <s v="Mar"/>
    <x v="0"/>
    <x v="1"/>
    <s v="Cancelld"/>
    <x v="1"/>
    <x v="1"/>
    <x v="0"/>
    <n v="355"/>
    <n v="507.65"/>
  </r>
  <r>
    <s v="AD01-9363"/>
    <x v="0"/>
    <s v="Feb"/>
    <x v="1"/>
    <x v="1"/>
    <s v="Order assembled"/>
    <x v="0"/>
    <x v="1"/>
    <x v="1"/>
    <n v="780"/>
    <n v="1115.4000000000001"/>
  </r>
  <r>
    <s v="AD01-9364"/>
    <x v="0"/>
    <s v="Feb"/>
    <x v="1"/>
    <x v="1"/>
    <s v="Order assembled"/>
    <x v="0"/>
    <x v="1"/>
    <x v="1"/>
    <n v="781"/>
    <n v="1116.83"/>
  </r>
  <r>
    <s v="AD01-9361"/>
    <x v="0"/>
    <s v="Feb"/>
    <x v="1"/>
    <x v="1"/>
    <s v="Order assembled"/>
    <x v="0"/>
    <x v="1"/>
    <x v="1"/>
    <n v="782"/>
    <n v="1118.26"/>
  </r>
  <r>
    <s v="AD01-9362"/>
    <x v="0"/>
    <s v="Feb"/>
    <x v="1"/>
    <x v="1"/>
    <s v="Order assembled"/>
    <x v="0"/>
    <x v="1"/>
    <x v="1"/>
    <n v="820"/>
    <n v="526.24"/>
  </r>
  <r>
    <s v="AD01-9362"/>
    <x v="0"/>
    <s v="Feb"/>
    <x v="1"/>
    <x v="1"/>
    <s v="Order assembled"/>
    <x v="0"/>
    <x v="1"/>
    <x v="1"/>
    <n v="821"/>
    <n v="526.24"/>
  </r>
  <r>
    <s v="AD01-9364"/>
    <x v="0"/>
    <s v="Jan"/>
    <x v="1"/>
    <x v="1"/>
    <s v="Order assembled"/>
    <x v="0"/>
    <x v="1"/>
    <x v="0"/>
    <n v="362"/>
    <n v="517.66"/>
  </r>
  <r>
    <s v="AD01-9364"/>
    <x v="0"/>
    <s v="Jan"/>
    <x v="1"/>
    <x v="1"/>
    <s v="Order assembled"/>
    <x v="0"/>
    <x v="1"/>
    <x v="0"/>
    <n v="779"/>
    <n v="1113.97"/>
  </r>
  <r>
    <s v="AD01-9363"/>
    <x v="0"/>
    <s v="Jan"/>
    <x v="1"/>
    <x v="1"/>
    <s v="Order assembled"/>
    <x v="0"/>
    <x v="1"/>
    <x v="0"/>
    <n v="819"/>
    <n v="526.24"/>
  </r>
  <r>
    <s v="AD01-9363"/>
    <x v="0"/>
    <s v="Jan"/>
    <x v="1"/>
    <x v="1"/>
    <s v="Order assembled"/>
    <x v="0"/>
    <x v="1"/>
    <x v="0"/>
    <n v="361"/>
    <n v="516.23"/>
  </r>
  <r>
    <s v="AD01-9362"/>
    <x v="0"/>
    <s v="Mar"/>
    <x v="1"/>
    <x v="1"/>
    <s v="Order assembled"/>
    <x v="0"/>
    <x v="1"/>
    <x v="1"/>
    <n v="822"/>
    <n v="526.24"/>
  </r>
  <r>
    <s v="AD01-9362"/>
    <x v="1"/>
    <s v="Dec"/>
    <x v="0"/>
    <x v="0"/>
    <s v="Order assembled"/>
    <x v="1"/>
    <x v="0"/>
    <x v="0"/>
    <n v="278"/>
    <n v="397.54"/>
  </r>
  <r>
    <s v="AD01-9361"/>
    <x v="1"/>
    <s v="Dec"/>
    <x v="0"/>
    <x v="0"/>
    <s v="Order assembled"/>
    <x v="1"/>
    <x v="0"/>
    <x v="0"/>
    <n v="272"/>
    <n v="388.96"/>
  </r>
  <r>
    <s v="AD01-9361"/>
    <x v="1"/>
    <s v="Dec"/>
    <x v="0"/>
    <x v="0"/>
    <s v="Order assembled"/>
    <x v="1"/>
    <x v="0"/>
    <x v="0"/>
    <n v="266"/>
    <n v="380.38"/>
  </r>
  <r>
    <s v="AD01-9364"/>
    <x v="1"/>
    <s v="Dec"/>
    <x v="0"/>
    <x v="0"/>
    <s v="Order assembled"/>
    <x v="1"/>
    <x v="0"/>
    <x v="0"/>
    <n v="276"/>
    <n v="526.24"/>
  </r>
  <r>
    <s v="AD01-9362"/>
    <x v="1"/>
    <s v="Dec"/>
    <x v="0"/>
    <x v="0"/>
    <s v="Order assembled"/>
    <x v="1"/>
    <x v="0"/>
    <x v="0"/>
    <n v="270"/>
    <n v="526.24"/>
  </r>
  <r>
    <s v="AD01-9362"/>
    <x v="1"/>
    <s v="Dec"/>
    <x v="0"/>
    <x v="0"/>
    <s v="Order assembled"/>
    <x v="1"/>
    <x v="0"/>
    <x v="0"/>
    <n v="279"/>
    <n v="398.97"/>
  </r>
  <r>
    <s v="AD01-9362"/>
    <x v="1"/>
    <s v="Dec"/>
    <x v="0"/>
    <x v="0"/>
    <s v="Order assembled"/>
    <x v="1"/>
    <x v="0"/>
    <x v="0"/>
    <n v="273"/>
    <n v="390.39"/>
  </r>
  <r>
    <s v="AD01-9361"/>
    <x v="1"/>
    <s v="Dec"/>
    <x v="0"/>
    <x v="0"/>
    <s v="Order assembled"/>
    <x v="1"/>
    <x v="0"/>
    <x v="0"/>
    <n v="267"/>
    <n v="381.81"/>
  </r>
  <r>
    <s v="AD01-9362"/>
    <x v="1"/>
    <s v="Dec"/>
    <x v="0"/>
    <x v="0"/>
    <s v="Order assembled"/>
    <x v="1"/>
    <x v="0"/>
    <x v="0"/>
    <n v="275"/>
    <n v="393.25"/>
  </r>
  <r>
    <s v="AD01-9362"/>
    <x v="1"/>
    <s v="Dec"/>
    <x v="0"/>
    <x v="0"/>
    <s v="Order assembled"/>
    <x v="1"/>
    <x v="0"/>
    <x v="0"/>
    <n v="269"/>
    <n v="384.67"/>
  </r>
  <r>
    <s v="AD01-9364"/>
    <x v="1"/>
    <s v="Nov"/>
    <x v="0"/>
    <x v="0"/>
    <s v="Order assembled"/>
    <x v="1"/>
    <x v="0"/>
    <x v="0"/>
    <n v="296"/>
    <n v="423.28"/>
  </r>
  <r>
    <s v="AD01-9362"/>
    <x v="1"/>
    <s v="Nov"/>
    <x v="0"/>
    <x v="0"/>
    <s v="Order assembled"/>
    <x v="1"/>
    <x v="0"/>
    <x v="0"/>
    <n v="290"/>
    <n v="414.7"/>
  </r>
  <r>
    <s v="AD01-9363"/>
    <x v="1"/>
    <s v="Nov"/>
    <x v="0"/>
    <x v="0"/>
    <s v="Order assembled"/>
    <x v="1"/>
    <x v="0"/>
    <x v="0"/>
    <n v="284"/>
    <n v="406.12"/>
  </r>
  <r>
    <s v="AD01-9365"/>
    <x v="1"/>
    <s v="Nov"/>
    <x v="0"/>
    <x v="0"/>
    <s v="Order assembled"/>
    <x v="1"/>
    <x v="0"/>
    <x v="0"/>
    <n v="294"/>
    <n v="526.24"/>
  </r>
  <r>
    <s v="AD01-9361"/>
    <x v="1"/>
    <s v="Nov"/>
    <x v="0"/>
    <x v="0"/>
    <s v="Order assembled"/>
    <x v="1"/>
    <x v="0"/>
    <x v="0"/>
    <n v="288"/>
    <n v="526.24"/>
  </r>
  <r>
    <s v="AD01-9361"/>
    <x v="1"/>
    <s v="Nov"/>
    <x v="0"/>
    <x v="0"/>
    <s v="Order assembled"/>
    <x v="1"/>
    <x v="0"/>
    <x v="0"/>
    <n v="282"/>
    <n v="526.24"/>
  </r>
  <r>
    <s v="AD01-9361"/>
    <x v="1"/>
    <s v="Nov"/>
    <x v="0"/>
    <x v="0"/>
    <s v="Order assembled"/>
    <x v="1"/>
    <x v="0"/>
    <x v="0"/>
    <n v="291"/>
    <n v="416.13"/>
  </r>
  <r>
    <s v="AD01-9365"/>
    <x v="1"/>
    <s v="Nov"/>
    <x v="0"/>
    <x v="0"/>
    <s v="Order assembled"/>
    <x v="1"/>
    <x v="0"/>
    <x v="0"/>
    <n v="285"/>
    <n v="407.55"/>
  </r>
  <r>
    <s v="AD01-9363"/>
    <x v="1"/>
    <s v="Nov"/>
    <x v="0"/>
    <x v="0"/>
    <s v="Order assembled"/>
    <x v="1"/>
    <x v="0"/>
    <x v="0"/>
    <n v="293"/>
    <n v="418.99"/>
  </r>
  <r>
    <s v="AD01-9364"/>
    <x v="1"/>
    <s v="Nov"/>
    <x v="0"/>
    <x v="0"/>
    <s v="Order assembled"/>
    <x v="1"/>
    <x v="0"/>
    <x v="0"/>
    <n v="287"/>
    <n v="410.41"/>
  </r>
  <r>
    <s v="AD01-9361"/>
    <x v="1"/>
    <s v="Nov"/>
    <x v="0"/>
    <x v="0"/>
    <s v="Order assembled"/>
    <x v="1"/>
    <x v="0"/>
    <x v="0"/>
    <n v="281"/>
    <n v="401.83"/>
  </r>
  <r>
    <s v="AD01-9364"/>
    <x v="1"/>
    <s v="Oct"/>
    <x v="0"/>
    <x v="0"/>
    <s v="Order assembled"/>
    <x v="1"/>
    <x v="0"/>
    <x v="0"/>
    <n v="308"/>
    <n v="440.44"/>
  </r>
  <r>
    <s v="AD01-9362"/>
    <x v="1"/>
    <s v="Oct"/>
    <x v="0"/>
    <x v="0"/>
    <s v="Order assembled"/>
    <x v="1"/>
    <x v="0"/>
    <x v="0"/>
    <n v="302"/>
    <n v="431.86"/>
  </r>
  <r>
    <s v="AD01-9362"/>
    <x v="1"/>
    <s v="Oct"/>
    <x v="0"/>
    <x v="0"/>
    <s v="Order assembled"/>
    <x v="1"/>
    <x v="0"/>
    <x v="0"/>
    <n v="306"/>
    <n v="526.24"/>
  </r>
  <r>
    <s v="AD01-9363"/>
    <x v="1"/>
    <s v="Oct"/>
    <x v="0"/>
    <x v="0"/>
    <s v="Order assembled"/>
    <x v="1"/>
    <x v="0"/>
    <x v="0"/>
    <n v="300"/>
    <n v="526.24"/>
  </r>
  <r>
    <s v="AD01-9364"/>
    <x v="1"/>
    <s v="Oct"/>
    <x v="0"/>
    <x v="0"/>
    <s v="Order assembled"/>
    <x v="1"/>
    <x v="0"/>
    <x v="0"/>
    <n v="309"/>
    <n v="441.87"/>
  </r>
  <r>
    <s v="AD01-9364"/>
    <x v="1"/>
    <s v="Oct"/>
    <x v="0"/>
    <x v="0"/>
    <s v="Order assembled"/>
    <x v="1"/>
    <x v="0"/>
    <x v="0"/>
    <n v="303"/>
    <n v="433.29"/>
  </r>
  <r>
    <s v="AD01-9364"/>
    <x v="1"/>
    <s v="Oct"/>
    <x v="0"/>
    <x v="0"/>
    <s v="Order assembled"/>
    <x v="1"/>
    <x v="0"/>
    <x v="0"/>
    <n v="297"/>
    <n v="424.71"/>
  </r>
  <r>
    <s v="AD01-9361"/>
    <x v="1"/>
    <s v="Oct"/>
    <x v="0"/>
    <x v="0"/>
    <s v="Order assembled"/>
    <x v="1"/>
    <x v="0"/>
    <x v="0"/>
    <n v="305"/>
    <n v="436.15"/>
  </r>
  <r>
    <s v="AD01-9361"/>
    <x v="1"/>
    <s v="Oct"/>
    <x v="0"/>
    <x v="0"/>
    <s v="Order assembled"/>
    <x v="1"/>
    <x v="0"/>
    <x v="0"/>
    <n v="299"/>
    <n v="427.57"/>
  </r>
  <r>
    <s v="AD01-9361"/>
    <x v="1"/>
    <s v="Apr"/>
    <x v="0"/>
    <x v="0"/>
    <s v="Order assembled"/>
    <x v="0"/>
    <x v="0"/>
    <x v="0"/>
    <n v="158"/>
    <n v="526.24"/>
  </r>
  <r>
    <s v="AD01-9361"/>
    <x v="1"/>
    <s v="Apr"/>
    <x v="0"/>
    <x v="0"/>
    <s v="Order assembled"/>
    <x v="0"/>
    <x v="0"/>
    <x v="0"/>
    <n v="152"/>
    <n v="526.24"/>
  </r>
  <r>
    <s v="AD01-9362"/>
    <x v="1"/>
    <s v="Apr"/>
    <x v="0"/>
    <x v="0"/>
    <s v="Order assembled"/>
    <x v="0"/>
    <x v="0"/>
    <x v="1"/>
    <n v="170"/>
    <n v="243.1"/>
  </r>
  <r>
    <s v="AD01-9362"/>
    <x v="1"/>
    <s v="Apr"/>
    <x v="0"/>
    <x v="0"/>
    <s v="Order assembled"/>
    <x v="0"/>
    <x v="0"/>
    <x v="1"/>
    <n v="218"/>
    <n v="311.74"/>
  </r>
  <r>
    <s v="AD01-9361"/>
    <x v="1"/>
    <s v="Apr"/>
    <x v="0"/>
    <x v="0"/>
    <s v="Order assembled"/>
    <x v="0"/>
    <x v="0"/>
    <x v="1"/>
    <n v="146"/>
    <n v="208.78"/>
  </r>
  <r>
    <s v="AD01-9364"/>
    <x v="1"/>
    <s v="Apr"/>
    <x v="0"/>
    <x v="0"/>
    <s v="Order assembled"/>
    <x v="0"/>
    <x v="0"/>
    <x v="1"/>
    <n v="172"/>
    <n v="245.96"/>
  </r>
  <r>
    <s v="AD01-9361"/>
    <x v="1"/>
    <s v="Apr"/>
    <x v="0"/>
    <x v="0"/>
    <s v="Order assembled"/>
    <x v="0"/>
    <x v="0"/>
    <x v="1"/>
    <n v="220"/>
    <n v="314.60000000000002"/>
  </r>
  <r>
    <s v="AD01-9361"/>
    <x v="1"/>
    <s v="Apr"/>
    <x v="0"/>
    <x v="0"/>
    <s v="Order assembled"/>
    <x v="0"/>
    <x v="0"/>
    <x v="1"/>
    <n v="162"/>
    <n v="526.24"/>
  </r>
  <r>
    <s v="AD01-9362"/>
    <x v="1"/>
    <s v="Apr"/>
    <x v="0"/>
    <x v="0"/>
    <s v="Order assembled"/>
    <x v="0"/>
    <x v="0"/>
    <x v="1"/>
    <n v="156"/>
    <n v="526.24"/>
  </r>
  <r>
    <s v="AD01-9362"/>
    <x v="1"/>
    <s v="Apr"/>
    <x v="0"/>
    <x v="0"/>
    <s v="Order assembled"/>
    <x v="0"/>
    <x v="0"/>
    <x v="1"/>
    <n v="150"/>
    <n v="526.24"/>
  </r>
  <r>
    <s v="AD01-9362"/>
    <x v="1"/>
    <s v="Apr"/>
    <x v="0"/>
    <x v="0"/>
    <s v="Order assembled"/>
    <x v="0"/>
    <x v="0"/>
    <x v="1"/>
    <n v="687"/>
    <n v="982.41"/>
  </r>
  <r>
    <s v="AD01-9361"/>
    <x v="1"/>
    <s v="Apr"/>
    <x v="0"/>
    <x v="0"/>
    <s v="Order assembled"/>
    <x v="0"/>
    <x v="0"/>
    <x v="1"/>
    <n v="721"/>
    <n v="1031.03"/>
  </r>
  <r>
    <s v="AD01-9362"/>
    <x v="1"/>
    <s v="Apr"/>
    <x v="0"/>
    <x v="0"/>
    <s v="Order assembled"/>
    <x v="0"/>
    <x v="0"/>
    <x v="1"/>
    <n v="774"/>
    <n v="1106.82"/>
  </r>
  <r>
    <s v="AD01-9361"/>
    <x v="1"/>
    <s v="Apr"/>
    <x v="0"/>
    <x v="0"/>
    <s v="Order assembled"/>
    <x v="0"/>
    <x v="0"/>
    <x v="1"/>
    <n v="159"/>
    <n v="227.37"/>
  </r>
  <r>
    <s v="AD01-9362"/>
    <x v="1"/>
    <s v="Apr"/>
    <x v="0"/>
    <x v="0"/>
    <s v="Order assembled"/>
    <x v="0"/>
    <x v="0"/>
    <x v="1"/>
    <n v="153"/>
    <n v="218.79"/>
  </r>
  <r>
    <s v="AD01-9361"/>
    <x v="1"/>
    <s v="Apr"/>
    <x v="0"/>
    <x v="0"/>
    <s v="Order assembled"/>
    <x v="0"/>
    <x v="0"/>
    <x v="1"/>
    <n v="147"/>
    <n v="210.21"/>
  </r>
  <r>
    <s v="AD01-9362"/>
    <x v="1"/>
    <s v="Apr"/>
    <x v="0"/>
    <x v="0"/>
    <s v="Order assembled"/>
    <x v="0"/>
    <x v="0"/>
    <x v="1"/>
    <n v="171"/>
    <n v="244.53"/>
  </r>
  <r>
    <s v="AD01-9362"/>
    <x v="1"/>
    <s v="Apr"/>
    <x v="0"/>
    <x v="0"/>
    <s v="Order assembled"/>
    <x v="0"/>
    <x v="0"/>
    <x v="1"/>
    <n v="760"/>
    <n v="526.24"/>
  </r>
  <r>
    <s v="AD01-9362"/>
    <x v="1"/>
    <s v="Apr"/>
    <x v="0"/>
    <x v="0"/>
    <s v="Order assembled"/>
    <x v="0"/>
    <x v="0"/>
    <x v="1"/>
    <n v="813"/>
    <n v="526.24"/>
  </r>
  <r>
    <s v="AD01-9362"/>
    <x v="1"/>
    <s v="Apr"/>
    <x v="0"/>
    <x v="0"/>
    <s v="Order assembled"/>
    <x v="0"/>
    <x v="0"/>
    <x v="1"/>
    <n v="217"/>
    <n v="310.31"/>
  </r>
  <r>
    <s v="AD01-9364"/>
    <x v="1"/>
    <s v="Apr"/>
    <x v="0"/>
    <x v="0"/>
    <s v="Order assembled"/>
    <x v="0"/>
    <x v="0"/>
    <x v="1"/>
    <n v="145"/>
    <n v="207.35"/>
  </r>
  <r>
    <s v="AD01-9362"/>
    <x v="1"/>
    <s v="Apr"/>
    <x v="0"/>
    <x v="0"/>
    <s v="Order assembled"/>
    <x v="0"/>
    <x v="0"/>
    <x v="0"/>
    <n v="161"/>
    <n v="230.23"/>
  </r>
  <r>
    <s v="AD01-9363"/>
    <x v="1"/>
    <s v="Apr"/>
    <x v="0"/>
    <x v="0"/>
    <s v="Order assembled"/>
    <x v="0"/>
    <x v="0"/>
    <x v="0"/>
    <n v="155"/>
    <n v="221.65"/>
  </r>
  <r>
    <s v="AD01-9362"/>
    <x v="1"/>
    <s v="Apr"/>
    <x v="0"/>
    <x v="0"/>
    <s v="Order assembled"/>
    <x v="0"/>
    <x v="0"/>
    <x v="0"/>
    <n v="149"/>
    <n v="213.07"/>
  </r>
  <r>
    <s v="AD01-9361"/>
    <x v="1"/>
    <s v="Apr"/>
    <x v="0"/>
    <x v="0"/>
    <s v="Order assembled"/>
    <x v="0"/>
    <x v="0"/>
    <x v="1"/>
    <n v="173"/>
    <n v="247.39"/>
  </r>
  <r>
    <s v="AD01-9361"/>
    <x v="1"/>
    <s v="Apr"/>
    <x v="0"/>
    <x v="0"/>
    <s v="Order assembled"/>
    <x v="0"/>
    <x v="0"/>
    <x v="1"/>
    <n v="221"/>
    <n v="316.02999999999997"/>
  </r>
  <r>
    <s v="AD01-9362"/>
    <x v="1"/>
    <s v="Apr"/>
    <x v="0"/>
    <x v="0"/>
    <s v="Order assembled"/>
    <x v="0"/>
    <x v="0"/>
    <x v="1"/>
    <n v="783"/>
    <n v="1119.69"/>
  </r>
  <r>
    <s v="AD01-9361"/>
    <x v="1"/>
    <s v="Aug"/>
    <x v="0"/>
    <x v="0"/>
    <s v="Order assembled"/>
    <x v="0"/>
    <x v="0"/>
    <x v="0"/>
    <n v="344"/>
    <n v="491.92"/>
  </r>
  <r>
    <s v="AD01-9361"/>
    <x v="1"/>
    <s v="Aug"/>
    <x v="0"/>
    <x v="0"/>
    <s v="Order assembled"/>
    <x v="0"/>
    <x v="0"/>
    <x v="0"/>
    <n v="338"/>
    <n v="483.34"/>
  </r>
  <r>
    <s v="AD01-9361"/>
    <x v="1"/>
    <s v="Aug"/>
    <x v="0"/>
    <x v="0"/>
    <s v="Order assembled"/>
    <x v="0"/>
    <x v="0"/>
    <x v="0"/>
    <n v="332"/>
    <n v="474.76"/>
  </r>
  <r>
    <s v="AD01-9364"/>
    <x v="1"/>
    <s v="Aug"/>
    <x v="0"/>
    <x v="0"/>
    <s v="Order assembled"/>
    <x v="0"/>
    <x v="0"/>
    <x v="1"/>
    <n v="152"/>
    <n v="206.72"/>
  </r>
  <r>
    <s v="AD01-9364"/>
    <x v="1"/>
    <s v="Aug"/>
    <x v="0"/>
    <x v="0"/>
    <s v="Order assembled"/>
    <x v="0"/>
    <x v="0"/>
    <x v="1"/>
    <n v="368"/>
    <n v="526.24"/>
  </r>
  <r>
    <s v="AD01-9365"/>
    <x v="1"/>
    <s v="Aug"/>
    <x v="0"/>
    <x v="0"/>
    <s v="Order assembled"/>
    <x v="0"/>
    <x v="0"/>
    <x v="1"/>
    <n v="148"/>
    <n v="211.64"/>
  </r>
  <r>
    <s v="AD01-9361"/>
    <x v="1"/>
    <s v="Aug"/>
    <x v="0"/>
    <x v="0"/>
    <s v="Order assembled"/>
    <x v="0"/>
    <x v="0"/>
    <x v="1"/>
    <n v="196"/>
    <n v="280.27999999999997"/>
  </r>
  <r>
    <s v="AD01-9361"/>
    <x v="1"/>
    <s v="Aug"/>
    <x v="0"/>
    <x v="0"/>
    <s v="Order assembled"/>
    <x v="0"/>
    <x v="0"/>
    <x v="1"/>
    <n v="370"/>
    <n v="529.1"/>
  </r>
  <r>
    <s v="AD01-9364"/>
    <x v="1"/>
    <s v="Aug"/>
    <x v="0"/>
    <x v="0"/>
    <s v="Order assembled"/>
    <x v="0"/>
    <x v="0"/>
    <x v="0"/>
    <n v="342"/>
    <n v="526.24"/>
  </r>
  <r>
    <s v="AD01-9362"/>
    <x v="1"/>
    <s v="Aug"/>
    <x v="0"/>
    <x v="0"/>
    <s v="Order assembled"/>
    <x v="0"/>
    <x v="0"/>
    <x v="0"/>
    <n v="336"/>
    <n v="526.24"/>
  </r>
  <r>
    <s v="AD01-9361"/>
    <x v="1"/>
    <s v="Aug"/>
    <x v="0"/>
    <x v="0"/>
    <s v="Order assembled"/>
    <x v="0"/>
    <x v="0"/>
    <x v="0"/>
    <n v="330"/>
    <n v="526.24"/>
  </r>
  <r>
    <s v="AD01-9361"/>
    <x v="1"/>
    <s v="Aug"/>
    <x v="0"/>
    <x v="0"/>
    <s v="Order assembled"/>
    <x v="0"/>
    <x v="0"/>
    <x v="1"/>
    <n v="691"/>
    <n v="988.13"/>
  </r>
  <r>
    <s v="AD01-9361"/>
    <x v="1"/>
    <s v="Aug"/>
    <x v="0"/>
    <x v="0"/>
    <s v="Order assembled"/>
    <x v="0"/>
    <x v="0"/>
    <x v="1"/>
    <n v="724"/>
    <n v="1035.32"/>
  </r>
  <r>
    <s v="AD01-9362"/>
    <x v="1"/>
    <s v="Aug"/>
    <x v="0"/>
    <x v="0"/>
    <s v="Order assembled"/>
    <x v="0"/>
    <x v="0"/>
    <x v="1"/>
    <n v="777"/>
    <n v="1111.1099999999999"/>
  </r>
  <r>
    <s v="AD01-9361"/>
    <x v="1"/>
    <s v="Aug"/>
    <x v="0"/>
    <x v="0"/>
    <s v="Order assembled"/>
    <x v="0"/>
    <x v="0"/>
    <x v="0"/>
    <n v="339"/>
    <n v="484.77"/>
  </r>
  <r>
    <s v="AD01-9361"/>
    <x v="1"/>
    <s v="Aug"/>
    <x v="0"/>
    <x v="0"/>
    <s v="Order assembled"/>
    <x v="0"/>
    <x v="0"/>
    <x v="0"/>
    <n v="333"/>
    <n v="476.19"/>
  </r>
  <r>
    <s v="AD01-9362"/>
    <x v="1"/>
    <s v="Aug"/>
    <x v="0"/>
    <x v="0"/>
    <s v="Order assembled"/>
    <x v="0"/>
    <x v="0"/>
    <x v="1"/>
    <n v="153"/>
    <n v="218.79"/>
  </r>
  <r>
    <s v="AD01-9361"/>
    <x v="1"/>
    <s v="Aug"/>
    <x v="0"/>
    <x v="0"/>
    <s v="Order assembled"/>
    <x v="0"/>
    <x v="0"/>
    <x v="1"/>
    <n v="764"/>
    <n v="526.24"/>
  </r>
  <r>
    <s v="AD01-9361"/>
    <x v="1"/>
    <s v="Aug"/>
    <x v="0"/>
    <x v="0"/>
    <s v="Order assembled"/>
    <x v="0"/>
    <x v="0"/>
    <x v="1"/>
    <n v="817"/>
    <n v="526.24"/>
  </r>
  <r>
    <s v="AD01-9361"/>
    <x v="1"/>
    <s v="Aug"/>
    <x v="0"/>
    <x v="0"/>
    <s v="Order assembled"/>
    <x v="0"/>
    <x v="0"/>
    <x v="1"/>
    <n v="151"/>
    <n v="215.93"/>
  </r>
  <r>
    <s v="AD01-9364"/>
    <x v="1"/>
    <s v="Aug"/>
    <x v="0"/>
    <x v="0"/>
    <s v="Order assembled"/>
    <x v="0"/>
    <x v="0"/>
    <x v="1"/>
    <n v="199"/>
    <n v="284.57"/>
  </r>
  <r>
    <s v="AD01-9365"/>
    <x v="1"/>
    <s v="Aug"/>
    <x v="0"/>
    <x v="0"/>
    <s v="Order assembled"/>
    <x v="0"/>
    <x v="0"/>
    <x v="1"/>
    <n v="367"/>
    <n v="524.80999999999995"/>
  </r>
  <r>
    <s v="AD01-9361"/>
    <x v="1"/>
    <s v="Aug"/>
    <x v="0"/>
    <x v="0"/>
    <s v="Order assembled"/>
    <x v="0"/>
    <x v="0"/>
    <x v="0"/>
    <n v="341"/>
    <n v="487.63"/>
  </r>
  <r>
    <s v="AD01-9365"/>
    <x v="1"/>
    <s v="Aug"/>
    <x v="0"/>
    <x v="0"/>
    <s v="Order assembled"/>
    <x v="0"/>
    <x v="0"/>
    <x v="0"/>
    <n v="335"/>
    <n v="479.05"/>
  </r>
  <r>
    <s v="AD01-9362"/>
    <x v="1"/>
    <s v="Aug"/>
    <x v="0"/>
    <x v="0"/>
    <s v="Order assembled"/>
    <x v="0"/>
    <x v="0"/>
    <x v="0"/>
    <n v="329"/>
    <n v="470.47"/>
  </r>
  <r>
    <s v="AD01-9364"/>
    <x v="1"/>
    <s v="Aug"/>
    <x v="0"/>
    <x v="0"/>
    <s v="Order assembled"/>
    <x v="0"/>
    <x v="0"/>
    <x v="1"/>
    <n v="149"/>
    <n v="213.07"/>
  </r>
  <r>
    <s v="AD01-9362"/>
    <x v="1"/>
    <s v="Aug"/>
    <x v="0"/>
    <x v="0"/>
    <s v="Order assembled"/>
    <x v="0"/>
    <x v="0"/>
    <x v="1"/>
    <n v="197"/>
    <n v="281.70999999999998"/>
  </r>
  <r>
    <s v="AD01-9364"/>
    <x v="1"/>
    <s v="Aug"/>
    <x v="0"/>
    <x v="0"/>
    <s v="Order assembled"/>
    <x v="0"/>
    <x v="0"/>
    <x v="1"/>
    <n v="786"/>
    <n v="1123.98"/>
  </r>
  <r>
    <s v="AD01-9361"/>
    <x v="1"/>
    <s v="Dec"/>
    <x v="0"/>
    <x v="0"/>
    <s v="Order assembled"/>
    <x v="0"/>
    <x v="0"/>
    <x v="1"/>
    <n v="128"/>
    <n v="174.08"/>
  </r>
  <r>
    <s v="AD01-9362"/>
    <x v="1"/>
    <s v="Dec"/>
    <x v="0"/>
    <x v="0"/>
    <s v="Order assembled"/>
    <x v="0"/>
    <x v="0"/>
    <x v="1"/>
    <n v="176"/>
    <n v="251.68"/>
  </r>
  <r>
    <s v="AD01-9361"/>
    <x v="1"/>
    <s v="Dec"/>
    <x v="0"/>
    <x v="0"/>
    <s v="Order assembled"/>
    <x v="0"/>
    <x v="0"/>
    <x v="1"/>
    <n v="130"/>
    <n v="185.9"/>
  </r>
  <r>
    <s v="AD01-9362"/>
    <x v="1"/>
    <s v="Dec"/>
    <x v="0"/>
    <x v="0"/>
    <s v="Order assembled"/>
    <x v="0"/>
    <x v="0"/>
    <x v="1"/>
    <n v="178"/>
    <n v="254.54"/>
  </r>
  <r>
    <s v="AD01-9361"/>
    <x v="1"/>
    <s v="Dec"/>
    <x v="0"/>
    <x v="0"/>
    <s v="Order assembled"/>
    <x v="0"/>
    <x v="0"/>
    <x v="1"/>
    <n v="728"/>
    <n v="1041.04"/>
  </r>
  <r>
    <s v="AD01-9363"/>
    <x v="1"/>
    <s v="Dec"/>
    <x v="0"/>
    <x v="0"/>
    <s v="Order assembled"/>
    <x v="0"/>
    <x v="0"/>
    <x v="1"/>
    <n v="129"/>
    <n v="184.47"/>
  </r>
  <r>
    <s v="AD01-9364"/>
    <x v="1"/>
    <s v="Dec"/>
    <x v="0"/>
    <x v="0"/>
    <s v="Order assembled"/>
    <x v="0"/>
    <x v="0"/>
    <x v="1"/>
    <n v="767"/>
    <n v="526.24"/>
  </r>
  <r>
    <s v="AD01-9362"/>
    <x v="1"/>
    <s v="Dec"/>
    <x v="0"/>
    <x v="0"/>
    <s v="Order assembled"/>
    <x v="0"/>
    <x v="0"/>
    <x v="1"/>
    <n v="127"/>
    <n v="181.61"/>
  </r>
  <r>
    <s v="AD01-9362"/>
    <x v="1"/>
    <s v="Dec"/>
    <x v="0"/>
    <x v="0"/>
    <s v="Order assembled"/>
    <x v="0"/>
    <x v="0"/>
    <x v="1"/>
    <n v="175"/>
    <n v="250.25"/>
  </r>
  <r>
    <s v="AD01-9361"/>
    <x v="1"/>
    <s v="Dec"/>
    <x v="0"/>
    <x v="0"/>
    <s v="Order assembled"/>
    <x v="0"/>
    <x v="0"/>
    <x v="1"/>
    <n v="131"/>
    <n v="187.33"/>
  </r>
  <r>
    <s v="AD01-9361"/>
    <x v="1"/>
    <s v="Feb"/>
    <x v="0"/>
    <x v="0"/>
    <s v="Order assembled"/>
    <x v="0"/>
    <x v="0"/>
    <x v="0"/>
    <n v="194"/>
    <n v="526.24"/>
  </r>
  <r>
    <s v="AD01-9362"/>
    <x v="1"/>
    <s v="Feb"/>
    <x v="0"/>
    <x v="0"/>
    <s v="Order assembled"/>
    <x v="0"/>
    <x v="0"/>
    <x v="0"/>
    <n v="188"/>
    <n v="526.24"/>
  </r>
  <r>
    <s v="AD01-9361"/>
    <x v="1"/>
    <s v="Feb"/>
    <x v="0"/>
    <x v="0"/>
    <s v="Order assembled"/>
    <x v="0"/>
    <x v="0"/>
    <x v="0"/>
    <n v="182"/>
    <n v="526.24"/>
  </r>
  <r>
    <s v="AD01-9361"/>
    <x v="1"/>
    <s v="Feb"/>
    <x v="0"/>
    <x v="0"/>
    <s v="Order assembled"/>
    <x v="0"/>
    <x v="0"/>
    <x v="1"/>
    <n v="182"/>
    <n v="260.26"/>
  </r>
  <r>
    <s v="AD01-9364"/>
    <x v="1"/>
    <s v="Feb"/>
    <x v="0"/>
    <x v="0"/>
    <s v="Order assembled"/>
    <x v="0"/>
    <x v="0"/>
    <x v="1"/>
    <n v="230"/>
    <n v="328.9"/>
  </r>
  <r>
    <s v="AD01-9365"/>
    <x v="1"/>
    <s v="Feb"/>
    <x v="0"/>
    <x v="0"/>
    <s v="Order assembled"/>
    <x v="0"/>
    <x v="0"/>
    <x v="1"/>
    <n v="158"/>
    <n v="225.94"/>
  </r>
  <r>
    <s v="AD01-9362"/>
    <x v="1"/>
    <s v="Feb"/>
    <x v="0"/>
    <x v="0"/>
    <s v="Order assembled"/>
    <x v="0"/>
    <x v="0"/>
    <x v="1"/>
    <n v="184"/>
    <n v="263.12"/>
  </r>
  <r>
    <s v="AD01-9361"/>
    <x v="1"/>
    <s v="Feb"/>
    <x v="0"/>
    <x v="0"/>
    <s v="Order assembled"/>
    <x v="0"/>
    <x v="0"/>
    <x v="1"/>
    <n v="154"/>
    <n v="220.22"/>
  </r>
  <r>
    <s v="AD01-9362"/>
    <x v="1"/>
    <s v="Feb"/>
    <x v="0"/>
    <x v="0"/>
    <s v="Order assembled"/>
    <x v="0"/>
    <x v="0"/>
    <x v="0"/>
    <n v="192"/>
    <n v="526.24"/>
  </r>
  <r>
    <s v="AD01-9365"/>
    <x v="1"/>
    <s v="Feb"/>
    <x v="0"/>
    <x v="0"/>
    <s v="Order assembled"/>
    <x v="0"/>
    <x v="0"/>
    <x v="0"/>
    <n v="186"/>
    <n v="526.24"/>
  </r>
  <r>
    <s v="AD01-9363"/>
    <x v="1"/>
    <s v="Feb"/>
    <x v="0"/>
    <x v="0"/>
    <s v="Order assembled"/>
    <x v="0"/>
    <x v="0"/>
    <x v="0"/>
    <n v="180"/>
    <n v="526.24"/>
  </r>
  <r>
    <s v="AD01-9361"/>
    <x v="1"/>
    <s v="Feb"/>
    <x v="0"/>
    <x v="0"/>
    <s v="Order assembled"/>
    <x v="0"/>
    <x v="0"/>
    <x v="1"/>
    <n v="686"/>
    <n v="980.98"/>
  </r>
  <r>
    <s v="AD01-9363"/>
    <x v="1"/>
    <s v="Feb"/>
    <x v="0"/>
    <x v="0"/>
    <s v="Order assembled"/>
    <x v="0"/>
    <x v="0"/>
    <x v="1"/>
    <n v="719"/>
    <n v="1028.17"/>
  </r>
  <r>
    <s v="AD01-9362"/>
    <x v="1"/>
    <s v="Feb"/>
    <x v="0"/>
    <x v="0"/>
    <s v="Order assembled"/>
    <x v="0"/>
    <x v="0"/>
    <x v="1"/>
    <n v="772"/>
    <n v="1103.96"/>
  </r>
  <r>
    <s v="AD01-9364"/>
    <x v="1"/>
    <s v="Feb"/>
    <x v="0"/>
    <x v="0"/>
    <s v="Order assembled"/>
    <x v="0"/>
    <x v="0"/>
    <x v="0"/>
    <n v="189"/>
    <n v="270.27"/>
  </r>
  <r>
    <s v="AD01-9363"/>
    <x v="1"/>
    <s v="Feb"/>
    <x v="0"/>
    <x v="0"/>
    <s v="Order assembled"/>
    <x v="0"/>
    <x v="0"/>
    <x v="0"/>
    <n v="183"/>
    <n v="261.69"/>
  </r>
  <r>
    <s v="AD01-9362"/>
    <x v="1"/>
    <s v="Feb"/>
    <x v="0"/>
    <x v="0"/>
    <s v="Order assembled"/>
    <x v="0"/>
    <x v="0"/>
    <x v="1"/>
    <n v="183"/>
    <n v="261.69"/>
  </r>
  <r>
    <s v="AD01-9362"/>
    <x v="1"/>
    <s v="Feb"/>
    <x v="0"/>
    <x v="0"/>
    <s v="Order assembled"/>
    <x v="0"/>
    <x v="0"/>
    <x v="1"/>
    <n v="758"/>
    <n v="526.24"/>
  </r>
  <r>
    <s v="AD01-9361"/>
    <x v="1"/>
    <s v="Feb"/>
    <x v="0"/>
    <x v="0"/>
    <s v="Order assembled"/>
    <x v="0"/>
    <x v="0"/>
    <x v="1"/>
    <n v="812"/>
    <n v="526.24"/>
  </r>
  <r>
    <s v="AD01-9361"/>
    <x v="1"/>
    <s v="Feb"/>
    <x v="0"/>
    <x v="0"/>
    <s v="Order assembled"/>
    <x v="0"/>
    <x v="0"/>
    <x v="1"/>
    <n v="181"/>
    <n v="258.83"/>
  </r>
  <r>
    <s v="AD01-9365"/>
    <x v="1"/>
    <s v="Feb"/>
    <x v="0"/>
    <x v="0"/>
    <s v="Order assembled"/>
    <x v="0"/>
    <x v="0"/>
    <x v="1"/>
    <n v="229"/>
    <n v="327.47000000000003"/>
  </r>
  <r>
    <s v="AD01-9362"/>
    <x v="1"/>
    <s v="Feb"/>
    <x v="0"/>
    <x v="0"/>
    <s v="Order assembled"/>
    <x v="0"/>
    <x v="0"/>
    <x v="1"/>
    <n v="157"/>
    <n v="224.51"/>
  </r>
  <r>
    <s v="AD01-9362"/>
    <x v="1"/>
    <s v="Feb"/>
    <x v="0"/>
    <x v="0"/>
    <s v="Order assembled"/>
    <x v="0"/>
    <x v="0"/>
    <x v="0"/>
    <n v="191"/>
    <n v="273.13"/>
  </r>
  <r>
    <s v="AD01-9362"/>
    <x v="1"/>
    <s v="Feb"/>
    <x v="0"/>
    <x v="0"/>
    <s v="Order assembled"/>
    <x v="0"/>
    <x v="0"/>
    <x v="0"/>
    <n v="185"/>
    <n v="264.55"/>
  </r>
  <r>
    <s v="AD01-9362"/>
    <x v="1"/>
    <s v="Feb"/>
    <x v="0"/>
    <x v="0"/>
    <s v="Order assembled"/>
    <x v="0"/>
    <x v="0"/>
    <x v="0"/>
    <n v="179"/>
    <n v="255.97"/>
  </r>
  <r>
    <s v="AD01-9365"/>
    <x v="1"/>
    <s v="Feb"/>
    <x v="0"/>
    <x v="0"/>
    <s v="Order assembled"/>
    <x v="0"/>
    <x v="0"/>
    <x v="1"/>
    <n v="185"/>
    <n v="264.55"/>
  </r>
  <r>
    <s v="AD01-9363"/>
    <x v="1"/>
    <s v="Feb"/>
    <x v="0"/>
    <x v="0"/>
    <s v="Order assembled"/>
    <x v="0"/>
    <x v="0"/>
    <x v="1"/>
    <n v="227"/>
    <n v="324.61"/>
  </r>
  <r>
    <s v="AD01-9361"/>
    <x v="1"/>
    <s v="Feb"/>
    <x v="0"/>
    <x v="0"/>
    <s v="Order assembled"/>
    <x v="0"/>
    <x v="0"/>
    <x v="1"/>
    <n v="781"/>
    <n v="1116.83"/>
  </r>
  <r>
    <s v="AD01-9364"/>
    <x v="1"/>
    <s v="Jan"/>
    <x v="0"/>
    <x v="0"/>
    <s v="Order assembled"/>
    <x v="0"/>
    <x v="0"/>
    <x v="0"/>
    <n v="206"/>
    <n v="526.24"/>
  </r>
  <r>
    <s v="AD01-9362"/>
    <x v="1"/>
    <s v="Jan"/>
    <x v="0"/>
    <x v="0"/>
    <s v="Order assembled"/>
    <x v="0"/>
    <x v="0"/>
    <x v="0"/>
    <n v="200"/>
    <n v="526.24"/>
  </r>
  <r>
    <s v="AD01-9364"/>
    <x v="1"/>
    <s v="Jan"/>
    <x v="0"/>
    <x v="0"/>
    <s v="Order assembled"/>
    <x v="0"/>
    <x v="0"/>
    <x v="1"/>
    <n v="188"/>
    <n v="268.83999999999997"/>
  </r>
  <r>
    <s v="AD01-9362"/>
    <x v="1"/>
    <s v="Jan"/>
    <x v="0"/>
    <x v="0"/>
    <s v="Order assembled"/>
    <x v="0"/>
    <x v="0"/>
    <x v="1"/>
    <n v="236"/>
    <n v="337.48"/>
  </r>
  <r>
    <s v="AD01-9364"/>
    <x v="1"/>
    <s v="Jan"/>
    <x v="0"/>
    <x v="0"/>
    <s v="Order assembled"/>
    <x v="0"/>
    <x v="0"/>
    <x v="1"/>
    <n v="190"/>
    <n v="271.7"/>
  </r>
  <r>
    <s v="AD01-9361"/>
    <x v="1"/>
    <s v="Jan"/>
    <x v="0"/>
    <x v="0"/>
    <s v="Order assembled"/>
    <x v="0"/>
    <x v="0"/>
    <x v="1"/>
    <n v="232"/>
    <n v="331.76"/>
  </r>
  <r>
    <s v="AD01-9362"/>
    <x v="1"/>
    <s v="Jan"/>
    <x v="0"/>
    <x v="0"/>
    <s v="Order assembled"/>
    <x v="0"/>
    <x v="0"/>
    <x v="1"/>
    <n v="160"/>
    <n v="228.8"/>
  </r>
  <r>
    <s v="AD01-9361"/>
    <x v="1"/>
    <s v="Jan"/>
    <x v="0"/>
    <x v="0"/>
    <s v="Order assembled"/>
    <x v="0"/>
    <x v="0"/>
    <x v="0"/>
    <n v="210"/>
    <n v="526.24"/>
  </r>
  <r>
    <s v="AD01-9362"/>
    <x v="1"/>
    <s v="Jan"/>
    <x v="0"/>
    <x v="0"/>
    <s v="Order assembled"/>
    <x v="0"/>
    <x v="0"/>
    <x v="0"/>
    <n v="204"/>
    <n v="526.24"/>
  </r>
  <r>
    <s v="AD01-9364"/>
    <x v="1"/>
    <s v="Jan"/>
    <x v="0"/>
    <x v="0"/>
    <s v="Order assembled"/>
    <x v="0"/>
    <x v="0"/>
    <x v="0"/>
    <n v="198"/>
    <n v="526.24"/>
  </r>
  <r>
    <s v="AD01-9361"/>
    <x v="1"/>
    <s v="Jan"/>
    <x v="0"/>
    <x v="0"/>
    <s v="Order assembled"/>
    <x v="0"/>
    <x v="0"/>
    <x v="1"/>
    <n v="685"/>
    <n v="979.55"/>
  </r>
  <r>
    <s v="AD01-9361"/>
    <x v="1"/>
    <s v="Jan"/>
    <x v="0"/>
    <x v="0"/>
    <s v="Order assembled"/>
    <x v="0"/>
    <x v="0"/>
    <x v="1"/>
    <n v="718"/>
    <n v="1026.74"/>
  </r>
  <r>
    <s v="AD01-9362"/>
    <x v="1"/>
    <s v="Jan"/>
    <x v="0"/>
    <x v="0"/>
    <s v="Order assembled"/>
    <x v="0"/>
    <x v="0"/>
    <x v="1"/>
    <n v="771"/>
    <n v="1102.53"/>
  </r>
  <r>
    <s v="AD01-9362"/>
    <x v="1"/>
    <s v="Jan"/>
    <x v="0"/>
    <x v="0"/>
    <s v="Order assembled"/>
    <x v="0"/>
    <x v="0"/>
    <x v="0"/>
    <n v="207"/>
    <n v="296.01"/>
  </r>
  <r>
    <s v="AD01-9361"/>
    <x v="1"/>
    <s v="Jan"/>
    <x v="0"/>
    <x v="0"/>
    <s v="Order assembled"/>
    <x v="0"/>
    <x v="0"/>
    <x v="0"/>
    <n v="201"/>
    <n v="287.43"/>
  </r>
  <r>
    <s v="AD01-9361"/>
    <x v="1"/>
    <s v="Jan"/>
    <x v="0"/>
    <x v="0"/>
    <s v="Order assembled"/>
    <x v="0"/>
    <x v="0"/>
    <x v="0"/>
    <n v="195"/>
    <n v="278.85000000000002"/>
  </r>
  <r>
    <s v="AD01-9362"/>
    <x v="1"/>
    <s v="Jan"/>
    <x v="0"/>
    <x v="0"/>
    <s v="Order assembled"/>
    <x v="0"/>
    <x v="0"/>
    <x v="1"/>
    <n v="189"/>
    <n v="270.27"/>
  </r>
  <r>
    <s v="AD01-9361"/>
    <x v="1"/>
    <s v="Jan"/>
    <x v="0"/>
    <x v="0"/>
    <s v="Order assembled"/>
    <x v="0"/>
    <x v="0"/>
    <x v="1"/>
    <n v="757"/>
    <n v="526.24"/>
  </r>
  <r>
    <s v="AD01-9361"/>
    <x v="1"/>
    <s v="Jan"/>
    <x v="0"/>
    <x v="0"/>
    <s v="Order assembled"/>
    <x v="0"/>
    <x v="0"/>
    <x v="1"/>
    <n v="811"/>
    <n v="526.24"/>
  </r>
  <r>
    <s v="AD01-9362"/>
    <x v="1"/>
    <s v="Jan"/>
    <x v="0"/>
    <x v="0"/>
    <s v="Order assembled"/>
    <x v="0"/>
    <x v="0"/>
    <x v="1"/>
    <n v="187"/>
    <n v="267.41000000000003"/>
  </r>
  <r>
    <s v="AD01-9362"/>
    <x v="1"/>
    <s v="Jan"/>
    <x v="0"/>
    <x v="0"/>
    <s v="Order assembled"/>
    <x v="0"/>
    <x v="0"/>
    <x v="1"/>
    <n v="235"/>
    <n v="336.05"/>
  </r>
  <r>
    <s v="AD01-9364"/>
    <x v="1"/>
    <s v="Jan"/>
    <x v="0"/>
    <x v="0"/>
    <s v="Order assembled"/>
    <x v="0"/>
    <x v="0"/>
    <x v="1"/>
    <n v="163"/>
    <n v="233.09"/>
  </r>
  <r>
    <s v="AD01-9363"/>
    <x v="1"/>
    <s v="Jan"/>
    <x v="0"/>
    <x v="0"/>
    <s v="Order assembled"/>
    <x v="0"/>
    <x v="0"/>
    <x v="0"/>
    <n v="209"/>
    <n v="298.87"/>
  </r>
  <r>
    <s v="AD01-9362"/>
    <x v="1"/>
    <s v="Jan"/>
    <x v="0"/>
    <x v="0"/>
    <s v="Order assembled"/>
    <x v="0"/>
    <x v="0"/>
    <x v="0"/>
    <n v="203"/>
    <n v="290.29000000000002"/>
  </r>
  <r>
    <s v="AD01-9361"/>
    <x v="1"/>
    <s v="Jan"/>
    <x v="0"/>
    <x v="0"/>
    <s v="Order assembled"/>
    <x v="0"/>
    <x v="0"/>
    <x v="0"/>
    <n v="197"/>
    <n v="281.70999999999998"/>
  </r>
  <r>
    <s v="AD01-9364"/>
    <x v="1"/>
    <s v="Jan"/>
    <x v="0"/>
    <x v="0"/>
    <s v="Order assembled"/>
    <x v="0"/>
    <x v="0"/>
    <x v="1"/>
    <n v="233"/>
    <n v="333.19"/>
  </r>
  <r>
    <s v="AD01-9364"/>
    <x v="1"/>
    <s v="Jan"/>
    <x v="0"/>
    <x v="0"/>
    <s v="Order assembled"/>
    <x v="0"/>
    <x v="0"/>
    <x v="1"/>
    <n v="780"/>
    <n v="1115.4000000000001"/>
  </r>
  <r>
    <s v="AD01-9361"/>
    <x v="1"/>
    <s v="Jul"/>
    <x v="0"/>
    <x v="0"/>
    <s v="Order assembled"/>
    <x v="0"/>
    <x v="0"/>
    <x v="0"/>
    <n v="356"/>
    <n v="509.08"/>
  </r>
  <r>
    <s v="AD01-9361"/>
    <x v="1"/>
    <s v="Jul"/>
    <x v="0"/>
    <x v="0"/>
    <s v="Order assembled"/>
    <x v="0"/>
    <x v="0"/>
    <x v="0"/>
    <n v="350"/>
    <n v="500.5"/>
  </r>
  <r>
    <s v="AD01-9364"/>
    <x v="1"/>
    <s v="Jul"/>
    <x v="0"/>
    <x v="0"/>
    <s v="Order assembled"/>
    <x v="0"/>
    <x v="0"/>
    <x v="1"/>
    <n v="158"/>
    <n v="214.88"/>
  </r>
  <r>
    <s v="AD01-9362"/>
    <x v="1"/>
    <s v="Jul"/>
    <x v="0"/>
    <x v="0"/>
    <s v="Order assembled"/>
    <x v="0"/>
    <x v="0"/>
    <x v="1"/>
    <n v="200"/>
    <n v="286"/>
  </r>
  <r>
    <s v="AD01-9362"/>
    <x v="1"/>
    <s v="Jul"/>
    <x v="0"/>
    <x v="0"/>
    <s v="Order assembled"/>
    <x v="0"/>
    <x v="0"/>
    <x v="1"/>
    <n v="128"/>
    <n v="183.04"/>
  </r>
  <r>
    <s v="AD01-9363"/>
    <x v="1"/>
    <s v="Jul"/>
    <x v="0"/>
    <x v="0"/>
    <s v="Order assembled"/>
    <x v="0"/>
    <x v="0"/>
    <x v="1"/>
    <n v="154"/>
    <n v="220.22"/>
  </r>
  <r>
    <s v="AD01-9362"/>
    <x v="1"/>
    <s v="Jul"/>
    <x v="0"/>
    <x v="0"/>
    <s v="Order assembled"/>
    <x v="0"/>
    <x v="0"/>
    <x v="1"/>
    <n v="202"/>
    <n v="288.86"/>
  </r>
  <r>
    <s v="AD01-9364"/>
    <x v="1"/>
    <s v="Jul"/>
    <x v="0"/>
    <x v="0"/>
    <s v="Order assembled"/>
    <x v="0"/>
    <x v="0"/>
    <x v="1"/>
    <n v="130"/>
    <n v="185.9"/>
  </r>
  <r>
    <s v="AD01-9362"/>
    <x v="1"/>
    <s v="Jul"/>
    <x v="0"/>
    <x v="0"/>
    <s v="Order assembled"/>
    <x v="0"/>
    <x v="0"/>
    <x v="1"/>
    <n v="360"/>
    <n v="526.24"/>
  </r>
  <r>
    <s v="AD01-9361"/>
    <x v="1"/>
    <s v="Jul"/>
    <x v="0"/>
    <x v="0"/>
    <s v="Order assembled"/>
    <x v="0"/>
    <x v="0"/>
    <x v="1"/>
    <n v="354"/>
    <n v="526.24"/>
  </r>
  <r>
    <s v="AD01-9361"/>
    <x v="1"/>
    <s v="Jul"/>
    <x v="0"/>
    <x v="0"/>
    <s v="Order assembled"/>
    <x v="0"/>
    <x v="0"/>
    <x v="1"/>
    <n v="348"/>
    <n v="526.24"/>
  </r>
  <r>
    <s v="AD01-9361"/>
    <x v="1"/>
    <s v="Jul"/>
    <x v="0"/>
    <x v="0"/>
    <s v="Order assembled"/>
    <x v="0"/>
    <x v="0"/>
    <x v="1"/>
    <n v="690"/>
    <n v="986.7"/>
  </r>
  <r>
    <s v="AD01-9362"/>
    <x v="1"/>
    <s v="Jul"/>
    <x v="0"/>
    <x v="0"/>
    <s v="Order assembled"/>
    <x v="0"/>
    <x v="0"/>
    <x v="1"/>
    <n v="723"/>
    <n v="1033.8900000000001"/>
  </r>
  <r>
    <s v="AD01-9362"/>
    <x v="1"/>
    <s v="Jul"/>
    <x v="0"/>
    <x v="0"/>
    <s v="Order assembled"/>
    <x v="0"/>
    <x v="0"/>
    <x v="1"/>
    <n v="357"/>
    <n v="510.51"/>
  </r>
  <r>
    <s v="AD01-9362"/>
    <x v="1"/>
    <s v="Jul"/>
    <x v="0"/>
    <x v="0"/>
    <s v="Order assembled"/>
    <x v="0"/>
    <x v="0"/>
    <x v="1"/>
    <n v="351"/>
    <n v="501.93"/>
  </r>
  <r>
    <s v="AD01-9362"/>
    <x v="1"/>
    <s v="Jul"/>
    <x v="0"/>
    <x v="0"/>
    <s v="Order assembled"/>
    <x v="0"/>
    <x v="0"/>
    <x v="1"/>
    <n v="345"/>
    <n v="493.35"/>
  </r>
  <r>
    <s v="AD01-9361"/>
    <x v="1"/>
    <s v="Jul"/>
    <x v="0"/>
    <x v="0"/>
    <s v="Order assembled"/>
    <x v="0"/>
    <x v="0"/>
    <x v="1"/>
    <n v="763"/>
    <n v="526.24"/>
  </r>
  <r>
    <s v="AD01-9361"/>
    <x v="1"/>
    <s v="Jul"/>
    <x v="0"/>
    <x v="0"/>
    <s v="Order assembled"/>
    <x v="0"/>
    <x v="0"/>
    <x v="1"/>
    <n v="816"/>
    <n v="526.24"/>
  </r>
  <r>
    <s v="AD01-9364"/>
    <x v="1"/>
    <s v="Jul"/>
    <x v="0"/>
    <x v="0"/>
    <s v="Order assembled"/>
    <x v="0"/>
    <x v="0"/>
    <x v="1"/>
    <n v="157"/>
    <n v="224.51"/>
  </r>
  <r>
    <s v="AD01-9362"/>
    <x v="1"/>
    <s v="Jul"/>
    <x v="0"/>
    <x v="0"/>
    <s v="Order assembled"/>
    <x v="0"/>
    <x v="0"/>
    <x v="1"/>
    <n v="205"/>
    <n v="293.14999999999998"/>
  </r>
  <r>
    <s v="AD01-9363"/>
    <x v="1"/>
    <s v="Jul"/>
    <x v="0"/>
    <x v="0"/>
    <s v="Order assembled"/>
    <x v="0"/>
    <x v="0"/>
    <x v="1"/>
    <n v="127"/>
    <n v="181.61"/>
  </r>
  <r>
    <s v="AD01-9361"/>
    <x v="1"/>
    <s v="Jul"/>
    <x v="0"/>
    <x v="0"/>
    <s v="Order assembled"/>
    <x v="0"/>
    <x v="0"/>
    <x v="0"/>
    <n v="359"/>
    <n v="513.37"/>
  </r>
  <r>
    <s v="AD01-9361"/>
    <x v="1"/>
    <s v="Jul"/>
    <x v="0"/>
    <x v="0"/>
    <s v="Order assembled"/>
    <x v="0"/>
    <x v="0"/>
    <x v="0"/>
    <n v="353"/>
    <n v="504.79"/>
  </r>
  <r>
    <s v="AD01-9365"/>
    <x v="1"/>
    <s v="Jul"/>
    <x v="0"/>
    <x v="0"/>
    <s v="Order assembled"/>
    <x v="0"/>
    <x v="0"/>
    <x v="0"/>
    <n v="347"/>
    <n v="496.21"/>
  </r>
  <r>
    <s v="AD01-9362"/>
    <x v="1"/>
    <s v="Jul"/>
    <x v="0"/>
    <x v="0"/>
    <s v="Order assembled"/>
    <x v="0"/>
    <x v="0"/>
    <x v="1"/>
    <n v="155"/>
    <n v="221.65"/>
  </r>
  <r>
    <s v="AD01-9361"/>
    <x v="1"/>
    <s v="Jul"/>
    <x v="0"/>
    <x v="0"/>
    <s v="Order assembled"/>
    <x v="0"/>
    <x v="0"/>
    <x v="1"/>
    <n v="203"/>
    <n v="290.29000000000002"/>
  </r>
  <r>
    <s v="AD01-9364"/>
    <x v="1"/>
    <s v="Jul"/>
    <x v="0"/>
    <x v="0"/>
    <s v="Order assembled"/>
    <x v="0"/>
    <x v="0"/>
    <x v="1"/>
    <n v="785"/>
    <n v="1122.55"/>
  </r>
  <r>
    <s v="AD01-9362"/>
    <x v="1"/>
    <s v="Jun"/>
    <x v="0"/>
    <x v="0"/>
    <s v="Order assembled"/>
    <x v="0"/>
    <x v="0"/>
    <x v="0"/>
    <n v="128"/>
    <n v="526.24"/>
  </r>
  <r>
    <s v="AD01-9364"/>
    <x v="1"/>
    <s v="Jun"/>
    <x v="0"/>
    <x v="0"/>
    <s v="Order assembled"/>
    <x v="0"/>
    <x v="0"/>
    <x v="0"/>
    <n v="368"/>
    <n v="526.24"/>
  </r>
  <r>
    <s v="AD01-9362"/>
    <x v="1"/>
    <s v="Jun"/>
    <x v="0"/>
    <x v="0"/>
    <s v="Order assembled"/>
    <x v="0"/>
    <x v="0"/>
    <x v="0"/>
    <n v="362"/>
    <n v="517.66"/>
  </r>
  <r>
    <s v="AD01-9361"/>
    <x v="1"/>
    <s v="Jun"/>
    <x v="0"/>
    <x v="0"/>
    <s v="Order assembled"/>
    <x v="0"/>
    <x v="0"/>
    <x v="1"/>
    <n v="206"/>
    <n v="294.58"/>
  </r>
  <r>
    <s v="AD01-9361"/>
    <x v="1"/>
    <s v="Jun"/>
    <x v="0"/>
    <x v="0"/>
    <s v="Order assembled"/>
    <x v="0"/>
    <x v="0"/>
    <x v="1"/>
    <n v="134"/>
    <n v="191.62"/>
  </r>
  <r>
    <s v="AD01-9361"/>
    <x v="1"/>
    <s v="Jun"/>
    <x v="0"/>
    <x v="0"/>
    <s v="Order assembled"/>
    <x v="0"/>
    <x v="0"/>
    <x v="1"/>
    <n v="160"/>
    <n v="228.8"/>
  </r>
  <r>
    <s v="AD01-9362"/>
    <x v="1"/>
    <s v="Jun"/>
    <x v="0"/>
    <x v="0"/>
    <s v="Order assembled"/>
    <x v="0"/>
    <x v="0"/>
    <x v="1"/>
    <n v="208"/>
    <n v="297.44"/>
  </r>
  <r>
    <s v="AD01-9361"/>
    <x v="1"/>
    <s v="Jun"/>
    <x v="0"/>
    <x v="0"/>
    <s v="Order assembled"/>
    <x v="0"/>
    <x v="0"/>
    <x v="1"/>
    <n v="136"/>
    <n v="194.48"/>
  </r>
  <r>
    <s v="AD01-9362"/>
    <x v="1"/>
    <s v="Jun"/>
    <x v="0"/>
    <x v="0"/>
    <s v="Order assembled"/>
    <x v="0"/>
    <x v="0"/>
    <x v="1"/>
    <n v="372"/>
    <n v="526.24"/>
  </r>
  <r>
    <s v="AD01-9362"/>
    <x v="1"/>
    <s v="Jun"/>
    <x v="0"/>
    <x v="0"/>
    <s v="Order assembled"/>
    <x v="0"/>
    <x v="0"/>
    <x v="1"/>
    <n v="366"/>
    <n v="526.24"/>
  </r>
  <r>
    <s v="AD01-9361"/>
    <x v="1"/>
    <s v="Jun"/>
    <x v="0"/>
    <x v="0"/>
    <s v="Order assembled"/>
    <x v="0"/>
    <x v="0"/>
    <x v="1"/>
    <n v="689"/>
    <n v="985.27"/>
  </r>
  <r>
    <s v="AD01-9364"/>
    <x v="1"/>
    <s v="Jun"/>
    <x v="0"/>
    <x v="0"/>
    <s v="Order assembled"/>
    <x v="0"/>
    <x v="0"/>
    <x v="1"/>
    <n v="722"/>
    <n v="1032.46"/>
  </r>
  <r>
    <s v="AD01-9362"/>
    <x v="1"/>
    <s v="Jun"/>
    <x v="0"/>
    <x v="0"/>
    <s v="Order assembled"/>
    <x v="0"/>
    <x v="0"/>
    <x v="1"/>
    <n v="776"/>
    <n v="1109.68"/>
  </r>
  <r>
    <s v="AD01-9364"/>
    <x v="1"/>
    <s v="Jun"/>
    <x v="0"/>
    <x v="0"/>
    <s v="Order assembled"/>
    <x v="0"/>
    <x v="0"/>
    <x v="1"/>
    <n v="129"/>
    <n v="184.47"/>
  </r>
  <r>
    <s v="AD01-9362"/>
    <x v="1"/>
    <s v="Jun"/>
    <x v="0"/>
    <x v="0"/>
    <s v="Order assembled"/>
    <x v="0"/>
    <x v="0"/>
    <x v="1"/>
    <n v="369"/>
    <n v="527.66999999999996"/>
  </r>
  <r>
    <s v="AD01-9361"/>
    <x v="1"/>
    <s v="Jun"/>
    <x v="0"/>
    <x v="0"/>
    <s v="Order assembled"/>
    <x v="0"/>
    <x v="0"/>
    <x v="1"/>
    <n v="363"/>
    <n v="519.09"/>
  </r>
  <r>
    <s v="AD01-9362"/>
    <x v="1"/>
    <s v="Jun"/>
    <x v="0"/>
    <x v="0"/>
    <s v="Order assembled"/>
    <x v="0"/>
    <x v="0"/>
    <x v="1"/>
    <n v="159"/>
    <n v="227.37"/>
  </r>
  <r>
    <s v="AD01-9362"/>
    <x v="1"/>
    <s v="Jun"/>
    <x v="0"/>
    <x v="0"/>
    <s v="Order assembled"/>
    <x v="0"/>
    <x v="0"/>
    <x v="1"/>
    <n v="762"/>
    <n v="526.24"/>
  </r>
  <r>
    <s v="AD01-9361"/>
    <x v="1"/>
    <s v="Jun"/>
    <x v="0"/>
    <x v="0"/>
    <s v="Order assembled"/>
    <x v="0"/>
    <x v="0"/>
    <x v="1"/>
    <n v="815"/>
    <n v="526.24"/>
  </r>
  <r>
    <s v="AD01-9361"/>
    <x v="1"/>
    <s v="Jun"/>
    <x v="0"/>
    <x v="0"/>
    <s v="Order assembled"/>
    <x v="0"/>
    <x v="0"/>
    <x v="1"/>
    <n v="163"/>
    <n v="233.09"/>
  </r>
  <r>
    <s v="AD01-9361"/>
    <x v="1"/>
    <s v="Jun"/>
    <x v="0"/>
    <x v="0"/>
    <s v="Order assembled"/>
    <x v="0"/>
    <x v="0"/>
    <x v="1"/>
    <n v="133"/>
    <n v="190.19"/>
  </r>
  <r>
    <s v="AD01-9361"/>
    <x v="1"/>
    <s v="Jun"/>
    <x v="0"/>
    <x v="0"/>
    <s v="Order assembled"/>
    <x v="0"/>
    <x v="0"/>
    <x v="0"/>
    <n v="371"/>
    <n v="530.53"/>
  </r>
  <r>
    <s v="AD01-9364"/>
    <x v="1"/>
    <s v="Jun"/>
    <x v="0"/>
    <x v="0"/>
    <s v="Order assembled"/>
    <x v="0"/>
    <x v="0"/>
    <x v="0"/>
    <n v="365"/>
    <n v="521.95000000000005"/>
  </r>
  <r>
    <s v="AD01-9361"/>
    <x v="1"/>
    <s v="Jun"/>
    <x v="0"/>
    <x v="0"/>
    <s v="Order assembled"/>
    <x v="0"/>
    <x v="0"/>
    <x v="1"/>
    <n v="161"/>
    <n v="230.23"/>
  </r>
  <r>
    <s v="AD01-9362"/>
    <x v="1"/>
    <s v="Jun"/>
    <x v="0"/>
    <x v="0"/>
    <s v="Order assembled"/>
    <x v="0"/>
    <x v="0"/>
    <x v="1"/>
    <n v="209"/>
    <n v="298.87"/>
  </r>
  <r>
    <s v="AD01-9364"/>
    <x v="1"/>
    <s v="Mar"/>
    <x v="0"/>
    <x v="0"/>
    <s v="Order assembled"/>
    <x v="0"/>
    <x v="0"/>
    <x v="0"/>
    <n v="176"/>
    <n v="526.24"/>
  </r>
  <r>
    <s v="AD01-9361"/>
    <x v="1"/>
    <s v="Mar"/>
    <x v="0"/>
    <x v="0"/>
    <s v="Order assembled"/>
    <x v="0"/>
    <x v="0"/>
    <x v="0"/>
    <n v="170"/>
    <n v="526.24"/>
  </r>
  <r>
    <s v="AD01-9364"/>
    <x v="1"/>
    <s v="Mar"/>
    <x v="0"/>
    <x v="0"/>
    <s v="Order assembled"/>
    <x v="0"/>
    <x v="0"/>
    <x v="0"/>
    <n v="164"/>
    <n v="526.24"/>
  </r>
  <r>
    <s v="AD01-9361"/>
    <x v="1"/>
    <s v="Mar"/>
    <x v="0"/>
    <x v="0"/>
    <s v="Order assembled"/>
    <x v="0"/>
    <x v="0"/>
    <x v="1"/>
    <n v="176"/>
    <n v="251.68"/>
  </r>
  <r>
    <s v="AD01-9361"/>
    <x v="1"/>
    <s v="Mar"/>
    <x v="0"/>
    <x v="0"/>
    <s v="Order assembled"/>
    <x v="0"/>
    <x v="0"/>
    <x v="1"/>
    <n v="224"/>
    <n v="320.32"/>
  </r>
  <r>
    <s v="AD01-9361"/>
    <x v="1"/>
    <s v="Mar"/>
    <x v="0"/>
    <x v="0"/>
    <s v="Order assembled"/>
    <x v="0"/>
    <x v="0"/>
    <x v="1"/>
    <n v="152"/>
    <n v="217.36"/>
  </r>
  <r>
    <s v="AD01-9362"/>
    <x v="1"/>
    <s v="Mar"/>
    <x v="0"/>
    <x v="0"/>
    <s v="Order assembled"/>
    <x v="0"/>
    <x v="0"/>
    <x v="1"/>
    <n v="178"/>
    <n v="254.54"/>
  </r>
  <r>
    <s v="AD01-9361"/>
    <x v="1"/>
    <s v="Mar"/>
    <x v="0"/>
    <x v="0"/>
    <s v="Order assembled"/>
    <x v="0"/>
    <x v="0"/>
    <x v="1"/>
    <n v="226"/>
    <n v="323.18"/>
  </r>
  <r>
    <s v="AD01-9364"/>
    <x v="1"/>
    <s v="Mar"/>
    <x v="0"/>
    <x v="0"/>
    <s v="Order assembled"/>
    <x v="0"/>
    <x v="0"/>
    <x v="1"/>
    <n v="148"/>
    <n v="211.64"/>
  </r>
  <r>
    <s v="AD01-9362"/>
    <x v="1"/>
    <s v="Mar"/>
    <x v="0"/>
    <x v="0"/>
    <s v="Order assembled"/>
    <x v="0"/>
    <x v="0"/>
    <x v="0"/>
    <n v="174"/>
    <n v="526.24"/>
  </r>
  <r>
    <s v="AD01-9362"/>
    <x v="1"/>
    <s v="Mar"/>
    <x v="0"/>
    <x v="0"/>
    <s v="Order assembled"/>
    <x v="0"/>
    <x v="0"/>
    <x v="0"/>
    <n v="168"/>
    <n v="526.24"/>
  </r>
  <r>
    <s v="AD01-9362"/>
    <x v="1"/>
    <s v="Mar"/>
    <x v="0"/>
    <x v="0"/>
    <s v="Order assembled"/>
    <x v="0"/>
    <x v="0"/>
    <x v="1"/>
    <n v="720"/>
    <n v="1029.5999999999999"/>
  </r>
  <r>
    <s v="AD01-9362"/>
    <x v="1"/>
    <s v="Mar"/>
    <x v="0"/>
    <x v="0"/>
    <s v="Order assembled"/>
    <x v="0"/>
    <x v="0"/>
    <x v="1"/>
    <n v="773"/>
    <n v="1105.3900000000001"/>
  </r>
  <r>
    <s v="AD01-9361"/>
    <x v="1"/>
    <s v="Mar"/>
    <x v="0"/>
    <x v="0"/>
    <s v="Order assembled"/>
    <x v="0"/>
    <x v="0"/>
    <x v="0"/>
    <n v="177"/>
    <n v="253.11"/>
  </r>
  <r>
    <s v="AD01-9361"/>
    <x v="1"/>
    <s v="Mar"/>
    <x v="0"/>
    <x v="0"/>
    <s v="Order assembled"/>
    <x v="0"/>
    <x v="0"/>
    <x v="0"/>
    <n v="171"/>
    <n v="244.53"/>
  </r>
  <r>
    <s v="AD01-9362"/>
    <x v="1"/>
    <s v="Mar"/>
    <x v="0"/>
    <x v="0"/>
    <s v="Order assembled"/>
    <x v="0"/>
    <x v="0"/>
    <x v="0"/>
    <n v="165"/>
    <n v="235.95"/>
  </r>
  <r>
    <s v="AD01-9362"/>
    <x v="1"/>
    <s v="Mar"/>
    <x v="0"/>
    <x v="0"/>
    <s v="Order assembled"/>
    <x v="0"/>
    <x v="0"/>
    <x v="1"/>
    <n v="177"/>
    <n v="253.11"/>
  </r>
  <r>
    <s v="AD01-9362"/>
    <x v="1"/>
    <s v="Mar"/>
    <x v="0"/>
    <x v="0"/>
    <s v="Order assembled"/>
    <x v="0"/>
    <x v="0"/>
    <x v="1"/>
    <n v="759"/>
    <n v="526.24"/>
  </r>
  <r>
    <s v="AD01-9364"/>
    <x v="1"/>
    <s v="Mar"/>
    <x v="0"/>
    <x v="0"/>
    <s v="Order assembled"/>
    <x v="0"/>
    <x v="0"/>
    <x v="1"/>
    <n v="175"/>
    <n v="250.25"/>
  </r>
  <r>
    <s v="AD01-9362"/>
    <x v="1"/>
    <s v="Mar"/>
    <x v="0"/>
    <x v="0"/>
    <s v="Order assembled"/>
    <x v="0"/>
    <x v="0"/>
    <x v="1"/>
    <n v="223"/>
    <n v="318.89"/>
  </r>
  <r>
    <s v="AD01-9362"/>
    <x v="1"/>
    <s v="Mar"/>
    <x v="0"/>
    <x v="0"/>
    <s v="Order assembled"/>
    <x v="0"/>
    <x v="0"/>
    <x v="1"/>
    <n v="151"/>
    <n v="215.93"/>
  </r>
  <r>
    <s v="AD01-9364"/>
    <x v="1"/>
    <s v="Mar"/>
    <x v="0"/>
    <x v="0"/>
    <s v="Order assembled"/>
    <x v="0"/>
    <x v="0"/>
    <x v="0"/>
    <n v="173"/>
    <n v="247.39"/>
  </r>
  <r>
    <s v="AD01-9362"/>
    <x v="1"/>
    <s v="Mar"/>
    <x v="0"/>
    <x v="0"/>
    <s v="Order assembled"/>
    <x v="0"/>
    <x v="0"/>
    <x v="0"/>
    <n v="167"/>
    <n v="238.81"/>
  </r>
  <r>
    <s v="AD01-9361"/>
    <x v="1"/>
    <s v="Mar"/>
    <x v="0"/>
    <x v="0"/>
    <s v="Order assembled"/>
    <x v="0"/>
    <x v="0"/>
    <x v="1"/>
    <n v="179"/>
    <n v="255.97"/>
  </r>
  <r>
    <s v="AD01-9361"/>
    <x v="1"/>
    <s v="Mar"/>
    <x v="0"/>
    <x v="0"/>
    <s v="Order assembled"/>
    <x v="0"/>
    <x v="0"/>
    <x v="1"/>
    <n v="782"/>
    <n v="1118.26"/>
  </r>
  <r>
    <s v="AD01-9364"/>
    <x v="1"/>
    <s v="May"/>
    <x v="0"/>
    <x v="0"/>
    <s v="Order assembled"/>
    <x v="0"/>
    <x v="0"/>
    <x v="0"/>
    <n v="146"/>
    <n v="526.24"/>
  </r>
  <r>
    <s v="AD01-9361"/>
    <x v="1"/>
    <s v="May"/>
    <x v="0"/>
    <x v="0"/>
    <s v="Order assembled"/>
    <x v="0"/>
    <x v="0"/>
    <x v="0"/>
    <n v="140"/>
    <n v="526.24"/>
  </r>
  <r>
    <s v="AD01-9361"/>
    <x v="1"/>
    <s v="May"/>
    <x v="0"/>
    <x v="0"/>
    <s v="Order assembled"/>
    <x v="0"/>
    <x v="0"/>
    <x v="0"/>
    <n v="134"/>
    <n v="526.24"/>
  </r>
  <r>
    <s v="AD01-9361"/>
    <x v="1"/>
    <s v="May"/>
    <x v="0"/>
    <x v="0"/>
    <s v="Order assembled"/>
    <x v="0"/>
    <x v="0"/>
    <x v="1"/>
    <n v="164"/>
    <n v="234.52"/>
  </r>
  <r>
    <s v="AD01-9363"/>
    <x v="1"/>
    <s v="May"/>
    <x v="0"/>
    <x v="0"/>
    <s v="Order assembled"/>
    <x v="0"/>
    <x v="0"/>
    <x v="1"/>
    <n v="212"/>
    <n v="303.16000000000003"/>
  </r>
  <r>
    <s v="AD01-9362"/>
    <x v="1"/>
    <s v="May"/>
    <x v="0"/>
    <x v="0"/>
    <s v="Order assembled"/>
    <x v="0"/>
    <x v="0"/>
    <x v="1"/>
    <n v="140"/>
    <n v="200.2"/>
  </r>
  <r>
    <s v="AD01-9362"/>
    <x v="1"/>
    <s v="May"/>
    <x v="0"/>
    <x v="0"/>
    <s v="Order assembled"/>
    <x v="0"/>
    <x v="0"/>
    <x v="1"/>
    <n v="166"/>
    <n v="237.38"/>
  </r>
  <r>
    <s v="AD01-9362"/>
    <x v="1"/>
    <s v="May"/>
    <x v="0"/>
    <x v="0"/>
    <s v="Order assembled"/>
    <x v="0"/>
    <x v="0"/>
    <x v="1"/>
    <n v="214"/>
    <n v="306.02"/>
  </r>
  <r>
    <s v="AD01-9363"/>
    <x v="1"/>
    <s v="May"/>
    <x v="0"/>
    <x v="0"/>
    <s v="Order assembled"/>
    <x v="0"/>
    <x v="0"/>
    <x v="1"/>
    <n v="142"/>
    <n v="203.06"/>
  </r>
  <r>
    <s v="AD01-9362"/>
    <x v="1"/>
    <s v="May"/>
    <x v="0"/>
    <x v="0"/>
    <s v="Order assembled"/>
    <x v="0"/>
    <x v="0"/>
    <x v="1"/>
    <n v="144"/>
    <n v="526.24"/>
  </r>
  <r>
    <s v="AD01-9362"/>
    <x v="1"/>
    <s v="May"/>
    <x v="0"/>
    <x v="0"/>
    <s v="Order assembled"/>
    <x v="0"/>
    <x v="0"/>
    <x v="1"/>
    <n v="138"/>
    <n v="526.24"/>
  </r>
  <r>
    <s v="AD01-9365"/>
    <x v="1"/>
    <s v="May"/>
    <x v="0"/>
    <x v="0"/>
    <s v="Order assembled"/>
    <x v="0"/>
    <x v="0"/>
    <x v="1"/>
    <n v="132"/>
    <n v="526.24"/>
  </r>
  <r>
    <s v="AD01-9361"/>
    <x v="1"/>
    <s v="May"/>
    <x v="0"/>
    <x v="0"/>
    <s v="Order assembled"/>
    <x v="0"/>
    <x v="0"/>
    <x v="1"/>
    <n v="688"/>
    <n v="983.84"/>
  </r>
  <r>
    <s v="AD01-9364"/>
    <x v="1"/>
    <s v="May"/>
    <x v="0"/>
    <x v="0"/>
    <s v="Order assembled"/>
    <x v="0"/>
    <x v="0"/>
    <x v="1"/>
    <n v="775"/>
    <n v="1108.25"/>
  </r>
  <r>
    <s v="AD01-9362"/>
    <x v="1"/>
    <s v="May"/>
    <x v="0"/>
    <x v="0"/>
    <s v="Order assembled"/>
    <x v="0"/>
    <x v="0"/>
    <x v="1"/>
    <n v="141"/>
    <n v="201.63"/>
  </r>
  <r>
    <s v="AD01-9363"/>
    <x v="1"/>
    <s v="May"/>
    <x v="0"/>
    <x v="0"/>
    <s v="Order assembled"/>
    <x v="0"/>
    <x v="0"/>
    <x v="1"/>
    <n v="135"/>
    <n v="193.05"/>
  </r>
  <r>
    <s v="AD01-9364"/>
    <x v="1"/>
    <s v="May"/>
    <x v="0"/>
    <x v="0"/>
    <s v="Order assembled"/>
    <x v="0"/>
    <x v="0"/>
    <x v="1"/>
    <n v="165"/>
    <n v="235.95"/>
  </r>
  <r>
    <s v="AD01-9362"/>
    <x v="1"/>
    <s v="May"/>
    <x v="0"/>
    <x v="0"/>
    <s v="Order assembled"/>
    <x v="0"/>
    <x v="0"/>
    <x v="1"/>
    <n v="761"/>
    <n v="526.24"/>
  </r>
  <r>
    <s v="AD01-9361"/>
    <x v="1"/>
    <s v="May"/>
    <x v="0"/>
    <x v="0"/>
    <s v="Order assembled"/>
    <x v="0"/>
    <x v="0"/>
    <x v="1"/>
    <n v="814"/>
    <n v="526.24"/>
  </r>
  <r>
    <s v="AD01-9363"/>
    <x v="1"/>
    <s v="May"/>
    <x v="0"/>
    <x v="0"/>
    <s v="Order assembled"/>
    <x v="0"/>
    <x v="0"/>
    <x v="1"/>
    <n v="169"/>
    <n v="241.67"/>
  </r>
  <r>
    <s v="AD01-9365"/>
    <x v="1"/>
    <s v="May"/>
    <x v="0"/>
    <x v="0"/>
    <s v="Order assembled"/>
    <x v="0"/>
    <x v="0"/>
    <x v="1"/>
    <n v="211"/>
    <n v="301.73"/>
  </r>
  <r>
    <s v="AD01-9362"/>
    <x v="1"/>
    <s v="May"/>
    <x v="0"/>
    <x v="0"/>
    <s v="Order assembled"/>
    <x v="0"/>
    <x v="0"/>
    <x v="1"/>
    <n v="139"/>
    <n v="198.77"/>
  </r>
  <r>
    <s v="AD01-9361"/>
    <x v="1"/>
    <s v="May"/>
    <x v="0"/>
    <x v="0"/>
    <s v="Order assembled"/>
    <x v="0"/>
    <x v="0"/>
    <x v="0"/>
    <n v="143"/>
    <n v="204.49"/>
  </r>
  <r>
    <s v="AD01-9362"/>
    <x v="1"/>
    <s v="May"/>
    <x v="0"/>
    <x v="0"/>
    <s v="Order assembled"/>
    <x v="0"/>
    <x v="0"/>
    <x v="0"/>
    <n v="137"/>
    <n v="195.91"/>
  </r>
  <r>
    <s v="AD01-9363"/>
    <x v="1"/>
    <s v="May"/>
    <x v="0"/>
    <x v="0"/>
    <s v="Order assembled"/>
    <x v="0"/>
    <x v="0"/>
    <x v="0"/>
    <n v="131"/>
    <n v="187.33"/>
  </r>
  <r>
    <s v="AD01-9362"/>
    <x v="1"/>
    <s v="May"/>
    <x v="0"/>
    <x v="0"/>
    <s v="Order assembled"/>
    <x v="0"/>
    <x v="0"/>
    <x v="1"/>
    <n v="167"/>
    <n v="238.81"/>
  </r>
  <r>
    <s v="AD01-9362"/>
    <x v="1"/>
    <s v="May"/>
    <x v="0"/>
    <x v="0"/>
    <s v="Order assembled"/>
    <x v="0"/>
    <x v="0"/>
    <x v="1"/>
    <n v="215"/>
    <n v="307.45"/>
  </r>
  <r>
    <s v="AD01-9361"/>
    <x v="1"/>
    <s v="May"/>
    <x v="0"/>
    <x v="0"/>
    <s v="Order assembled"/>
    <x v="0"/>
    <x v="0"/>
    <x v="1"/>
    <n v="784"/>
    <n v="1121.1199999999999"/>
  </r>
  <r>
    <s v="AD01-9362"/>
    <x v="1"/>
    <s v="Nov"/>
    <x v="0"/>
    <x v="0"/>
    <s v="Order assembled"/>
    <x v="0"/>
    <x v="0"/>
    <x v="1"/>
    <n v="134"/>
    <n v="182.24"/>
  </r>
  <r>
    <s v="AD01-9361"/>
    <x v="1"/>
    <s v="Nov"/>
    <x v="0"/>
    <x v="0"/>
    <s v="Order assembled"/>
    <x v="0"/>
    <x v="0"/>
    <x v="1"/>
    <n v="182"/>
    <n v="260.26"/>
  </r>
  <r>
    <s v="AD01-9361"/>
    <x v="1"/>
    <s v="Nov"/>
    <x v="0"/>
    <x v="0"/>
    <s v="Order assembled"/>
    <x v="0"/>
    <x v="0"/>
    <x v="1"/>
    <n v="136"/>
    <n v="194.48"/>
  </r>
  <r>
    <s v="AD01-9361"/>
    <x v="1"/>
    <s v="Nov"/>
    <x v="0"/>
    <x v="0"/>
    <s v="Order assembled"/>
    <x v="0"/>
    <x v="0"/>
    <x v="1"/>
    <n v="694"/>
    <n v="992.42"/>
  </r>
  <r>
    <s v="AD01-9365"/>
    <x v="1"/>
    <s v="Nov"/>
    <x v="0"/>
    <x v="0"/>
    <s v="Order assembled"/>
    <x v="0"/>
    <x v="0"/>
    <x v="1"/>
    <n v="727"/>
    <n v="1039.6099999999999"/>
  </r>
  <r>
    <s v="AD01-9362"/>
    <x v="1"/>
    <s v="Nov"/>
    <x v="0"/>
    <x v="0"/>
    <s v="Order assembled"/>
    <x v="0"/>
    <x v="0"/>
    <x v="1"/>
    <n v="135"/>
    <n v="193.05"/>
  </r>
  <r>
    <s v="AD01-9365"/>
    <x v="1"/>
    <s v="Nov"/>
    <x v="0"/>
    <x v="0"/>
    <s v="Order assembled"/>
    <x v="0"/>
    <x v="0"/>
    <x v="1"/>
    <n v="766"/>
    <n v="526.24"/>
  </r>
  <r>
    <s v="AD01-9361"/>
    <x v="1"/>
    <s v="Nov"/>
    <x v="0"/>
    <x v="0"/>
    <s v="Order assembled"/>
    <x v="0"/>
    <x v="0"/>
    <x v="1"/>
    <n v="133"/>
    <n v="190.19"/>
  </r>
  <r>
    <s v="AD01-9361"/>
    <x v="1"/>
    <s v="Nov"/>
    <x v="0"/>
    <x v="0"/>
    <s v="Order assembled"/>
    <x v="0"/>
    <x v="0"/>
    <x v="1"/>
    <n v="181"/>
    <n v="258.83"/>
  </r>
  <r>
    <s v="AD01-9362"/>
    <x v="1"/>
    <s v="Nov"/>
    <x v="0"/>
    <x v="0"/>
    <s v="Order assembled"/>
    <x v="0"/>
    <x v="0"/>
    <x v="1"/>
    <n v="137"/>
    <n v="195.91"/>
  </r>
  <r>
    <s v="AD01-9361"/>
    <x v="1"/>
    <s v="Nov"/>
    <x v="0"/>
    <x v="0"/>
    <s v="Order assembled"/>
    <x v="0"/>
    <x v="0"/>
    <x v="1"/>
    <n v="179"/>
    <n v="255.97"/>
  </r>
  <r>
    <s v="AD01-9362"/>
    <x v="1"/>
    <s v="Oct"/>
    <x v="0"/>
    <x v="0"/>
    <s v="Order assembled"/>
    <x v="0"/>
    <x v="0"/>
    <x v="1"/>
    <n v="140"/>
    <n v="190.4"/>
  </r>
  <r>
    <s v="AD01-9364"/>
    <x v="1"/>
    <s v="Oct"/>
    <x v="0"/>
    <x v="0"/>
    <s v="Order assembled"/>
    <x v="0"/>
    <x v="0"/>
    <x v="1"/>
    <n v="188"/>
    <n v="268.83999999999997"/>
  </r>
  <r>
    <s v="AD01-9362"/>
    <x v="1"/>
    <s v="Oct"/>
    <x v="0"/>
    <x v="0"/>
    <s v="Order assembled"/>
    <x v="0"/>
    <x v="0"/>
    <x v="1"/>
    <n v="142"/>
    <n v="203.06"/>
  </r>
  <r>
    <s v="AD01-9364"/>
    <x v="1"/>
    <s v="Oct"/>
    <x v="0"/>
    <x v="0"/>
    <s v="Order assembled"/>
    <x v="0"/>
    <x v="0"/>
    <x v="1"/>
    <n v="184"/>
    <n v="263.12"/>
  </r>
  <r>
    <s v="AD01-9362"/>
    <x v="1"/>
    <s v="Oct"/>
    <x v="0"/>
    <x v="0"/>
    <s v="Order assembled"/>
    <x v="0"/>
    <x v="0"/>
    <x v="0"/>
    <n v="312"/>
    <n v="526.24"/>
  </r>
  <r>
    <s v="AD01-9365"/>
    <x v="1"/>
    <s v="Oct"/>
    <x v="0"/>
    <x v="0"/>
    <s v="Order assembled"/>
    <x v="0"/>
    <x v="0"/>
    <x v="1"/>
    <n v="693"/>
    <n v="990.99"/>
  </r>
  <r>
    <s v="AD01-9364"/>
    <x v="1"/>
    <s v="Oct"/>
    <x v="0"/>
    <x v="0"/>
    <s v="Order assembled"/>
    <x v="0"/>
    <x v="0"/>
    <x v="1"/>
    <n v="726"/>
    <n v="1038.18"/>
  </r>
  <r>
    <s v="AD01-9364"/>
    <x v="1"/>
    <s v="Oct"/>
    <x v="0"/>
    <x v="0"/>
    <s v="Order assembled"/>
    <x v="0"/>
    <x v="0"/>
    <x v="1"/>
    <n v="141"/>
    <n v="201.63"/>
  </r>
  <r>
    <s v="AD01-9362"/>
    <x v="1"/>
    <s v="Oct"/>
    <x v="0"/>
    <x v="0"/>
    <s v="Order assembled"/>
    <x v="0"/>
    <x v="0"/>
    <x v="1"/>
    <n v="765"/>
    <n v="526.24"/>
  </r>
  <r>
    <s v="AD01-9362"/>
    <x v="1"/>
    <s v="Oct"/>
    <x v="0"/>
    <x v="0"/>
    <s v="Order assembled"/>
    <x v="0"/>
    <x v="0"/>
    <x v="1"/>
    <n v="139"/>
    <n v="198.77"/>
  </r>
  <r>
    <s v="AD01-9362"/>
    <x v="1"/>
    <s v="Oct"/>
    <x v="0"/>
    <x v="0"/>
    <s v="Order assembled"/>
    <x v="0"/>
    <x v="0"/>
    <x v="1"/>
    <n v="187"/>
    <n v="267.41000000000003"/>
  </r>
  <r>
    <s v="AD01-9362"/>
    <x v="1"/>
    <s v="Oct"/>
    <x v="0"/>
    <x v="0"/>
    <s v="Order assembled"/>
    <x v="0"/>
    <x v="0"/>
    <x v="0"/>
    <n v="311"/>
    <n v="444.73"/>
  </r>
  <r>
    <s v="AD01-9363"/>
    <x v="1"/>
    <s v="Oct"/>
    <x v="0"/>
    <x v="0"/>
    <s v="Order assembled"/>
    <x v="0"/>
    <x v="0"/>
    <x v="1"/>
    <n v="185"/>
    <n v="264.55"/>
  </r>
  <r>
    <s v="AD01-9361"/>
    <x v="1"/>
    <s v="Sep"/>
    <x v="0"/>
    <x v="0"/>
    <s v="Order assembled"/>
    <x v="0"/>
    <x v="0"/>
    <x v="0"/>
    <n v="326"/>
    <n v="466.18"/>
  </r>
  <r>
    <s v="AD01-9364"/>
    <x v="1"/>
    <s v="Sep"/>
    <x v="0"/>
    <x v="0"/>
    <s v="Order assembled"/>
    <x v="0"/>
    <x v="0"/>
    <x v="0"/>
    <n v="320"/>
    <n v="457.6"/>
  </r>
  <r>
    <s v="AD01-9361"/>
    <x v="1"/>
    <s v="Sep"/>
    <x v="0"/>
    <x v="0"/>
    <s v="Order assembled"/>
    <x v="0"/>
    <x v="0"/>
    <x v="0"/>
    <n v="314"/>
    <n v="449.02"/>
  </r>
  <r>
    <s v="AD01-9364"/>
    <x v="1"/>
    <s v="Sep"/>
    <x v="0"/>
    <x v="0"/>
    <s v="Order assembled"/>
    <x v="0"/>
    <x v="0"/>
    <x v="1"/>
    <n v="146"/>
    <n v="198.56"/>
  </r>
  <r>
    <s v="AD01-9361"/>
    <x v="1"/>
    <s v="Sep"/>
    <x v="0"/>
    <x v="0"/>
    <s v="Order assembled"/>
    <x v="0"/>
    <x v="0"/>
    <x v="1"/>
    <n v="194"/>
    <n v="277.42"/>
  </r>
  <r>
    <s v="AD01-9361"/>
    <x v="1"/>
    <s v="Sep"/>
    <x v="0"/>
    <x v="0"/>
    <s v="Order assembled"/>
    <x v="0"/>
    <x v="0"/>
    <x v="1"/>
    <n v="190"/>
    <n v="271.7"/>
  </r>
  <r>
    <s v="AD01-9361"/>
    <x v="1"/>
    <s v="Sep"/>
    <x v="0"/>
    <x v="0"/>
    <s v="Order assembled"/>
    <x v="0"/>
    <x v="0"/>
    <x v="1"/>
    <n v="364"/>
    <n v="520.52"/>
  </r>
  <r>
    <s v="AD01-9361"/>
    <x v="1"/>
    <s v="Sep"/>
    <x v="0"/>
    <x v="0"/>
    <s v="Order assembled"/>
    <x v="0"/>
    <x v="0"/>
    <x v="0"/>
    <n v="324"/>
    <n v="526.24"/>
  </r>
  <r>
    <s v="AD01-9361"/>
    <x v="1"/>
    <s v="Sep"/>
    <x v="0"/>
    <x v="0"/>
    <s v="Order assembled"/>
    <x v="0"/>
    <x v="0"/>
    <x v="0"/>
    <n v="318"/>
    <n v="526.24"/>
  </r>
  <r>
    <s v="AD01-9362"/>
    <x v="1"/>
    <s v="Sep"/>
    <x v="0"/>
    <x v="0"/>
    <s v="Order assembled"/>
    <x v="0"/>
    <x v="0"/>
    <x v="1"/>
    <n v="692"/>
    <n v="989.56"/>
  </r>
  <r>
    <s v="AD01-9364"/>
    <x v="1"/>
    <s v="Sep"/>
    <x v="0"/>
    <x v="0"/>
    <s v="Order assembled"/>
    <x v="0"/>
    <x v="0"/>
    <x v="1"/>
    <n v="725"/>
    <n v="1036.75"/>
  </r>
  <r>
    <s v="AD01-9362"/>
    <x v="1"/>
    <s v="Sep"/>
    <x v="0"/>
    <x v="0"/>
    <s v="Order assembled"/>
    <x v="0"/>
    <x v="0"/>
    <x v="1"/>
    <n v="778"/>
    <n v="1112.54"/>
  </r>
  <r>
    <s v="AD01-9361"/>
    <x v="1"/>
    <s v="Sep"/>
    <x v="0"/>
    <x v="0"/>
    <s v="Order assembled"/>
    <x v="0"/>
    <x v="0"/>
    <x v="0"/>
    <n v="327"/>
    <n v="467.61"/>
  </r>
  <r>
    <s v="AD01-9364"/>
    <x v="1"/>
    <s v="Sep"/>
    <x v="0"/>
    <x v="0"/>
    <s v="Order assembled"/>
    <x v="0"/>
    <x v="0"/>
    <x v="0"/>
    <n v="321"/>
    <n v="459.03"/>
  </r>
  <r>
    <s v="AD01-9361"/>
    <x v="1"/>
    <s v="Sep"/>
    <x v="0"/>
    <x v="0"/>
    <s v="Order assembled"/>
    <x v="0"/>
    <x v="0"/>
    <x v="0"/>
    <n v="315"/>
    <n v="450.45"/>
  </r>
  <r>
    <s v="AD01-9362"/>
    <x v="1"/>
    <s v="Sep"/>
    <x v="0"/>
    <x v="0"/>
    <s v="Order assembled"/>
    <x v="0"/>
    <x v="0"/>
    <x v="1"/>
    <n v="147"/>
    <n v="210.21"/>
  </r>
  <r>
    <s v="AD01-9361"/>
    <x v="1"/>
    <s v="Sep"/>
    <x v="0"/>
    <x v="0"/>
    <s v="Order assembled"/>
    <x v="0"/>
    <x v="0"/>
    <x v="1"/>
    <n v="145"/>
    <n v="207.35"/>
  </r>
  <r>
    <s v="AD01-9361"/>
    <x v="1"/>
    <s v="Sep"/>
    <x v="0"/>
    <x v="0"/>
    <s v="Order assembled"/>
    <x v="0"/>
    <x v="0"/>
    <x v="1"/>
    <n v="193"/>
    <n v="275.99"/>
  </r>
  <r>
    <s v="AD01-9364"/>
    <x v="1"/>
    <s v="Sep"/>
    <x v="0"/>
    <x v="0"/>
    <s v="Order assembled"/>
    <x v="0"/>
    <x v="0"/>
    <x v="0"/>
    <n v="323"/>
    <n v="461.89"/>
  </r>
  <r>
    <s v="AD01-9361"/>
    <x v="1"/>
    <s v="Sep"/>
    <x v="0"/>
    <x v="0"/>
    <s v="Order assembled"/>
    <x v="0"/>
    <x v="0"/>
    <x v="0"/>
    <n v="317"/>
    <n v="453.31"/>
  </r>
  <r>
    <s v="AD01-9364"/>
    <x v="1"/>
    <s v="Sep"/>
    <x v="0"/>
    <x v="0"/>
    <s v="Order assembled"/>
    <x v="0"/>
    <x v="0"/>
    <x v="1"/>
    <n v="143"/>
    <n v="204.49"/>
  </r>
  <r>
    <s v="AD01-9361"/>
    <x v="1"/>
    <s v="Sep"/>
    <x v="0"/>
    <x v="0"/>
    <s v="Order assembled"/>
    <x v="0"/>
    <x v="0"/>
    <x v="1"/>
    <n v="191"/>
    <n v="273.13"/>
  </r>
  <r>
    <s v="AD01-9364"/>
    <x v="1"/>
    <s v="Sep"/>
    <x v="0"/>
    <x v="0"/>
    <s v="Order assembled"/>
    <x v="0"/>
    <x v="0"/>
    <x v="1"/>
    <n v="787"/>
    <n v="1125.4100000000001"/>
  </r>
  <r>
    <s v="AD01-9362"/>
    <x v="1"/>
    <s v="Apr"/>
    <x v="1"/>
    <x v="0"/>
    <s v="Order assembled"/>
    <x v="0"/>
    <x v="0"/>
    <x v="0"/>
    <n v="266"/>
    <n v="380.38"/>
  </r>
  <r>
    <s v="AD01-9362"/>
    <x v="1"/>
    <s v="Apr"/>
    <x v="1"/>
    <x v="0"/>
    <s v="Order assembled"/>
    <x v="0"/>
    <x v="0"/>
    <x v="0"/>
    <n v="314"/>
    <n v="449.02"/>
  </r>
  <r>
    <s v="AD01-9361"/>
    <x v="1"/>
    <s v="Apr"/>
    <x v="1"/>
    <x v="0"/>
    <s v="Order assembled"/>
    <x v="0"/>
    <x v="0"/>
    <x v="0"/>
    <n v="236"/>
    <n v="337.48"/>
  </r>
  <r>
    <s v="AD01-9362"/>
    <x v="1"/>
    <s v="Apr"/>
    <x v="1"/>
    <x v="0"/>
    <s v="Order assembled"/>
    <x v="0"/>
    <x v="0"/>
    <x v="0"/>
    <n v="310"/>
    <n v="526.24"/>
  </r>
  <r>
    <s v="AD01-9364"/>
    <x v="1"/>
    <s v="Apr"/>
    <x v="1"/>
    <x v="0"/>
    <s v="Order assembled"/>
    <x v="0"/>
    <x v="0"/>
    <x v="0"/>
    <n v="238"/>
    <n v="526.24"/>
  </r>
  <r>
    <s v="AD01-9361"/>
    <x v="1"/>
    <s v="Apr"/>
    <x v="1"/>
    <x v="0"/>
    <s v="Order assembled"/>
    <x v="0"/>
    <x v="0"/>
    <x v="0"/>
    <n v="1000"/>
    <n v="1430"/>
  </r>
  <r>
    <s v="AD01-9363"/>
    <x v="1"/>
    <s v="Apr"/>
    <x v="1"/>
    <x v="0"/>
    <s v="Order assembled"/>
    <x v="0"/>
    <x v="0"/>
    <x v="0"/>
    <n v="1033"/>
    <n v="1477.19"/>
  </r>
  <r>
    <s v="AD01-9364"/>
    <x v="1"/>
    <s v="Apr"/>
    <x v="1"/>
    <x v="0"/>
    <s v="Order assembled"/>
    <x v="0"/>
    <x v="0"/>
    <x v="0"/>
    <n v="240"/>
    <n v="343.2"/>
  </r>
  <r>
    <s v="AD01-9364"/>
    <x v="1"/>
    <s v="Apr"/>
    <x v="1"/>
    <x v="0"/>
    <s v="Order assembled"/>
    <x v="0"/>
    <x v="0"/>
    <x v="0"/>
    <n v="267"/>
    <n v="381.81"/>
  </r>
  <r>
    <s v="AD01-9361"/>
    <x v="1"/>
    <s v="Apr"/>
    <x v="1"/>
    <x v="0"/>
    <s v="Order assembled"/>
    <x v="0"/>
    <x v="0"/>
    <x v="0"/>
    <n v="237"/>
    <n v="338.91"/>
  </r>
  <r>
    <s v="AD01-9364"/>
    <x v="1"/>
    <s v="Apr"/>
    <x v="1"/>
    <x v="0"/>
    <s v="Order assembled"/>
    <x v="0"/>
    <x v="0"/>
    <x v="0"/>
    <n v="781"/>
    <n v="1116.83"/>
  </r>
  <r>
    <s v="AD01-9361"/>
    <x v="1"/>
    <s v="Apr"/>
    <x v="1"/>
    <x v="0"/>
    <s v="Order assembled"/>
    <x v="0"/>
    <x v="0"/>
    <x v="0"/>
    <n v="814"/>
    <n v="1164.02"/>
  </r>
  <r>
    <s v="AD01-9361"/>
    <x v="1"/>
    <s v="Apr"/>
    <x v="1"/>
    <x v="0"/>
    <s v="Order assembled"/>
    <x v="0"/>
    <x v="0"/>
    <x v="0"/>
    <n v="263"/>
    <n v="376.09"/>
  </r>
  <r>
    <s v="AD01-9361"/>
    <x v="1"/>
    <s v="Apr"/>
    <x v="1"/>
    <x v="0"/>
    <s v="Order assembled"/>
    <x v="0"/>
    <x v="0"/>
    <x v="0"/>
    <n v="311"/>
    <n v="444.73"/>
  </r>
  <r>
    <s v="AD01-9362"/>
    <x v="1"/>
    <s v="Apr"/>
    <x v="1"/>
    <x v="0"/>
    <s v="Order assembled"/>
    <x v="0"/>
    <x v="0"/>
    <x v="0"/>
    <n v="239"/>
    <n v="341.77"/>
  </r>
  <r>
    <s v="AD01-9361"/>
    <x v="1"/>
    <s v="Aug"/>
    <x v="1"/>
    <x v="0"/>
    <s v="Order assembled"/>
    <x v="0"/>
    <x v="0"/>
    <x v="0"/>
    <n v="242"/>
    <n v="346.06"/>
  </r>
  <r>
    <s v="AD01-9365"/>
    <x v="1"/>
    <s v="Aug"/>
    <x v="1"/>
    <x v="0"/>
    <s v="Order assembled"/>
    <x v="0"/>
    <x v="0"/>
    <x v="0"/>
    <n v="290"/>
    <n v="414.7"/>
  </r>
  <r>
    <s v="AD01-9362"/>
    <x v="1"/>
    <s v="Aug"/>
    <x v="0"/>
    <x v="0"/>
    <s v="Order assembled"/>
    <x v="0"/>
    <x v="0"/>
    <x v="0"/>
    <n v="218"/>
    <n v="311.74"/>
  </r>
  <r>
    <s v="AD01-9362"/>
    <x v="1"/>
    <s v="Aug"/>
    <x v="0"/>
    <x v="0"/>
    <s v="Order assembled"/>
    <x v="0"/>
    <x v="0"/>
    <x v="0"/>
    <n v="244"/>
    <n v="526.24"/>
  </r>
  <r>
    <s v="AD01-9361"/>
    <x v="1"/>
    <s v="Aug"/>
    <x v="0"/>
    <x v="0"/>
    <s v="Order assembled"/>
    <x v="0"/>
    <x v="0"/>
    <x v="0"/>
    <n v="292"/>
    <n v="526.24"/>
  </r>
  <r>
    <s v="AD01-9362"/>
    <x v="1"/>
    <s v="Aug"/>
    <x v="0"/>
    <x v="0"/>
    <s v="Order assembled"/>
    <x v="0"/>
    <x v="0"/>
    <x v="0"/>
    <n v="1003"/>
    <n v="1434.29"/>
  </r>
  <r>
    <s v="AD01-9362"/>
    <x v="1"/>
    <s v="Aug"/>
    <x v="0"/>
    <x v="0"/>
    <s v="Order assembled"/>
    <x v="0"/>
    <x v="0"/>
    <x v="0"/>
    <n v="1037"/>
    <n v="1482.91"/>
  </r>
  <r>
    <s v="AD01-9361"/>
    <x v="1"/>
    <s v="Aug"/>
    <x v="0"/>
    <x v="0"/>
    <s v="Order assembled"/>
    <x v="0"/>
    <x v="0"/>
    <x v="0"/>
    <n v="216"/>
    <n v="308.88"/>
  </r>
  <r>
    <s v="AD01-9361"/>
    <x v="1"/>
    <s v="Aug"/>
    <x v="0"/>
    <x v="0"/>
    <s v="Order assembled"/>
    <x v="0"/>
    <x v="0"/>
    <x v="0"/>
    <n v="243"/>
    <n v="347.49"/>
  </r>
  <r>
    <s v="AD01-9361"/>
    <x v="1"/>
    <s v="Aug"/>
    <x v="0"/>
    <x v="0"/>
    <s v="Order assembled"/>
    <x v="0"/>
    <x v="0"/>
    <x v="0"/>
    <n v="291"/>
    <n v="416.13"/>
  </r>
  <r>
    <s v="AD01-9362"/>
    <x v="1"/>
    <s v="Aug"/>
    <x v="0"/>
    <x v="0"/>
    <s v="Order assembled"/>
    <x v="0"/>
    <x v="0"/>
    <x v="0"/>
    <n v="219"/>
    <n v="313.17"/>
  </r>
  <r>
    <s v="AD01-9361"/>
    <x v="1"/>
    <s v="Aug"/>
    <x v="0"/>
    <x v="0"/>
    <s v="Order assembled"/>
    <x v="0"/>
    <x v="0"/>
    <x v="0"/>
    <n v="818"/>
    <n v="1169.74"/>
  </r>
  <r>
    <s v="AD01-9362"/>
    <x v="1"/>
    <s v="Aug"/>
    <x v="0"/>
    <x v="0"/>
    <s v="Order assembled"/>
    <x v="0"/>
    <x v="0"/>
    <x v="0"/>
    <n v="871"/>
    <n v="1245.53"/>
  </r>
  <r>
    <s v="AD01-9362"/>
    <x v="1"/>
    <s v="Aug"/>
    <x v="0"/>
    <x v="0"/>
    <s v="Order assembled"/>
    <x v="0"/>
    <x v="0"/>
    <x v="0"/>
    <n v="245"/>
    <n v="350.35"/>
  </r>
  <r>
    <s v="AD01-9361"/>
    <x v="1"/>
    <s v="Aug"/>
    <x v="0"/>
    <x v="0"/>
    <s v="Order assembled"/>
    <x v="0"/>
    <x v="0"/>
    <x v="0"/>
    <n v="293"/>
    <n v="418.99"/>
  </r>
  <r>
    <s v="AD01-9361"/>
    <x v="1"/>
    <s v="Aug"/>
    <x v="0"/>
    <x v="0"/>
    <s v="Order assembled"/>
    <x v="0"/>
    <x v="0"/>
    <x v="0"/>
    <n v="215"/>
    <n v="307.45"/>
  </r>
  <r>
    <s v="AD01-9361"/>
    <x v="1"/>
    <s v="Dec"/>
    <x v="0"/>
    <x v="0"/>
    <s v="Order assembled"/>
    <x v="0"/>
    <x v="0"/>
    <x v="1"/>
    <n v="248"/>
    <n v="354.64"/>
  </r>
  <r>
    <s v="AD01-9363"/>
    <x v="1"/>
    <s v="Dec"/>
    <x v="0"/>
    <x v="0"/>
    <s v="Order assembled"/>
    <x v="0"/>
    <x v="0"/>
    <x v="1"/>
    <n v="242"/>
    <n v="346.06"/>
  </r>
  <r>
    <s v="AD01-9362"/>
    <x v="1"/>
    <s v="Dec"/>
    <x v="0"/>
    <x v="0"/>
    <s v="Order assembled"/>
    <x v="0"/>
    <x v="0"/>
    <x v="1"/>
    <n v="236"/>
    <n v="337.48"/>
  </r>
  <r>
    <s v="AD01-9362"/>
    <x v="1"/>
    <s v="Dec"/>
    <x v="0"/>
    <x v="0"/>
    <s v="Order assembled"/>
    <x v="0"/>
    <x v="0"/>
    <x v="0"/>
    <n v="224"/>
    <n v="320.32"/>
  </r>
  <r>
    <s v="AD01-9361"/>
    <x v="1"/>
    <s v="Dec"/>
    <x v="0"/>
    <x v="0"/>
    <s v="Order assembled"/>
    <x v="0"/>
    <x v="0"/>
    <x v="0"/>
    <n v="250"/>
    <n v="357.5"/>
  </r>
  <r>
    <s v="AD01-9364"/>
    <x v="1"/>
    <s v="Dec"/>
    <x v="0"/>
    <x v="0"/>
    <s v="Order assembled"/>
    <x v="0"/>
    <x v="0"/>
    <x v="0"/>
    <n v="244"/>
    <n v="348.92"/>
  </r>
  <r>
    <s v="AD01-9364"/>
    <x v="1"/>
    <s v="Dec"/>
    <x v="0"/>
    <x v="0"/>
    <s v="Order assembled"/>
    <x v="0"/>
    <x v="0"/>
    <x v="0"/>
    <n v="238"/>
    <n v="340.34"/>
  </r>
  <r>
    <s v="AD01-9362"/>
    <x v="1"/>
    <s v="Dec"/>
    <x v="0"/>
    <x v="0"/>
    <s v="Order assembled"/>
    <x v="0"/>
    <x v="0"/>
    <x v="0"/>
    <n v="220"/>
    <n v="526.24"/>
  </r>
  <r>
    <s v="AD01-9362"/>
    <x v="1"/>
    <s v="Dec"/>
    <x v="0"/>
    <x v="0"/>
    <s v="Order assembled"/>
    <x v="0"/>
    <x v="0"/>
    <x v="0"/>
    <n v="268"/>
    <n v="526.24"/>
  </r>
  <r>
    <s v="AD01-9362"/>
    <x v="1"/>
    <s v="Dec"/>
    <x v="0"/>
    <x v="0"/>
    <s v="Order assembled"/>
    <x v="0"/>
    <x v="0"/>
    <x v="0"/>
    <n v="1007"/>
    <n v="1440.01"/>
  </r>
  <r>
    <s v="AD01-9362"/>
    <x v="1"/>
    <s v="Dec"/>
    <x v="0"/>
    <x v="0"/>
    <s v="Order assembled"/>
    <x v="0"/>
    <x v="0"/>
    <x v="0"/>
    <n v="1040"/>
    <n v="1487.2"/>
  </r>
  <r>
    <s v="AD01-9361"/>
    <x v="1"/>
    <s v="Dec"/>
    <x v="0"/>
    <x v="0"/>
    <s v="Order assembled"/>
    <x v="0"/>
    <x v="0"/>
    <x v="0"/>
    <n v="225"/>
    <n v="321.75"/>
  </r>
  <r>
    <s v="AD01-9361"/>
    <x v="1"/>
    <s v="Dec"/>
    <x v="0"/>
    <x v="0"/>
    <s v="Order assembled"/>
    <x v="0"/>
    <x v="0"/>
    <x v="0"/>
    <n v="267"/>
    <n v="381.81"/>
  </r>
  <r>
    <s v="AD01-9362"/>
    <x v="1"/>
    <s v="Dec"/>
    <x v="0"/>
    <x v="0"/>
    <s v="Order assembled"/>
    <x v="0"/>
    <x v="0"/>
    <x v="0"/>
    <n v="247"/>
    <n v="353.21"/>
  </r>
  <r>
    <s v="AD01-9362"/>
    <x v="1"/>
    <s v="Dec"/>
    <x v="0"/>
    <x v="0"/>
    <s v="Order assembled"/>
    <x v="0"/>
    <x v="0"/>
    <x v="0"/>
    <n v="241"/>
    <n v="344.63"/>
  </r>
  <r>
    <s v="AD01-9362"/>
    <x v="1"/>
    <s v="Dec"/>
    <x v="0"/>
    <x v="0"/>
    <s v="Order assembled"/>
    <x v="0"/>
    <x v="0"/>
    <x v="0"/>
    <n v="235"/>
    <n v="336.05"/>
  </r>
  <r>
    <s v="AD01-9364"/>
    <x v="1"/>
    <s v="Dec"/>
    <x v="0"/>
    <x v="0"/>
    <s v="Order assembled"/>
    <x v="0"/>
    <x v="0"/>
    <x v="0"/>
    <n v="788"/>
    <n v="1126.8399999999999"/>
  </r>
  <r>
    <s v="AD01-9362"/>
    <x v="1"/>
    <s v="Dec"/>
    <x v="0"/>
    <x v="0"/>
    <s v="Order assembled"/>
    <x v="0"/>
    <x v="0"/>
    <x v="0"/>
    <n v="821"/>
    <n v="1174.03"/>
  </r>
  <r>
    <s v="AD01-9361"/>
    <x v="1"/>
    <s v="Dec"/>
    <x v="0"/>
    <x v="0"/>
    <s v="Order assembled"/>
    <x v="0"/>
    <x v="0"/>
    <x v="1"/>
    <n v="245"/>
    <n v="350.35"/>
  </r>
  <r>
    <s v="AD01-9361"/>
    <x v="1"/>
    <s v="Dec"/>
    <x v="0"/>
    <x v="0"/>
    <s v="Order assembled"/>
    <x v="0"/>
    <x v="0"/>
    <x v="1"/>
    <n v="239"/>
    <n v="341.77"/>
  </r>
  <r>
    <s v="AD01-9364"/>
    <x v="1"/>
    <s v="Dec"/>
    <x v="0"/>
    <x v="0"/>
    <s v="Order assembled"/>
    <x v="0"/>
    <x v="0"/>
    <x v="0"/>
    <n v="221"/>
    <n v="316.02999999999997"/>
  </r>
  <r>
    <s v="AD01-9361"/>
    <x v="1"/>
    <s v="Dec"/>
    <x v="0"/>
    <x v="0"/>
    <s v="Order assembled"/>
    <x v="0"/>
    <x v="0"/>
    <x v="0"/>
    <n v="269"/>
    <n v="384.67"/>
  </r>
  <r>
    <s v="AD01-9361"/>
    <x v="1"/>
    <s v="Feb"/>
    <x v="0"/>
    <x v="0"/>
    <s v="Order assembled"/>
    <x v="0"/>
    <x v="0"/>
    <x v="0"/>
    <n v="278"/>
    <n v="397.54"/>
  </r>
  <r>
    <s v="AD01-9362"/>
    <x v="1"/>
    <s v="Feb"/>
    <x v="0"/>
    <x v="0"/>
    <s v="Order assembled"/>
    <x v="0"/>
    <x v="0"/>
    <x v="0"/>
    <n v="320"/>
    <n v="457.6"/>
  </r>
  <r>
    <s v="AD01-9362"/>
    <x v="1"/>
    <s v="Feb"/>
    <x v="0"/>
    <x v="0"/>
    <s v="Order assembled"/>
    <x v="0"/>
    <x v="0"/>
    <x v="0"/>
    <n v="248"/>
    <n v="354.64"/>
  </r>
  <r>
    <s v="AD01-9361"/>
    <x v="1"/>
    <s v="Feb"/>
    <x v="0"/>
    <x v="0"/>
    <s v="Order assembled"/>
    <x v="0"/>
    <x v="0"/>
    <x v="0"/>
    <n v="274"/>
    <n v="526.24"/>
  </r>
  <r>
    <s v="AD01-9362"/>
    <x v="1"/>
    <s v="Feb"/>
    <x v="0"/>
    <x v="0"/>
    <s v="Order assembled"/>
    <x v="0"/>
    <x v="0"/>
    <x v="0"/>
    <n v="322"/>
    <n v="526.24"/>
  </r>
  <r>
    <s v="AD01-9362"/>
    <x v="1"/>
    <s v="Feb"/>
    <x v="0"/>
    <x v="0"/>
    <s v="Order assembled"/>
    <x v="0"/>
    <x v="0"/>
    <x v="0"/>
    <n v="250"/>
    <n v="526.24"/>
  </r>
  <r>
    <s v="AD01-9365"/>
    <x v="1"/>
    <s v="Feb"/>
    <x v="0"/>
    <x v="0"/>
    <s v="Order assembled"/>
    <x v="0"/>
    <x v="0"/>
    <x v="0"/>
    <n v="998"/>
    <n v="1427.14"/>
  </r>
  <r>
    <s v="AD01-9362"/>
    <x v="1"/>
    <s v="Feb"/>
    <x v="0"/>
    <x v="0"/>
    <s v="Order assembled"/>
    <x v="0"/>
    <x v="0"/>
    <x v="0"/>
    <n v="1031"/>
    <n v="1474.33"/>
  </r>
  <r>
    <s v="AD01-9361"/>
    <x v="1"/>
    <s v="Feb"/>
    <x v="0"/>
    <x v="0"/>
    <s v="Order assembled"/>
    <x v="0"/>
    <x v="0"/>
    <x v="0"/>
    <n v="321"/>
    <n v="459.03"/>
  </r>
  <r>
    <s v="AD01-9365"/>
    <x v="1"/>
    <s v="Feb"/>
    <x v="0"/>
    <x v="0"/>
    <s v="Order assembled"/>
    <x v="0"/>
    <x v="0"/>
    <x v="0"/>
    <n v="249"/>
    <n v="356.07"/>
  </r>
  <r>
    <s v="AD01-9362"/>
    <x v="1"/>
    <s v="Feb"/>
    <x v="0"/>
    <x v="0"/>
    <s v="Order assembled"/>
    <x v="0"/>
    <x v="0"/>
    <x v="0"/>
    <n v="779"/>
    <n v="1113.97"/>
  </r>
  <r>
    <s v="AD01-9361"/>
    <x v="1"/>
    <s v="Feb"/>
    <x v="0"/>
    <x v="0"/>
    <s v="Order assembled"/>
    <x v="0"/>
    <x v="0"/>
    <x v="0"/>
    <n v="812"/>
    <n v="1161.1600000000001"/>
  </r>
  <r>
    <s v="AD01-9361"/>
    <x v="1"/>
    <s v="Feb"/>
    <x v="0"/>
    <x v="0"/>
    <s v="Order assembled"/>
    <x v="0"/>
    <x v="0"/>
    <x v="0"/>
    <n v="866"/>
    <n v="1238.3800000000001"/>
  </r>
  <r>
    <s v="AD01-9362"/>
    <x v="1"/>
    <s v="Feb"/>
    <x v="0"/>
    <x v="0"/>
    <s v="Order assembled"/>
    <x v="0"/>
    <x v="0"/>
    <x v="0"/>
    <n v="275"/>
    <n v="393.25"/>
  </r>
  <r>
    <s v="AD01-9362"/>
    <x v="1"/>
    <s v="Feb"/>
    <x v="0"/>
    <x v="0"/>
    <s v="Order assembled"/>
    <x v="0"/>
    <x v="0"/>
    <x v="0"/>
    <n v="323"/>
    <n v="461.89"/>
  </r>
  <r>
    <s v="AD01-9361"/>
    <x v="1"/>
    <s v="Feb"/>
    <x v="0"/>
    <x v="0"/>
    <s v="Order assembled"/>
    <x v="0"/>
    <x v="0"/>
    <x v="0"/>
    <n v="251"/>
    <n v="358.93"/>
  </r>
  <r>
    <s v="AD01-9361"/>
    <x v="1"/>
    <s v="Jan"/>
    <x v="0"/>
    <x v="0"/>
    <s v="Order assembled"/>
    <x v="0"/>
    <x v="0"/>
    <x v="0"/>
    <n v="326"/>
    <n v="466.18"/>
  </r>
  <r>
    <s v="AD01-9361"/>
    <x v="1"/>
    <s v="Jan"/>
    <x v="0"/>
    <x v="0"/>
    <s v="Order assembled"/>
    <x v="0"/>
    <x v="0"/>
    <x v="0"/>
    <n v="254"/>
    <n v="363.22"/>
  </r>
  <r>
    <s v="AD01-9364"/>
    <x v="1"/>
    <s v="Jan"/>
    <x v="0"/>
    <x v="0"/>
    <s v="Order assembled"/>
    <x v="0"/>
    <x v="0"/>
    <x v="0"/>
    <n v="280"/>
    <n v="526.24"/>
  </r>
  <r>
    <s v="AD01-9362"/>
    <x v="1"/>
    <s v="Jan"/>
    <x v="0"/>
    <x v="0"/>
    <s v="Order assembled"/>
    <x v="0"/>
    <x v="0"/>
    <x v="0"/>
    <n v="328"/>
    <n v="526.24"/>
  </r>
  <r>
    <s v="AD01-9364"/>
    <x v="1"/>
    <s v="Jan"/>
    <x v="0"/>
    <x v="0"/>
    <s v="Order assembled"/>
    <x v="0"/>
    <x v="0"/>
    <x v="0"/>
    <n v="256"/>
    <n v="526.24"/>
  </r>
  <r>
    <s v="AD01-9364"/>
    <x v="1"/>
    <s v="Jan"/>
    <x v="0"/>
    <x v="0"/>
    <s v="Order assembled"/>
    <x v="0"/>
    <x v="0"/>
    <x v="0"/>
    <n v="997"/>
    <n v="1425.71"/>
  </r>
  <r>
    <s v="AD01-9363"/>
    <x v="1"/>
    <s v="Jan"/>
    <x v="0"/>
    <x v="0"/>
    <s v="Order assembled"/>
    <x v="0"/>
    <x v="0"/>
    <x v="0"/>
    <n v="1030"/>
    <n v="1472.9"/>
  </r>
  <r>
    <s v="AD01-9363"/>
    <x v="1"/>
    <s v="Jan"/>
    <x v="0"/>
    <x v="0"/>
    <s v="Order assembled"/>
    <x v="0"/>
    <x v="0"/>
    <x v="0"/>
    <n v="252"/>
    <n v="360.36"/>
  </r>
  <r>
    <s v="AD01-9363"/>
    <x v="1"/>
    <s v="Jan"/>
    <x v="0"/>
    <x v="0"/>
    <s v="Order assembled"/>
    <x v="0"/>
    <x v="0"/>
    <x v="0"/>
    <n v="279"/>
    <n v="398.97"/>
  </r>
  <r>
    <s v="AD01-9362"/>
    <x v="1"/>
    <s v="Jan"/>
    <x v="0"/>
    <x v="0"/>
    <s v="Order assembled"/>
    <x v="0"/>
    <x v="0"/>
    <x v="0"/>
    <n v="327"/>
    <n v="467.61"/>
  </r>
  <r>
    <s v="AD01-9364"/>
    <x v="1"/>
    <s v="Jan"/>
    <x v="0"/>
    <x v="0"/>
    <s v="Order assembled"/>
    <x v="0"/>
    <x v="0"/>
    <x v="0"/>
    <n v="255"/>
    <n v="364.65"/>
  </r>
  <r>
    <s v="AD01-9364"/>
    <x v="1"/>
    <s v="Jan"/>
    <x v="0"/>
    <x v="0"/>
    <s v="Order assembled"/>
    <x v="0"/>
    <x v="0"/>
    <x v="0"/>
    <n v="778"/>
    <n v="1112.54"/>
  </r>
  <r>
    <s v="AD01-9364"/>
    <x v="1"/>
    <s v="Jan"/>
    <x v="0"/>
    <x v="0"/>
    <s v="Order assembled"/>
    <x v="0"/>
    <x v="0"/>
    <x v="0"/>
    <n v="865"/>
    <n v="1236.95"/>
  </r>
  <r>
    <s v="AD01-9361"/>
    <x v="1"/>
    <s v="Jan"/>
    <x v="0"/>
    <x v="0"/>
    <s v="Order assembled"/>
    <x v="0"/>
    <x v="0"/>
    <x v="0"/>
    <n v="281"/>
    <n v="401.83"/>
  </r>
  <r>
    <s v="AD01-9364"/>
    <x v="1"/>
    <s v="Jan"/>
    <x v="0"/>
    <x v="0"/>
    <s v="Order assembled"/>
    <x v="0"/>
    <x v="0"/>
    <x v="0"/>
    <n v="329"/>
    <n v="470.47"/>
  </r>
  <r>
    <s v="AD01-9361"/>
    <x v="1"/>
    <s v="Jul"/>
    <x v="0"/>
    <x v="0"/>
    <s v="Order assembled"/>
    <x v="0"/>
    <x v="0"/>
    <x v="0"/>
    <n v="248"/>
    <n v="354.64"/>
  </r>
  <r>
    <s v="AD01-9361"/>
    <x v="1"/>
    <s v="Jul"/>
    <x v="0"/>
    <x v="0"/>
    <s v="Order assembled"/>
    <x v="0"/>
    <x v="0"/>
    <x v="0"/>
    <n v="296"/>
    <n v="423.28"/>
  </r>
  <r>
    <s v="AD01-9361"/>
    <x v="1"/>
    <s v="Jul"/>
    <x v="0"/>
    <x v="0"/>
    <s v="Order assembled"/>
    <x v="0"/>
    <x v="0"/>
    <x v="0"/>
    <n v="224"/>
    <n v="320.32"/>
  </r>
  <r>
    <s v="AD01-9361"/>
    <x v="1"/>
    <s v="Jul"/>
    <x v="0"/>
    <x v="0"/>
    <s v="Order assembled"/>
    <x v="0"/>
    <x v="0"/>
    <x v="0"/>
    <n v="250"/>
    <n v="526.24"/>
  </r>
  <r>
    <s v="AD01-9361"/>
    <x v="1"/>
    <s v="Jul"/>
    <x v="0"/>
    <x v="0"/>
    <s v="Order assembled"/>
    <x v="0"/>
    <x v="0"/>
    <x v="0"/>
    <n v="298"/>
    <n v="526.24"/>
  </r>
  <r>
    <s v="AD01-9362"/>
    <x v="1"/>
    <s v="Jul"/>
    <x v="0"/>
    <x v="0"/>
    <s v="Order assembled"/>
    <x v="0"/>
    <x v="0"/>
    <x v="0"/>
    <n v="220"/>
    <n v="526.24"/>
  </r>
  <r>
    <s v="AD01-9365"/>
    <x v="1"/>
    <s v="Jul"/>
    <x v="0"/>
    <x v="0"/>
    <s v="Order assembled"/>
    <x v="0"/>
    <x v="0"/>
    <x v="0"/>
    <n v="1036"/>
    <n v="1481.48"/>
  </r>
  <r>
    <s v="AD01-9363"/>
    <x v="1"/>
    <s v="Jul"/>
    <x v="0"/>
    <x v="0"/>
    <s v="Order assembled"/>
    <x v="0"/>
    <x v="0"/>
    <x v="0"/>
    <n v="222"/>
    <n v="317.45999999999998"/>
  </r>
  <r>
    <s v="AD01-9363"/>
    <x v="1"/>
    <s v="Jul"/>
    <x v="0"/>
    <x v="0"/>
    <s v="Order assembled"/>
    <x v="0"/>
    <x v="0"/>
    <x v="0"/>
    <n v="249"/>
    <n v="356.07"/>
  </r>
  <r>
    <s v="AD01-9361"/>
    <x v="1"/>
    <s v="Jul"/>
    <x v="0"/>
    <x v="0"/>
    <s v="Order assembled"/>
    <x v="0"/>
    <x v="0"/>
    <x v="0"/>
    <n v="297"/>
    <n v="424.71"/>
  </r>
  <r>
    <s v="AD01-9362"/>
    <x v="1"/>
    <s v="Jul"/>
    <x v="0"/>
    <x v="0"/>
    <s v="Order assembled"/>
    <x v="0"/>
    <x v="0"/>
    <x v="0"/>
    <n v="784"/>
    <n v="1121.1199999999999"/>
  </r>
  <r>
    <s v="AD01-9361"/>
    <x v="1"/>
    <s v="Jul"/>
    <x v="0"/>
    <x v="0"/>
    <s v="Order assembled"/>
    <x v="0"/>
    <x v="0"/>
    <x v="0"/>
    <n v="817"/>
    <n v="1168.31"/>
  </r>
  <r>
    <s v="AD01-9361"/>
    <x v="1"/>
    <s v="Jul"/>
    <x v="0"/>
    <x v="0"/>
    <s v="Order assembled"/>
    <x v="0"/>
    <x v="0"/>
    <x v="0"/>
    <n v="870"/>
    <n v="1244.0999999999999"/>
  </r>
  <r>
    <s v="AD01-9361"/>
    <x v="1"/>
    <s v="Jul"/>
    <x v="0"/>
    <x v="0"/>
    <s v="Order assembled"/>
    <x v="0"/>
    <x v="0"/>
    <x v="0"/>
    <n v="251"/>
    <n v="358.93"/>
  </r>
  <r>
    <s v="AD01-9361"/>
    <x v="1"/>
    <s v="Jul"/>
    <x v="0"/>
    <x v="0"/>
    <s v="Order assembled"/>
    <x v="0"/>
    <x v="0"/>
    <x v="0"/>
    <n v="221"/>
    <n v="316.02999999999997"/>
  </r>
  <r>
    <s v="AD01-9362"/>
    <x v="1"/>
    <s v="Jun"/>
    <x v="0"/>
    <x v="0"/>
    <s v="Order assembled"/>
    <x v="0"/>
    <x v="0"/>
    <x v="0"/>
    <n v="254"/>
    <n v="363.22"/>
  </r>
  <r>
    <s v="AD01-9361"/>
    <x v="1"/>
    <s v="Jun"/>
    <x v="0"/>
    <x v="0"/>
    <s v="Order assembled"/>
    <x v="0"/>
    <x v="0"/>
    <x v="0"/>
    <n v="302"/>
    <n v="431.86"/>
  </r>
  <r>
    <s v="AD01-9365"/>
    <x v="1"/>
    <s v="Jun"/>
    <x v="0"/>
    <x v="0"/>
    <s v="Order assembled"/>
    <x v="0"/>
    <x v="0"/>
    <x v="0"/>
    <n v="230"/>
    <n v="328.9"/>
  </r>
  <r>
    <s v="AD01-9362"/>
    <x v="1"/>
    <s v="Jun"/>
    <x v="0"/>
    <x v="0"/>
    <s v="Order assembled"/>
    <x v="0"/>
    <x v="0"/>
    <x v="0"/>
    <n v="256"/>
    <n v="526.24"/>
  </r>
  <r>
    <s v="AD01-9361"/>
    <x v="1"/>
    <s v="Jun"/>
    <x v="0"/>
    <x v="0"/>
    <s v="Order assembled"/>
    <x v="0"/>
    <x v="0"/>
    <x v="0"/>
    <n v="226"/>
    <n v="526.24"/>
  </r>
  <r>
    <s v="AD01-9361"/>
    <x v="1"/>
    <s v="Jun"/>
    <x v="0"/>
    <x v="0"/>
    <s v="Order assembled"/>
    <x v="0"/>
    <x v="0"/>
    <x v="0"/>
    <n v="1002"/>
    <n v="1432.86"/>
  </r>
  <r>
    <s v="AD01-9364"/>
    <x v="1"/>
    <s v="Jun"/>
    <x v="0"/>
    <x v="0"/>
    <s v="Order assembled"/>
    <x v="0"/>
    <x v="0"/>
    <x v="0"/>
    <n v="1035"/>
    <n v="1480.05"/>
  </r>
  <r>
    <s v="AD01-9361"/>
    <x v="1"/>
    <s v="Jun"/>
    <x v="0"/>
    <x v="0"/>
    <s v="Order assembled"/>
    <x v="0"/>
    <x v="0"/>
    <x v="0"/>
    <n v="228"/>
    <n v="326.04000000000002"/>
  </r>
  <r>
    <s v="AD01-9361"/>
    <x v="1"/>
    <s v="Jun"/>
    <x v="0"/>
    <x v="0"/>
    <s v="Order assembled"/>
    <x v="0"/>
    <x v="0"/>
    <x v="0"/>
    <n v="255"/>
    <n v="364.65"/>
  </r>
  <r>
    <s v="AD01-9362"/>
    <x v="1"/>
    <s v="Jun"/>
    <x v="0"/>
    <x v="0"/>
    <s v="Order assembled"/>
    <x v="0"/>
    <x v="0"/>
    <x v="0"/>
    <n v="303"/>
    <n v="433.29"/>
  </r>
  <r>
    <s v="AD01-9361"/>
    <x v="1"/>
    <s v="Jun"/>
    <x v="0"/>
    <x v="0"/>
    <s v="Order assembled"/>
    <x v="0"/>
    <x v="0"/>
    <x v="0"/>
    <n v="225"/>
    <n v="321.75"/>
  </r>
  <r>
    <s v="AD01-9361"/>
    <x v="1"/>
    <s v="Jun"/>
    <x v="0"/>
    <x v="0"/>
    <s v="Order assembled"/>
    <x v="0"/>
    <x v="0"/>
    <x v="0"/>
    <n v="783"/>
    <n v="1119.69"/>
  </r>
  <r>
    <s v="AD01-9364"/>
    <x v="1"/>
    <s v="Jun"/>
    <x v="0"/>
    <x v="0"/>
    <s v="Order assembled"/>
    <x v="0"/>
    <x v="0"/>
    <x v="0"/>
    <n v="816"/>
    <n v="1166.8800000000001"/>
  </r>
  <r>
    <s v="AD01-9362"/>
    <x v="1"/>
    <s v="Jun"/>
    <x v="0"/>
    <x v="0"/>
    <s v="Order assembled"/>
    <x v="0"/>
    <x v="0"/>
    <x v="0"/>
    <n v="869"/>
    <n v="1242.67"/>
  </r>
  <r>
    <s v="AD01-9365"/>
    <x v="1"/>
    <s v="Jun"/>
    <x v="0"/>
    <x v="0"/>
    <s v="Order assembled"/>
    <x v="0"/>
    <x v="0"/>
    <x v="0"/>
    <n v="257"/>
    <n v="367.51"/>
  </r>
  <r>
    <s v="AD01-9362"/>
    <x v="1"/>
    <s v="Jun"/>
    <x v="0"/>
    <x v="0"/>
    <s v="Order assembled"/>
    <x v="0"/>
    <x v="0"/>
    <x v="0"/>
    <n v="299"/>
    <n v="427.57"/>
  </r>
  <r>
    <s v="AD01-9362"/>
    <x v="1"/>
    <s v="Jun"/>
    <x v="0"/>
    <x v="0"/>
    <s v="Order assembled"/>
    <x v="0"/>
    <x v="0"/>
    <x v="0"/>
    <n v="227"/>
    <n v="324.61"/>
  </r>
  <r>
    <s v="AD01-9361"/>
    <x v="1"/>
    <s v="Mar"/>
    <x v="0"/>
    <x v="0"/>
    <s v="Order assembled"/>
    <x v="0"/>
    <x v="0"/>
    <x v="0"/>
    <n v="272"/>
    <n v="388.96"/>
  </r>
  <r>
    <s v="AD01-9362"/>
    <x v="1"/>
    <s v="Mar"/>
    <x v="0"/>
    <x v="0"/>
    <s v="Order assembled"/>
    <x v="0"/>
    <x v="0"/>
    <x v="0"/>
    <n v="242"/>
    <n v="346.06"/>
  </r>
  <r>
    <s v="AD01-9362"/>
    <x v="1"/>
    <s v="Mar"/>
    <x v="0"/>
    <x v="0"/>
    <s v="Order assembled"/>
    <x v="0"/>
    <x v="0"/>
    <x v="0"/>
    <n v="268"/>
    <n v="526.24"/>
  </r>
  <r>
    <s v="AD01-9362"/>
    <x v="1"/>
    <s v="Mar"/>
    <x v="0"/>
    <x v="0"/>
    <s v="Order assembled"/>
    <x v="0"/>
    <x v="0"/>
    <x v="0"/>
    <n v="316"/>
    <n v="526.24"/>
  </r>
  <r>
    <s v="AD01-9361"/>
    <x v="1"/>
    <s v="Mar"/>
    <x v="0"/>
    <x v="0"/>
    <s v="Order assembled"/>
    <x v="0"/>
    <x v="0"/>
    <x v="0"/>
    <n v="244"/>
    <n v="526.24"/>
  </r>
  <r>
    <s v="AD01-9362"/>
    <x v="1"/>
    <s v="Mar"/>
    <x v="0"/>
    <x v="0"/>
    <s v="Order assembled"/>
    <x v="0"/>
    <x v="0"/>
    <x v="0"/>
    <n v="999"/>
    <n v="1428.57"/>
  </r>
  <r>
    <s v="AD01-9364"/>
    <x v="1"/>
    <s v="Mar"/>
    <x v="0"/>
    <x v="0"/>
    <s v="Order assembled"/>
    <x v="0"/>
    <x v="0"/>
    <x v="0"/>
    <n v="1032"/>
    <n v="1475.76"/>
  </r>
  <r>
    <s v="AD01-9362"/>
    <x v="1"/>
    <s v="Mar"/>
    <x v="0"/>
    <x v="0"/>
    <s v="Order assembled"/>
    <x v="0"/>
    <x v="0"/>
    <x v="0"/>
    <n v="246"/>
    <n v="351.78"/>
  </r>
  <r>
    <s v="AD01-9362"/>
    <x v="1"/>
    <s v="Mar"/>
    <x v="0"/>
    <x v="0"/>
    <s v="Order assembled"/>
    <x v="0"/>
    <x v="0"/>
    <x v="0"/>
    <n v="273"/>
    <n v="390.39"/>
  </r>
  <r>
    <s v="AD01-9364"/>
    <x v="1"/>
    <s v="Mar"/>
    <x v="0"/>
    <x v="0"/>
    <s v="Order assembled"/>
    <x v="0"/>
    <x v="0"/>
    <x v="0"/>
    <n v="315"/>
    <n v="450.45"/>
  </r>
  <r>
    <s v="AD01-9362"/>
    <x v="1"/>
    <s v="Mar"/>
    <x v="0"/>
    <x v="0"/>
    <s v="Order assembled"/>
    <x v="0"/>
    <x v="0"/>
    <x v="0"/>
    <n v="243"/>
    <n v="347.49"/>
  </r>
  <r>
    <s v="AD01-9361"/>
    <x v="1"/>
    <s v="Mar"/>
    <x v="0"/>
    <x v="0"/>
    <s v="Order assembled"/>
    <x v="0"/>
    <x v="0"/>
    <x v="0"/>
    <n v="780"/>
    <n v="1115.4000000000001"/>
  </r>
  <r>
    <s v="AD01-9364"/>
    <x v="1"/>
    <s v="Mar"/>
    <x v="0"/>
    <x v="0"/>
    <s v="Order assembled"/>
    <x v="0"/>
    <x v="0"/>
    <x v="0"/>
    <n v="813"/>
    <n v="1162.5899999999999"/>
  </r>
  <r>
    <s v="AD01-9362"/>
    <x v="1"/>
    <s v="Mar"/>
    <x v="0"/>
    <x v="0"/>
    <s v="Order assembled"/>
    <x v="0"/>
    <x v="0"/>
    <x v="0"/>
    <n v="867"/>
    <n v="1239.81"/>
  </r>
  <r>
    <s v="AD01-9362"/>
    <x v="1"/>
    <s v="Mar"/>
    <x v="0"/>
    <x v="0"/>
    <s v="Order assembled"/>
    <x v="0"/>
    <x v="0"/>
    <x v="0"/>
    <n v="269"/>
    <n v="384.67"/>
  </r>
  <r>
    <s v="AD01-9361"/>
    <x v="1"/>
    <s v="Mar"/>
    <x v="0"/>
    <x v="0"/>
    <s v="Order assembled"/>
    <x v="0"/>
    <x v="0"/>
    <x v="0"/>
    <n v="317"/>
    <n v="453.31"/>
  </r>
  <r>
    <s v="AD01-9361"/>
    <x v="1"/>
    <s v="Mar"/>
    <x v="0"/>
    <x v="0"/>
    <s v="Order assembled"/>
    <x v="0"/>
    <x v="0"/>
    <x v="0"/>
    <n v="245"/>
    <n v="350.35"/>
  </r>
  <r>
    <s v="AD01-9361"/>
    <x v="1"/>
    <s v="May"/>
    <x v="0"/>
    <x v="0"/>
    <s v="Order assembled"/>
    <x v="0"/>
    <x v="0"/>
    <x v="0"/>
    <n v="260"/>
    <n v="371.8"/>
  </r>
  <r>
    <s v="AD01-9361"/>
    <x v="1"/>
    <s v="May"/>
    <x v="0"/>
    <x v="0"/>
    <s v="Order assembled"/>
    <x v="0"/>
    <x v="0"/>
    <x v="0"/>
    <n v="308"/>
    <n v="440.44"/>
  </r>
  <r>
    <s v="AD01-9364"/>
    <x v="1"/>
    <s v="May"/>
    <x v="0"/>
    <x v="0"/>
    <s v="Order assembled"/>
    <x v="0"/>
    <x v="0"/>
    <x v="0"/>
    <n v="262"/>
    <n v="526.24"/>
  </r>
  <r>
    <s v="AD01-9363"/>
    <x v="1"/>
    <s v="May"/>
    <x v="0"/>
    <x v="0"/>
    <s v="Order assembled"/>
    <x v="0"/>
    <x v="0"/>
    <x v="0"/>
    <n v="304"/>
    <n v="526.24"/>
  </r>
  <r>
    <s v="AD01-9362"/>
    <x v="1"/>
    <s v="May"/>
    <x v="0"/>
    <x v="0"/>
    <s v="Order assembled"/>
    <x v="0"/>
    <x v="0"/>
    <x v="0"/>
    <n v="232"/>
    <n v="526.24"/>
  </r>
  <r>
    <s v="AD01-9362"/>
    <x v="1"/>
    <s v="May"/>
    <x v="0"/>
    <x v="0"/>
    <s v="Order assembled"/>
    <x v="0"/>
    <x v="0"/>
    <x v="0"/>
    <n v="1001"/>
    <n v="1431.43"/>
  </r>
  <r>
    <s v="AD01-9362"/>
    <x v="1"/>
    <s v="May"/>
    <x v="0"/>
    <x v="0"/>
    <s v="Order assembled"/>
    <x v="0"/>
    <x v="0"/>
    <x v="0"/>
    <n v="1034"/>
    <n v="1478.62"/>
  </r>
  <r>
    <s v="AD01-9361"/>
    <x v="1"/>
    <s v="May"/>
    <x v="0"/>
    <x v="0"/>
    <s v="Order assembled"/>
    <x v="0"/>
    <x v="0"/>
    <x v="0"/>
    <n v="234"/>
    <n v="334.62"/>
  </r>
  <r>
    <s v="AD01-9361"/>
    <x v="1"/>
    <s v="May"/>
    <x v="0"/>
    <x v="0"/>
    <s v="Order assembled"/>
    <x v="0"/>
    <x v="0"/>
    <x v="0"/>
    <n v="261"/>
    <n v="373.23"/>
  </r>
  <r>
    <s v="AD01-9364"/>
    <x v="1"/>
    <s v="May"/>
    <x v="0"/>
    <x v="0"/>
    <s v="Order assembled"/>
    <x v="0"/>
    <x v="0"/>
    <x v="0"/>
    <n v="309"/>
    <n v="441.87"/>
  </r>
  <r>
    <s v="AD01-9362"/>
    <x v="1"/>
    <s v="May"/>
    <x v="0"/>
    <x v="0"/>
    <s v="Order assembled"/>
    <x v="0"/>
    <x v="0"/>
    <x v="0"/>
    <n v="231"/>
    <n v="330.33"/>
  </r>
  <r>
    <s v="AD01-9362"/>
    <x v="1"/>
    <s v="May"/>
    <x v="0"/>
    <x v="0"/>
    <s v="Order assembled"/>
    <x v="0"/>
    <x v="0"/>
    <x v="0"/>
    <n v="782"/>
    <n v="1118.26"/>
  </r>
  <r>
    <s v="AD01-9361"/>
    <x v="1"/>
    <s v="May"/>
    <x v="0"/>
    <x v="0"/>
    <s v="Order assembled"/>
    <x v="0"/>
    <x v="0"/>
    <x v="0"/>
    <n v="815"/>
    <n v="1165.45"/>
  </r>
  <r>
    <s v="AD01-9364"/>
    <x v="1"/>
    <s v="May"/>
    <x v="0"/>
    <x v="0"/>
    <s v="Order assembled"/>
    <x v="0"/>
    <x v="0"/>
    <x v="0"/>
    <n v="868"/>
    <n v="1241.24"/>
  </r>
  <r>
    <s v="AD01-9361"/>
    <x v="1"/>
    <s v="May"/>
    <x v="0"/>
    <x v="0"/>
    <s v="Order assembled"/>
    <x v="0"/>
    <x v="0"/>
    <x v="0"/>
    <n v="305"/>
    <n v="436.15"/>
  </r>
  <r>
    <s v="AD01-9361"/>
    <x v="1"/>
    <s v="May"/>
    <x v="0"/>
    <x v="0"/>
    <s v="Order assembled"/>
    <x v="0"/>
    <x v="0"/>
    <x v="0"/>
    <n v="233"/>
    <n v="333.19"/>
  </r>
  <r>
    <s v="AD01-9362"/>
    <x v="1"/>
    <s v="Nov"/>
    <x v="1"/>
    <x v="0"/>
    <s v="Order assembled"/>
    <x v="0"/>
    <x v="0"/>
    <x v="1"/>
    <n v="266"/>
    <n v="380.38"/>
  </r>
  <r>
    <s v="AD01-9362"/>
    <x v="1"/>
    <s v="Nov"/>
    <x v="1"/>
    <x v="0"/>
    <s v="Order assembled"/>
    <x v="0"/>
    <x v="0"/>
    <x v="1"/>
    <n v="260"/>
    <n v="371.8"/>
  </r>
  <r>
    <s v="AD01-9361"/>
    <x v="1"/>
    <s v="Nov"/>
    <x v="1"/>
    <x v="0"/>
    <s v="Order assembled"/>
    <x v="0"/>
    <x v="0"/>
    <x v="1"/>
    <n v="254"/>
    <n v="363.22"/>
  </r>
  <r>
    <s v="AD01-9361"/>
    <x v="1"/>
    <s v="Nov"/>
    <x v="1"/>
    <x v="0"/>
    <s v="Order assembled"/>
    <x v="0"/>
    <x v="0"/>
    <x v="0"/>
    <n v="230"/>
    <n v="328.9"/>
  </r>
  <r>
    <s v="AD01-9361"/>
    <x v="1"/>
    <s v="Nov"/>
    <x v="1"/>
    <x v="0"/>
    <s v="Order assembled"/>
    <x v="0"/>
    <x v="0"/>
    <x v="0"/>
    <n v="272"/>
    <n v="388.96"/>
  </r>
  <r>
    <s v="AD01-9364"/>
    <x v="1"/>
    <s v="Nov"/>
    <x v="1"/>
    <x v="0"/>
    <s v="Order assembled"/>
    <x v="0"/>
    <x v="0"/>
    <x v="0"/>
    <n v="262"/>
    <n v="374.66"/>
  </r>
  <r>
    <s v="AD01-9362"/>
    <x v="1"/>
    <s v="Nov"/>
    <x v="1"/>
    <x v="0"/>
    <s v="Order assembled"/>
    <x v="0"/>
    <x v="0"/>
    <x v="0"/>
    <n v="256"/>
    <n v="366.08"/>
  </r>
  <r>
    <s v="AD01-9364"/>
    <x v="1"/>
    <s v="Nov"/>
    <x v="1"/>
    <x v="0"/>
    <s v="Order assembled"/>
    <x v="0"/>
    <x v="0"/>
    <x v="0"/>
    <n v="226"/>
    <n v="526.24"/>
  </r>
  <r>
    <s v="AD01-9364"/>
    <x v="1"/>
    <s v="Nov"/>
    <x v="1"/>
    <x v="0"/>
    <s v="Order assembled"/>
    <x v="0"/>
    <x v="0"/>
    <x v="0"/>
    <n v="274"/>
    <n v="526.24"/>
  </r>
  <r>
    <s v="AD01-9365"/>
    <x v="1"/>
    <s v="Nov"/>
    <x v="1"/>
    <x v="0"/>
    <s v="Order assembled"/>
    <x v="0"/>
    <x v="0"/>
    <x v="0"/>
    <n v="1006"/>
    <n v="1438.58"/>
  </r>
  <r>
    <s v="AD01-9363"/>
    <x v="1"/>
    <s v="Nov"/>
    <x v="1"/>
    <x v="0"/>
    <s v="Order assembled"/>
    <x v="0"/>
    <x v="0"/>
    <x v="0"/>
    <n v="1039"/>
    <n v="1485.77"/>
  </r>
  <r>
    <s v="AD01-9363"/>
    <x v="1"/>
    <s v="Nov"/>
    <x v="1"/>
    <x v="0"/>
    <s v="Order assembled"/>
    <x v="0"/>
    <x v="0"/>
    <x v="0"/>
    <n v="273"/>
    <n v="390.39"/>
  </r>
  <r>
    <s v="AD01-9361"/>
    <x v="1"/>
    <s v="Nov"/>
    <x v="1"/>
    <x v="0"/>
    <s v="Order assembled"/>
    <x v="0"/>
    <x v="0"/>
    <x v="0"/>
    <n v="265"/>
    <n v="378.95"/>
  </r>
  <r>
    <s v="AD01-9365"/>
    <x v="1"/>
    <s v="Nov"/>
    <x v="1"/>
    <x v="0"/>
    <s v="Order assembled"/>
    <x v="0"/>
    <x v="0"/>
    <x v="0"/>
    <n v="259"/>
    <n v="370.37"/>
  </r>
  <r>
    <s v="AD01-9364"/>
    <x v="1"/>
    <s v="Nov"/>
    <x v="1"/>
    <x v="0"/>
    <s v="Order assembled"/>
    <x v="0"/>
    <x v="0"/>
    <x v="0"/>
    <n v="253"/>
    <n v="361.79"/>
  </r>
  <r>
    <s v="AD01-9364"/>
    <x v="1"/>
    <s v="Nov"/>
    <x v="1"/>
    <x v="0"/>
    <s v="Order assembled"/>
    <x v="0"/>
    <x v="0"/>
    <x v="0"/>
    <n v="787"/>
    <n v="1125.4100000000001"/>
  </r>
  <r>
    <s v="AD01-9364"/>
    <x v="1"/>
    <s v="Nov"/>
    <x v="1"/>
    <x v="0"/>
    <s v="Order assembled"/>
    <x v="0"/>
    <x v="0"/>
    <x v="0"/>
    <n v="820"/>
    <n v="1172.5999999999999"/>
  </r>
  <r>
    <s v="AD01-9361"/>
    <x v="1"/>
    <s v="Nov"/>
    <x v="1"/>
    <x v="0"/>
    <s v="Order assembled"/>
    <x v="0"/>
    <x v="0"/>
    <x v="1"/>
    <n v="263"/>
    <n v="376.09"/>
  </r>
  <r>
    <s v="AD01-9362"/>
    <x v="1"/>
    <s v="Nov"/>
    <x v="1"/>
    <x v="0"/>
    <s v="Order assembled"/>
    <x v="0"/>
    <x v="0"/>
    <x v="1"/>
    <n v="257"/>
    <n v="367.51"/>
  </r>
  <r>
    <s v="AD01-9361"/>
    <x v="1"/>
    <s v="Nov"/>
    <x v="1"/>
    <x v="0"/>
    <s v="Order assembled"/>
    <x v="0"/>
    <x v="0"/>
    <x v="1"/>
    <n v="251"/>
    <n v="358.93"/>
  </r>
  <r>
    <s v="AD01-9362"/>
    <x v="1"/>
    <s v="Nov"/>
    <x v="1"/>
    <x v="0"/>
    <s v="Order assembled"/>
    <x v="0"/>
    <x v="0"/>
    <x v="0"/>
    <n v="227"/>
    <n v="324.61"/>
  </r>
  <r>
    <s v="AD01-9362"/>
    <x v="1"/>
    <s v="Nov"/>
    <x v="1"/>
    <x v="0"/>
    <s v="Order assembled"/>
    <x v="0"/>
    <x v="0"/>
    <x v="0"/>
    <n v="275"/>
    <n v="393.25"/>
  </r>
  <r>
    <s v="AD01-9364"/>
    <x v="1"/>
    <s v="Oct"/>
    <x v="1"/>
    <x v="0"/>
    <s v="Order assembled"/>
    <x v="0"/>
    <x v="0"/>
    <x v="1"/>
    <n v="278"/>
    <n v="397.54"/>
  </r>
  <r>
    <s v="AD01-9362"/>
    <x v="1"/>
    <s v="Oct"/>
    <x v="1"/>
    <x v="0"/>
    <s v="Order assembled"/>
    <x v="0"/>
    <x v="0"/>
    <x v="1"/>
    <n v="272"/>
    <n v="388.96"/>
  </r>
  <r>
    <s v="AD01-9361"/>
    <x v="1"/>
    <s v="Oct"/>
    <x v="1"/>
    <x v="0"/>
    <s v="Order assembled"/>
    <x v="0"/>
    <x v="0"/>
    <x v="0"/>
    <n v="278"/>
    <n v="397.54"/>
  </r>
  <r>
    <s v="AD01-9362"/>
    <x v="1"/>
    <s v="Oct"/>
    <x v="1"/>
    <x v="0"/>
    <s v="Order assembled"/>
    <x v="0"/>
    <x v="0"/>
    <x v="0"/>
    <n v="280"/>
    <n v="400.4"/>
  </r>
  <r>
    <s v="AD01-9362"/>
    <x v="1"/>
    <s v="Oct"/>
    <x v="1"/>
    <x v="0"/>
    <s v="Order assembled"/>
    <x v="0"/>
    <x v="0"/>
    <x v="0"/>
    <n v="274"/>
    <n v="391.82"/>
  </r>
  <r>
    <s v="AD01-9361"/>
    <x v="1"/>
    <s v="Oct"/>
    <x v="1"/>
    <x v="0"/>
    <s v="Order assembled"/>
    <x v="0"/>
    <x v="0"/>
    <x v="0"/>
    <n v="268"/>
    <n v="383.24"/>
  </r>
  <r>
    <s v="AD01-9364"/>
    <x v="1"/>
    <s v="Oct"/>
    <x v="1"/>
    <x v="0"/>
    <s v="Order assembled"/>
    <x v="0"/>
    <x v="0"/>
    <x v="0"/>
    <n v="232"/>
    <n v="526.24"/>
  </r>
  <r>
    <s v="AD01-9361"/>
    <x v="1"/>
    <s v="Oct"/>
    <x v="1"/>
    <x v="0"/>
    <s v="Order assembled"/>
    <x v="0"/>
    <x v="0"/>
    <x v="0"/>
    <n v="280"/>
    <n v="526.24"/>
  </r>
  <r>
    <s v="AD01-9363"/>
    <x v="1"/>
    <s v="Oct"/>
    <x v="1"/>
    <x v="0"/>
    <s v="Order assembled"/>
    <x v="0"/>
    <x v="0"/>
    <x v="0"/>
    <n v="1005"/>
    <n v="1437.15"/>
  </r>
  <r>
    <s v="AD01-9362"/>
    <x v="1"/>
    <s v="Oct"/>
    <x v="1"/>
    <x v="0"/>
    <s v="Order assembled"/>
    <x v="0"/>
    <x v="0"/>
    <x v="0"/>
    <n v="1038"/>
    <n v="1484.34"/>
  </r>
  <r>
    <s v="AD01-9361"/>
    <x v="1"/>
    <s v="Oct"/>
    <x v="1"/>
    <x v="0"/>
    <s v="Order assembled"/>
    <x v="0"/>
    <x v="0"/>
    <x v="0"/>
    <n v="231"/>
    <n v="330.33"/>
  </r>
  <r>
    <s v="AD01-9362"/>
    <x v="1"/>
    <s v="Oct"/>
    <x v="1"/>
    <x v="0"/>
    <s v="Order assembled"/>
    <x v="0"/>
    <x v="0"/>
    <x v="0"/>
    <n v="279"/>
    <n v="398.97"/>
  </r>
  <r>
    <s v="AD01-9363"/>
    <x v="1"/>
    <s v="Oct"/>
    <x v="1"/>
    <x v="0"/>
    <s v="Order assembled"/>
    <x v="0"/>
    <x v="0"/>
    <x v="0"/>
    <n v="277"/>
    <n v="396.11"/>
  </r>
  <r>
    <s v="AD01-9364"/>
    <x v="1"/>
    <s v="Oct"/>
    <x v="1"/>
    <x v="0"/>
    <s v="Order assembled"/>
    <x v="0"/>
    <x v="0"/>
    <x v="0"/>
    <n v="271"/>
    <n v="387.53"/>
  </r>
  <r>
    <s v="AD01-9362"/>
    <x v="1"/>
    <s v="Oct"/>
    <x v="1"/>
    <x v="0"/>
    <s v="Order assembled"/>
    <x v="0"/>
    <x v="0"/>
    <x v="0"/>
    <n v="786"/>
    <n v="1123.98"/>
  </r>
  <r>
    <s v="AD01-9362"/>
    <x v="1"/>
    <s v="Oct"/>
    <x v="1"/>
    <x v="0"/>
    <s v="Order assembled"/>
    <x v="0"/>
    <x v="0"/>
    <x v="1"/>
    <n v="281"/>
    <n v="401.83"/>
  </r>
  <r>
    <s v="AD01-9362"/>
    <x v="1"/>
    <s v="Oct"/>
    <x v="1"/>
    <x v="0"/>
    <s v="Order assembled"/>
    <x v="0"/>
    <x v="0"/>
    <x v="1"/>
    <n v="275"/>
    <n v="393.25"/>
  </r>
  <r>
    <s v="AD01-9365"/>
    <x v="1"/>
    <s v="Oct"/>
    <x v="1"/>
    <x v="0"/>
    <s v="Order assembled"/>
    <x v="0"/>
    <x v="0"/>
    <x v="1"/>
    <n v="269"/>
    <n v="384.67"/>
  </r>
  <r>
    <s v="AD01-9362"/>
    <x v="1"/>
    <s v="Oct"/>
    <x v="1"/>
    <x v="0"/>
    <s v="Order assembled"/>
    <x v="0"/>
    <x v="0"/>
    <x v="0"/>
    <n v="233"/>
    <n v="333.19"/>
  </r>
  <r>
    <s v="AD01-9364"/>
    <x v="1"/>
    <s v="Oct"/>
    <x v="1"/>
    <x v="0"/>
    <s v="Order assembled"/>
    <x v="0"/>
    <x v="0"/>
    <x v="0"/>
    <n v="281"/>
    <n v="401.83"/>
  </r>
  <r>
    <s v="AD01-9364"/>
    <x v="1"/>
    <s v="Sep"/>
    <x v="1"/>
    <x v="0"/>
    <s v="Order assembled"/>
    <x v="0"/>
    <x v="0"/>
    <x v="1"/>
    <n v="284"/>
    <n v="406.12"/>
  </r>
  <r>
    <s v="AD01-9361"/>
    <x v="1"/>
    <s v="Sep"/>
    <x v="1"/>
    <x v="0"/>
    <s v="Order assembled"/>
    <x v="0"/>
    <x v="0"/>
    <x v="0"/>
    <n v="236"/>
    <n v="337.48"/>
  </r>
  <r>
    <s v="AD01-9361"/>
    <x v="1"/>
    <s v="Sep"/>
    <x v="1"/>
    <x v="0"/>
    <s v="Order assembled"/>
    <x v="0"/>
    <x v="0"/>
    <x v="0"/>
    <n v="284"/>
    <n v="406.12"/>
  </r>
  <r>
    <s v="AD01-9362"/>
    <x v="1"/>
    <s v="Sep"/>
    <x v="1"/>
    <x v="0"/>
    <s v="Order assembled"/>
    <x v="0"/>
    <x v="0"/>
    <x v="0"/>
    <n v="212"/>
    <n v="303.16000000000003"/>
  </r>
  <r>
    <s v="AD01-9364"/>
    <x v="1"/>
    <s v="Sep"/>
    <x v="1"/>
    <x v="0"/>
    <s v="Order assembled"/>
    <x v="0"/>
    <x v="0"/>
    <x v="0"/>
    <n v="286"/>
    <n v="408.98"/>
  </r>
  <r>
    <s v="AD01-9364"/>
    <x v="1"/>
    <s v="Sep"/>
    <x v="1"/>
    <x v="0"/>
    <s v="Order assembled"/>
    <x v="0"/>
    <x v="0"/>
    <x v="0"/>
    <n v="238"/>
    <n v="526.24"/>
  </r>
  <r>
    <s v="AD01-9364"/>
    <x v="1"/>
    <s v="Sep"/>
    <x v="1"/>
    <x v="0"/>
    <s v="Order assembled"/>
    <x v="0"/>
    <x v="0"/>
    <x v="0"/>
    <n v="286"/>
    <n v="526.24"/>
  </r>
  <r>
    <s v="AD01-9361"/>
    <x v="1"/>
    <s v="Sep"/>
    <x v="1"/>
    <x v="0"/>
    <s v="Order assembled"/>
    <x v="0"/>
    <x v="0"/>
    <x v="0"/>
    <n v="214"/>
    <n v="526.24"/>
  </r>
  <r>
    <s v="AD01-9361"/>
    <x v="1"/>
    <s v="Sep"/>
    <x v="1"/>
    <x v="0"/>
    <s v="Order assembled"/>
    <x v="0"/>
    <x v="0"/>
    <x v="0"/>
    <n v="1004"/>
    <n v="1435.72"/>
  </r>
  <r>
    <s v="AD01-9364"/>
    <x v="1"/>
    <s v="Sep"/>
    <x v="1"/>
    <x v="0"/>
    <s v="Order assembled"/>
    <x v="0"/>
    <x v="0"/>
    <x v="0"/>
    <n v="237"/>
    <n v="338.91"/>
  </r>
  <r>
    <s v="AD01-9364"/>
    <x v="1"/>
    <s v="Sep"/>
    <x v="1"/>
    <x v="0"/>
    <s v="Order assembled"/>
    <x v="0"/>
    <x v="1"/>
    <x v="0"/>
    <n v="285"/>
    <n v="407.55"/>
  </r>
  <r>
    <s v="AD01-9361"/>
    <x v="1"/>
    <s v="Sep"/>
    <x v="1"/>
    <x v="0"/>
    <s v="Order assembled"/>
    <x v="0"/>
    <x v="1"/>
    <x v="0"/>
    <n v="213"/>
    <n v="304.58999999999997"/>
  </r>
  <r>
    <s v="AD01-9361"/>
    <x v="1"/>
    <s v="Sep"/>
    <x v="1"/>
    <x v="0"/>
    <s v="Order assembled"/>
    <x v="0"/>
    <x v="1"/>
    <x v="0"/>
    <n v="283"/>
    <n v="404.69"/>
  </r>
  <r>
    <s v="AD01-9361"/>
    <x v="1"/>
    <s v="Sep"/>
    <x v="1"/>
    <x v="0"/>
    <s v="Order assembled"/>
    <x v="0"/>
    <x v="1"/>
    <x v="0"/>
    <n v="785"/>
    <n v="1122.55"/>
  </r>
  <r>
    <s v="AD01-9361"/>
    <x v="1"/>
    <s v="Sep"/>
    <x v="1"/>
    <x v="0"/>
    <s v="Order assembled"/>
    <x v="0"/>
    <x v="1"/>
    <x v="0"/>
    <n v="819"/>
    <n v="1171.17"/>
  </r>
  <r>
    <s v="AD01-9364"/>
    <x v="1"/>
    <s v="Sep"/>
    <x v="1"/>
    <x v="0"/>
    <s v="Order assembled"/>
    <x v="0"/>
    <x v="1"/>
    <x v="0"/>
    <n v="872"/>
    <n v="1246.96"/>
  </r>
  <r>
    <s v="AD01-9362"/>
    <x v="1"/>
    <s v="Sep"/>
    <x v="1"/>
    <x v="0"/>
    <s v="Order assembled"/>
    <x v="0"/>
    <x v="1"/>
    <x v="1"/>
    <n v="287"/>
    <n v="410.41"/>
  </r>
  <r>
    <s v="AD01-9362"/>
    <x v="1"/>
    <s v="Sep"/>
    <x v="1"/>
    <x v="0"/>
    <s v="Order assembled"/>
    <x v="0"/>
    <x v="1"/>
    <x v="0"/>
    <n v="239"/>
    <n v="341.77"/>
  </r>
  <r>
    <s v="AD01-9361"/>
    <x v="1"/>
    <s v="Sep"/>
    <x v="1"/>
    <x v="0"/>
    <s v="Order assembled"/>
    <x v="0"/>
    <x v="1"/>
    <x v="0"/>
    <n v="287"/>
    <n v="410.41"/>
  </r>
  <r>
    <s v="AD01-9362"/>
    <x v="1"/>
    <s v="Apr"/>
    <x v="0"/>
    <x v="1"/>
    <s v="Cancelld"/>
    <x v="1"/>
    <x v="1"/>
    <x v="2"/>
    <n v="160"/>
    <n v="228.8"/>
  </r>
  <r>
    <s v="AD01-9361"/>
    <x v="1"/>
    <s v="Apr"/>
    <x v="0"/>
    <x v="1"/>
    <s v="Cancelld"/>
    <x v="1"/>
    <x v="1"/>
    <x v="2"/>
    <n v="154"/>
    <n v="220.22"/>
  </r>
  <r>
    <s v="AD01-9362"/>
    <x v="1"/>
    <s v="Apr"/>
    <x v="0"/>
    <x v="1"/>
    <s v="Cancelld"/>
    <x v="1"/>
    <x v="1"/>
    <x v="2"/>
    <n v="148"/>
    <n v="211.64"/>
  </r>
  <r>
    <s v="AD01-9362"/>
    <x v="1"/>
    <s v="Apr"/>
    <x v="0"/>
    <x v="1"/>
    <s v="Cancelld"/>
    <x v="1"/>
    <x v="1"/>
    <x v="2"/>
    <n v="157"/>
    <n v="224.51"/>
  </r>
  <r>
    <s v="AD01-9362"/>
    <x v="1"/>
    <s v="Apr"/>
    <x v="0"/>
    <x v="1"/>
    <s v="Cancelld"/>
    <x v="1"/>
    <x v="1"/>
    <x v="2"/>
    <n v="151"/>
    <n v="215.93"/>
  </r>
  <r>
    <s v="AD01-9362"/>
    <x v="1"/>
    <s v="Aug"/>
    <x v="0"/>
    <x v="1"/>
    <s v="Cancelld"/>
    <x v="1"/>
    <x v="1"/>
    <x v="2"/>
    <n v="343"/>
    <n v="490.49"/>
  </r>
  <r>
    <s v="AD01-9364"/>
    <x v="1"/>
    <s v="Dec"/>
    <x v="0"/>
    <x v="1"/>
    <s v="Cancelld"/>
    <x v="1"/>
    <x v="1"/>
    <x v="0"/>
    <n v="280"/>
    <n v="400.4"/>
  </r>
  <r>
    <s v="AD01-9362"/>
    <x v="1"/>
    <s v="Dec"/>
    <x v="0"/>
    <x v="1"/>
    <s v="Cancelld"/>
    <x v="1"/>
    <x v="1"/>
    <x v="0"/>
    <n v="274"/>
    <n v="391.82"/>
  </r>
  <r>
    <s v="AD01-9362"/>
    <x v="1"/>
    <s v="Dec"/>
    <x v="0"/>
    <x v="1"/>
    <s v="Cancelld"/>
    <x v="1"/>
    <x v="1"/>
    <x v="0"/>
    <n v="268"/>
    <n v="383.24"/>
  </r>
  <r>
    <s v="AD01-9362"/>
    <x v="1"/>
    <s v="Dec"/>
    <x v="0"/>
    <x v="1"/>
    <s v="Cancelld"/>
    <x v="1"/>
    <x v="1"/>
    <x v="0"/>
    <n v="277"/>
    <n v="396.11"/>
  </r>
  <r>
    <s v="AD01-9362"/>
    <x v="1"/>
    <s v="Dec"/>
    <x v="0"/>
    <x v="1"/>
    <s v="Cancelld"/>
    <x v="1"/>
    <x v="1"/>
    <x v="0"/>
    <n v="271"/>
    <n v="387.53"/>
  </r>
  <r>
    <s v="AD01-9361"/>
    <x v="1"/>
    <s v="Dec"/>
    <x v="0"/>
    <x v="1"/>
    <s v="Cancelld"/>
    <x v="1"/>
    <x v="0"/>
    <x v="0"/>
    <n v="265"/>
    <n v="378.95"/>
  </r>
  <r>
    <s v="AD01-9364"/>
    <x v="1"/>
    <s v="Feb"/>
    <x v="0"/>
    <x v="1"/>
    <s v="Cancelld"/>
    <x v="1"/>
    <x v="0"/>
    <x v="0"/>
    <n v="190"/>
    <n v="271.7"/>
  </r>
  <r>
    <s v="AD01-9361"/>
    <x v="1"/>
    <s v="Feb"/>
    <x v="0"/>
    <x v="1"/>
    <s v="Cancelld"/>
    <x v="1"/>
    <x v="0"/>
    <x v="0"/>
    <n v="184"/>
    <n v="263.12"/>
  </r>
  <r>
    <s v="AD01-9364"/>
    <x v="1"/>
    <s v="Feb"/>
    <x v="0"/>
    <x v="1"/>
    <s v="Cancelld"/>
    <x v="1"/>
    <x v="0"/>
    <x v="0"/>
    <n v="193"/>
    <n v="275.99"/>
  </r>
  <r>
    <s v="AD01-9364"/>
    <x v="1"/>
    <s v="Feb"/>
    <x v="0"/>
    <x v="1"/>
    <s v="Cancelld"/>
    <x v="1"/>
    <x v="0"/>
    <x v="0"/>
    <n v="187"/>
    <n v="267.41000000000003"/>
  </r>
  <r>
    <s v="AD01-9361"/>
    <x v="1"/>
    <s v="Feb"/>
    <x v="0"/>
    <x v="1"/>
    <s v="Cancelld"/>
    <x v="1"/>
    <x v="0"/>
    <x v="0"/>
    <n v="181"/>
    <n v="258.83"/>
  </r>
  <r>
    <s v="AD01-9362"/>
    <x v="1"/>
    <s v="Jan"/>
    <x v="0"/>
    <x v="1"/>
    <s v="Cancelld"/>
    <x v="1"/>
    <x v="0"/>
    <x v="0"/>
    <n v="208"/>
    <n v="297.44"/>
  </r>
  <r>
    <s v="AD01-9361"/>
    <x v="1"/>
    <s v="Jan"/>
    <x v="0"/>
    <x v="1"/>
    <s v="Cancelld"/>
    <x v="1"/>
    <x v="0"/>
    <x v="0"/>
    <n v="202"/>
    <n v="288.86"/>
  </r>
  <r>
    <s v="AD01-9364"/>
    <x v="1"/>
    <s v="Jan"/>
    <x v="0"/>
    <x v="1"/>
    <s v="Cancelld"/>
    <x v="1"/>
    <x v="0"/>
    <x v="0"/>
    <n v="196"/>
    <n v="280.27999999999997"/>
  </r>
  <r>
    <s v="AD01-9362"/>
    <x v="1"/>
    <s v="Jan"/>
    <x v="0"/>
    <x v="1"/>
    <s v="Cancelld"/>
    <x v="1"/>
    <x v="0"/>
    <x v="0"/>
    <n v="205"/>
    <n v="293.14999999999998"/>
  </r>
  <r>
    <s v="AD01-9361"/>
    <x v="1"/>
    <s v="Jan"/>
    <x v="0"/>
    <x v="1"/>
    <s v="Cancelld"/>
    <x v="1"/>
    <x v="0"/>
    <x v="0"/>
    <n v="199"/>
    <n v="284.57"/>
  </r>
  <r>
    <s v="AD01-9363"/>
    <x v="1"/>
    <s v="Jul"/>
    <x v="0"/>
    <x v="1"/>
    <s v="Cancelld"/>
    <x v="1"/>
    <x v="0"/>
    <x v="2"/>
    <n v="358"/>
    <n v="511.94"/>
  </r>
  <r>
    <s v="AD01-9361"/>
    <x v="1"/>
    <s v="Jul"/>
    <x v="0"/>
    <x v="1"/>
    <s v="Cancelld"/>
    <x v="1"/>
    <x v="0"/>
    <x v="2"/>
    <n v="352"/>
    <n v="503.36"/>
  </r>
  <r>
    <s v="AD01-9362"/>
    <x v="1"/>
    <s v="Jul"/>
    <x v="0"/>
    <x v="1"/>
    <s v="Cancelld"/>
    <x v="1"/>
    <x v="0"/>
    <x v="2"/>
    <n v="346"/>
    <n v="494.78"/>
  </r>
  <r>
    <s v="AD01-9362"/>
    <x v="1"/>
    <s v="Jul"/>
    <x v="0"/>
    <x v="1"/>
    <s v="Cancelld"/>
    <x v="1"/>
    <x v="0"/>
    <x v="2"/>
    <n v="355"/>
    <n v="507.65"/>
  </r>
  <r>
    <s v="AD01-9364"/>
    <x v="1"/>
    <s v="Jul"/>
    <x v="0"/>
    <x v="1"/>
    <s v="Cancelld"/>
    <x v="1"/>
    <x v="0"/>
    <x v="2"/>
    <n v="349"/>
    <n v="499.07"/>
  </r>
  <r>
    <s v="AD01-9362"/>
    <x v="1"/>
    <s v="Jun"/>
    <x v="0"/>
    <x v="1"/>
    <s v="Cancelld"/>
    <x v="1"/>
    <x v="0"/>
    <x v="2"/>
    <n v="130"/>
    <n v="185.9"/>
  </r>
  <r>
    <s v="AD01-9362"/>
    <x v="1"/>
    <s v="Jun"/>
    <x v="0"/>
    <x v="1"/>
    <s v="Cancelld"/>
    <x v="1"/>
    <x v="0"/>
    <x v="2"/>
    <n v="370"/>
    <n v="529.1"/>
  </r>
  <r>
    <s v="AD01-9361"/>
    <x v="1"/>
    <s v="Jun"/>
    <x v="0"/>
    <x v="1"/>
    <s v="Cancelld"/>
    <x v="1"/>
    <x v="0"/>
    <x v="2"/>
    <n v="364"/>
    <n v="520.52"/>
  </r>
  <r>
    <s v="AD01-9361"/>
    <x v="1"/>
    <s v="Jun"/>
    <x v="0"/>
    <x v="1"/>
    <s v="Cancelld"/>
    <x v="1"/>
    <x v="0"/>
    <x v="2"/>
    <n v="127"/>
    <n v="181.61"/>
  </r>
  <r>
    <s v="AD01-9362"/>
    <x v="1"/>
    <s v="Jun"/>
    <x v="0"/>
    <x v="1"/>
    <s v="Cancelld"/>
    <x v="1"/>
    <x v="0"/>
    <x v="2"/>
    <n v="367"/>
    <n v="524.80999999999995"/>
  </r>
  <r>
    <s v="AD01-9361"/>
    <x v="1"/>
    <s v="Jun"/>
    <x v="0"/>
    <x v="1"/>
    <s v="Cancelld"/>
    <x v="1"/>
    <x v="0"/>
    <x v="2"/>
    <n v="361"/>
    <n v="516.23"/>
  </r>
  <r>
    <s v="AD01-9362"/>
    <x v="1"/>
    <s v="Mar"/>
    <x v="0"/>
    <x v="1"/>
    <s v="Cancelld"/>
    <x v="1"/>
    <x v="0"/>
    <x v="0"/>
    <n v="178"/>
    <n v="254.54"/>
  </r>
  <r>
    <s v="AD01-9362"/>
    <x v="1"/>
    <s v="Mar"/>
    <x v="0"/>
    <x v="1"/>
    <s v="Cancelld"/>
    <x v="1"/>
    <x v="0"/>
    <x v="0"/>
    <n v="172"/>
    <n v="245.96"/>
  </r>
  <r>
    <s v="AD01-9363"/>
    <x v="1"/>
    <s v="Mar"/>
    <x v="0"/>
    <x v="1"/>
    <s v="Cancelld"/>
    <x v="1"/>
    <x v="0"/>
    <x v="0"/>
    <n v="166"/>
    <n v="237.38"/>
  </r>
  <r>
    <s v="AD01-9362"/>
    <x v="1"/>
    <s v="Mar"/>
    <x v="0"/>
    <x v="1"/>
    <s v="Cancelld"/>
    <x v="1"/>
    <x v="0"/>
    <x v="0"/>
    <n v="175"/>
    <n v="250.25"/>
  </r>
  <r>
    <s v="AD01-9361"/>
    <x v="1"/>
    <s v="Mar"/>
    <x v="0"/>
    <x v="1"/>
    <s v="Cancelld"/>
    <x v="1"/>
    <x v="0"/>
    <x v="0"/>
    <n v="169"/>
    <n v="241.67"/>
  </r>
  <r>
    <s v="AD01-9362"/>
    <x v="1"/>
    <s v="Mar"/>
    <x v="0"/>
    <x v="1"/>
    <s v="Cancelld"/>
    <x v="1"/>
    <x v="0"/>
    <x v="2"/>
    <n v="163"/>
    <n v="233.09"/>
  </r>
  <r>
    <s v="AD01-9363"/>
    <x v="1"/>
    <s v="May"/>
    <x v="0"/>
    <x v="1"/>
    <s v="Cancelld"/>
    <x v="1"/>
    <x v="0"/>
    <x v="2"/>
    <n v="142"/>
    <n v="203.06"/>
  </r>
  <r>
    <s v="AD01-9362"/>
    <x v="1"/>
    <s v="May"/>
    <x v="0"/>
    <x v="1"/>
    <s v="Cancelld"/>
    <x v="1"/>
    <x v="0"/>
    <x v="2"/>
    <n v="136"/>
    <n v="194.48"/>
  </r>
  <r>
    <s v="AD01-9361"/>
    <x v="1"/>
    <s v="May"/>
    <x v="0"/>
    <x v="1"/>
    <s v="Cancelld"/>
    <x v="1"/>
    <x v="0"/>
    <x v="2"/>
    <n v="145"/>
    <n v="207.35"/>
  </r>
  <r>
    <s v="AD01-9361"/>
    <x v="1"/>
    <s v="May"/>
    <x v="0"/>
    <x v="1"/>
    <s v="Cancelld"/>
    <x v="1"/>
    <x v="0"/>
    <x v="2"/>
    <n v="139"/>
    <n v="198.77"/>
  </r>
  <r>
    <s v="AD01-9361"/>
    <x v="1"/>
    <s v="May"/>
    <x v="0"/>
    <x v="1"/>
    <s v="Cancelld"/>
    <x v="1"/>
    <x v="0"/>
    <x v="2"/>
    <n v="133"/>
    <n v="190.19"/>
  </r>
  <r>
    <s v="AD01-9362"/>
    <x v="1"/>
    <s v="Nov"/>
    <x v="0"/>
    <x v="1"/>
    <s v="Cancelld"/>
    <x v="1"/>
    <x v="0"/>
    <x v="0"/>
    <n v="292"/>
    <n v="417.56"/>
  </r>
  <r>
    <s v="AD01-9362"/>
    <x v="1"/>
    <s v="Nov"/>
    <x v="0"/>
    <x v="1"/>
    <s v="Cancelld"/>
    <x v="1"/>
    <x v="0"/>
    <x v="0"/>
    <n v="286"/>
    <n v="408.98"/>
  </r>
  <r>
    <s v="AD01-9362"/>
    <x v="1"/>
    <s v="Nov"/>
    <x v="0"/>
    <x v="1"/>
    <s v="Cancelld"/>
    <x v="1"/>
    <x v="0"/>
    <x v="0"/>
    <n v="295"/>
    <n v="421.85"/>
  </r>
  <r>
    <s v="AD01-9361"/>
    <x v="1"/>
    <s v="Nov"/>
    <x v="0"/>
    <x v="1"/>
    <s v="Cancelld"/>
    <x v="1"/>
    <x v="0"/>
    <x v="0"/>
    <n v="289"/>
    <n v="413.27"/>
  </r>
  <r>
    <s v="AD01-9362"/>
    <x v="1"/>
    <s v="Nov"/>
    <x v="0"/>
    <x v="1"/>
    <s v="Cancelld"/>
    <x v="1"/>
    <x v="0"/>
    <x v="0"/>
    <n v="283"/>
    <n v="404.69"/>
  </r>
  <r>
    <s v="AD01-9362"/>
    <x v="1"/>
    <s v="Oct"/>
    <x v="0"/>
    <x v="1"/>
    <s v="Cancelld"/>
    <x v="1"/>
    <x v="0"/>
    <x v="0"/>
    <n v="310"/>
    <n v="443.3"/>
  </r>
  <r>
    <s v="AD01-9364"/>
    <x v="1"/>
    <s v="Oct"/>
    <x v="0"/>
    <x v="1"/>
    <s v="Cancelld"/>
    <x v="1"/>
    <x v="0"/>
    <x v="0"/>
    <n v="304"/>
    <n v="434.72"/>
  </r>
  <r>
    <s v="AD01-9361"/>
    <x v="1"/>
    <s v="Oct"/>
    <x v="0"/>
    <x v="1"/>
    <s v="Cancelld"/>
    <x v="1"/>
    <x v="0"/>
    <x v="0"/>
    <n v="298"/>
    <n v="426.14"/>
  </r>
  <r>
    <s v="AD01-9361"/>
    <x v="1"/>
    <s v="Oct"/>
    <x v="0"/>
    <x v="1"/>
    <s v="Cancelld"/>
    <x v="1"/>
    <x v="0"/>
    <x v="0"/>
    <n v="307"/>
    <n v="439.01"/>
  </r>
  <r>
    <s v="AD01-9365"/>
    <x v="1"/>
    <s v="Oct"/>
    <x v="0"/>
    <x v="1"/>
    <s v="Cancelld"/>
    <x v="1"/>
    <x v="0"/>
    <x v="0"/>
    <n v="301"/>
    <n v="430.43"/>
  </r>
  <r>
    <s v="AD01-9361"/>
    <x v="1"/>
    <s v="Apr"/>
    <x v="1"/>
    <x v="1"/>
    <s v="Cancelld"/>
    <x v="1"/>
    <x v="0"/>
    <x v="2"/>
    <n v="344"/>
    <n v="491.92"/>
  </r>
  <r>
    <s v="AD01-9362"/>
    <x v="1"/>
    <s v="Apr"/>
    <x v="1"/>
    <x v="1"/>
    <s v="Cancelld"/>
    <x v="1"/>
    <x v="0"/>
    <x v="2"/>
    <n v="314"/>
    <n v="449.02"/>
  </r>
  <r>
    <s v="AD01-9361"/>
    <x v="1"/>
    <s v="Apr"/>
    <x v="1"/>
    <x v="1"/>
    <s v="Cancelld"/>
    <x v="1"/>
    <x v="0"/>
    <x v="2"/>
    <n v="340"/>
    <n v="486.2"/>
  </r>
  <r>
    <s v="AD01-9362"/>
    <x v="1"/>
    <s v="Apr"/>
    <x v="1"/>
    <x v="1"/>
    <s v="Cancelld"/>
    <x v="1"/>
    <x v="0"/>
    <x v="2"/>
    <n v="142"/>
    <n v="203.06"/>
  </r>
  <r>
    <s v="AD01-9362"/>
    <x v="1"/>
    <s v="Apr"/>
    <x v="1"/>
    <x v="1"/>
    <s v="Cancelld"/>
    <x v="1"/>
    <x v="0"/>
    <x v="2"/>
    <n v="316"/>
    <n v="451.88"/>
  </r>
  <r>
    <s v="AD01-9364"/>
    <x v="1"/>
    <s v="Apr"/>
    <x v="1"/>
    <x v="1"/>
    <s v="Cancelld"/>
    <x v="1"/>
    <x v="0"/>
    <x v="2"/>
    <n v="823"/>
    <n v="1176.8900000000001"/>
  </r>
  <r>
    <s v="AD01-9362"/>
    <x v="1"/>
    <s v="Apr"/>
    <x v="1"/>
    <x v="1"/>
    <s v="Cancelld"/>
    <x v="1"/>
    <x v="0"/>
    <x v="2"/>
    <n v="856"/>
    <n v="1224.08"/>
  </r>
  <r>
    <s v="AD01-9362"/>
    <x v="1"/>
    <s v="Apr"/>
    <x v="1"/>
    <x v="1"/>
    <s v="Cancelld"/>
    <x v="1"/>
    <x v="0"/>
    <x v="2"/>
    <n v="909"/>
    <n v="1299.8699999999999"/>
  </r>
  <r>
    <s v="AD01-9362"/>
    <x v="1"/>
    <s v="Apr"/>
    <x v="1"/>
    <x v="1"/>
    <s v="Cancelld"/>
    <x v="1"/>
    <x v="0"/>
    <x v="2"/>
    <n v="862"/>
    <n v="526.24"/>
  </r>
  <r>
    <s v="AD01-9362"/>
    <x v="1"/>
    <s v="Apr"/>
    <x v="1"/>
    <x v="1"/>
    <s v="Cancelld"/>
    <x v="1"/>
    <x v="0"/>
    <x v="2"/>
    <n v="141"/>
    <n v="526.24"/>
  </r>
  <r>
    <s v="AD01-9364"/>
    <x v="1"/>
    <s v="Apr"/>
    <x v="1"/>
    <x v="1"/>
    <s v="Cancelld"/>
    <x v="1"/>
    <x v="0"/>
    <x v="2"/>
    <n v="315"/>
    <n v="450.45"/>
  </r>
  <r>
    <s v="AD01-9362"/>
    <x v="1"/>
    <s v="Apr"/>
    <x v="1"/>
    <x v="1"/>
    <s v="Cancelld"/>
    <x v="1"/>
    <x v="0"/>
    <x v="2"/>
    <n v="343"/>
    <n v="490.49"/>
  </r>
  <r>
    <s v="AD01-9362"/>
    <x v="1"/>
    <s v="Apr"/>
    <x v="1"/>
    <x v="1"/>
    <s v="Cancelld"/>
    <x v="1"/>
    <x v="0"/>
    <x v="2"/>
    <n v="145"/>
    <n v="207.35"/>
  </r>
  <r>
    <s v="AD01-9361"/>
    <x v="1"/>
    <s v="Apr"/>
    <x v="1"/>
    <x v="1"/>
    <s v="Cancelld"/>
    <x v="1"/>
    <x v="0"/>
    <x v="2"/>
    <n v="313"/>
    <n v="447.59"/>
  </r>
  <r>
    <s v="AD01-9362"/>
    <x v="1"/>
    <s v="Apr"/>
    <x v="1"/>
    <x v="1"/>
    <s v="Cancelld"/>
    <x v="1"/>
    <x v="0"/>
    <x v="2"/>
    <n v="832"/>
    <n v="1189.76"/>
  </r>
  <r>
    <s v="AD01-9361"/>
    <x v="1"/>
    <s v="Apr"/>
    <x v="1"/>
    <x v="1"/>
    <s v="Cancelld"/>
    <x v="1"/>
    <x v="0"/>
    <x v="2"/>
    <n v="865"/>
    <n v="1236.95"/>
  </r>
  <r>
    <s v="AD01-9361"/>
    <x v="1"/>
    <s v="Apr"/>
    <x v="1"/>
    <x v="1"/>
    <s v="Cancelld"/>
    <x v="1"/>
    <x v="0"/>
    <x v="2"/>
    <n v="317"/>
    <n v="453.31"/>
  </r>
  <r>
    <s v="AD01-9361"/>
    <x v="1"/>
    <s v="Aug"/>
    <x v="1"/>
    <x v="1"/>
    <s v="Cancelld"/>
    <x v="1"/>
    <x v="0"/>
    <x v="2"/>
    <n v="320"/>
    <n v="457.6"/>
  </r>
  <r>
    <s v="AD01-9362"/>
    <x v="1"/>
    <s v="Aug"/>
    <x v="1"/>
    <x v="1"/>
    <s v="Cancelld"/>
    <x v="1"/>
    <x v="0"/>
    <x v="2"/>
    <n v="368"/>
    <n v="526.24"/>
  </r>
  <r>
    <s v="AD01-9362"/>
    <x v="1"/>
    <s v="Aug"/>
    <x v="1"/>
    <x v="1"/>
    <s v="Cancelld"/>
    <x v="1"/>
    <x v="0"/>
    <x v="2"/>
    <n v="296"/>
    <n v="423.28"/>
  </r>
  <r>
    <s v="AD01-9365"/>
    <x v="1"/>
    <s v="Aug"/>
    <x v="0"/>
    <x v="1"/>
    <s v="Cancelld"/>
    <x v="1"/>
    <x v="0"/>
    <x v="2"/>
    <n v="322"/>
    <n v="460.46"/>
  </r>
  <r>
    <s v="AD01-9362"/>
    <x v="1"/>
    <s v="Aug"/>
    <x v="0"/>
    <x v="1"/>
    <s v="Cancelld"/>
    <x v="1"/>
    <x v="0"/>
    <x v="2"/>
    <n v="370"/>
    <n v="529.1"/>
  </r>
  <r>
    <s v="AD01-9362"/>
    <x v="1"/>
    <s v="Aug"/>
    <x v="0"/>
    <x v="1"/>
    <s v="Cancelld"/>
    <x v="1"/>
    <x v="0"/>
    <x v="2"/>
    <n v="292"/>
    <n v="417.56"/>
  </r>
  <r>
    <s v="AD01-9364"/>
    <x v="1"/>
    <s v="Aug"/>
    <x v="0"/>
    <x v="1"/>
    <s v="Cancelld"/>
    <x v="1"/>
    <x v="1"/>
    <x v="2"/>
    <n v="860"/>
    <n v="1229.8"/>
  </r>
  <r>
    <s v="AD01-9362"/>
    <x v="1"/>
    <s v="Aug"/>
    <x v="0"/>
    <x v="1"/>
    <s v="Cancelld"/>
    <x v="1"/>
    <x v="1"/>
    <x v="2"/>
    <n v="913"/>
    <n v="1305.5899999999999"/>
  </r>
  <r>
    <s v="AD01-9362"/>
    <x v="1"/>
    <s v="Aug"/>
    <x v="0"/>
    <x v="1"/>
    <s v="Cancelld"/>
    <x v="1"/>
    <x v="1"/>
    <x v="2"/>
    <n v="866"/>
    <n v="526.24"/>
  </r>
  <r>
    <s v="AD01-9364"/>
    <x v="1"/>
    <s v="Aug"/>
    <x v="0"/>
    <x v="1"/>
    <s v="Cancelld"/>
    <x v="1"/>
    <x v="1"/>
    <x v="2"/>
    <n v="369"/>
    <n v="526.24"/>
  </r>
  <r>
    <s v="AD01-9362"/>
    <x v="1"/>
    <s v="Aug"/>
    <x v="0"/>
    <x v="1"/>
    <s v="Cancelld"/>
    <x v="1"/>
    <x v="1"/>
    <x v="2"/>
    <n v="319"/>
    <n v="456.17"/>
  </r>
  <r>
    <s v="AD01-9362"/>
    <x v="1"/>
    <s v="Aug"/>
    <x v="0"/>
    <x v="1"/>
    <s v="Cancelld"/>
    <x v="1"/>
    <x v="1"/>
    <x v="2"/>
    <n v="367"/>
    <n v="524.80999999999995"/>
  </r>
  <r>
    <s v="AD01-9365"/>
    <x v="1"/>
    <s v="Aug"/>
    <x v="0"/>
    <x v="1"/>
    <s v="Cancelld"/>
    <x v="1"/>
    <x v="1"/>
    <x v="2"/>
    <n v="295"/>
    <n v="421.85"/>
  </r>
  <r>
    <s v="AD01-9362"/>
    <x v="1"/>
    <s v="Aug"/>
    <x v="0"/>
    <x v="1"/>
    <s v="Cancelld"/>
    <x v="1"/>
    <x v="1"/>
    <x v="2"/>
    <n v="835"/>
    <n v="1194.05"/>
  </r>
  <r>
    <s v="AD01-9361"/>
    <x v="1"/>
    <s v="Aug"/>
    <x v="0"/>
    <x v="1"/>
    <s v="Cancelld"/>
    <x v="1"/>
    <x v="1"/>
    <x v="2"/>
    <n v="293"/>
    <n v="418.99"/>
  </r>
  <r>
    <s v="AD01-9364"/>
    <x v="1"/>
    <s v="Dec"/>
    <x v="0"/>
    <x v="1"/>
    <s v="Cancelld"/>
    <x v="1"/>
    <x v="1"/>
    <x v="2"/>
    <n v="302"/>
    <n v="431.86"/>
  </r>
  <r>
    <s v="AD01-9361"/>
    <x v="1"/>
    <s v="Dec"/>
    <x v="0"/>
    <x v="1"/>
    <s v="Cancelld"/>
    <x v="1"/>
    <x v="1"/>
    <x v="2"/>
    <n v="344"/>
    <n v="491.92"/>
  </r>
  <r>
    <s v="AD01-9363"/>
    <x v="1"/>
    <s v="Dec"/>
    <x v="0"/>
    <x v="1"/>
    <s v="Cancelld"/>
    <x v="1"/>
    <x v="1"/>
    <x v="2"/>
    <n v="298"/>
    <n v="426.14"/>
  </r>
  <r>
    <s v="AD01-9362"/>
    <x v="1"/>
    <s v="Dec"/>
    <x v="0"/>
    <x v="1"/>
    <s v="Cancelld"/>
    <x v="1"/>
    <x v="1"/>
    <x v="2"/>
    <n v="346"/>
    <n v="494.78"/>
  </r>
  <r>
    <s v="AD01-9361"/>
    <x v="1"/>
    <s v="Dec"/>
    <x v="0"/>
    <x v="1"/>
    <s v="Cancelld"/>
    <x v="1"/>
    <x v="1"/>
    <x v="2"/>
    <n v="830"/>
    <n v="1186.9000000000001"/>
  </r>
  <r>
    <s v="AD01-9362"/>
    <x v="1"/>
    <s v="Dec"/>
    <x v="0"/>
    <x v="1"/>
    <s v="Cancelld"/>
    <x v="1"/>
    <x v="1"/>
    <x v="2"/>
    <n v="863"/>
    <n v="1234.0899999999999"/>
  </r>
  <r>
    <s v="AD01-9364"/>
    <x v="1"/>
    <s v="Dec"/>
    <x v="0"/>
    <x v="1"/>
    <s v="Cancelld"/>
    <x v="1"/>
    <x v="1"/>
    <x v="2"/>
    <n v="921"/>
    <n v="1317.03"/>
  </r>
  <r>
    <s v="AD01-9362"/>
    <x v="1"/>
    <s v="Dec"/>
    <x v="0"/>
    <x v="1"/>
    <s v="Cancelld"/>
    <x v="1"/>
    <x v="1"/>
    <x v="2"/>
    <n v="922"/>
    <n v="1318.46"/>
  </r>
  <r>
    <s v="AD01-9362"/>
    <x v="1"/>
    <s v="Dec"/>
    <x v="0"/>
    <x v="1"/>
    <s v="Cancelld"/>
    <x v="1"/>
    <x v="1"/>
    <x v="2"/>
    <n v="345"/>
    <n v="493.35"/>
  </r>
  <r>
    <s v="AD01-9364"/>
    <x v="1"/>
    <s v="Dec"/>
    <x v="0"/>
    <x v="1"/>
    <s v="Cancelld"/>
    <x v="1"/>
    <x v="1"/>
    <x v="2"/>
    <n v="249"/>
    <n v="356.07"/>
  </r>
  <r>
    <s v="AD01-9361"/>
    <x v="1"/>
    <s v="Dec"/>
    <x v="0"/>
    <x v="1"/>
    <s v="Cancelld"/>
    <x v="1"/>
    <x v="1"/>
    <x v="2"/>
    <n v="243"/>
    <n v="347.49"/>
  </r>
  <r>
    <s v="AD01-9363"/>
    <x v="1"/>
    <s v="Dec"/>
    <x v="0"/>
    <x v="1"/>
    <s v="Cancelld"/>
    <x v="1"/>
    <x v="1"/>
    <x v="2"/>
    <n v="237"/>
    <n v="338.91"/>
  </r>
  <r>
    <s v="AD01-9364"/>
    <x v="1"/>
    <s v="Dec"/>
    <x v="0"/>
    <x v="1"/>
    <s v="Cancelld"/>
    <x v="1"/>
    <x v="1"/>
    <x v="2"/>
    <n v="301"/>
    <n v="430.43"/>
  </r>
  <r>
    <s v="AD01-9364"/>
    <x v="1"/>
    <s v="Dec"/>
    <x v="0"/>
    <x v="1"/>
    <s v="Cancelld"/>
    <x v="1"/>
    <x v="1"/>
    <x v="2"/>
    <n v="349"/>
    <n v="499.07"/>
  </r>
  <r>
    <s v="AD01-9362"/>
    <x v="1"/>
    <s v="Dec"/>
    <x v="0"/>
    <x v="1"/>
    <s v="Cancelld"/>
    <x v="1"/>
    <x v="1"/>
    <x v="2"/>
    <n v="839"/>
    <n v="1199.77"/>
  </r>
  <r>
    <s v="AD01-9362"/>
    <x v="1"/>
    <s v="Dec"/>
    <x v="0"/>
    <x v="1"/>
    <s v="Cancelld"/>
    <x v="1"/>
    <x v="1"/>
    <x v="2"/>
    <n v="872"/>
    <n v="1246.96"/>
  </r>
  <r>
    <s v="AD01-9361"/>
    <x v="1"/>
    <s v="Feb"/>
    <x v="0"/>
    <x v="1"/>
    <s v="Cancelld"/>
    <x v="1"/>
    <x v="1"/>
    <x v="2"/>
    <n v="152"/>
    <n v="217.36"/>
  </r>
  <r>
    <s v="AD01-9361"/>
    <x v="1"/>
    <s v="Feb"/>
    <x v="0"/>
    <x v="1"/>
    <s v="Cancelld"/>
    <x v="1"/>
    <x v="1"/>
    <x v="2"/>
    <n v="326"/>
    <n v="466.18"/>
  </r>
  <r>
    <s v="AD01-9362"/>
    <x v="1"/>
    <s v="Feb"/>
    <x v="0"/>
    <x v="1"/>
    <s v="Cancelld"/>
    <x v="1"/>
    <x v="1"/>
    <x v="2"/>
    <n v="352"/>
    <n v="503.36"/>
  </r>
  <r>
    <s v="AD01-9364"/>
    <x v="1"/>
    <s v="Feb"/>
    <x v="0"/>
    <x v="1"/>
    <s v="Cancelld"/>
    <x v="1"/>
    <x v="1"/>
    <x v="2"/>
    <n v="154"/>
    <n v="220.22"/>
  </r>
  <r>
    <s v="AD01-9361"/>
    <x v="1"/>
    <s v="Feb"/>
    <x v="0"/>
    <x v="1"/>
    <s v="Cancelld"/>
    <x v="1"/>
    <x v="1"/>
    <x v="2"/>
    <n v="328"/>
    <n v="469.04"/>
  </r>
  <r>
    <s v="AD01-9362"/>
    <x v="1"/>
    <s v="Feb"/>
    <x v="0"/>
    <x v="1"/>
    <s v="Cancelld"/>
    <x v="1"/>
    <x v="1"/>
    <x v="2"/>
    <n v="821"/>
    <n v="1174.03"/>
  </r>
  <r>
    <s v="AD01-9364"/>
    <x v="1"/>
    <s v="Feb"/>
    <x v="0"/>
    <x v="1"/>
    <s v="Cancelld"/>
    <x v="1"/>
    <x v="1"/>
    <x v="2"/>
    <n v="854"/>
    <n v="1221.22"/>
  </r>
  <r>
    <s v="AD01-9363"/>
    <x v="1"/>
    <s v="Feb"/>
    <x v="0"/>
    <x v="1"/>
    <s v="Cancelld"/>
    <x v="1"/>
    <x v="1"/>
    <x v="2"/>
    <n v="908"/>
    <n v="1298.44"/>
  </r>
  <r>
    <s v="AD01-9363"/>
    <x v="1"/>
    <s v="Feb"/>
    <x v="0"/>
    <x v="1"/>
    <s v="Cancelld"/>
    <x v="1"/>
    <x v="1"/>
    <x v="2"/>
    <n v="861"/>
    <n v="526.24"/>
  </r>
  <r>
    <s v="AD01-9361"/>
    <x v="1"/>
    <s v="Feb"/>
    <x v="0"/>
    <x v="1"/>
    <s v="Cancelld"/>
    <x v="1"/>
    <x v="1"/>
    <x v="2"/>
    <n v="153"/>
    <n v="526.24"/>
  </r>
  <r>
    <s v="AD01-9362"/>
    <x v="1"/>
    <s v="Feb"/>
    <x v="0"/>
    <x v="1"/>
    <s v="Cancelld"/>
    <x v="1"/>
    <x v="1"/>
    <x v="2"/>
    <n v="327"/>
    <n v="467.61"/>
  </r>
  <r>
    <s v="AD01-9361"/>
    <x v="1"/>
    <s v="Feb"/>
    <x v="0"/>
    <x v="1"/>
    <s v="Cancelld"/>
    <x v="1"/>
    <x v="1"/>
    <x v="2"/>
    <n v="355"/>
    <n v="507.65"/>
  </r>
  <r>
    <s v="AD01-9362"/>
    <x v="1"/>
    <s v="Feb"/>
    <x v="0"/>
    <x v="1"/>
    <s v="Cancelld"/>
    <x v="1"/>
    <x v="0"/>
    <x v="2"/>
    <n v="325"/>
    <n v="464.75"/>
  </r>
  <r>
    <s v="AD01-9361"/>
    <x v="1"/>
    <s v="Feb"/>
    <x v="0"/>
    <x v="1"/>
    <s v="Cancelld"/>
    <x v="1"/>
    <x v="0"/>
    <x v="2"/>
    <n v="830"/>
    <n v="1186.9000000000001"/>
  </r>
  <r>
    <s v="AD01-9364"/>
    <x v="1"/>
    <s v="Feb"/>
    <x v="0"/>
    <x v="1"/>
    <s v="Cancelld"/>
    <x v="1"/>
    <x v="0"/>
    <x v="2"/>
    <n v="863"/>
    <n v="1234.0899999999999"/>
  </r>
  <r>
    <s v="AD01-9362"/>
    <x v="1"/>
    <s v="Jan"/>
    <x v="0"/>
    <x v="1"/>
    <s v="Cancelld"/>
    <x v="1"/>
    <x v="0"/>
    <x v="2"/>
    <n v="356"/>
    <n v="509.08"/>
  </r>
  <r>
    <s v="AD01-9361"/>
    <x v="1"/>
    <s v="Jan"/>
    <x v="0"/>
    <x v="1"/>
    <s v="Cancelld"/>
    <x v="1"/>
    <x v="0"/>
    <x v="2"/>
    <n v="158"/>
    <n v="225.94"/>
  </r>
  <r>
    <s v="AD01-9362"/>
    <x v="1"/>
    <s v="Jan"/>
    <x v="0"/>
    <x v="1"/>
    <s v="Cancelld"/>
    <x v="1"/>
    <x v="0"/>
    <x v="2"/>
    <n v="332"/>
    <n v="474.76"/>
  </r>
  <r>
    <s v="AD01-9362"/>
    <x v="1"/>
    <s v="Jan"/>
    <x v="0"/>
    <x v="1"/>
    <s v="Cancelld"/>
    <x v="1"/>
    <x v="0"/>
    <x v="2"/>
    <n v="358"/>
    <n v="511.94"/>
  </r>
  <r>
    <s v="AD01-9362"/>
    <x v="1"/>
    <s v="Jan"/>
    <x v="0"/>
    <x v="1"/>
    <s v="Cancelld"/>
    <x v="1"/>
    <x v="0"/>
    <x v="2"/>
    <n v="160"/>
    <n v="228.8"/>
  </r>
  <r>
    <s v="AD01-9363"/>
    <x v="1"/>
    <s v="Jan"/>
    <x v="0"/>
    <x v="1"/>
    <s v="Cancelld"/>
    <x v="1"/>
    <x v="0"/>
    <x v="2"/>
    <n v="334"/>
    <n v="477.62"/>
  </r>
  <r>
    <s v="AD01-9362"/>
    <x v="1"/>
    <s v="Jan"/>
    <x v="0"/>
    <x v="1"/>
    <s v="Cancelld"/>
    <x v="1"/>
    <x v="0"/>
    <x v="2"/>
    <n v="820"/>
    <n v="1172.5999999999999"/>
  </r>
  <r>
    <s v="AD01-9362"/>
    <x v="1"/>
    <s v="Jan"/>
    <x v="0"/>
    <x v="1"/>
    <s v="Cancelld"/>
    <x v="1"/>
    <x v="0"/>
    <x v="2"/>
    <n v="907"/>
    <n v="1297.01"/>
  </r>
  <r>
    <s v="AD01-9362"/>
    <x v="1"/>
    <s v="Jan"/>
    <x v="0"/>
    <x v="1"/>
    <s v="Cancelld"/>
    <x v="1"/>
    <x v="0"/>
    <x v="2"/>
    <n v="860"/>
    <n v="526.24"/>
  </r>
  <r>
    <s v="AD01-9361"/>
    <x v="1"/>
    <s v="Jan"/>
    <x v="0"/>
    <x v="1"/>
    <s v="Cancelld"/>
    <x v="1"/>
    <x v="0"/>
    <x v="2"/>
    <n v="159"/>
    <n v="526.24"/>
  </r>
  <r>
    <s v="AD01-9362"/>
    <x v="1"/>
    <s v="Jan"/>
    <x v="0"/>
    <x v="1"/>
    <s v="Cancelld"/>
    <x v="1"/>
    <x v="0"/>
    <x v="2"/>
    <n v="333"/>
    <n v="476.19"/>
  </r>
  <r>
    <s v="AD01-9363"/>
    <x v="1"/>
    <s v="Jan"/>
    <x v="0"/>
    <x v="1"/>
    <s v="Cancelld"/>
    <x v="1"/>
    <x v="0"/>
    <x v="2"/>
    <n v="361"/>
    <n v="516.23"/>
  </r>
  <r>
    <s v="AD01-9364"/>
    <x v="1"/>
    <s v="Jan"/>
    <x v="0"/>
    <x v="1"/>
    <s v="Cancelld"/>
    <x v="1"/>
    <x v="0"/>
    <x v="2"/>
    <n v="157"/>
    <n v="224.51"/>
  </r>
  <r>
    <s v="AD01-9362"/>
    <x v="1"/>
    <s v="Jan"/>
    <x v="0"/>
    <x v="1"/>
    <s v="Cancelld"/>
    <x v="1"/>
    <x v="0"/>
    <x v="2"/>
    <n v="331"/>
    <n v="473.33"/>
  </r>
  <r>
    <s v="AD01-9362"/>
    <x v="1"/>
    <s v="Jan"/>
    <x v="0"/>
    <x v="1"/>
    <s v="Cancelld"/>
    <x v="1"/>
    <x v="0"/>
    <x v="2"/>
    <n v="829"/>
    <n v="1185.47"/>
  </r>
  <r>
    <s v="AD01-9362"/>
    <x v="1"/>
    <s v="Jan"/>
    <x v="0"/>
    <x v="1"/>
    <s v="Cancelld"/>
    <x v="1"/>
    <x v="0"/>
    <x v="2"/>
    <n v="862"/>
    <n v="1232.6600000000001"/>
  </r>
  <r>
    <s v="AD01-9362"/>
    <x v="1"/>
    <s v="Jan"/>
    <x v="0"/>
    <x v="1"/>
    <s v="Cancelld"/>
    <x v="1"/>
    <x v="0"/>
    <x v="2"/>
    <n v="329"/>
    <n v="470.47"/>
  </r>
  <r>
    <s v="AD01-9362"/>
    <x v="1"/>
    <s v="Jul"/>
    <x v="0"/>
    <x v="1"/>
    <s v="Cancelld"/>
    <x v="1"/>
    <x v="0"/>
    <x v="2"/>
    <n v="326"/>
    <n v="466.18"/>
  </r>
  <r>
    <s v="AD01-9362"/>
    <x v="1"/>
    <s v="Jul"/>
    <x v="0"/>
    <x v="1"/>
    <s v="Cancelld"/>
    <x v="1"/>
    <x v="0"/>
    <x v="2"/>
    <n v="128"/>
    <n v="183.04"/>
  </r>
  <r>
    <s v="AD01-9361"/>
    <x v="1"/>
    <s v="Jul"/>
    <x v="0"/>
    <x v="1"/>
    <s v="Cancelld"/>
    <x v="1"/>
    <x v="0"/>
    <x v="2"/>
    <n v="302"/>
    <n v="431.86"/>
  </r>
  <r>
    <s v="AD01-9362"/>
    <x v="1"/>
    <s v="Jul"/>
    <x v="0"/>
    <x v="1"/>
    <s v="Cancelld"/>
    <x v="1"/>
    <x v="0"/>
    <x v="2"/>
    <n v="328"/>
    <n v="469.04"/>
  </r>
  <r>
    <s v="AD01-9364"/>
    <x v="1"/>
    <s v="Jul"/>
    <x v="0"/>
    <x v="1"/>
    <s v="Cancelld"/>
    <x v="1"/>
    <x v="0"/>
    <x v="2"/>
    <n v="298"/>
    <n v="426.14"/>
  </r>
  <r>
    <s v="AD01-9362"/>
    <x v="1"/>
    <s v="Jul"/>
    <x v="0"/>
    <x v="1"/>
    <s v="Cancelld"/>
    <x v="1"/>
    <x v="0"/>
    <x v="2"/>
    <n v="826"/>
    <n v="1181.18"/>
  </r>
  <r>
    <s v="AD01-9364"/>
    <x v="1"/>
    <s v="Jul"/>
    <x v="0"/>
    <x v="1"/>
    <s v="Cancelld"/>
    <x v="1"/>
    <x v="0"/>
    <x v="2"/>
    <n v="859"/>
    <n v="1228.3699999999999"/>
  </r>
  <r>
    <s v="AD01-9364"/>
    <x v="1"/>
    <s v="Jul"/>
    <x v="0"/>
    <x v="1"/>
    <s v="Cancelld"/>
    <x v="1"/>
    <x v="0"/>
    <x v="2"/>
    <n v="912"/>
    <n v="1304.1600000000001"/>
  </r>
  <r>
    <s v="AD01-9364"/>
    <x v="1"/>
    <s v="Jul"/>
    <x v="0"/>
    <x v="1"/>
    <s v="Cancelld"/>
    <x v="1"/>
    <x v="0"/>
    <x v="2"/>
    <n v="865"/>
    <n v="526.24"/>
  </r>
  <r>
    <s v="AD01-9363"/>
    <x v="1"/>
    <s v="Jul"/>
    <x v="0"/>
    <x v="1"/>
    <s v="Cancelld"/>
    <x v="1"/>
    <x v="0"/>
    <x v="2"/>
    <n v="129"/>
    <n v="526.24"/>
  </r>
  <r>
    <s v="AD01-9362"/>
    <x v="1"/>
    <s v="Jul"/>
    <x v="0"/>
    <x v="1"/>
    <s v="Cancelld"/>
    <x v="1"/>
    <x v="0"/>
    <x v="2"/>
    <n v="297"/>
    <n v="424.71"/>
  </r>
  <r>
    <s v="AD01-9364"/>
    <x v="1"/>
    <s v="Jul"/>
    <x v="0"/>
    <x v="1"/>
    <s v="Cancelld"/>
    <x v="1"/>
    <x v="0"/>
    <x v="2"/>
    <n v="325"/>
    <n v="464.75"/>
  </r>
  <r>
    <s v="AD01-9361"/>
    <x v="1"/>
    <s v="Jul"/>
    <x v="0"/>
    <x v="1"/>
    <s v="Cancelld"/>
    <x v="1"/>
    <x v="0"/>
    <x v="2"/>
    <n v="127"/>
    <n v="181.61"/>
  </r>
  <r>
    <s v="AD01-9362"/>
    <x v="1"/>
    <s v="Jul"/>
    <x v="0"/>
    <x v="1"/>
    <s v="Cancelld"/>
    <x v="1"/>
    <x v="0"/>
    <x v="2"/>
    <n v="301"/>
    <n v="430.43"/>
  </r>
  <r>
    <s v="AD01-9361"/>
    <x v="1"/>
    <s v="Jul"/>
    <x v="0"/>
    <x v="1"/>
    <s v="Cancelld"/>
    <x v="1"/>
    <x v="0"/>
    <x v="2"/>
    <n v="834"/>
    <n v="1192.6199999999999"/>
  </r>
  <r>
    <s v="AD01-9362"/>
    <x v="1"/>
    <s v="Jul"/>
    <x v="0"/>
    <x v="1"/>
    <s v="Cancelld"/>
    <x v="1"/>
    <x v="0"/>
    <x v="2"/>
    <n v="868"/>
    <n v="1241.24"/>
  </r>
  <r>
    <s v="AD01-9362"/>
    <x v="1"/>
    <s v="Jul"/>
    <x v="0"/>
    <x v="1"/>
    <s v="Cancelld"/>
    <x v="1"/>
    <x v="0"/>
    <x v="2"/>
    <n v="299"/>
    <n v="427.57"/>
  </r>
  <r>
    <s v="AD01-9365"/>
    <x v="1"/>
    <s v="Jun"/>
    <x v="0"/>
    <x v="1"/>
    <s v="Cancelld"/>
    <x v="1"/>
    <x v="0"/>
    <x v="2"/>
    <n v="332"/>
    <n v="474.76"/>
  </r>
  <r>
    <s v="AD01-9361"/>
    <x v="1"/>
    <s v="Jun"/>
    <x v="0"/>
    <x v="1"/>
    <s v="Cancelld"/>
    <x v="1"/>
    <x v="0"/>
    <x v="2"/>
    <n v="134"/>
    <n v="191.62"/>
  </r>
  <r>
    <s v="AD01-9363"/>
    <x v="1"/>
    <s v="Jun"/>
    <x v="0"/>
    <x v="1"/>
    <s v="Cancelld"/>
    <x v="1"/>
    <x v="0"/>
    <x v="2"/>
    <n v="334"/>
    <n v="477.62"/>
  </r>
  <r>
    <s v="AD01-9361"/>
    <x v="1"/>
    <s v="Jun"/>
    <x v="0"/>
    <x v="1"/>
    <s v="Cancelld"/>
    <x v="1"/>
    <x v="0"/>
    <x v="2"/>
    <n v="130"/>
    <n v="185.9"/>
  </r>
  <r>
    <s v="AD01-9362"/>
    <x v="1"/>
    <s v="Jun"/>
    <x v="0"/>
    <x v="1"/>
    <s v="Cancelld"/>
    <x v="1"/>
    <x v="0"/>
    <x v="2"/>
    <n v="304"/>
    <n v="434.72"/>
  </r>
  <r>
    <s v="AD01-9364"/>
    <x v="1"/>
    <s v="Jun"/>
    <x v="0"/>
    <x v="1"/>
    <s v="Cancelld"/>
    <x v="1"/>
    <x v="0"/>
    <x v="2"/>
    <n v="825"/>
    <n v="1179.75"/>
  </r>
  <r>
    <s v="AD01-9362"/>
    <x v="1"/>
    <s v="Jun"/>
    <x v="0"/>
    <x v="1"/>
    <s v="Cancelld"/>
    <x v="1"/>
    <x v="0"/>
    <x v="2"/>
    <n v="858"/>
    <n v="1226.94"/>
  </r>
  <r>
    <s v="AD01-9361"/>
    <x v="1"/>
    <s v="Jun"/>
    <x v="0"/>
    <x v="1"/>
    <s v="Cancelld"/>
    <x v="1"/>
    <x v="0"/>
    <x v="2"/>
    <n v="911"/>
    <n v="1302.73"/>
  </r>
  <r>
    <s v="AD01-9361"/>
    <x v="1"/>
    <s v="Jun"/>
    <x v="0"/>
    <x v="1"/>
    <s v="Cancelld"/>
    <x v="1"/>
    <x v="0"/>
    <x v="2"/>
    <n v="864"/>
    <n v="526.24"/>
  </r>
  <r>
    <s v="AD01-9362"/>
    <x v="1"/>
    <s v="Jun"/>
    <x v="0"/>
    <x v="1"/>
    <s v="Cancelld"/>
    <x v="1"/>
    <x v="0"/>
    <x v="2"/>
    <n v="135"/>
    <n v="526.24"/>
  </r>
  <r>
    <s v="AD01-9364"/>
    <x v="1"/>
    <s v="Jun"/>
    <x v="0"/>
    <x v="1"/>
    <s v="Cancelld"/>
    <x v="1"/>
    <x v="0"/>
    <x v="2"/>
    <n v="303"/>
    <n v="433.29"/>
  </r>
  <r>
    <s v="AD01-9362"/>
    <x v="1"/>
    <s v="Jun"/>
    <x v="0"/>
    <x v="1"/>
    <s v="Cancelld"/>
    <x v="1"/>
    <x v="0"/>
    <x v="2"/>
    <n v="331"/>
    <n v="473.33"/>
  </r>
  <r>
    <s v="AD01-9362"/>
    <x v="1"/>
    <s v="Jun"/>
    <x v="0"/>
    <x v="1"/>
    <s v="Cancelld"/>
    <x v="1"/>
    <x v="0"/>
    <x v="2"/>
    <n v="133"/>
    <n v="190.19"/>
  </r>
  <r>
    <s v="AD01-9363"/>
    <x v="1"/>
    <s v="Jun"/>
    <x v="0"/>
    <x v="1"/>
    <s v="Cancelld"/>
    <x v="1"/>
    <x v="0"/>
    <x v="2"/>
    <n v="307"/>
    <n v="439.01"/>
  </r>
  <r>
    <s v="AD01-9361"/>
    <x v="1"/>
    <s v="Jun"/>
    <x v="0"/>
    <x v="1"/>
    <s v="Cancelld"/>
    <x v="1"/>
    <x v="0"/>
    <x v="2"/>
    <n v="867"/>
    <n v="1239.81"/>
  </r>
  <r>
    <s v="AD01-9365"/>
    <x v="1"/>
    <s v="Jun"/>
    <x v="0"/>
    <x v="1"/>
    <s v="Cancelld"/>
    <x v="1"/>
    <x v="0"/>
    <x v="2"/>
    <n v="305"/>
    <n v="436.15"/>
  </r>
  <r>
    <s v="AD01-9365"/>
    <x v="1"/>
    <s v="Mar"/>
    <x v="0"/>
    <x v="1"/>
    <s v="Cancelld"/>
    <x v="1"/>
    <x v="0"/>
    <x v="2"/>
    <n v="350"/>
    <n v="500.5"/>
  </r>
  <r>
    <s v="AD01-9362"/>
    <x v="1"/>
    <s v="Mar"/>
    <x v="0"/>
    <x v="1"/>
    <s v="Cancelld"/>
    <x v="1"/>
    <x v="0"/>
    <x v="2"/>
    <n v="146"/>
    <n v="208.78"/>
  </r>
  <r>
    <s v="AD01-9364"/>
    <x v="1"/>
    <s v="Mar"/>
    <x v="0"/>
    <x v="1"/>
    <s v="Cancelld"/>
    <x v="1"/>
    <x v="0"/>
    <x v="2"/>
    <n v="320"/>
    <n v="457.6"/>
  </r>
  <r>
    <s v="AD01-9361"/>
    <x v="1"/>
    <s v="Mar"/>
    <x v="0"/>
    <x v="1"/>
    <s v="Cancelld"/>
    <x v="1"/>
    <x v="0"/>
    <x v="2"/>
    <n v="346"/>
    <n v="494.78"/>
  </r>
  <r>
    <s v="AD01-9361"/>
    <x v="1"/>
    <s v="Mar"/>
    <x v="0"/>
    <x v="1"/>
    <s v="Cancelld"/>
    <x v="1"/>
    <x v="0"/>
    <x v="2"/>
    <n v="148"/>
    <n v="211.64"/>
  </r>
  <r>
    <s v="AD01-9362"/>
    <x v="1"/>
    <s v="Mar"/>
    <x v="0"/>
    <x v="1"/>
    <s v="Cancelld"/>
    <x v="1"/>
    <x v="0"/>
    <x v="2"/>
    <n v="322"/>
    <n v="460.46"/>
  </r>
  <r>
    <s v="AD01-9362"/>
    <x v="1"/>
    <s v="Mar"/>
    <x v="0"/>
    <x v="1"/>
    <s v="Cancelld"/>
    <x v="1"/>
    <x v="1"/>
    <x v="2"/>
    <n v="822"/>
    <n v="1175.46"/>
  </r>
  <r>
    <s v="AD01-9362"/>
    <x v="1"/>
    <s v="Mar"/>
    <x v="0"/>
    <x v="1"/>
    <s v="Cancelld"/>
    <x v="1"/>
    <x v="1"/>
    <x v="2"/>
    <n v="855"/>
    <n v="1222.6500000000001"/>
  </r>
  <r>
    <s v="AD01-9363"/>
    <x v="1"/>
    <s v="Mar"/>
    <x v="0"/>
    <x v="1"/>
    <s v="Cancelld"/>
    <x v="1"/>
    <x v="1"/>
    <x v="2"/>
    <n v="147"/>
    <n v="526.24"/>
  </r>
  <r>
    <s v="AD01-9362"/>
    <x v="1"/>
    <s v="Mar"/>
    <x v="0"/>
    <x v="1"/>
    <s v="Cancelld"/>
    <x v="1"/>
    <x v="1"/>
    <x v="2"/>
    <n v="321"/>
    <n v="459.03"/>
  </r>
  <r>
    <s v="AD01-9362"/>
    <x v="1"/>
    <s v="Mar"/>
    <x v="0"/>
    <x v="1"/>
    <s v="Cancelld"/>
    <x v="1"/>
    <x v="1"/>
    <x v="2"/>
    <n v="349"/>
    <n v="499.07"/>
  </r>
  <r>
    <s v="AD01-9362"/>
    <x v="1"/>
    <s v="Mar"/>
    <x v="0"/>
    <x v="1"/>
    <s v="Cancelld"/>
    <x v="1"/>
    <x v="1"/>
    <x v="2"/>
    <n v="151"/>
    <n v="215.93"/>
  </r>
  <r>
    <s v="AD01-9361"/>
    <x v="1"/>
    <s v="Mar"/>
    <x v="0"/>
    <x v="1"/>
    <s v="Cancelld"/>
    <x v="1"/>
    <x v="1"/>
    <x v="2"/>
    <n v="319"/>
    <n v="456.17"/>
  </r>
  <r>
    <s v="AD01-9364"/>
    <x v="1"/>
    <s v="Mar"/>
    <x v="0"/>
    <x v="1"/>
    <s v="Cancelld"/>
    <x v="1"/>
    <x v="1"/>
    <x v="2"/>
    <n v="831"/>
    <n v="1188.33"/>
  </r>
  <r>
    <s v="AD01-9362"/>
    <x v="1"/>
    <s v="Mar"/>
    <x v="0"/>
    <x v="1"/>
    <s v="Cancelld"/>
    <x v="1"/>
    <x v="1"/>
    <x v="2"/>
    <n v="864"/>
    <n v="1235.52"/>
  </r>
  <r>
    <s v="AD01-9365"/>
    <x v="1"/>
    <s v="Mar"/>
    <x v="0"/>
    <x v="1"/>
    <s v="Cancelld"/>
    <x v="1"/>
    <x v="1"/>
    <x v="2"/>
    <n v="323"/>
    <n v="461.89"/>
  </r>
  <r>
    <s v="AD01-9362"/>
    <x v="1"/>
    <s v="May"/>
    <x v="0"/>
    <x v="1"/>
    <s v="Cancelld"/>
    <x v="1"/>
    <x v="1"/>
    <x v="2"/>
    <n v="338"/>
    <n v="483.34"/>
  </r>
  <r>
    <s v="AD01-9361"/>
    <x v="1"/>
    <s v="May"/>
    <x v="0"/>
    <x v="1"/>
    <s v="Cancelld"/>
    <x v="1"/>
    <x v="1"/>
    <x v="2"/>
    <n v="140"/>
    <n v="200.2"/>
  </r>
  <r>
    <s v="AD01-9361"/>
    <x v="1"/>
    <s v="May"/>
    <x v="0"/>
    <x v="1"/>
    <s v="Cancelld"/>
    <x v="1"/>
    <x v="1"/>
    <x v="2"/>
    <n v="308"/>
    <n v="440.44"/>
  </r>
  <r>
    <s v="AD01-9361"/>
    <x v="1"/>
    <s v="May"/>
    <x v="0"/>
    <x v="1"/>
    <s v="Cancelld"/>
    <x v="1"/>
    <x v="1"/>
    <x v="2"/>
    <n v="136"/>
    <n v="194.48"/>
  </r>
  <r>
    <s v="AD01-9364"/>
    <x v="1"/>
    <s v="May"/>
    <x v="0"/>
    <x v="1"/>
    <s v="Cancelld"/>
    <x v="1"/>
    <x v="1"/>
    <x v="2"/>
    <n v="310"/>
    <n v="443.3"/>
  </r>
  <r>
    <s v="AD01-9364"/>
    <x v="1"/>
    <s v="May"/>
    <x v="0"/>
    <x v="1"/>
    <s v="Cancelld"/>
    <x v="1"/>
    <x v="1"/>
    <x v="2"/>
    <n v="824"/>
    <n v="1178.32"/>
  </r>
  <r>
    <s v="AD01-9361"/>
    <x v="1"/>
    <s v="May"/>
    <x v="0"/>
    <x v="1"/>
    <s v="Cancelld"/>
    <x v="1"/>
    <x v="1"/>
    <x v="2"/>
    <n v="857"/>
    <n v="1225.51"/>
  </r>
  <r>
    <s v="AD01-9362"/>
    <x v="1"/>
    <s v="May"/>
    <x v="0"/>
    <x v="1"/>
    <s v="Cancelld"/>
    <x v="1"/>
    <x v="1"/>
    <x v="2"/>
    <n v="910"/>
    <n v="1301.3"/>
  </r>
  <r>
    <s v="AD01-9362"/>
    <x v="1"/>
    <s v="May"/>
    <x v="0"/>
    <x v="1"/>
    <s v="Cancelld"/>
    <x v="1"/>
    <x v="1"/>
    <x v="2"/>
    <n v="863"/>
    <n v="526.24"/>
  </r>
  <r>
    <s v="AD01-9364"/>
    <x v="1"/>
    <s v="May"/>
    <x v="0"/>
    <x v="1"/>
    <s v="Cancelld"/>
    <x v="1"/>
    <x v="1"/>
    <x v="2"/>
    <n v="309"/>
    <n v="441.87"/>
  </r>
  <r>
    <s v="AD01-9364"/>
    <x v="1"/>
    <s v="May"/>
    <x v="0"/>
    <x v="1"/>
    <s v="Cancelld"/>
    <x v="1"/>
    <x v="1"/>
    <x v="2"/>
    <n v="337"/>
    <n v="481.91"/>
  </r>
  <r>
    <s v="AD01-9363"/>
    <x v="1"/>
    <s v="May"/>
    <x v="0"/>
    <x v="1"/>
    <s v="Cancelld"/>
    <x v="1"/>
    <x v="1"/>
    <x v="2"/>
    <n v="139"/>
    <n v="198.77"/>
  </r>
  <r>
    <s v="AD01-9361"/>
    <x v="1"/>
    <s v="May"/>
    <x v="0"/>
    <x v="1"/>
    <s v="Cancelld"/>
    <x v="1"/>
    <x v="1"/>
    <x v="2"/>
    <n v="833"/>
    <n v="1191.19"/>
  </r>
  <r>
    <s v="AD01-9362"/>
    <x v="1"/>
    <s v="May"/>
    <x v="0"/>
    <x v="1"/>
    <s v="Cancelld"/>
    <x v="1"/>
    <x v="1"/>
    <x v="2"/>
    <n v="866"/>
    <n v="1238.3800000000001"/>
  </r>
  <r>
    <s v="AD01-9362"/>
    <x v="1"/>
    <s v="May"/>
    <x v="0"/>
    <x v="1"/>
    <s v="Cancelld"/>
    <x v="1"/>
    <x v="1"/>
    <x v="2"/>
    <n v="311"/>
    <n v="444.73"/>
  </r>
  <r>
    <s v="AD01-9362"/>
    <x v="1"/>
    <s v="Nov"/>
    <x v="1"/>
    <x v="1"/>
    <s v="Cancelld"/>
    <x v="1"/>
    <x v="1"/>
    <x v="2"/>
    <n v="350"/>
    <n v="500.5"/>
  </r>
  <r>
    <s v="AD01-9361"/>
    <x v="1"/>
    <s v="Nov"/>
    <x v="1"/>
    <x v="1"/>
    <s v="Cancelld"/>
    <x v="1"/>
    <x v="1"/>
    <x v="2"/>
    <n v="304"/>
    <n v="434.72"/>
  </r>
  <r>
    <s v="AD01-9361"/>
    <x v="1"/>
    <s v="Nov"/>
    <x v="1"/>
    <x v="1"/>
    <s v="Cancelld"/>
    <x v="1"/>
    <x v="1"/>
    <x v="2"/>
    <n v="352"/>
    <n v="503.36"/>
  </r>
  <r>
    <s v="AD01-9361"/>
    <x v="1"/>
    <s v="Nov"/>
    <x v="1"/>
    <x v="1"/>
    <s v="Cancelld"/>
    <x v="1"/>
    <x v="1"/>
    <x v="2"/>
    <n v="829"/>
    <n v="1185.47"/>
  </r>
  <r>
    <s v="AD01-9362"/>
    <x v="1"/>
    <s v="Nov"/>
    <x v="1"/>
    <x v="1"/>
    <s v="Cancelld"/>
    <x v="1"/>
    <x v="1"/>
    <x v="2"/>
    <n v="862"/>
    <n v="1232.6600000000001"/>
  </r>
  <r>
    <s v="AD01-9361"/>
    <x v="1"/>
    <s v="Nov"/>
    <x v="1"/>
    <x v="1"/>
    <s v="Cancelld"/>
    <x v="1"/>
    <x v="1"/>
    <x v="2"/>
    <n v="918"/>
    <n v="1312.74"/>
  </r>
  <r>
    <s v="AD01-9361"/>
    <x v="1"/>
    <s v="Nov"/>
    <x v="1"/>
    <x v="1"/>
    <s v="Cancelld"/>
    <x v="1"/>
    <x v="1"/>
    <x v="2"/>
    <n v="919"/>
    <n v="1314.17"/>
  </r>
  <r>
    <s v="AD01-9362"/>
    <x v="1"/>
    <s v="Nov"/>
    <x v="1"/>
    <x v="1"/>
    <s v="Cancelld"/>
    <x v="1"/>
    <x v="1"/>
    <x v="2"/>
    <n v="920"/>
    <n v="1315.6"/>
  </r>
  <r>
    <s v="AD01-9362"/>
    <x v="1"/>
    <s v="Nov"/>
    <x v="1"/>
    <x v="1"/>
    <s v="Cancelld"/>
    <x v="1"/>
    <x v="1"/>
    <x v="2"/>
    <n v="869"/>
    <n v="526.24"/>
  </r>
  <r>
    <s v="AD01-9362"/>
    <x v="1"/>
    <s v="Nov"/>
    <x v="1"/>
    <x v="1"/>
    <s v="Cancelld"/>
    <x v="1"/>
    <x v="1"/>
    <x v="2"/>
    <n v="351"/>
    <n v="501.93"/>
  </r>
  <r>
    <s v="AD01-9361"/>
    <x v="1"/>
    <s v="Nov"/>
    <x v="1"/>
    <x v="1"/>
    <s v="Cancelld"/>
    <x v="1"/>
    <x v="1"/>
    <x v="2"/>
    <n v="261"/>
    <n v="373.23"/>
  </r>
  <r>
    <s v="AD01-9361"/>
    <x v="1"/>
    <s v="Nov"/>
    <x v="1"/>
    <x v="1"/>
    <s v="Cancelld"/>
    <x v="1"/>
    <x v="1"/>
    <x v="2"/>
    <n v="255"/>
    <n v="364.65"/>
  </r>
  <r>
    <s v="AD01-9361"/>
    <x v="1"/>
    <s v="Nov"/>
    <x v="1"/>
    <x v="1"/>
    <s v="Cancelld"/>
    <x v="1"/>
    <x v="1"/>
    <x v="2"/>
    <n v="307"/>
    <n v="439.01"/>
  </r>
  <r>
    <s v="AD01-9361"/>
    <x v="1"/>
    <s v="Nov"/>
    <x v="1"/>
    <x v="1"/>
    <s v="Cancelld"/>
    <x v="1"/>
    <x v="1"/>
    <x v="2"/>
    <n v="838"/>
    <n v="1198.3399999999999"/>
  </r>
  <r>
    <s v="AD01-9362"/>
    <x v="1"/>
    <s v="Nov"/>
    <x v="1"/>
    <x v="1"/>
    <s v="Cancelld"/>
    <x v="1"/>
    <x v="1"/>
    <x v="2"/>
    <n v="871"/>
    <n v="1245.53"/>
  </r>
  <r>
    <s v="AD01-9362"/>
    <x v="1"/>
    <s v="Oct"/>
    <x v="1"/>
    <x v="1"/>
    <s v="Cancelld"/>
    <x v="1"/>
    <x v="1"/>
    <x v="2"/>
    <n v="308"/>
    <n v="440.44"/>
  </r>
  <r>
    <s v="AD01-9365"/>
    <x v="1"/>
    <s v="Oct"/>
    <x v="1"/>
    <x v="1"/>
    <s v="Cancelld"/>
    <x v="1"/>
    <x v="1"/>
    <x v="2"/>
    <n v="356"/>
    <n v="509.08"/>
  </r>
  <r>
    <s v="AD01-9362"/>
    <x v="1"/>
    <s v="Oct"/>
    <x v="1"/>
    <x v="1"/>
    <s v="Cancelld"/>
    <x v="1"/>
    <x v="1"/>
    <x v="2"/>
    <n v="310"/>
    <n v="443.3"/>
  </r>
  <r>
    <s v="AD01-9361"/>
    <x v="1"/>
    <s v="Oct"/>
    <x v="1"/>
    <x v="1"/>
    <s v="Cancelld"/>
    <x v="1"/>
    <x v="1"/>
    <x v="2"/>
    <n v="358"/>
    <n v="511.94"/>
  </r>
  <r>
    <s v="AD01-9361"/>
    <x v="1"/>
    <s v="Oct"/>
    <x v="1"/>
    <x v="1"/>
    <s v="Cancelld"/>
    <x v="1"/>
    <x v="1"/>
    <x v="2"/>
    <n v="828"/>
    <n v="1184.04"/>
  </r>
  <r>
    <s v="AD01-9363"/>
    <x v="1"/>
    <s v="Oct"/>
    <x v="1"/>
    <x v="1"/>
    <s v="Cancelld"/>
    <x v="1"/>
    <x v="1"/>
    <x v="2"/>
    <n v="915"/>
    <n v="1308.45"/>
  </r>
  <r>
    <s v="AD01-9362"/>
    <x v="1"/>
    <s v="Oct"/>
    <x v="1"/>
    <x v="1"/>
    <s v="Cancelld"/>
    <x v="1"/>
    <x v="1"/>
    <x v="2"/>
    <n v="916"/>
    <n v="1309.8800000000001"/>
  </r>
  <r>
    <s v="AD01-9362"/>
    <x v="1"/>
    <s v="Oct"/>
    <x v="1"/>
    <x v="1"/>
    <s v="Cancelld"/>
    <x v="1"/>
    <x v="1"/>
    <x v="2"/>
    <n v="917"/>
    <n v="1311.31"/>
  </r>
  <r>
    <s v="AD01-9362"/>
    <x v="1"/>
    <s v="Oct"/>
    <x v="1"/>
    <x v="1"/>
    <s v="Cancelld"/>
    <x v="1"/>
    <x v="1"/>
    <x v="2"/>
    <n v="868"/>
    <n v="526.24"/>
  </r>
  <r>
    <s v="AD01-9364"/>
    <x v="1"/>
    <s v="Oct"/>
    <x v="1"/>
    <x v="1"/>
    <s v="Cancelld"/>
    <x v="1"/>
    <x v="1"/>
    <x v="2"/>
    <n v="357"/>
    <n v="526.24"/>
  </r>
  <r>
    <s v="AD01-9361"/>
    <x v="1"/>
    <s v="Oct"/>
    <x v="1"/>
    <x v="1"/>
    <s v="Cancelld"/>
    <x v="1"/>
    <x v="1"/>
    <x v="2"/>
    <n v="279"/>
    <n v="398.97"/>
  </r>
  <r>
    <s v="AD01-9362"/>
    <x v="1"/>
    <s v="Oct"/>
    <x v="1"/>
    <x v="1"/>
    <s v="Cancelld"/>
    <x v="1"/>
    <x v="1"/>
    <x v="2"/>
    <n v="273"/>
    <n v="390.39"/>
  </r>
  <r>
    <s v="AD01-9362"/>
    <x v="1"/>
    <s v="Oct"/>
    <x v="1"/>
    <x v="1"/>
    <s v="Cancelld"/>
    <x v="1"/>
    <x v="1"/>
    <x v="2"/>
    <n v="267"/>
    <n v="381.81"/>
  </r>
  <r>
    <s v="AD01-9363"/>
    <x v="1"/>
    <s v="Oct"/>
    <x v="1"/>
    <x v="1"/>
    <s v="Cancelld"/>
    <x v="1"/>
    <x v="1"/>
    <x v="2"/>
    <n v="313"/>
    <n v="447.59"/>
  </r>
  <r>
    <s v="AD01-9361"/>
    <x v="1"/>
    <s v="Oct"/>
    <x v="1"/>
    <x v="1"/>
    <s v="Cancelld"/>
    <x v="1"/>
    <x v="1"/>
    <x v="2"/>
    <n v="355"/>
    <n v="507.65"/>
  </r>
  <r>
    <s v="AD01-9362"/>
    <x v="1"/>
    <s v="Oct"/>
    <x v="1"/>
    <x v="1"/>
    <s v="Cancelld"/>
    <x v="1"/>
    <x v="1"/>
    <x v="2"/>
    <n v="837"/>
    <n v="1196.9100000000001"/>
  </r>
  <r>
    <s v="AD01-9362"/>
    <x v="1"/>
    <s v="Oct"/>
    <x v="1"/>
    <x v="1"/>
    <s v="Cancelld"/>
    <x v="1"/>
    <x v="1"/>
    <x v="2"/>
    <n v="870"/>
    <n v="1244.0999999999999"/>
  </r>
  <r>
    <s v="AD01-9361"/>
    <x v="1"/>
    <s v="Sep"/>
    <x v="1"/>
    <x v="1"/>
    <s v="Cancelld"/>
    <x v="1"/>
    <x v="1"/>
    <x v="2"/>
    <n v="314"/>
    <n v="449.02"/>
  </r>
  <r>
    <s v="AD01-9364"/>
    <x v="1"/>
    <s v="Sep"/>
    <x v="1"/>
    <x v="1"/>
    <s v="Cancelld"/>
    <x v="1"/>
    <x v="1"/>
    <x v="2"/>
    <n v="362"/>
    <n v="517.66"/>
  </r>
  <r>
    <s v="AD01-9361"/>
    <x v="1"/>
    <s v="Sep"/>
    <x v="1"/>
    <x v="1"/>
    <s v="Cancelld"/>
    <x v="1"/>
    <x v="1"/>
    <x v="2"/>
    <n v="290"/>
    <n v="414.7"/>
  </r>
  <r>
    <s v="AD01-9361"/>
    <x v="1"/>
    <s v="Sep"/>
    <x v="1"/>
    <x v="1"/>
    <s v="Cancelld"/>
    <x v="1"/>
    <x v="1"/>
    <x v="2"/>
    <n v="316"/>
    <n v="451.88"/>
  </r>
  <r>
    <s v="AD01-9362"/>
    <x v="1"/>
    <s v="Sep"/>
    <x v="1"/>
    <x v="1"/>
    <s v="Cancelld"/>
    <x v="1"/>
    <x v="1"/>
    <x v="2"/>
    <n v="364"/>
    <n v="520.52"/>
  </r>
  <r>
    <s v="AD01-9362"/>
    <x v="1"/>
    <s v="Sep"/>
    <x v="1"/>
    <x v="1"/>
    <s v="Cancelld"/>
    <x v="1"/>
    <x v="1"/>
    <x v="2"/>
    <n v="827"/>
    <n v="1182.6099999999999"/>
  </r>
  <r>
    <s v="AD01-9361"/>
    <x v="1"/>
    <s v="Sep"/>
    <x v="1"/>
    <x v="1"/>
    <s v="Cancelld"/>
    <x v="1"/>
    <x v="1"/>
    <x v="2"/>
    <n v="861"/>
    <n v="1231.23"/>
  </r>
  <r>
    <s v="AD01-9361"/>
    <x v="1"/>
    <s v="Sep"/>
    <x v="1"/>
    <x v="1"/>
    <s v="Cancelld"/>
    <x v="1"/>
    <x v="1"/>
    <x v="2"/>
    <n v="914"/>
    <n v="1307.02"/>
  </r>
  <r>
    <s v="AD01-9361"/>
    <x v="1"/>
    <s v="Sep"/>
    <x v="1"/>
    <x v="1"/>
    <s v="Cancelld"/>
    <x v="1"/>
    <x v="1"/>
    <x v="2"/>
    <n v="867"/>
    <n v="526.24"/>
  </r>
  <r>
    <s v="AD01-9362"/>
    <x v="1"/>
    <s v="Sep"/>
    <x v="1"/>
    <x v="1"/>
    <s v="Cancelld"/>
    <x v="1"/>
    <x v="1"/>
    <x v="2"/>
    <n v="363"/>
    <n v="526.24"/>
  </r>
  <r>
    <s v="AD01-9362"/>
    <x v="1"/>
    <s v="Sep"/>
    <x v="1"/>
    <x v="1"/>
    <s v="Cancelld"/>
    <x v="1"/>
    <x v="1"/>
    <x v="2"/>
    <n v="291"/>
    <n v="416.13"/>
  </r>
  <r>
    <s v="AD01-9361"/>
    <x v="1"/>
    <s v="Sep"/>
    <x v="1"/>
    <x v="1"/>
    <s v="Cancelld"/>
    <x v="1"/>
    <x v="1"/>
    <x v="2"/>
    <n v="285"/>
    <n v="407.55"/>
  </r>
  <r>
    <s v="AD01-9361"/>
    <x v="1"/>
    <s v="Sep"/>
    <x v="1"/>
    <x v="1"/>
    <s v="Cancelld"/>
    <x v="1"/>
    <x v="1"/>
    <x v="2"/>
    <n v="361"/>
    <n v="516.23"/>
  </r>
  <r>
    <s v="AD01-9361"/>
    <x v="1"/>
    <s v="Sep"/>
    <x v="1"/>
    <x v="1"/>
    <s v="Cancelld"/>
    <x v="1"/>
    <x v="1"/>
    <x v="2"/>
    <n v="289"/>
    <n v="413.27"/>
  </r>
  <r>
    <s v="AD01-9361"/>
    <x v="1"/>
    <s v="Sep"/>
    <x v="1"/>
    <x v="1"/>
    <s v="Cancelld"/>
    <x v="1"/>
    <x v="1"/>
    <x v="2"/>
    <n v="836"/>
    <n v="1195.48"/>
  </r>
  <r>
    <s v="AD01-9361"/>
    <x v="1"/>
    <s v="Sep"/>
    <x v="1"/>
    <x v="1"/>
    <s v="Cancelld"/>
    <x v="1"/>
    <x v="1"/>
    <x v="2"/>
    <n v="869"/>
    <n v="1242.67"/>
  </r>
  <r>
    <s v="AD01-9364"/>
    <x v="1"/>
    <s v="Aug"/>
    <x v="0"/>
    <x v="1"/>
    <s v="Cancelld"/>
    <x v="0"/>
    <x v="1"/>
    <x v="0"/>
    <n v="340"/>
    <n v="486.2"/>
  </r>
  <r>
    <s v="AD01-9362"/>
    <x v="1"/>
    <s v="Aug"/>
    <x v="0"/>
    <x v="1"/>
    <s v="Cancelld"/>
    <x v="0"/>
    <x v="1"/>
    <x v="0"/>
    <n v="334"/>
    <n v="477.62"/>
  </r>
  <r>
    <s v="AD01-9362"/>
    <x v="1"/>
    <s v="Aug"/>
    <x v="0"/>
    <x v="1"/>
    <s v="Cancelld"/>
    <x v="0"/>
    <x v="1"/>
    <x v="0"/>
    <n v="337"/>
    <n v="481.91"/>
  </r>
  <r>
    <s v="AD01-9364"/>
    <x v="1"/>
    <s v="Aug"/>
    <x v="0"/>
    <x v="1"/>
    <s v="Cancelld"/>
    <x v="0"/>
    <x v="1"/>
    <x v="0"/>
    <n v="331"/>
    <n v="473.33"/>
  </r>
  <r>
    <s v="AD01-9361"/>
    <x v="1"/>
    <s v="Sep"/>
    <x v="0"/>
    <x v="1"/>
    <s v="Cancelld"/>
    <x v="0"/>
    <x v="1"/>
    <x v="0"/>
    <n v="328"/>
    <n v="469.04"/>
  </r>
  <r>
    <s v="AD01-9362"/>
    <x v="1"/>
    <s v="Sep"/>
    <x v="0"/>
    <x v="1"/>
    <s v="Cancelld"/>
    <x v="0"/>
    <x v="1"/>
    <x v="0"/>
    <n v="322"/>
    <n v="460.46"/>
  </r>
  <r>
    <s v="AD01-9361"/>
    <x v="1"/>
    <s v="Sep"/>
    <x v="0"/>
    <x v="1"/>
    <s v="Cancelld"/>
    <x v="0"/>
    <x v="1"/>
    <x v="0"/>
    <n v="316"/>
    <n v="451.88"/>
  </r>
  <r>
    <s v="AD01-9362"/>
    <x v="1"/>
    <s v="Sep"/>
    <x v="0"/>
    <x v="1"/>
    <s v="Cancelld"/>
    <x v="0"/>
    <x v="1"/>
    <x v="0"/>
    <n v="325"/>
    <n v="464.75"/>
  </r>
  <r>
    <s v="AD01-9364"/>
    <x v="1"/>
    <s v="Sep"/>
    <x v="0"/>
    <x v="1"/>
    <s v="Cancelld"/>
    <x v="0"/>
    <x v="1"/>
    <x v="0"/>
    <n v="319"/>
    <n v="456.17"/>
  </r>
  <r>
    <s v="AD01-9361"/>
    <x v="1"/>
    <s v="Sep"/>
    <x v="0"/>
    <x v="1"/>
    <s v="Cancelld"/>
    <x v="0"/>
    <x v="1"/>
    <x v="0"/>
    <n v="313"/>
    <n v="447.59"/>
  </r>
  <r>
    <s v="AD01-9364"/>
    <x v="2"/>
    <s v="Apr"/>
    <x v="0"/>
    <x v="0"/>
    <s v="Order assembled"/>
    <x v="1"/>
    <x v="0"/>
    <x v="0"/>
    <n v="212"/>
    <n v="303.16000000000003"/>
  </r>
  <r>
    <s v="AD01-9362"/>
    <x v="2"/>
    <s v="Apr"/>
    <x v="0"/>
    <x v="0"/>
    <s v="Order assembled"/>
    <x v="1"/>
    <x v="0"/>
    <x v="0"/>
    <n v="206"/>
    <n v="294.58"/>
  </r>
  <r>
    <s v="AD01-9364"/>
    <x v="2"/>
    <s v="Apr"/>
    <x v="0"/>
    <x v="0"/>
    <s v="Order assembled"/>
    <x v="1"/>
    <x v="0"/>
    <x v="1"/>
    <n v="216"/>
    <n v="308.88"/>
  </r>
  <r>
    <s v="AD01-9362"/>
    <x v="2"/>
    <s v="Apr"/>
    <x v="0"/>
    <x v="0"/>
    <s v="Order assembled"/>
    <x v="1"/>
    <x v="0"/>
    <x v="1"/>
    <n v="210"/>
    <n v="300.3"/>
  </r>
  <r>
    <s v="AD01-9364"/>
    <x v="2"/>
    <s v="Apr"/>
    <x v="0"/>
    <x v="0"/>
    <s v="Order assembled"/>
    <x v="1"/>
    <x v="0"/>
    <x v="1"/>
    <n v="204"/>
    <n v="291.72000000000003"/>
  </r>
  <r>
    <s v="AD01-9364"/>
    <x v="2"/>
    <s v="Apr"/>
    <x v="0"/>
    <x v="0"/>
    <s v="Order assembled"/>
    <x v="1"/>
    <x v="0"/>
    <x v="1"/>
    <n v="213"/>
    <n v="304.58999999999997"/>
  </r>
  <r>
    <s v="AD01-9361"/>
    <x v="2"/>
    <s v="Apr"/>
    <x v="0"/>
    <x v="0"/>
    <s v="Order assembled"/>
    <x v="1"/>
    <x v="0"/>
    <x v="1"/>
    <n v="207"/>
    <n v="296.01"/>
  </r>
  <r>
    <s v="AD01-9362"/>
    <x v="2"/>
    <s v="Apr"/>
    <x v="0"/>
    <x v="0"/>
    <s v="Order assembled"/>
    <x v="1"/>
    <x v="0"/>
    <x v="1"/>
    <n v="201"/>
    <n v="287.43"/>
  </r>
  <r>
    <s v="AD01-9362"/>
    <x v="2"/>
    <s v="Apr"/>
    <x v="0"/>
    <x v="0"/>
    <s v="Order assembled"/>
    <x v="1"/>
    <x v="0"/>
    <x v="0"/>
    <n v="215"/>
    <n v="307.45"/>
  </r>
  <r>
    <s v="AD01-9362"/>
    <x v="2"/>
    <s v="Apr"/>
    <x v="0"/>
    <x v="0"/>
    <s v="Order assembled"/>
    <x v="1"/>
    <x v="0"/>
    <x v="0"/>
    <n v="209"/>
    <n v="298.87"/>
  </r>
  <r>
    <s v="AD01-9363"/>
    <x v="2"/>
    <s v="Apr"/>
    <x v="0"/>
    <x v="0"/>
    <s v="Order assembled"/>
    <x v="1"/>
    <x v="0"/>
    <x v="0"/>
    <n v="203"/>
    <n v="290.29000000000002"/>
  </r>
  <r>
    <s v="AD01-9362"/>
    <x v="2"/>
    <s v="Aug"/>
    <x v="0"/>
    <x v="0"/>
    <s v="Order assembled"/>
    <x v="1"/>
    <x v="0"/>
    <x v="1"/>
    <n v="158"/>
    <n v="225.94"/>
  </r>
  <r>
    <s v="AD01-9362"/>
    <x v="2"/>
    <s v="Aug"/>
    <x v="0"/>
    <x v="0"/>
    <s v="Order assembled"/>
    <x v="1"/>
    <x v="0"/>
    <x v="1"/>
    <n v="160"/>
    <n v="228.8"/>
  </r>
  <r>
    <s v="AD01-9365"/>
    <x v="2"/>
    <s v="Aug"/>
    <x v="0"/>
    <x v="0"/>
    <s v="Order assembled"/>
    <x v="1"/>
    <x v="0"/>
    <x v="1"/>
    <n v="162"/>
    <n v="231.66"/>
  </r>
  <r>
    <s v="AD01-9361"/>
    <x v="2"/>
    <s v="Aug"/>
    <x v="0"/>
    <x v="0"/>
    <s v="Order assembled"/>
    <x v="1"/>
    <x v="0"/>
    <x v="1"/>
    <n v="159"/>
    <n v="227.37"/>
  </r>
  <r>
    <s v="AD01-9362"/>
    <x v="2"/>
    <s v="Aug"/>
    <x v="0"/>
    <x v="0"/>
    <s v="Order assembled"/>
    <x v="1"/>
    <x v="0"/>
    <x v="1"/>
    <n v="161"/>
    <n v="230.23"/>
  </r>
  <r>
    <s v="AD01-9363"/>
    <x v="2"/>
    <s v="Feb"/>
    <x v="0"/>
    <x v="0"/>
    <s v="Order assembled"/>
    <x v="1"/>
    <x v="0"/>
    <x v="0"/>
    <n v="248"/>
    <n v="354.64"/>
  </r>
  <r>
    <s v="AD01-9362"/>
    <x v="2"/>
    <s v="Feb"/>
    <x v="0"/>
    <x v="0"/>
    <s v="Order assembled"/>
    <x v="1"/>
    <x v="0"/>
    <x v="0"/>
    <n v="242"/>
    <n v="346.06"/>
  </r>
  <r>
    <s v="AD01-9364"/>
    <x v="2"/>
    <s v="Feb"/>
    <x v="0"/>
    <x v="0"/>
    <s v="Order assembled"/>
    <x v="1"/>
    <x v="0"/>
    <x v="0"/>
    <n v="236"/>
    <n v="337.48"/>
  </r>
  <r>
    <s v="AD01-9364"/>
    <x v="2"/>
    <s v="Feb"/>
    <x v="0"/>
    <x v="0"/>
    <s v="Order assembled"/>
    <x v="1"/>
    <x v="0"/>
    <x v="1"/>
    <n v="246"/>
    <n v="351.78"/>
  </r>
  <r>
    <s v="AD01-9361"/>
    <x v="2"/>
    <s v="Feb"/>
    <x v="0"/>
    <x v="0"/>
    <s v="Order assembled"/>
    <x v="1"/>
    <x v="0"/>
    <x v="1"/>
    <n v="240"/>
    <n v="343.2"/>
  </r>
  <r>
    <s v="AD01-9364"/>
    <x v="2"/>
    <s v="Feb"/>
    <x v="0"/>
    <x v="0"/>
    <s v="Order assembled"/>
    <x v="1"/>
    <x v="0"/>
    <x v="1"/>
    <n v="234"/>
    <n v="334.62"/>
  </r>
  <r>
    <s v="AD01-9361"/>
    <x v="2"/>
    <s v="Feb"/>
    <x v="0"/>
    <x v="0"/>
    <s v="Order assembled"/>
    <x v="1"/>
    <x v="0"/>
    <x v="1"/>
    <n v="243"/>
    <n v="347.49"/>
  </r>
  <r>
    <s v="AD01-9362"/>
    <x v="2"/>
    <s v="Feb"/>
    <x v="0"/>
    <x v="0"/>
    <s v="Order assembled"/>
    <x v="1"/>
    <x v="0"/>
    <x v="1"/>
    <n v="237"/>
    <n v="338.91"/>
  </r>
  <r>
    <s v="AD01-9364"/>
    <x v="2"/>
    <s v="Feb"/>
    <x v="0"/>
    <x v="0"/>
    <s v="Order assembled"/>
    <x v="1"/>
    <x v="0"/>
    <x v="0"/>
    <n v="245"/>
    <n v="350.35"/>
  </r>
  <r>
    <s v="AD01-9362"/>
    <x v="2"/>
    <s v="Feb"/>
    <x v="0"/>
    <x v="0"/>
    <s v="Order assembled"/>
    <x v="1"/>
    <x v="0"/>
    <x v="0"/>
    <n v="239"/>
    <n v="341.77"/>
  </r>
  <r>
    <s v="AD01-9362"/>
    <x v="2"/>
    <s v="Feb"/>
    <x v="0"/>
    <x v="0"/>
    <s v="Order assembled"/>
    <x v="1"/>
    <x v="0"/>
    <x v="0"/>
    <n v="233"/>
    <n v="333.19"/>
  </r>
  <r>
    <s v="AD01-9362"/>
    <x v="2"/>
    <s v="Jan"/>
    <x v="0"/>
    <x v="0"/>
    <s v="Order assembled"/>
    <x v="1"/>
    <x v="0"/>
    <x v="0"/>
    <n v="260"/>
    <n v="371.8"/>
  </r>
  <r>
    <s v="AD01-9364"/>
    <x v="2"/>
    <s v="Jan"/>
    <x v="0"/>
    <x v="0"/>
    <s v="Order assembled"/>
    <x v="1"/>
    <x v="0"/>
    <x v="0"/>
    <n v="254"/>
    <n v="363.22"/>
  </r>
  <r>
    <s v="AD01-9361"/>
    <x v="2"/>
    <s v="Jan"/>
    <x v="0"/>
    <x v="0"/>
    <s v="Order assembled"/>
    <x v="1"/>
    <x v="0"/>
    <x v="0"/>
    <n v="264"/>
    <n v="526.24"/>
  </r>
  <r>
    <s v="AD01-9364"/>
    <x v="2"/>
    <s v="Jan"/>
    <x v="0"/>
    <x v="0"/>
    <s v="Order assembled"/>
    <x v="1"/>
    <x v="0"/>
    <x v="1"/>
    <n v="258"/>
    <n v="526.24"/>
  </r>
  <r>
    <s v="AD01-9362"/>
    <x v="2"/>
    <s v="Jan"/>
    <x v="0"/>
    <x v="0"/>
    <s v="Order assembled"/>
    <x v="1"/>
    <x v="0"/>
    <x v="1"/>
    <n v="252"/>
    <n v="360.36"/>
  </r>
  <r>
    <s v="AD01-9361"/>
    <x v="2"/>
    <s v="Jan"/>
    <x v="0"/>
    <x v="0"/>
    <s v="Order assembled"/>
    <x v="1"/>
    <x v="0"/>
    <x v="0"/>
    <n v="261"/>
    <n v="373.23"/>
  </r>
  <r>
    <s v="AD01-9362"/>
    <x v="2"/>
    <s v="Jan"/>
    <x v="0"/>
    <x v="0"/>
    <s v="Order assembled"/>
    <x v="1"/>
    <x v="0"/>
    <x v="1"/>
    <n v="255"/>
    <n v="364.65"/>
  </r>
  <r>
    <s v="AD01-9361"/>
    <x v="2"/>
    <s v="Jan"/>
    <x v="0"/>
    <x v="0"/>
    <s v="Order assembled"/>
    <x v="1"/>
    <x v="0"/>
    <x v="1"/>
    <n v="249"/>
    <n v="356.07"/>
  </r>
  <r>
    <s v="AD01-9363"/>
    <x v="2"/>
    <s v="Jan"/>
    <x v="0"/>
    <x v="0"/>
    <s v="Order assembled"/>
    <x v="1"/>
    <x v="0"/>
    <x v="0"/>
    <n v="263"/>
    <n v="376.09"/>
  </r>
  <r>
    <s v="AD01-9362"/>
    <x v="2"/>
    <s v="Jan"/>
    <x v="0"/>
    <x v="0"/>
    <s v="Order assembled"/>
    <x v="1"/>
    <x v="0"/>
    <x v="0"/>
    <n v="257"/>
    <n v="367.51"/>
  </r>
  <r>
    <s v="AD01-9361"/>
    <x v="2"/>
    <s v="Jan"/>
    <x v="0"/>
    <x v="0"/>
    <s v="Order assembled"/>
    <x v="1"/>
    <x v="0"/>
    <x v="0"/>
    <n v="251"/>
    <n v="358.93"/>
  </r>
  <r>
    <s v="AD01-9365"/>
    <x v="2"/>
    <s v="Jul"/>
    <x v="0"/>
    <x v="0"/>
    <s v="Order assembled"/>
    <x v="1"/>
    <x v="0"/>
    <x v="1"/>
    <n v="164"/>
    <n v="234.52"/>
  </r>
  <r>
    <s v="AD01-9362"/>
    <x v="2"/>
    <s v="Jul"/>
    <x v="0"/>
    <x v="0"/>
    <s v="Order assembled"/>
    <x v="1"/>
    <x v="0"/>
    <x v="1"/>
    <n v="166"/>
    <n v="237.38"/>
  </r>
  <r>
    <s v="AD01-9362"/>
    <x v="2"/>
    <s v="Jul"/>
    <x v="0"/>
    <x v="0"/>
    <s v="Order assembled"/>
    <x v="1"/>
    <x v="0"/>
    <x v="1"/>
    <n v="168"/>
    <n v="240.24"/>
  </r>
  <r>
    <s v="AD01-9364"/>
    <x v="2"/>
    <s v="Jul"/>
    <x v="0"/>
    <x v="0"/>
    <s v="Order assembled"/>
    <x v="1"/>
    <x v="0"/>
    <x v="1"/>
    <n v="165"/>
    <n v="235.95"/>
  </r>
  <r>
    <s v="AD01-9362"/>
    <x v="2"/>
    <s v="Jul"/>
    <x v="0"/>
    <x v="0"/>
    <s v="Order assembled"/>
    <x v="1"/>
    <x v="0"/>
    <x v="1"/>
    <n v="163"/>
    <n v="233.09"/>
  </r>
  <r>
    <s v="AD01-9365"/>
    <x v="2"/>
    <s v="Jul"/>
    <x v="0"/>
    <x v="0"/>
    <s v="Order assembled"/>
    <x v="1"/>
    <x v="0"/>
    <x v="1"/>
    <n v="167"/>
    <n v="238.81"/>
  </r>
  <r>
    <s v="AD01-9362"/>
    <x v="2"/>
    <s v="Jun"/>
    <x v="0"/>
    <x v="0"/>
    <s v="Order assembled"/>
    <x v="1"/>
    <x v="0"/>
    <x v="0"/>
    <n v="182"/>
    <n v="260.26"/>
  </r>
  <r>
    <s v="AD01-9362"/>
    <x v="2"/>
    <s v="Jun"/>
    <x v="0"/>
    <x v="0"/>
    <s v="Order assembled"/>
    <x v="1"/>
    <x v="0"/>
    <x v="0"/>
    <n v="176"/>
    <n v="251.68"/>
  </r>
  <r>
    <s v="AD01-9362"/>
    <x v="2"/>
    <s v="Jun"/>
    <x v="0"/>
    <x v="0"/>
    <s v="Order assembled"/>
    <x v="1"/>
    <x v="0"/>
    <x v="0"/>
    <n v="170"/>
    <n v="243.1"/>
  </r>
  <r>
    <s v="AD01-9362"/>
    <x v="2"/>
    <s v="Jun"/>
    <x v="0"/>
    <x v="0"/>
    <s v="Order assembled"/>
    <x v="1"/>
    <x v="0"/>
    <x v="1"/>
    <n v="180"/>
    <n v="257.39999999999998"/>
  </r>
  <r>
    <s v="AD01-9361"/>
    <x v="2"/>
    <s v="Jun"/>
    <x v="0"/>
    <x v="0"/>
    <s v="Order assembled"/>
    <x v="1"/>
    <x v="0"/>
    <x v="1"/>
    <n v="174"/>
    <n v="248.82"/>
  </r>
  <r>
    <s v="AD01-9361"/>
    <x v="2"/>
    <s v="Jun"/>
    <x v="0"/>
    <x v="0"/>
    <s v="Order assembled"/>
    <x v="1"/>
    <x v="0"/>
    <x v="1"/>
    <n v="183"/>
    <n v="261.69"/>
  </r>
  <r>
    <s v="AD01-9362"/>
    <x v="2"/>
    <s v="Jun"/>
    <x v="0"/>
    <x v="0"/>
    <s v="Order assembled"/>
    <x v="1"/>
    <x v="0"/>
    <x v="1"/>
    <n v="177"/>
    <n v="253.11"/>
  </r>
  <r>
    <s v="AD01-9362"/>
    <x v="2"/>
    <s v="Jun"/>
    <x v="0"/>
    <x v="0"/>
    <s v="Order assembled"/>
    <x v="1"/>
    <x v="0"/>
    <x v="1"/>
    <n v="171"/>
    <n v="244.53"/>
  </r>
  <r>
    <s v="AD01-9363"/>
    <x v="2"/>
    <s v="Jun"/>
    <x v="0"/>
    <x v="0"/>
    <s v="Order assembled"/>
    <x v="1"/>
    <x v="0"/>
    <x v="0"/>
    <n v="179"/>
    <n v="255.97"/>
  </r>
  <r>
    <s v="AD01-9361"/>
    <x v="2"/>
    <s v="Jun"/>
    <x v="0"/>
    <x v="0"/>
    <s v="Order assembled"/>
    <x v="1"/>
    <x v="0"/>
    <x v="0"/>
    <n v="173"/>
    <n v="247.39"/>
  </r>
  <r>
    <s v="AD01-9361"/>
    <x v="2"/>
    <s v="Mar"/>
    <x v="0"/>
    <x v="0"/>
    <s v="Order assembled"/>
    <x v="1"/>
    <x v="0"/>
    <x v="0"/>
    <n v="230"/>
    <n v="328.9"/>
  </r>
  <r>
    <s v="AD01-9362"/>
    <x v="2"/>
    <s v="Mar"/>
    <x v="0"/>
    <x v="0"/>
    <s v="Order assembled"/>
    <x v="1"/>
    <x v="0"/>
    <x v="0"/>
    <n v="224"/>
    <n v="320.32"/>
  </r>
  <r>
    <s v="AD01-9363"/>
    <x v="2"/>
    <s v="Mar"/>
    <x v="0"/>
    <x v="0"/>
    <s v="Order assembled"/>
    <x v="1"/>
    <x v="0"/>
    <x v="0"/>
    <n v="218"/>
    <n v="311.74"/>
  </r>
  <r>
    <s v="AD01-9362"/>
    <x v="2"/>
    <s v="Mar"/>
    <x v="0"/>
    <x v="0"/>
    <s v="Order assembled"/>
    <x v="1"/>
    <x v="0"/>
    <x v="1"/>
    <n v="228"/>
    <n v="326.04000000000002"/>
  </r>
  <r>
    <s v="AD01-9362"/>
    <x v="2"/>
    <s v="Mar"/>
    <x v="0"/>
    <x v="0"/>
    <s v="Order assembled"/>
    <x v="1"/>
    <x v="0"/>
    <x v="1"/>
    <n v="222"/>
    <n v="317.45999999999998"/>
  </r>
  <r>
    <s v="AD01-9363"/>
    <x v="2"/>
    <s v="Mar"/>
    <x v="0"/>
    <x v="0"/>
    <s v="Order assembled"/>
    <x v="1"/>
    <x v="0"/>
    <x v="1"/>
    <n v="231"/>
    <n v="330.33"/>
  </r>
  <r>
    <s v="AD01-9364"/>
    <x v="2"/>
    <s v="Mar"/>
    <x v="0"/>
    <x v="0"/>
    <s v="Order assembled"/>
    <x v="1"/>
    <x v="0"/>
    <x v="1"/>
    <n v="225"/>
    <n v="321.75"/>
  </r>
  <r>
    <s v="AD01-9365"/>
    <x v="2"/>
    <s v="Mar"/>
    <x v="0"/>
    <x v="0"/>
    <s v="Order assembled"/>
    <x v="1"/>
    <x v="0"/>
    <x v="1"/>
    <n v="219"/>
    <n v="526.24"/>
  </r>
  <r>
    <s v="AD01-9361"/>
    <x v="2"/>
    <s v="Mar"/>
    <x v="0"/>
    <x v="0"/>
    <s v="Order assembled"/>
    <x v="1"/>
    <x v="0"/>
    <x v="0"/>
    <n v="227"/>
    <n v="324.61"/>
  </r>
  <r>
    <s v="AD01-9361"/>
    <x v="2"/>
    <s v="Mar"/>
    <x v="0"/>
    <x v="0"/>
    <s v="Order assembled"/>
    <x v="1"/>
    <x v="0"/>
    <x v="0"/>
    <n v="221"/>
    <n v="316.02999999999997"/>
  </r>
  <r>
    <s v="AD01-9361"/>
    <x v="2"/>
    <s v="May"/>
    <x v="0"/>
    <x v="0"/>
    <s v="Order assembled"/>
    <x v="1"/>
    <x v="0"/>
    <x v="0"/>
    <n v="200"/>
    <n v="286"/>
  </r>
  <r>
    <s v="AD01-9362"/>
    <x v="2"/>
    <s v="May"/>
    <x v="0"/>
    <x v="0"/>
    <s v="Order assembled"/>
    <x v="1"/>
    <x v="0"/>
    <x v="0"/>
    <n v="194"/>
    <n v="277.42"/>
  </r>
  <r>
    <s v="AD01-9362"/>
    <x v="2"/>
    <s v="May"/>
    <x v="0"/>
    <x v="0"/>
    <s v="Order assembled"/>
    <x v="1"/>
    <x v="0"/>
    <x v="0"/>
    <n v="188"/>
    <n v="268.83999999999997"/>
  </r>
  <r>
    <s v="AD01-9362"/>
    <x v="2"/>
    <s v="May"/>
    <x v="0"/>
    <x v="0"/>
    <s v="Order assembled"/>
    <x v="1"/>
    <x v="0"/>
    <x v="1"/>
    <n v="198"/>
    <n v="283.14"/>
  </r>
  <r>
    <s v="AD01-9362"/>
    <x v="2"/>
    <s v="May"/>
    <x v="0"/>
    <x v="0"/>
    <s v="Order assembled"/>
    <x v="1"/>
    <x v="0"/>
    <x v="1"/>
    <n v="192"/>
    <n v="274.56"/>
  </r>
  <r>
    <s v="AD01-9362"/>
    <x v="2"/>
    <s v="May"/>
    <x v="0"/>
    <x v="0"/>
    <s v="Order assembled"/>
    <x v="1"/>
    <x v="0"/>
    <x v="1"/>
    <n v="186"/>
    <n v="265.98"/>
  </r>
  <r>
    <s v="AD01-9361"/>
    <x v="2"/>
    <s v="May"/>
    <x v="0"/>
    <x v="0"/>
    <s v="Order assembled"/>
    <x v="1"/>
    <x v="0"/>
    <x v="1"/>
    <n v="195"/>
    <n v="278.85000000000002"/>
  </r>
  <r>
    <s v="AD01-9364"/>
    <x v="2"/>
    <s v="May"/>
    <x v="0"/>
    <x v="0"/>
    <s v="Order assembled"/>
    <x v="1"/>
    <x v="0"/>
    <x v="1"/>
    <n v="189"/>
    <n v="270.27"/>
  </r>
  <r>
    <s v="AD01-9364"/>
    <x v="2"/>
    <s v="May"/>
    <x v="0"/>
    <x v="0"/>
    <s v="Order assembled"/>
    <x v="1"/>
    <x v="0"/>
    <x v="0"/>
    <n v="197"/>
    <n v="281.70999999999998"/>
  </r>
  <r>
    <s v="AD01-9364"/>
    <x v="2"/>
    <s v="May"/>
    <x v="0"/>
    <x v="0"/>
    <s v="Order assembled"/>
    <x v="1"/>
    <x v="0"/>
    <x v="0"/>
    <n v="191"/>
    <n v="273.13"/>
  </r>
  <r>
    <s v="AD01-9364"/>
    <x v="2"/>
    <s v="May"/>
    <x v="0"/>
    <x v="0"/>
    <s v="Order assembled"/>
    <x v="1"/>
    <x v="0"/>
    <x v="0"/>
    <n v="185"/>
    <n v="264.55"/>
  </r>
  <r>
    <s v="AD01-9361"/>
    <x v="2"/>
    <s v="Sep"/>
    <x v="0"/>
    <x v="0"/>
    <s v="Order assembled"/>
    <x v="1"/>
    <x v="0"/>
    <x v="1"/>
    <n v="154"/>
    <n v="220.22"/>
  </r>
  <r>
    <s v="AD01-9362"/>
    <x v="2"/>
    <s v="Sep"/>
    <x v="0"/>
    <x v="0"/>
    <s v="Order assembled"/>
    <x v="1"/>
    <x v="0"/>
    <x v="1"/>
    <n v="156"/>
    <n v="223.08"/>
  </r>
  <r>
    <s v="AD01-9362"/>
    <x v="2"/>
    <s v="Sep"/>
    <x v="0"/>
    <x v="0"/>
    <s v="Order assembled"/>
    <x v="1"/>
    <x v="0"/>
    <x v="1"/>
    <n v="153"/>
    <n v="218.79"/>
  </r>
  <r>
    <s v="AD01-9361"/>
    <x v="2"/>
    <s v="Sep"/>
    <x v="0"/>
    <x v="0"/>
    <s v="Order assembled"/>
    <x v="1"/>
    <x v="0"/>
    <x v="1"/>
    <n v="157"/>
    <n v="224.51"/>
  </r>
  <r>
    <s v="AD01-9363"/>
    <x v="2"/>
    <s v="Sep"/>
    <x v="0"/>
    <x v="0"/>
    <s v="Order assembled"/>
    <x v="1"/>
    <x v="0"/>
    <x v="1"/>
    <n v="155"/>
    <n v="221.65"/>
  </r>
  <r>
    <s v="AD01-9361"/>
    <x v="2"/>
    <s v="Sep"/>
    <x v="0"/>
    <x v="0"/>
    <s v="Order assembled"/>
    <x v="1"/>
    <x v="0"/>
    <x v="0"/>
    <n v="341"/>
    <n v="487.63"/>
  </r>
  <r>
    <s v="AD01-9361"/>
    <x v="2"/>
    <s v="Aug"/>
    <x v="1"/>
    <x v="0"/>
    <s v="Order assembled"/>
    <x v="1"/>
    <x v="0"/>
    <x v="0"/>
    <n v="254"/>
    <n v="363.22"/>
  </r>
  <r>
    <s v="AD01-9362"/>
    <x v="2"/>
    <s v="Aug"/>
    <x v="1"/>
    <x v="0"/>
    <s v="Order assembled"/>
    <x v="1"/>
    <x v="0"/>
    <x v="0"/>
    <n v="256"/>
    <n v="366.08"/>
  </r>
  <r>
    <s v="AD01-9362"/>
    <x v="2"/>
    <s v="Aug"/>
    <x v="1"/>
    <x v="0"/>
    <s v="Order assembled"/>
    <x v="1"/>
    <x v="0"/>
    <x v="0"/>
    <n v="961"/>
    <n v="1374.23"/>
  </r>
  <r>
    <s v="AD01-9362"/>
    <x v="2"/>
    <s v="Aug"/>
    <x v="1"/>
    <x v="0"/>
    <s v="Order assembled"/>
    <x v="1"/>
    <x v="0"/>
    <x v="0"/>
    <n v="255"/>
    <n v="364.65"/>
  </r>
  <r>
    <s v="AD01-9364"/>
    <x v="2"/>
    <s v="Aug"/>
    <x v="1"/>
    <x v="0"/>
    <s v="Order assembled"/>
    <x v="1"/>
    <x v="0"/>
    <x v="0"/>
    <n v="253"/>
    <n v="361.79"/>
  </r>
  <r>
    <s v="AD01-9364"/>
    <x v="2"/>
    <s v="Aug"/>
    <x v="1"/>
    <x v="0"/>
    <s v="Order assembled"/>
    <x v="1"/>
    <x v="0"/>
    <x v="0"/>
    <n v="251"/>
    <n v="358.93"/>
  </r>
  <r>
    <s v="AD01-9362"/>
    <x v="2"/>
    <s v="Jul"/>
    <x v="1"/>
    <x v="0"/>
    <s v="Order assembled"/>
    <x v="1"/>
    <x v="0"/>
    <x v="0"/>
    <n v="260"/>
    <n v="371.8"/>
  </r>
  <r>
    <s v="AD01-9362"/>
    <x v="2"/>
    <s v="Jul"/>
    <x v="1"/>
    <x v="0"/>
    <s v="Order assembled"/>
    <x v="1"/>
    <x v="0"/>
    <x v="0"/>
    <n v="960"/>
    <n v="1372.8"/>
  </r>
  <r>
    <s v="AD01-9363"/>
    <x v="2"/>
    <s v="Jul"/>
    <x v="1"/>
    <x v="0"/>
    <s v="Order assembled"/>
    <x v="1"/>
    <x v="0"/>
    <x v="0"/>
    <n v="261"/>
    <n v="373.23"/>
  </r>
  <r>
    <s v="AD01-9362"/>
    <x v="2"/>
    <s v="Jul"/>
    <x v="1"/>
    <x v="0"/>
    <s v="Order assembled"/>
    <x v="1"/>
    <x v="0"/>
    <x v="0"/>
    <n v="259"/>
    <n v="370.37"/>
  </r>
  <r>
    <s v="AD01-9362"/>
    <x v="2"/>
    <s v="Jul"/>
    <x v="1"/>
    <x v="0"/>
    <s v="Order assembled"/>
    <x v="1"/>
    <x v="0"/>
    <x v="0"/>
    <n v="257"/>
    <n v="367.51"/>
  </r>
  <r>
    <s v="AD01-9361"/>
    <x v="2"/>
    <s v="Sep"/>
    <x v="1"/>
    <x v="0"/>
    <s v="Order assembled"/>
    <x v="1"/>
    <x v="0"/>
    <x v="0"/>
    <n v="248"/>
    <n v="354.64"/>
  </r>
  <r>
    <s v="AD01-9364"/>
    <x v="2"/>
    <s v="Sep"/>
    <x v="1"/>
    <x v="0"/>
    <s v="Order assembled"/>
    <x v="1"/>
    <x v="0"/>
    <x v="0"/>
    <n v="250"/>
    <n v="526.24"/>
  </r>
  <r>
    <s v="AD01-9362"/>
    <x v="2"/>
    <s v="Sep"/>
    <x v="1"/>
    <x v="0"/>
    <s v="Order assembled"/>
    <x v="1"/>
    <x v="0"/>
    <x v="0"/>
    <n v="249"/>
    <n v="356.07"/>
  </r>
  <r>
    <s v="AD01-9361"/>
    <x v="2"/>
    <s v="Sep"/>
    <x v="1"/>
    <x v="0"/>
    <s v="Order assembled"/>
    <x v="1"/>
    <x v="0"/>
    <x v="0"/>
    <n v="247"/>
    <n v="353.21"/>
  </r>
  <r>
    <s v="AD01-9361"/>
    <x v="2"/>
    <s v="Apr"/>
    <x v="0"/>
    <x v="0"/>
    <s v="Order assembled"/>
    <x v="0"/>
    <x v="0"/>
    <x v="1"/>
    <n v="356"/>
    <n v="484.16"/>
  </r>
  <r>
    <s v="AD01-9362"/>
    <x v="2"/>
    <s v="Apr"/>
    <x v="0"/>
    <x v="0"/>
    <s v="Order assembled"/>
    <x v="0"/>
    <x v="0"/>
    <x v="1"/>
    <n v="152"/>
    <n v="217.36"/>
  </r>
  <r>
    <s v="AD01-9364"/>
    <x v="2"/>
    <s v="Apr"/>
    <x v="0"/>
    <x v="1"/>
    <s v="Order assembled"/>
    <x v="0"/>
    <x v="0"/>
    <x v="1"/>
    <n v="352"/>
    <n v="503.36"/>
  </r>
  <r>
    <s v="AD01-9361"/>
    <x v="2"/>
    <s v="Apr"/>
    <x v="0"/>
    <x v="1"/>
    <s v="Order assembled"/>
    <x v="0"/>
    <x v="0"/>
    <x v="1"/>
    <n v="154"/>
    <n v="220.22"/>
  </r>
  <r>
    <s v="AD01-9365"/>
    <x v="2"/>
    <s v="Apr"/>
    <x v="0"/>
    <x v="1"/>
    <s v="Order assembled"/>
    <x v="0"/>
    <x v="0"/>
    <x v="1"/>
    <n v="698"/>
    <n v="998.14"/>
  </r>
  <r>
    <s v="AD01-9364"/>
    <x v="2"/>
    <s v="Apr"/>
    <x v="0"/>
    <x v="1"/>
    <s v="Order assembled"/>
    <x v="0"/>
    <x v="0"/>
    <x v="1"/>
    <n v="731"/>
    <n v="1045.33"/>
  </r>
  <r>
    <s v="AD01-9364"/>
    <x v="2"/>
    <s v="Apr"/>
    <x v="0"/>
    <x v="1"/>
    <s v="Order assembled"/>
    <x v="0"/>
    <x v="0"/>
    <x v="1"/>
    <n v="771"/>
    <n v="526.24"/>
  </r>
  <r>
    <s v="AD01-9364"/>
    <x v="2"/>
    <s v="Apr"/>
    <x v="0"/>
    <x v="1"/>
    <s v="Order assembled"/>
    <x v="0"/>
    <x v="0"/>
    <x v="1"/>
    <n v="355"/>
    <n v="507.65"/>
  </r>
  <r>
    <s v="AD01-9364"/>
    <x v="2"/>
    <s v="Apr"/>
    <x v="0"/>
    <x v="1"/>
    <s v="Order assembled"/>
    <x v="0"/>
    <x v="0"/>
    <x v="1"/>
    <n v="157"/>
    <n v="224.51"/>
  </r>
  <r>
    <s v="AD01-9362"/>
    <x v="2"/>
    <s v="Apr"/>
    <x v="0"/>
    <x v="1"/>
    <s v="Order assembled"/>
    <x v="0"/>
    <x v="0"/>
    <x v="1"/>
    <n v="353"/>
    <n v="504.79"/>
  </r>
  <r>
    <s v="AD01-9362"/>
    <x v="2"/>
    <s v="Apr"/>
    <x v="0"/>
    <x v="1"/>
    <s v="Order assembled"/>
    <x v="0"/>
    <x v="0"/>
    <x v="1"/>
    <n v="155"/>
    <n v="221.65"/>
  </r>
  <r>
    <s v="AD01-9362"/>
    <x v="2"/>
    <s v="Aug"/>
    <x v="0"/>
    <x v="1"/>
    <s v="Order assembled"/>
    <x v="0"/>
    <x v="0"/>
    <x v="1"/>
    <n v="332"/>
    <n v="451.52"/>
  </r>
  <r>
    <s v="AD01-9362"/>
    <x v="2"/>
    <s v="Aug"/>
    <x v="0"/>
    <x v="1"/>
    <s v="Order assembled"/>
    <x v="0"/>
    <x v="0"/>
    <x v="1"/>
    <n v="134"/>
    <n v="191.62"/>
  </r>
  <r>
    <s v="AD01-9361"/>
    <x v="2"/>
    <s v="Aug"/>
    <x v="0"/>
    <x v="1"/>
    <s v="Order assembled"/>
    <x v="0"/>
    <x v="0"/>
    <x v="1"/>
    <n v="334"/>
    <n v="477.62"/>
  </r>
  <r>
    <s v="AD01-9362"/>
    <x v="2"/>
    <s v="Aug"/>
    <x v="0"/>
    <x v="1"/>
    <s v="Order assembled"/>
    <x v="0"/>
    <x v="0"/>
    <x v="1"/>
    <n v="702"/>
    <n v="1003.86"/>
  </r>
  <r>
    <s v="AD01-9361"/>
    <x v="2"/>
    <s v="Aug"/>
    <x v="0"/>
    <x v="1"/>
    <s v="Order assembled"/>
    <x v="0"/>
    <x v="0"/>
    <x v="1"/>
    <n v="735"/>
    <n v="1051.05"/>
  </r>
  <r>
    <s v="AD01-9362"/>
    <x v="2"/>
    <s v="Aug"/>
    <x v="0"/>
    <x v="1"/>
    <s v="Order assembled"/>
    <x v="0"/>
    <x v="0"/>
    <x v="1"/>
    <n v="333"/>
    <n v="526.24"/>
  </r>
  <r>
    <s v="AD01-9365"/>
    <x v="2"/>
    <s v="Aug"/>
    <x v="0"/>
    <x v="1"/>
    <s v="Order assembled"/>
    <x v="0"/>
    <x v="0"/>
    <x v="1"/>
    <n v="774"/>
    <n v="526.24"/>
  </r>
  <r>
    <s v="AD01-9362"/>
    <x v="2"/>
    <s v="Aug"/>
    <x v="0"/>
    <x v="1"/>
    <s v="Order assembled"/>
    <x v="0"/>
    <x v="0"/>
    <x v="1"/>
    <n v="331"/>
    <n v="473.33"/>
  </r>
  <r>
    <s v="AD01-9362"/>
    <x v="2"/>
    <s v="Aug"/>
    <x v="0"/>
    <x v="1"/>
    <s v="Order assembled"/>
    <x v="0"/>
    <x v="0"/>
    <x v="1"/>
    <n v="133"/>
    <n v="190.19"/>
  </r>
  <r>
    <s v="AD01-9363"/>
    <x v="2"/>
    <s v="Aug"/>
    <x v="0"/>
    <x v="1"/>
    <s v="Order assembled"/>
    <x v="0"/>
    <x v="0"/>
    <x v="1"/>
    <n v="335"/>
    <n v="479.05"/>
  </r>
  <r>
    <s v="AD01-9362"/>
    <x v="2"/>
    <s v="Aug"/>
    <x v="0"/>
    <x v="1"/>
    <s v="Order assembled"/>
    <x v="0"/>
    <x v="0"/>
    <x v="1"/>
    <n v="131"/>
    <n v="187.33"/>
  </r>
  <r>
    <s v="AD01-9363"/>
    <x v="2"/>
    <s v="Dec"/>
    <x v="0"/>
    <x v="1"/>
    <s v="Order assembled"/>
    <x v="0"/>
    <x v="0"/>
    <x v="1"/>
    <n v="140"/>
    <n v="200.2"/>
  </r>
  <r>
    <s v="AD01-9362"/>
    <x v="2"/>
    <s v="Dec"/>
    <x v="0"/>
    <x v="1"/>
    <s v="Order assembled"/>
    <x v="0"/>
    <x v="0"/>
    <x v="1"/>
    <n v="356"/>
    <n v="509.08"/>
  </r>
  <r>
    <s v="AD01-9362"/>
    <x v="2"/>
    <s v="Dec"/>
    <x v="0"/>
    <x v="1"/>
    <s v="Order assembled"/>
    <x v="0"/>
    <x v="0"/>
    <x v="1"/>
    <n v="310"/>
    <n v="443.3"/>
  </r>
  <r>
    <s v="AD01-9361"/>
    <x v="2"/>
    <s v="Dec"/>
    <x v="0"/>
    <x v="1"/>
    <s v="Order assembled"/>
    <x v="0"/>
    <x v="0"/>
    <x v="1"/>
    <n v="358"/>
    <n v="511.94"/>
  </r>
  <r>
    <s v="AD01-9365"/>
    <x v="2"/>
    <s v="Dec"/>
    <x v="0"/>
    <x v="1"/>
    <s v="Order assembled"/>
    <x v="0"/>
    <x v="0"/>
    <x v="1"/>
    <n v="138"/>
    <n v="197.34"/>
  </r>
  <r>
    <s v="AD01-9364"/>
    <x v="2"/>
    <s v="Dec"/>
    <x v="0"/>
    <x v="1"/>
    <s v="Order assembled"/>
    <x v="0"/>
    <x v="0"/>
    <x v="1"/>
    <n v="705"/>
    <n v="1008.15"/>
  </r>
  <r>
    <s v="AD01-9361"/>
    <x v="2"/>
    <s v="Dec"/>
    <x v="0"/>
    <x v="1"/>
    <s v="Order assembled"/>
    <x v="0"/>
    <x v="0"/>
    <x v="1"/>
    <n v="738"/>
    <n v="1055.3399999999999"/>
  </r>
  <r>
    <s v="AD01-9361"/>
    <x v="2"/>
    <s v="Dec"/>
    <x v="0"/>
    <x v="1"/>
    <s v="Order assembled"/>
    <x v="0"/>
    <x v="0"/>
    <x v="1"/>
    <n v="141"/>
    <n v="201.63"/>
  </r>
  <r>
    <s v="AD01-9364"/>
    <x v="2"/>
    <s v="Dec"/>
    <x v="0"/>
    <x v="1"/>
    <s v="Order assembled"/>
    <x v="0"/>
    <x v="0"/>
    <x v="1"/>
    <n v="309"/>
    <n v="526.24"/>
  </r>
  <r>
    <s v="AD01-9365"/>
    <x v="2"/>
    <s v="Dec"/>
    <x v="0"/>
    <x v="1"/>
    <s v="Order assembled"/>
    <x v="0"/>
    <x v="0"/>
    <x v="1"/>
    <n v="778"/>
    <n v="526.24"/>
  </r>
  <r>
    <s v="AD01-9361"/>
    <x v="2"/>
    <s v="Dec"/>
    <x v="0"/>
    <x v="1"/>
    <s v="Order assembled"/>
    <x v="0"/>
    <x v="0"/>
    <x v="1"/>
    <n v="139"/>
    <n v="198.77"/>
  </r>
  <r>
    <s v="AD01-9362"/>
    <x v="2"/>
    <s v="Dec"/>
    <x v="0"/>
    <x v="1"/>
    <s v="Order assembled"/>
    <x v="0"/>
    <x v="0"/>
    <x v="1"/>
    <n v="313"/>
    <n v="447.59"/>
  </r>
  <r>
    <s v="AD01-9362"/>
    <x v="2"/>
    <s v="Dec"/>
    <x v="0"/>
    <x v="1"/>
    <s v="Order assembled"/>
    <x v="0"/>
    <x v="0"/>
    <x v="1"/>
    <n v="137"/>
    <n v="195.91"/>
  </r>
  <r>
    <s v="AD01-9361"/>
    <x v="2"/>
    <s v="Dec"/>
    <x v="0"/>
    <x v="1"/>
    <s v="Order assembled"/>
    <x v="0"/>
    <x v="0"/>
    <x v="1"/>
    <n v="311"/>
    <n v="444.73"/>
  </r>
  <r>
    <s v="AD01-9363"/>
    <x v="2"/>
    <s v="Dec"/>
    <x v="0"/>
    <x v="1"/>
    <s v="Order assembled"/>
    <x v="0"/>
    <x v="0"/>
    <x v="1"/>
    <n v="747"/>
    <n v="1068.21"/>
  </r>
  <r>
    <s v="AD01-9361"/>
    <x v="2"/>
    <s v="Feb"/>
    <x v="0"/>
    <x v="1"/>
    <s v="Order assembled"/>
    <x v="0"/>
    <x v="0"/>
    <x v="1"/>
    <n v="362"/>
    <n v="492.32"/>
  </r>
  <r>
    <s v="AD01-9362"/>
    <x v="2"/>
    <s v="Feb"/>
    <x v="0"/>
    <x v="1"/>
    <s v="Order assembled"/>
    <x v="0"/>
    <x v="0"/>
    <x v="1"/>
    <n v="164"/>
    <n v="234.52"/>
  </r>
  <r>
    <s v="AD01-9364"/>
    <x v="2"/>
    <s v="Feb"/>
    <x v="0"/>
    <x v="1"/>
    <s v="Order assembled"/>
    <x v="0"/>
    <x v="0"/>
    <x v="1"/>
    <n v="364"/>
    <n v="520.52"/>
  </r>
  <r>
    <s v="AD01-9361"/>
    <x v="2"/>
    <s v="Feb"/>
    <x v="0"/>
    <x v="1"/>
    <s v="Order assembled"/>
    <x v="0"/>
    <x v="0"/>
    <x v="1"/>
    <n v="166"/>
    <n v="237.38"/>
  </r>
  <r>
    <s v="AD01-9361"/>
    <x v="2"/>
    <s v="Feb"/>
    <x v="0"/>
    <x v="1"/>
    <s v="Order assembled"/>
    <x v="0"/>
    <x v="0"/>
    <x v="1"/>
    <n v="696"/>
    <n v="995.28"/>
  </r>
  <r>
    <s v="AD01-9364"/>
    <x v="2"/>
    <s v="Feb"/>
    <x v="0"/>
    <x v="1"/>
    <s v="Order assembled"/>
    <x v="0"/>
    <x v="0"/>
    <x v="1"/>
    <n v="363"/>
    <n v="519.09"/>
  </r>
  <r>
    <s v="AD01-9361"/>
    <x v="2"/>
    <s v="Feb"/>
    <x v="0"/>
    <x v="1"/>
    <s v="Order assembled"/>
    <x v="0"/>
    <x v="0"/>
    <x v="1"/>
    <n v="769"/>
    <n v="526.24"/>
  </r>
  <r>
    <s v="AD01-9361"/>
    <x v="2"/>
    <s v="Feb"/>
    <x v="0"/>
    <x v="1"/>
    <s v="Order assembled"/>
    <x v="0"/>
    <x v="0"/>
    <x v="1"/>
    <n v="367"/>
    <n v="524.80999999999995"/>
  </r>
  <r>
    <s v="AD01-9364"/>
    <x v="2"/>
    <s v="Feb"/>
    <x v="0"/>
    <x v="1"/>
    <s v="Order assembled"/>
    <x v="0"/>
    <x v="0"/>
    <x v="1"/>
    <n v="163"/>
    <n v="233.09"/>
  </r>
  <r>
    <s v="AD01-9362"/>
    <x v="2"/>
    <s v="Feb"/>
    <x v="0"/>
    <x v="1"/>
    <s v="Order assembled"/>
    <x v="0"/>
    <x v="0"/>
    <x v="1"/>
    <n v="365"/>
    <n v="521.95000000000005"/>
  </r>
  <r>
    <s v="AD01-9364"/>
    <x v="2"/>
    <s v="Feb"/>
    <x v="0"/>
    <x v="1"/>
    <s v="Order assembled"/>
    <x v="0"/>
    <x v="0"/>
    <x v="1"/>
    <n v="167"/>
    <n v="238.81"/>
  </r>
  <r>
    <s v="AD01-9361"/>
    <x v="2"/>
    <s v="Jan"/>
    <x v="0"/>
    <x v="1"/>
    <s v="Order assembled"/>
    <x v="0"/>
    <x v="0"/>
    <x v="1"/>
    <n v="368"/>
    <n v="500.48"/>
  </r>
  <r>
    <s v="AD01-9362"/>
    <x v="2"/>
    <s v="Jan"/>
    <x v="0"/>
    <x v="1"/>
    <s v="Order assembled"/>
    <x v="0"/>
    <x v="0"/>
    <x v="1"/>
    <n v="170"/>
    <n v="243.1"/>
  </r>
  <r>
    <s v="AD01-9362"/>
    <x v="2"/>
    <s v="Jan"/>
    <x v="0"/>
    <x v="1"/>
    <s v="Order assembled"/>
    <x v="0"/>
    <x v="0"/>
    <x v="1"/>
    <n v="370"/>
    <n v="529.1"/>
  </r>
  <r>
    <s v="AD01-9361"/>
    <x v="2"/>
    <s v="Jan"/>
    <x v="0"/>
    <x v="1"/>
    <s v="Order assembled"/>
    <x v="0"/>
    <x v="0"/>
    <x v="1"/>
    <n v="172"/>
    <n v="245.96"/>
  </r>
  <r>
    <s v="AD01-9362"/>
    <x v="2"/>
    <s v="Jan"/>
    <x v="0"/>
    <x v="1"/>
    <s v="Order assembled"/>
    <x v="0"/>
    <x v="0"/>
    <x v="1"/>
    <n v="695"/>
    <n v="993.85"/>
  </r>
  <r>
    <s v="AD01-9361"/>
    <x v="2"/>
    <s v="Jan"/>
    <x v="0"/>
    <x v="1"/>
    <s v="Order assembled"/>
    <x v="0"/>
    <x v="0"/>
    <x v="1"/>
    <n v="729"/>
    <n v="1042.47"/>
  </r>
  <r>
    <s v="AD01-9361"/>
    <x v="2"/>
    <s v="Jan"/>
    <x v="0"/>
    <x v="1"/>
    <s v="Order assembled"/>
    <x v="0"/>
    <x v="0"/>
    <x v="1"/>
    <n v="369"/>
    <n v="527.66999999999996"/>
  </r>
  <r>
    <s v="AD01-9364"/>
    <x v="2"/>
    <s v="Jan"/>
    <x v="0"/>
    <x v="1"/>
    <s v="Order assembled"/>
    <x v="0"/>
    <x v="0"/>
    <x v="1"/>
    <n v="768"/>
    <n v="526.24"/>
  </r>
  <r>
    <s v="AD01-9362"/>
    <x v="2"/>
    <s v="Jan"/>
    <x v="0"/>
    <x v="1"/>
    <s v="Order assembled"/>
    <x v="0"/>
    <x v="0"/>
    <x v="1"/>
    <n v="169"/>
    <n v="241.67"/>
  </r>
  <r>
    <s v="AD01-9362"/>
    <x v="2"/>
    <s v="Jan"/>
    <x v="0"/>
    <x v="1"/>
    <s v="Order assembled"/>
    <x v="0"/>
    <x v="0"/>
    <x v="1"/>
    <n v="371"/>
    <n v="530.53"/>
  </r>
  <r>
    <s v="AD01-9361"/>
    <x v="2"/>
    <s v="Jan"/>
    <x v="0"/>
    <x v="1"/>
    <s v="Order assembled"/>
    <x v="0"/>
    <x v="0"/>
    <x v="1"/>
    <n v="173"/>
    <n v="247.39"/>
  </r>
  <r>
    <s v="AD01-9361"/>
    <x v="2"/>
    <s v="Jul"/>
    <x v="0"/>
    <x v="1"/>
    <s v="Order assembled"/>
    <x v="0"/>
    <x v="0"/>
    <x v="1"/>
    <n v="338"/>
    <n v="459.68"/>
  </r>
  <r>
    <s v="AD01-9365"/>
    <x v="2"/>
    <s v="Jul"/>
    <x v="0"/>
    <x v="1"/>
    <s v="Order assembled"/>
    <x v="0"/>
    <x v="0"/>
    <x v="1"/>
    <n v="140"/>
    <n v="200.2"/>
  </r>
  <r>
    <s v="AD01-9362"/>
    <x v="2"/>
    <s v="Jul"/>
    <x v="0"/>
    <x v="1"/>
    <s v="Order assembled"/>
    <x v="0"/>
    <x v="0"/>
    <x v="1"/>
    <n v="340"/>
    <n v="486.2"/>
  </r>
  <r>
    <s v="AD01-9362"/>
    <x v="2"/>
    <s v="Jul"/>
    <x v="0"/>
    <x v="1"/>
    <s v="Order assembled"/>
    <x v="0"/>
    <x v="0"/>
    <x v="1"/>
    <n v="136"/>
    <n v="194.48"/>
  </r>
  <r>
    <s v="AD01-9361"/>
    <x v="2"/>
    <s v="Jul"/>
    <x v="0"/>
    <x v="1"/>
    <s v="Order assembled"/>
    <x v="0"/>
    <x v="0"/>
    <x v="1"/>
    <n v="701"/>
    <n v="1002.43"/>
  </r>
  <r>
    <s v="AD01-9364"/>
    <x v="2"/>
    <s v="Jul"/>
    <x v="0"/>
    <x v="1"/>
    <s v="Order assembled"/>
    <x v="0"/>
    <x v="0"/>
    <x v="1"/>
    <n v="734"/>
    <n v="1049.6199999999999"/>
  </r>
  <r>
    <s v="AD01-9361"/>
    <x v="2"/>
    <s v="Jul"/>
    <x v="0"/>
    <x v="1"/>
    <s v="Order assembled"/>
    <x v="0"/>
    <x v="0"/>
    <x v="1"/>
    <n v="339"/>
    <n v="526.24"/>
  </r>
  <r>
    <s v="AD01-9362"/>
    <x v="2"/>
    <s v="Jul"/>
    <x v="0"/>
    <x v="1"/>
    <s v="Order assembled"/>
    <x v="0"/>
    <x v="0"/>
    <x v="1"/>
    <n v="773"/>
    <n v="526.24"/>
  </r>
  <r>
    <s v="AD01-9361"/>
    <x v="2"/>
    <s v="Jul"/>
    <x v="0"/>
    <x v="1"/>
    <s v="Order assembled"/>
    <x v="0"/>
    <x v="0"/>
    <x v="1"/>
    <n v="337"/>
    <n v="481.91"/>
  </r>
  <r>
    <s v="AD01-9362"/>
    <x v="2"/>
    <s v="Jul"/>
    <x v="0"/>
    <x v="1"/>
    <s v="Order assembled"/>
    <x v="0"/>
    <x v="0"/>
    <x v="1"/>
    <n v="139"/>
    <n v="198.77"/>
  </r>
  <r>
    <s v="AD01-9365"/>
    <x v="2"/>
    <s v="Jul"/>
    <x v="0"/>
    <x v="1"/>
    <s v="Order assembled"/>
    <x v="0"/>
    <x v="0"/>
    <x v="1"/>
    <n v="137"/>
    <n v="195.91"/>
  </r>
  <r>
    <s v="AD01-9365"/>
    <x v="2"/>
    <s v="Jun"/>
    <x v="0"/>
    <x v="1"/>
    <s v="Order assembled"/>
    <x v="0"/>
    <x v="0"/>
    <x v="1"/>
    <n v="344"/>
    <n v="467.84"/>
  </r>
  <r>
    <s v="AD01-9361"/>
    <x v="2"/>
    <s v="Jun"/>
    <x v="0"/>
    <x v="1"/>
    <s v="Order assembled"/>
    <x v="0"/>
    <x v="0"/>
    <x v="1"/>
    <n v="146"/>
    <n v="208.78"/>
  </r>
  <r>
    <s v="AD01-9362"/>
    <x v="2"/>
    <s v="Jun"/>
    <x v="0"/>
    <x v="1"/>
    <s v="Order assembled"/>
    <x v="0"/>
    <x v="0"/>
    <x v="1"/>
    <n v="142"/>
    <n v="203.06"/>
  </r>
  <r>
    <s v="AD01-9361"/>
    <x v="2"/>
    <s v="Jun"/>
    <x v="0"/>
    <x v="1"/>
    <s v="Order assembled"/>
    <x v="0"/>
    <x v="0"/>
    <x v="1"/>
    <n v="700"/>
    <n v="1001"/>
  </r>
  <r>
    <s v="AD01-9362"/>
    <x v="2"/>
    <s v="Jun"/>
    <x v="0"/>
    <x v="1"/>
    <s v="Order assembled"/>
    <x v="0"/>
    <x v="0"/>
    <x v="1"/>
    <n v="733"/>
    <n v="1048.19"/>
  </r>
  <r>
    <s v="AD01-9362"/>
    <x v="2"/>
    <s v="Jun"/>
    <x v="0"/>
    <x v="1"/>
    <s v="Order assembled"/>
    <x v="0"/>
    <x v="0"/>
    <x v="1"/>
    <n v="345"/>
    <n v="526.24"/>
  </r>
  <r>
    <s v="AD01-9362"/>
    <x v="2"/>
    <s v="Jun"/>
    <x v="0"/>
    <x v="1"/>
    <s v="Order assembled"/>
    <x v="0"/>
    <x v="0"/>
    <x v="1"/>
    <n v="343"/>
    <n v="490.49"/>
  </r>
  <r>
    <s v="AD01-9362"/>
    <x v="2"/>
    <s v="Jun"/>
    <x v="0"/>
    <x v="1"/>
    <s v="Order assembled"/>
    <x v="0"/>
    <x v="0"/>
    <x v="1"/>
    <n v="145"/>
    <n v="207.35"/>
  </r>
  <r>
    <s v="AD01-9362"/>
    <x v="2"/>
    <s v="Jun"/>
    <x v="0"/>
    <x v="1"/>
    <s v="Order assembled"/>
    <x v="0"/>
    <x v="0"/>
    <x v="1"/>
    <n v="341"/>
    <n v="487.63"/>
  </r>
  <r>
    <s v="AD01-9361"/>
    <x v="2"/>
    <s v="Jun"/>
    <x v="0"/>
    <x v="1"/>
    <s v="Order assembled"/>
    <x v="0"/>
    <x v="0"/>
    <x v="1"/>
    <n v="143"/>
    <n v="204.49"/>
  </r>
  <r>
    <s v="AD01-9365"/>
    <x v="2"/>
    <s v="Mar"/>
    <x v="0"/>
    <x v="1"/>
    <s v="Order assembled"/>
    <x v="0"/>
    <x v="0"/>
    <x v="1"/>
    <n v="158"/>
    <n v="225.94"/>
  </r>
  <r>
    <s v="AD01-9364"/>
    <x v="2"/>
    <s v="Mar"/>
    <x v="0"/>
    <x v="1"/>
    <s v="Order assembled"/>
    <x v="0"/>
    <x v="0"/>
    <x v="1"/>
    <n v="358"/>
    <n v="511.94"/>
  </r>
  <r>
    <s v="AD01-9364"/>
    <x v="2"/>
    <s v="Mar"/>
    <x v="0"/>
    <x v="1"/>
    <s v="Order assembled"/>
    <x v="0"/>
    <x v="0"/>
    <x v="1"/>
    <n v="160"/>
    <n v="228.8"/>
  </r>
  <r>
    <s v="AD01-9363"/>
    <x v="2"/>
    <s v="Mar"/>
    <x v="0"/>
    <x v="1"/>
    <s v="Order assembled"/>
    <x v="0"/>
    <x v="0"/>
    <x v="1"/>
    <n v="697"/>
    <n v="996.71"/>
  </r>
  <r>
    <s v="AD01-9363"/>
    <x v="2"/>
    <s v="Mar"/>
    <x v="0"/>
    <x v="1"/>
    <s v="Order assembled"/>
    <x v="0"/>
    <x v="0"/>
    <x v="1"/>
    <n v="730"/>
    <n v="1043.9000000000001"/>
  </r>
  <r>
    <s v="AD01-9361"/>
    <x v="2"/>
    <s v="Mar"/>
    <x v="0"/>
    <x v="1"/>
    <s v="Order assembled"/>
    <x v="0"/>
    <x v="0"/>
    <x v="1"/>
    <n v="357"/>
    <n v="510.51"/>
  </r>
  <r>
    <s v="AD01-9362"/>
    <x v="2"/>
    <s v="Mar"/>
    <x v="0"/>
    <x v="1"/>
    <s v="Order assembled"/>
    <x v="0"/>
    <x v="0"/>
    <x v="1"/>
    <n v="770"/>
    <n v="526.24"/>
  </r>
  <r>
    <s v="AD01-9362"/>
    <x v="2"/>
    <s v="Mar"/>
    <x v="0"/>
    <x v="1"/>
    <s v="Order assembled"/>
    <x v="0"/>
    <x v="0"/>
    <x v="1"/>
    <n v="361"/>
    <n v="516.23"/>
  </r>
  <r>
    <s v="AD01-9362"/>
    <x v="2"/>
    <s v="Mar"/>
    <x v="0"/>
    <x v="1"/>
    <s v="Order assembled"/>
    <x v="0"/>
    <x v="0"/>
    <x v="1"/>
    <n v="359"/>
    <n v="513.37"/>
  </r>
  <r>
    <s v="AD01-9362"/>
    <x v="2"/>
    <s v="Mar"/>
    <x v="0"/>
    <x v="1"/>
    <s v="Order assembled"/>
    <x v="0"/>
    <x v="0"/>
    <x v="1"/>
    <n v="161"/>
    <n v="230.23"/>
  </r>
  <r>
    <s v="AD01-9362"/>
    <x v="2"/>
    <s v="May"/>
    <x v="0"/>
    <x v="1"/>
    <s v="Order assembled"/>
    <x v="0"/>
    <x v="0"/>
    <x v="1"/>
    <n v="350"/>
    <n v="476"/>
  </r>
  <r>
    <s v="AD01-9362"/>
    <x v="2"/>
    <s v="May"/>
    <x v="0"/>
    <x v="1"/>
    <s v="Order assembled"/>
    <x v="0"/>
    <x v="0"/>
    <x v="1"/>
    <n v="346"/>
    <n v="494.78"/>
  </r>
  <r>
    <s v="AD01-9364"/>
    <x v="2"/>
    <s v="May"/>
    <x v="0"/>
    <x v="1"/>
    <s v="Order assembled"/>
    <x v="0"/>
    <x v="0"/>
    <x v="1"/>
    <n v="148"/>
    <n v="211.64"/>
  </r>
  <r>
    <s v="AD01-9362"/>
    <x v="2"/>
    <s v="May"/>
    <x v="0"/>
    <x v="1"/>
    <s v="Order assembled"/>
    <x v="0"/>
    <x v="0"/>
    <x v="1"/>
    <n v="699"/>
    <n v="999.57"/>
  </r>
  <r>
    <s v="AD01-9361"/>
    <x v="2"/>
    <s v="May"/>
    <x v="0"/>
    <x v="1"/>
    <s v="Order assembled"/>
    <x v="0"/>
    <x v="0"/>
    <x v="1"/>
    <n v="732"/>
    <n v="1046.76"/>
  </r>
  <r>
    <s v="AD01-9361"/>
    <x v="2"/>
    <s v="May"/>
    <x v="0"/>
    <x v="1"/>
    <s v="Order assembled"/>
    <x v="0"/>
    <x v="0"/>
    <x v="1"/>
    <n v="351"/>
    <n v="526.24"/>
  </r>
  <r>
    <s v="AD01-9362"/>
    <x v="2"/>
    <s v="May"/>
    <x v="0"/>
    <x v="1"/>
    <s v="Order assembled"/>
    <x v="0"/>
    <x v="0"/>
    <x v="1"/>
    <n v="772"/>
    <n v="526.24"/>
  </r>
  <r>
    <s v="AD01-9364"/>
    <x v="2"/>
    <s v="May"/>
    <x v="0"/>
    <x v="1"/>
    <s v="Order assembled"/>
    <x v="0"/>
    <x v="0"/>
    <x v="1"/>
    <n v="349"/>
    <n v="499.07"/>
  </r>
  <r>
    <s v="AD01-9362"/>
    <x v="2"/>
    <s v="May"/>
    <x v="0"/>
    <x v="1"/>
    <s v="Order assembled"/>
    <x v="0"/>
    <x v="0"/>
    <x v="1"/>
    <n v="151"/>
    <n v="215.93"/>
  </r>
  <r>
    <s v="AD01-9364"/>
    <x v="2"/>
    <s v="May"/>
    <x v="0"/>
    <x v="1"/>
    <s v="Order assembled"/>
    <x v="0"/>
    <x v="0"/>
    <x v="1"/>
    <n v="347"/>
    <n v="496.21"/>
  </r>
  <r>
    <s v="AD01-9362"/>
    <x v="2"/>
    <s v="May"/>
    <x v="0"/>
    <x v="1"/>
    <s v="Order assembled"/>
    <x v="0"/>
    <x v="0"/>
    <x v="1"/>
    <n v="149"/>
    <n v="213.07"/>
  </r>
  <r>
    <s v="AD01-9364"/>
    <x v="2"/>
    <s v="Nov"/>
    <x v="0"/>
    <x v="1"/>
    <s v="Order assembled"/>
    <x v="0"/>
    <x v="0"/>
    <x v="1"/>
    <n v="146"/>
    <n v="208.78"/>
  </r>
  <r>
    <s v="AD01-9365"/>
    <x v="2"/>
    <s v="Nov"/>
    <x v="0"/>
    <x v="1"/>
    <s v="Order assembled"/>
    <x v="0"/>
    <x v="0"/>
    <x v="1"/>
    <n v="314"/>
    <n v="449.02"/>
  </r>
  <r>
    <s v="AD01-9361"/>
    <x v="2"/>
    <s v="Nov"/>
    <x v="0"/>
    <x v="1"/>
    <s v="Order assembled"/>
    <x v="0"/>
    <x v="0"/>
    <x v="1"/>
    <n v="362"/>
    <n v="517.66"/>
  </r>
  <r>
    <s v="AD01-9364"/>
    <x v="2"/>
    <s v="Nov"/>
    <x v="0"/>
    <x v="1"/>
    <s v="Order assembled"/>
    <x v="0"/>
    <x v="0"/>
    <x v="1"/>
    <n v="142"/>
    <n v="203.06"/>
  </r>
  <r>
    <s v="AD01-9361"/>
    <x v="2"/>
    <s v="Nov"/>
    <x v="0"/>
    <x v="1"/>
    <s v="Order assembled"/>
    <x v="0"/>
    <x v="0"/>
    <x v="1"/>
    <n v="316"/>
    <n v="451.88"/>
  </r>
  <r>
    <s v="AD01-9362"/>
    <x v="2"/>
    <s v="Nov"/>
    <x v="0"/>
    <x v="1"/>
    <s v="Order assembled"/>
    <x v="0"/>
    <x v="0"/>
    <x v="1"/>
    <n v="364"/>
    <n v="520.52"/>
  </r>
  <r>
    <s v="AD01-9361"/>
    <x v="2"/>
    <s v="Nov"/>
    <x v="0"/>
    <x v="1"/>
    <s v="Order assembled"/>
    <x v="0"/>
    <x v="0"/>
    <x v="1"/>
    <n v="144"/>
    <n v="205.92"/>
  </r>
  <r>
    <s v="AD01-9364"/>
    <x v="2"/>
    <s v="Nov"/>
    <x v="0"/>
    <x v="1"/>
    <s v="Order assembled"/>
    <x v="0"/>
    <x v="0"/>
    <x v="1"/>
    <n v="704"/>
    <n v="1006.72"/>
  </r>
  <r>
    <s v="AD01-9364"/>
    <x v="2"/>
    <s v="Nov"/>
    <x v="0"/>
    <x v="1"/>
    <s v="Order assembled"/>
    <x v="0"/>
    <x v="0"/>
    <x v="1"/>
    <n v="315"/>
    <n v="526.24"/>
  </r>
  <r>
    <s v="AD01-9361"/>
    <x v="2"/>
    <s v="Nov"/>
    <x v="0"/>
    <x v="1"/>
    <s v="Order assembled"/>
    <x v="0"/>
    <x v="0"/>
    <x v="1"/>
    <n v="777"/>
    <n v="526.24"/>
  </r>
  <r>
    <s v="AD01-9362"/>
    <x v="2"/>
    <s v="Nov"/>
    <x v="0"/>
    <x v="1"/>
    <s v="Order assembled"/>
    <x v="0"/>
    <x v="0"/>
    <x v="1"/>
    <n v="145"/>
    <n v="207.35"/>
  </r>
  <r>
    <s v="AD01-9362"/>
    <x v="2"/>
    <s v="Nov"/>
    <x v="0"/>
    <x v="1"/>
    <s v="Order assembled"/>
    <x v="0"/>
    <x v="0"/>
    <x v="1"/>
    <n v="319"/>
    <n v="456.17"/>
  </r>
  <r>
    <s v="AD01-9364"/>
    <x v="2"/>
    <s v="Nov"/>
    <x v="0"/>
    <x v="1"/>
    <s v="Order assembled"/>
    <x v="0"/>
    <x v="0"/>
    <x v="1"/>
    <n v="361"/>
    <n v="516.23"/>
  </r>
  <r>
    <s v="AD01-9361"/>
    <x v="2"/>
    <s v="Nov"/>
    <x v="0"/>
    <x v="1"/>
    <s v="Order assembled"/>
    <x v="0"/>
    <x v="0"/>
    <x v="1"/>
    <n v="143"/>
    <n v="204.49"/>
  </r>
  <r>
    <s v="AD01-9361"/>
    <x v="2"/>
    <s v="Nov"/>
    <x v="0"/>
    <x v="1"/>
    <s v="Order assembled"/>
    <x v="0"/>
    <x v="0"/>
    <x v="1"/>
    <n v="317"/>
    <n v="453.31"/>
  </r>
  <r>
    <s v="AD01-9364"/>
    <x v="2"/>
    <s v="Nov"/>
    <x v="0"/>
    <x v="1"/>
    <s v="Order assembled"/>
    <x v="0"/>
    <x v="0"/>
    <x v="1"/>
    <n v="746"/>
    <n v="1066.78"/>
  </r>
  <r>
    <s v="AD01-9362"/>
    <x v="2"/>
    <s v="Oct"/>
    <x v="0"/>
    <x v="1"/>
    <s v="Order assembled"/>
    <x v="0"/>
    <x v="0"/>
    <x v="1"/>
    <n v="152"/>
    <n v="217.36"/>
  </r>
  <r>
    <s v="AD01-9363"/>
    <x v="2"/>
    <s v="Oct"/>
    <x v="0"/>
    <x v="1"/>
    <s v="Order assembled"/>
    <x v="0"/>
    <x v="0"/>
    <x v="1"/>
    <n v="320"/>
    <n v="457.6"/>
  </r>
  <r>
    <s v="AD01-9364"/>
    <x v="2"/>
    <s v="Oct"/>
    <x v="0"/>
    <x v="1"/>
    <s v="Order assembled"/>
    <x v="0"/>
    <x v="0"/>
    <x v="1"/>
    <n v="368"/>
    <n v="526.24"/>
  </r>
  <r>
    <s v="AD01-9361"/>
    <x v="2"/>
    <s v="Oct"/>
    <x v="0"/>
    <x v="1"/>
    <s v="Order assembled"/>
    <x v="0"/>
    <x v="0"/>
    <x v="1"/>
    <n v="148"/>
    <n v="211.64"/>
  </r>
  <r>
    <s v="AD01-9361"/>
    <x v="2"/>
    <s v="Oct"/>
    <x v="0"/>
    <x v="1"/>
    <s v="Order assembled"/>
    <x v="0"/>
    <x v="0"/>
    <x v="1"/>
    <n v="322"/>
    <n v="460.46"/>
  </r>
  <r>
    <s v="AD01-9362"/>
    <x v="2"/>
    <s v="Oct"/>
    <x v="0"/>
    <x v="1"/>
    <s v="Order assembled"/>
    <x v="0"/>
    <x v="0"/>
    <x v="1"/>
    <n v="370"/>
    <n v="529.1"/>
  </r>
  <r>
    <s v="AD01-9361"/>
    <x v="2"/>
    <s v="Oct"/>
    <x v="0"/>
    <x v="1"/>
    <s v="Order assembled"/>
    <x v="0"/>
    <x v="0"/>
    <x v="1"/>
    <n v="150"/>
    <n v="214.5"/>
  </r>
  <r>
    <s v="AD01-9364"/>
    <x v="2"/>
    <s v="Oct"/>
    <x v="0"/>
    <x v="1"/>
    <s v="Order assembled"/>
    <x v="0"/>
    <x v="0"/>
    <x v="1"/>
    <n v="703"/>
    <n v="1005.29"/>
  </r>
  <r>
    <s v="AD01-9365"/>
    <x v="2"/>
    <s v="Oct"/>
    <x v="0"/>
    <x v="1"/>
    <s v="Order assembled"/>
    <x v="0"/>
    <x v="0"/>
    <x v="1"/>
    <n v="737"/>
    <n v="1053.9100000000001"/>
  </r>
  <r>
    <s v="AD01-9365"/>
    <x v="2"/>
    <s v="Oct"/>
    <x v="0"/>
    <x v="1"/>
    <s v="Order assembled"/>
    <x v="0"/>
    <x v="0"/>
    <x v="1"/>
    <n v="147"/>
    <n v="210.21"/>
  </r>
  <r>
    <s v="AD01-9362"/>
    <x v="2"/>
    <s v="Oct"/>
    <x v="0"/>
    <x v="1"/>
    <s v="Order assembled"/>
    <x v="0"/>
    <x v="0"/>
    <x v="1"/>
    <n v="321"/>
    <n v="526.24"/>
  </r>
  <r>
    <s v="AD01-9361"/>
    <x v="2"/>
    <s v="Oct"/>
    <x v="0"/>
    <x v="1"/>
    <s v="Order assembled"/>
    <x v="0"/>
    <x v="0"/>
    <x v="1"/>
    <n v="776"/>
    <n v="526.24"/>
  </r>
  <r>
    <s v="AD01-9362"/>
    <x v="2"/>
    <s v="Oct"/>
    <x v="0"/>
    <x v="1"/>
    <s v="Order assembled"/>
    <x v="0"/>
    <x v="0"/>
    <x v="1"/>
    <n v="151"/>
    <n v="215.93"/>
  </r>
  <r>
    <s v="AD01-9361"/>
    <x v="2"/>
    <s v="Oct"/>
    <x v="0"/>
    <x v="1"/>
    <s v="Order assembled"/>
    <x v="0"/>
    <x v="0"/>
    <x v="1"/>
    <n v="367"/>
    <n v="524.80999999999995"/>
  </r>
  <r>
    <s v="AD01-9364"/>
    <x v="2"/>
    <s v="Oct"/>
    <x v="0"/>
    <x v="1"/>
    <s v="Order assembled"/>
    <x v="0"/>
    <x v="0"/>
    <x v="1"/>
    <n v="149"/>
    <n v="213.07"/>
  </r>
  <r>
    <s v="AD01-9364"/>
    <x v="2"/>
    <s v="Oct"/>
    <x v="0"/>
    <x v="1"/>
    <s v="Order assembled"/>
    <x v="0"/>
    <x v="0"/>
    <x v="1"/>
    <n v="323"/>
    <n v="461.89"/>
  </r>
  <r>
    <s v="AD01-9362"/>
    <x v="2"/>
    <s v="Oct"/>
    <x v="0"/>
    <x v="1"/>
    <s v="Order assembled"/>
    <x v="0"/>
    <x v="0"/>
    <x v="1"/>
    <n v="371"/>
    <n v="530.53"/>
  </r>
  <r>
    <s v="AD01-9361"/>
    <x v="2"/>
    <s v="Sep"/>
    <x v="0"/>
    <x v="1"/>
    <s v="Order assembled"/>
    <x v="0"/>
    <x v="0"/>
    <x v="1"/>
    <n v="326"/>
    <n v="443.36"/>
  </r>
  <r>
    <s v="AD01-9363"/>
    <x v="2"/>
    <s v="Sep"/>
    <x v="0"/>
    <x v="1"/>
    <s v="Order assembled"/>
    <x v="0"/>
    <x v="0"/>
    <x v="1"/>
    <n v="128"/>
    <n v="183.04"/>
  </r>
  <r>
    <s v="AD01-9361"/>
    <x v="2"/>
    <s v="Sep"/>
    <x v="0"/>
    <x v="1"/>
    <s v="Order assembled"/>
    <x v="0"/>
    <x v="0"/>
    <x v="1"/>
    <n v="328"/>
    <n v="469.04"/>
  </r>
  <r>
    <s v="AD01-9361"/>
    <x v="2"/>
    <s v="Sep"/>
    <x v="0"/>
    <x v="1"/>
    <s v="Order assembled"/>
    <x v="0"/>
    <x v="0"/>
    <x v="1"/>
    <n v="130"/>
    <n v="185.9"/>
  </r>
  <r>
    <s v="AD01-9362"/>
    <x v="2"/>
    <s v="Sep"/>
    <x v="0"/>
    <x v="1"/>
    <s v="Order assembled"/>
    <x v="0"/>
    <x v="0"/>
    <x v="1"/>
    <n v="736"/>
    <n v="1052.48"/>
  </r>
  <r>
    <s v="AD01-9361"/>
    <x v="2"/>
    <s v="Sep"/>
    <x v="0"/>
    <x v="1"/>
    <s v="Order assembled"/>
    <x v="0"/>
    <x v="0"/>
    <x v="1"/>
    <n v="327"/>
    <n v="526.24"/>
  </r>
  <r>
    <s v="AD01-9362"/>
    <x v="2"/>
    <s v="Sep"/>
    <x v="0"/>
    <x v="1"/>
    <s v="Order assembled"/>
    <x v="0"/>
    <x v="0"/>
    <x v="1"/>
    <n v="775"/>
    <n v="526.24"/>
  </r>
  <r>
    <s v="AD01-9362"/>
    <x v="2"/>
    <s v="Sep"/>
    <x v="0"/>
    <x v="1"/>
    <s v="Order assembled"/>
    <x v="0"/>
    <x v="0"/>
    <x v="1"/>
    <n v="325"/>
    <n v="464.75"/>
  </r>
  <r>
    <s v="AD01-9361"/>
    <x v="2"/>
    <s v="Sep"/>
    <x v="0"/>
    <x v="1"/>
    <s v="Order assembled"/>
    <x v="0"/>
    <x v="0"/>
    <x v="1"/>
    <n v="127"/>
    <n v="181.61"/>
  </r>
  <r>
    <s v="AD01-9361"/>
    <x v="2"/>
    <s v="Sep"/>
    <x v="0"/>
    <x v="1"/>
    <s v="Order assembled"/>
    <x v="0"/>
    <x v="0"/>
    <x v="1"/>
    <n v="329"/>
    <n v="470.47"/>
  </r>
  <r>
    <s v="AD01-9364"/>
    <x v="2"/>
    <s v="Apr"/>
    <x v="1"/>
    <x v="0"/>
    <s v="Order assembled"/>
    <x v="0"/>
    <x v="0"/>
    <x v="1"/>
    <n v="182"/>
    <n v="260.26"/>
  </r>
  <r>
    <s v="AD01-9362"/>
    <x v="2"/>
    <s v="Apr"/>
    <x v="1"/>
    <x v="0"/>
    <s v="Order assembled"/>
    <x v="0"/>
    <x v="0"/>
    <x v="1"/>
    <n v="176"/>
    <n v="251.68"/>
  </r>
  <r>
    <s v="AD01-9361"/>
    <x v="2"/>
    <s v="Apr"/>
    <x v="1"/>
    <x v="0"/>
    <s v="Order assembled"/>
    <x v="0"/>
    <x v="0"/>
    <x v="0"/>
    <n v="200"/>
    <n v="286"/>
  </r>
  <r>
    <s v="AD01-9362"/>
    <x v="2"/>
    <s v="Apr"/>
    <x v="1"/>
    <x v="0"/>
    <s v="Order assembled"/>
    <x v="0"/>
    <x v="0"/>
    <x v="0"/>
    <n v="248"/>
    <n v="354.64"/>
  </r>
  <r>
    <s v="AD01-9361"/>
    <x v="2"/>
    <s v="Apr"/>
    <x v="1"/>
    <x v="0"/>
    <s v="Order assembled"/>
    <x v="0"/>
    <x v="0"/>
    <x v="0"/>
    <n v="184"/>
    <n v="263.12"/>
  </r>
  <r>
    <s v="AD01-9361"/>
    <x v="2"/>
    <s v="Apr"/>
    <x v="1"/>
    <x v="0"/>
    <s v="Order assembled"/>
    <x v="0"/>
    <x v="0"/>
    <x v="0"/>
    <n v="178"/>
    <n v="254.54"/>
  </r>
  <r>
    <s v="AD01-9362"/>
    <x v="2"/>
    <s v="Apr"/>
    <x v="1"/>
    <x v="0"/>
    <s v="Order assembled"/>
    <x v="0"/>
    <x v="0"/>
    <x v="0"/>
    <n v="172"/>
    <n v="245.96"/>
  </r>
  <r>
    <s v="AD01-9361"/>
    <x v="2"/>
    <s v="Apr"/>
    <x v="1"/>
    <x v="0"/>
    <s v="Order assembled"/>
    <x v="0"/>
    <x v="0"/>
    <x v="0"/>
    <n v="202"/>
    <n v="526.24"/>
  </r>
  <r>
    <s v="AD01-9362"/>
    <x v="2"/>
    <s v="Apr"/>
    <x v="1"/>
    <x v="0"/>
    <s v="Order assembled"/>
    <x v="0"/>
    <x v="0"/>
    <x v="0"/>
    <n v="250"/>
    <n v="526.24"/>
  </r>
  <r>
    <s v="AD01-9363"/>
    <x v="2"/>
    <s v="Apr"/>
    <x v="1"/>
    <x v="0"/>
    <s v="Order assembled"/>
    <x v="0"/>
    <x v="0"/>
    <x v="0"/>
    <n v="246"/>
    <n v="351.78"/>
  </r>
  <r>
    <s v="AD01-9361"/>
    <x v="2"/>
    <s v="Apr"/>
    <x v="1"/>
    <x v="0"/>
    <s v="Order assembled"/>
    <x v="0"/>
    <x v="0"/>
    <x v="0"/>
    <n v="201"/>
    <n v="287.43"/>
  </r>
  <r>
    <s v="AD01-9364"/>
    <x v="2"/>
    <s v="Apr"/>
    <x v="1"/>
    <x v="0"/>
    <s v="Order assembled"/>
    <x v="0"/>
    <x v="0"/>
    <x v="0"/>
    <n v="249"/>
    <n v="356.07"/>
  </r>
  <r>
    <s v="AD01-9361"/>
    <x v="2"/>
    <s v="Apr"/>
    <x v="1"/>
    <x v="0"/>
    <s v="Order assembled"/>
    <x v="0"/>
    <x v="0"/>
    <x v="0"/>
    <n v="181"/>
    <n v="258.83"/>
  </r>
  <r>
    <s v="AD01-9361"/>
    <x v="2"/>
    <s v="Apr"/>
    <x v="1"/>
    <x v="0"/>
    <s v="Order assembled"/>
    <x v="0"/>
    <x v="0"/>
    <x v="0"/>
    <n v="175"/>
    <n v="250.25"/>
  </r>
  <r>
    <s v="AD01-9362"/>
    <x v="2"/>
    <s v="Apr"/>
    <x v="1"/>
    <x v="0"/>
    <s v="Order assembled"/>
    <x v="0"/>
    <x v="0"/>
    <x v="0"/>
    <n v="792"/>
    <n v="1132.56"/>
  </r>
  <r>
    <s v="AD01-9362"/>
    <x v="2"/>
    <s v="Apr"/>
    <x v="1"/>
    <x v="0"/>
    <s v="Order assembled"/>
    <x v="0"/>
    <x v="0"/>
    <x v="0"/>
    <n v="825"/>
    <n v="1179.75"/>
  </r>
  <r>
    <s v="AD01-9361"/>
    <x v="2"/>
    <s v="Apr"/>
    <x v="1"/>
    <x v="0"/>
    <s v="Order assembled"/>
    <x v="0"/>
    <x v="0"/>
    <x v="1"/>
    <n v="185"/>
    <n v="264.55"/>
  </r>
  <r>
    <s v="AD01-9365"/>
    <x v="2"/>
    <s v="Apr"/>
    <x v="1"/>
    <x v="0"/>
    <s v="Order assembled"/>
    <x v="0"/>
    <x v="0"/>
    <x v="1"/>
    <n v="179"/>
    <n v="255.97"/>
  </r>
  <r>
    <s v="AD01-9364"/>
    <x v="2"/>
    <s v="Apr"/>
    <x v="1"/>
    <x v="0"/>
    <s v="Order assembled"/>
    <x v="0"/>
    <x v="0"/>
    <x v="1"/>
    <n v="173"/>
    <n v="247.39"/>
  </r>
  <r>
    <s v="AD01-9361"/>
    <x v="2"/>
    <s v="Apr"/>
    <x v="1"/>
    <x v="0"/>
    <s v="Order assembled"/>
    <x v="0"/>
    <x v="0"/>
    <x v="0"/>
    <n v="203"/>
    <n v="290.29000000000002"/>
  </r>
  <r>
    <s v="AD01-9363"/>
    <x v="2"/>
    <s v="Aug"/>
    <x v="1"/>
    <x v="0"/>
    <s v="Order assembled"/>
    <x v="0"/>
    <x v="0"/>
    <x v="1"/>
    <n v="368"/>
    <n v="526.24"/>
  </r>
  <r>
    <s v="AD01-9362"/>
    <x v="2"/>
    <s v="Aug"/>
    <x v="1"/>
    <x v="0"/>
    <s v="Order assembled"/>
    <x v="0"/>
    <x v="0"/>
    <x v="1"/>
    <n v="362"/>
    <n v="517.66"/>
  </r>
  <r>
    <s v="AD01-9362"/>
    <x v="2"/>
    <s v="Aug"/>
    <x v="1"/>
    <x v="0"/>
    <s v="Order assembled"/>
    <x v="0"/>
    <x v="0"/>
    <x v="1"/>
    <n v="356"/>
    <n v="509.08"/>
  </r>
  <r>
    <s v="AD01-9362"/>
    <x v="2"/>
    <s v="Aug"/>
    <x v="1"/>
    <x v="0"/>
    <s v="Order assembled"/>
    <x v="0"/>
    <x v="0"/>
    <x v="0"/>
    <n v="182"/>
    <n v="260.26"/>
  </r>
  <r>
    <s v="AD01-9364"/>
    <x v="2"/>
    <s v="Aug"/>
    <x v="1"/>
    <x v="0"/>
    <s v="Order assembled"/>
    <x v="0"/>
    <x v="0"/>
    <x v="0"/>
    <n v="224"/>
    <n v="320.32"/>
  </r>
  <r>
    <s v="AD01-9364"/>
    <x v="2"/>
    <s v="Aug"/>
    <x v="1"/>
    <x v="0"/>
    <s v="Order assembled"/>
    <x v="0"/>
    <x v="0"/>
    <x v="0"/>
    <n v="364"/>
    <n v="520.52"/>
  </r>
  <r>
    <s v="AD01-9362"/>
    <x v="2"/>
    <s v="Aug"/>
    <x v="1"/>
    <x v="0"/>
    <s v="Order assembled"/>
    <x v="0"/>
    <x v="0"/>
    <x v="0"/>
    <n v="358"/>
    <n v="511.94"/>
  </r>
  <r>
    <s v="AD01-9365"/>
    <x v="2"/>
    <s v="Aug"/>
    <x v="1"/>
    <x v="0"/>
    <s v="Order assembled"/>
    <x v="0"/>
    <x v="0"/>
    <x v="0"/>
    <n v="178"/>
    <n v="526.24"/>
  </r>
  <r>
    <s v="AD01-9364"/>
    <x v="2"/>
    <s v="Aug"/>
    <x v="1"/>
    <x v="0"/>
    <s v="Order assembled"/>
    <x v="0"/>
    <x v="0"/>
    <x v="0"/>
    <n v="226"/>
    <n v="526.24"/>
  </r>
  <r>
    <s v="AD01-9362"/>
    <x v="2"/>
    <s v="Aug"/>
    <x v="1"/>
    <x v="0"/>
    <s v="Order assembled"/>
    <x v="0"/>
    <x v="0"/>
    <x v="0"/>
    <n v="1014"/>
    <n v="1450.02"/>
  </r>
  <r>
    <s v="AD01-9362"/>
    <x v="2"/>
    <s v="Aug"/>
    <x v="1"/>
    <x v="0"/>
    <s v="Order assembled"/>
    <x v="0"/>
    <x v="0"/>
    <x v="0"/>
    <n v="228"/>
    <n v="326.04000000000002"/>
  </r>
  <r>
    <s v="AD01-9362"/>
    <x v="2"/>
    <s v="Aug"/>
    <x v="1"/>
    <x v="0"/>
    <s v="Order assembled"/>
    <x v="0"/>
    <x v="0"/>
    <x v="0"/>
    <n v="225"/>
    <n v="321.75"/>
  </r>
  <r>
    <s v="AD01-9362"/>
    <x v="2"/>
    <s v="Aug"/>
    <x v="1"/>
    <x v="0"/>
    <s v="Order assembled"/>
    <x v="0"/>
    <x v="0"/>
    <x v="0"/>
    <n v="367"/>
    <n v="524.80999999999995"/>
  </r>
  <r>
    <s v="AD01-9362"/>
    <x v="2"/>
    <s v="Aug"/>
    <x v="1"/>
    <x v="0"/>
    <s v="Order assembled"/>
    <x v="0"/>
    <x v="0"/>
    <x v="0"/>
    <n v="361"/>
    <n v="516.23"/>
  </r>
  <r>
    <s v="AD01-9365"/>
    <x v="2"/>
    <s v="Aug"/>
    <x v="1"/>
    <x v="0"/>
    <s v="Order assembled"/>
    <x v="0"/>
    <x v="0"/>
    <x v="0"/>
    <n v="355"/>
    <n v="507.65"/>
  </r>
  <r>
    <s v="AD01-9364"/>
    <x v="2"/>
    <s v="Aug"/>
    <x v="1"/>
    <x v="0"/>
    <s v="Order assembled"/>
    <x v="0"/>
    <x v="0"/>
    <x v="0"/>
    <n v="795"/>
    <n v="1136.8499999999999"/>
  </r>
  <r>
    <s v="AD01-9362"/>
    <x v="2"/>
    <s v="Aug"/>
    <x v="1"/>
    <x v="0"/>
    <s v="Order assembled"/>
    <x v="0"/>
    <x v="0"/>
    <x v="0"/>
    <n v="828"/>
    <n v="1184.04"/>
  </r>
  <r>
    <s v="AD01-9361"/>
    <x v="2"/>
    <s v="Aug"/>
    <x v="1"/>
    <x v="0"/>
    <s v="Order assembled"/>
    <x v="0"/>
    <x v="0"/>
    <x v="1"/>
    <n v="365"/>
    <n v="521.95000000000005"/>
  </r>
  <r>
    <s v="AD01-9362"/>
    <x v="2"/>
    <s v="Aug"/>
    <x v="1"/>
    <x v="0"/>
    <s v="Order assembled"/>
    <x v="0"/>
    <x v="0"/>
    <x v="1"/>
    <n v="359"/>
    <n v="513.37"/>
  </r>
  <r>
    <s v="AD01-9362"/>
    <x v="2"/>
    <s v="Aug"/>
    <x v="1"/>
    <x v="0"/>
    <s v="Order assembled"/>
    <x v="0"/>
    <x v="0"/>
    <x v="1"/>
    <n v="353"/>
    <n v="504.79"/>
  </r>
  <r>
    <s v="AD01-9362"/>
    <x v="2"/>
    <s v="Aug"/>
    <x v="1"/>
    <x v="0"/>
    <s v="Order assembled"/>
    <x v="0"/>
    <x v="0"/>
    <x v="0"/>
    <n v="179"/>
    <n v="255.97"/>
  </r>
  <r>
    <s v="AD01-9361"/>
    <x v="2"/>
    <s v="Aug"/>
    <x v="1"/>
    <x v="0"/>
    <s v="Order assembled"/>
    <x v="0"/>
    <x v="0"/>
    <x v="0"/>
    <n v="227"/>
    <n v="324.61"/>
  </r>
  <r>
    <s v="AD01-9362"/>
    <x v="2"/>
    <s v="Dec"/>
    <x v="1"/>
    <x v="0"/>
    <s v="Order assembled"/>
    <x v="0"/>
    <x v="0"/>
    <x v="1"/>
    <n v="302"/>
    <n v="431.86"/>
  </r>
  <r>
    <s v="AD01-9361"/>
    <x v="2"/>
    <s v="Dec"/>
    <x v="1"/>
    <x v="0"/>
    <s v="Order assembled"/>
    <x v="0"/>
    <x v="0"/>
    <x v="1"/>
    <n v="296"/>
    <n v="423.28"/>
  </r>
  <r>
    <s v="AD01-9364"/>
    <x v="2"/>
    <s v="Dec"/>
    <x v="1"/>
    <x v="0"/>
    <s v="Order assembled"/>
    <x v="0"/>
    <x v="0"/>
    <x v="1"/>
    <n v="290"/>
    <n v="414.7"/>
  </r>
  <r>
    <s v="AD01-9362"/>
    <x v="2"/>
    <s v="Dec"/>
    <x v="1"/>
    <x v="0"/>
    <s v="Order assembled"/>
    <x v="0"/>
    <x v="0"/>
    <x v="0"/>
    <n v="230"/>
    <n v="328.9"/>
  </r>
  <r>
    <s v="AD01-9364"/>
    <x v="2"/>
    <s v="Dec"/>
    <x v="1"/>
    <x v="0"/>
    <s v="Order assembled"/>
    <x v="0"/>
    <x v="0"/>
    <x v="0"/>
    <n v="158"/>
    <n v="225.94"/>
  </r>
  <r>
    <s v="AD01-9361"/>
    <x v="2"/>
    <s v="Dec"/>
    <x v="1"/>
    <x v="0"/>
    <s v="Order assembled"/>
    <x v="0"/>
    <x v="0"/>
    <x v="0"/>
    <n v="206"/>
    <n v="294.58"/>
  </r>
  <r>
    <s v="AD01-9361"/>
    <x v="2"/>
    <s v="Dec"/>
    <x v="1"/>
    <x v="0"/>
    <s v="Order assembled"/>
    <x v="0"/>
    <x v="0"/>
    <x v="0"/>
    <n v="304"/>
    <n v="434.72"/>
  </r>
  <r>
    <s v="AD01-9362"/>
    <x v="2"/>
    <s v="Dec"/>
    <x v="1"/>
    <x v="0"/>
    <s v="Order assembled"/>
    <x v="0"/>
    <x v="0"/>
    <x v="0"/>
    <n v="298"/>
    <n v="426.14"/>
  </r>
  <r>
    <s v="AD01-9364"/>
    <x v="2"/>
    <s v="Dec"/>
    <x v="1"/>
    <x v="0"/>
    <s v="Order assembled"/>
    <x v="0"/>
    <x v="0"/>
    <x v="0"/>
    <n v="292"/>
    <n v="417.56"/>
  </r>
  <r>
    <s v="AD01-9362"/>
    <x v="2"/>
    <s v="Dec"/>
    <x v="1"/>
    <x v="0"/>
    <s v="Order assembled"/>
    <x v="0"/>
    <x v="0"/>
    <x v="0"/>
    <n v="232"/>
    <n v="526.24"/>
  </r>
  <r>
    <s v="AD01-9361"/>
    <x v="2"/>
    <s v="Dec"/>
    <x v="1"/>
    <x v="0"/>
    <s v="Order assembled"/>
    <x v="0"/>
    <x v="0"/>
    <x v="0"/>
    <n v="160"/>
    <n v="526.24"/>
  </r>
  <r>
    <s v="AD01-9362"/>
    <x v="2"/>
    <s v="Dec"/>
    <x v="1"/>
    <x v="0"/>
    <s v="Order assembled"/>
    <x v="0"/>
    <x v="0"/>
    <x v="0"/>
    <n v="964"/>
    <n v="1378.52"/>
  </r>
  <r>
    <s v="AD01-9361"/>
    <x v="2"/>
    <s v="Dec"/>
    <x v="1"/>
    <x v="0"/>
    <s v="Order assembled"/>
    <x v="0"/>
    <x v="0"/>
    <x v="0"/>
    <n v="1018"/>
    <n v="1455.74"/>
  </r>
  <r>
    <s v="AD01-9364"/>
    <x v="2"/>
    <s v="Dec"/>
    <x v="1"/>
    <x v="0"/>
    <s v="Order assembled"/>
    <x v="0"/>
    <x v="0"/>
    <x v="0"/>
    <n v="204"/>
    <n v="291.72000000000003"/>
  </r>
  <r>
    <s v="AD01-9364"/>
    <x v="2"/>
    <s v="Dec"/>
    <x v="1"/>
    <x v="0"/>
    <s v="Order assembled"/>
    <x v="0"/>
    <x v="0"/>
    <x v="0"/>
    <n v="231"/>
    <n v="330.33"/>
  </r>
  <r>
    <s v="AD01-9362"/>
    <x v="2"/>
    <s v="Dec"/>
    <x v="1"/>
    <x v="0"/>
    <s v="Order assembled"/>
    <x v="0"/>
    <x v="0"/>
    <x v="0"/>
    <n v="159"/>
    <n v="227.37"/>
  </r>
  <r>
    <s v="AD01-9362"/>
    <x v="2"/>
    <s v="Dec"/>
    <x v="1"/>
    <x v="0"/>
    <s v="Order assembled"/>
    <x v="0"/>
    <x v="0"/>
    <x v="0"/>
    <n v="207"/>
    <n v="296.01"/>
  </r>
  <r>
    <s v="AD01-9361"/>
    <x v="2"/>
    <s v="Dec"/>
    <x v="1"/>
    <x v="0"/>
    <s v="Order assembled"/>
    <x v="0"/>
    <x v="0"/>
    <x v="0"/>
    <n v="301"/>
    <n v="430.43"/>
  </r>
  <r>
    <s v="AD01-9364"/>
    <x v="2"/>
    <s v="Dec"/>
    <x v="1"/>
    <x v="0"/>
    <s v="Order assembled"/>
    <x v="0"/>
    <x v="0"/>
    <x v="0"/>
    <n v="295"/>
    <n v="421.85"/>
  </r>
  <r>
    <s v="AD01-9361"/>
    <x v="2"/>
    <s v="Dec"/>
    <x v="1"/>
    <x v="0"/>
    <s v="Order assembled"/>
    <x v="0"/>
    <x v="0"/>
    <x v="0"/>
    <n v="289"/>
    <n v="413.27"/>
  </r>
  <r>
    <s v="AD01-9364"/>
    <x v="2"/>
    <s v="Dec"/>
    <x v="1"/>
    <x v="0"/>
    <s v="Order assembled"/>
    <x v="0"/>
    <x v="0"/>
    <x v="0"/>
    <n v="799"/>
    <n v="1142.57"/>
  </r>
  <r>
    <s v="AD01-9362"/>
    <x v="2"/>
    <s v="Dec"/>
    <x v="1"/>
    <x v="0"/>
    <s v="Order assembled"/>
    <x v="0"/>
    <x v="0"/>
    <x v="0"/>
    <n v="832"/>
    <n v="1189.76"/>
  </r>
  <r>
    <s v="AD01-9364"/>
    <x v="2"/>
    <s v="Dec"/>
    <x v="1"/>
    <x v="0"/>
    <s v="Order assembled"/>
    <x v="0"/>
    <x v="0"/>
    <x v="1"/>
    <n v="299"/>
    <n v="427.57"/>
  </r>
  <r>
    <s v="AD01-9362"/>
    <x v="2"/>
    <s v="Dec"/>
    <x v="1"/>
    <x v="0"/>
    <s v="Order assembled"/>
    <x v="0"/>
    <x v="0"/>
    <x v="1"/>
    <n v="293"/>
    <n v="418.99"/>
  </r>
  <r>
    <s v="AD01-9361"/>
    <x v="2"/>
    <s v="Dec"/>
    <x v="1"/>
    <x v="0"/>
    <s v="Order assembled"/>
    <x v="0"/>
    <x v="0"/>
    <x v="0"/>
    <n v="233"/>
    <n v="333.19"/>
  </r>
  <r>
    <s v="AD01-9361"/>
    <x v="2"/>
    <s v="Dec"/>
    <x v="1"/>
    <x v="0"/>
    <s v="Order assembled"/>
    <x v="0"/>
    <x v="0"/>
    <x v="0"/>
    <n v="161"/>
    <n v="230.23"/>
  </r>
  <r>
    <s v="AD01-9362"/>
    <x v="2"/>
    <s v="Dec"/>
    <x v="1"/>
    <x v="0"/>
    <s v="Order assembled"/>
    <x v="0"/>
    <x v="0"/>
    <x v="0"/>
    <n v="203"/>
    <n v="290.29000000000002"/>
  </r>
  <r>
    <s v="AD01-9361"/>
    <x v="2"/>
    <s v="Feb"/>
    <x v="1"/>
    <x v="0"/>
    <s v="Order assembled"/>
    <x v="0"/>
    <x v="0"/>
    <x v="1"/>
    <n v="218"/>
    <n v="311.74"/>
  </r>
  <r>
    <s v="AD01-9362"/>
    <x v="2"/>
    <s v="Feb"/>
    <x v="1"/>
    <x v="0"/>
    <s v="Order assembled"/>
    <x v="0"/>
    <x v="0"/>
    <x v="1"/>
    <n v="212"/>
    <n v="303.16000000000003"/>
  </r>
  <r>
    <s v="AD01-9364"/>
    <x v="2"/>
    <s v="Feb"/>
    <x v="1"/>
    <x v="0"/>
    <s v="Order assembled"/>
    <x v="0"/>
    <x v="0"/>
    <x v="1"/>
    <n v="206"/>
    <n v="294.58"/>
  </r>
  <r>
    <s v="AD01-9361"/>
    <x v="2"/>
    <s v="Feb"/>
    <x v="1"/>
    <x v="0"/>
    <s v="Order assembled"/>
    <x v="0"/>
    <x v="0"/>
    <x v="0"/>
    <n v="212"/>
    <n v="303.16000000000003"/>
  </r>
  <r>
    <s v="AD01-9364"/>
    <x v="2"/>
    <s v="Feb"/>
    <x v="1"/>
    <x v="0"/>
    <s v="Order assembled"/>
    <x v="0"/>
    <x v="0"/>
    <x v="0"/>
    <n v="260"/>
    <n v="371.8"/>
  </r>
  <r>
    <s v="AD01-9361"/>
    <x v="2"/>
    <s v="Feb"/>
    <x v="1"/>
    <x v="0"/>
    <s v="Order assembled"/>
    <x v="0"/>
    <x v="0"/>
    <x v="0"/>
    <n v="214"/>
    <n v="306.02"/>
  </r>
  <r>
    <s v="AD01-9361"/>
    <x v="2"/>
    <s v="Feb"/>
    <x v="1"/>
    <x v="0"/>
    <s v="Order assembled"/>
    <x v="0"/>
    <x v="0"/>
    <x v="0"/>
    <n v="208"/>
    <n v="297.44"/>
  </r>
  <r>
    <s v="AD01-9362"/>
    <x v="2"/>
    <s v="Feb"/>
    <x v="1"/>
    <x v="0"/>
    <s v="Order assembled"/>
    <x v="0"/>
    <x v="0"/>
    <x v="0"/>
    <n v="214"/>
    <n v="526.24"/>
  </r>
  <r>
    <s v="AD01-9362"/>
    <x v="2"/>
    <s v="Feb"/>
    <x v="1"/>
    <x v="0"/>
    <s v="Order assembled"/>
    <x v="0"/>
    <x v="0"/>
    <x v="0"/>
    <n v="256"/>
    <n v="526.24"/>
  </r>
  <r>
    <s v="AD01-9361"/>
    <x v="2"/>
    <s v="Feb"/>
    <x v="1"/>
    <x v="0"/>
    <s v="Order assembled"/>
    <x v="0"/>
    <x v="0"/>
    <x v="0"/>
    <n v="1009"/>
    <n v="1442.87"/>
  </r>
  <r>
    <s v="AD01-9362"/>
    <x v="2"/>
    <s v="Feb"/>
    <x v="1"/>
    <x v="0"/>
    <s v="Order assembled"/>
    <x v="0"/>
    <x v="0"/>
    <x v="0"/>
    <n v="258"/>
    <n v="368.94"/>
  </r>
  <r>
    <s v="AD01-9361"/>
    <x v="2"/>
    <s v="Feb"/>
    <x v="1"/>
    <x v="0"/>
    <s v="Order assembled"/>
    <x v="0"/>
    <x v="0"/>
    <x v="0"/>
    <n v="213"/>
    <n v="304.58999999999997"/>
  </r>
  <r>
    <s v="AD01-9363"/>
    <x v="2"/>
    <s v="Feb"/>
    <x v="1"/>
    <x v="0"/>
    <s v="Order assembled"/>
    <x v="0"/>
    <x v="0"/>
    <x v="0"/>
    <n v="261"/>
    <n v="373.23"/>
  </r>
  <r>
    <s v="AD01-9362"/>
    <x v="2"/>
    <s v="Feb"/>
    <x v="1"/>
    <x v="0"/>
    <s v="Order assembled"/>
    <x v="0"/>
    <x v="0"/>
    <x v="0"/>
    <n v="217"/>
    <n v="310.31"/>
  </r>
  <r>
    <s v="AD01-9361"/>
    <x v="2"/>
    <s v="Feb"/>
    <x v="1"/>
    <x v="0"/>
    <s v="Order assembled"/>
    <x v="0"/>
    <x v="0"/>
    <x v="0"/>
    <n v="211"/>
    <n v="301.73"/>
  </r>
  <r>
    <s v="AD01-9361"/>
    <x v="2"/>
    <s v="Feb"/>
    <x v="1"/>
    <x v="0"/>
    <s v="Order assembled"/>
    <x v="0"/>
    <x v="0"/>
    <x v="0"/>
    <n v="205"/>
    <n v="293.14999999999998"/>
  </r>
  <r>
    <s v="AD01-9361"/>
    <x v="2"/>
    <s v="Feb"/>
    <x v="1"/>
    <x v="0"/>
    <s v="Order assembled"/>
    <x v="0"/>
    <x v="0"/>
    <x v="0"/>
    <n v="790"/>
    <n v="1129.7"/>
  </r>
  <r>
    <s v="AD01-9362"/>
    <x v="2"/>
    <s v="Feb"/>
    <x v="1"/>
    <x v="0"/>
    <s v="Order assembled"/>
    <x v="0"/>
    <x v="0"/>
    <x v="0"/>
    <n v="823"/>
    <n v="1176.8900000000001"/>
  </r>
  <r>
    <s v="AD01-9361"/>
    <x v="2"/>
    <s v="Feb"/>
    <x v="1"/>
    <x v="0"/>
    <s v="Order assembled"/>
    <x v="0"/>
    <x v="0"/>
    <x v="1"/>
    <n v="215"/>
    <n v="307.45"/>
  </r>
  <r>
    <s v="AD01-9364"/>
    <x v="2"/>
    <s v="Feb"/>
    <x v="1"/>
    <x v="0"/>
    <s v="Order assembled"/>
    <x v="0"/>
    <x v="0"/>
    <x v="1"/>
    <n v="209"/>
    <n v="298.87"/>
  </r>
  <r>
    <s v="AD01-9361"/>
    <x v="2"/>
    <s v="Feb"/>
    <x v="1"/>
    <x v="0"/>
    <s v="Order assembled"/>
    <x v="0"/>
    <x v="0"/>
    <x v="1"/>
    <n v="203"/>
    <n v="290.29000000000002"/>
  </r>
  <r>
    <s v="AD01-9364"/>
    <x v="2"/>
    <s v="Feb"/>
    <x v="1"/>
    <x v="0"/>
    <s v="Order assembled"/>
    <x v="0"/>
    <x v="0"/>
    <x v="0"/>
    <n v="257"/>
    <n v="367.51"/>
  </r>
  <r>
    <s v="AD01-9362"/>
    <x v="2"/>
    <s v="Jan"/>
    <x v="1"/>
    <x v="0"/>
    <s v="Order assembled"/>
    <x v="0"/>
    <x v="0"/>
    <x v="1"/>
    <n v="230"/>
    <n v="328.9"/>
  </r>
  <r>
    <s v="AD01-9361"/>
    <x v="2"/>
    <s v="Jan"/>
    <x v="1"/>
    <x v="0"/>
    <s v="Order assembled"/>
    <x v="0"/>
    <x v="0"/>
    <x v="1"/>
    <n v="224"/>
    <n v="320.32"/>
  </r>
  <r>
    <s v="AD01-9365"/>
    <x v="2"/>
    <s v="Jan"/>
    <x v="1"/>
    <x v="0"/>
    <s v="Order assembled"/>
    <x v="0"/>
    <x v="0"/>
    <x v="0"/>
    <n v="218"/>
    <n v="311.74"/>
  </r>
  <r>
    <s v="AD01-9363"/>
    <x v="2"/>
    <s v="Jan"/>
    <x v="1"/>
    <x v="0"/>
    <s v="Order assembled"/>
    <x v="0"/>
    <x v="0"/>
    <x v="0"/>
    <n v="266"/>
    <n v="380.38"/>
  </r>
  <r>
    <s v="AD01-9362"/>
    <x v="2"/>
    <s v="Jan"/>
    <x v="1"/>
    <x v="0"/>
    <s v="Order assembled"/>
    <x v="0"/>
    <x v="0"/>
    <x v="0"/>
    <n v="232"/>
    <n v="331.76"/>
  </r>
  <r>
    <s v="AD01-9362"/>
    <x v="2"/>
    <s v="Jan"/>
    <x v="1"/>
    <x v="0"/>
    <s v="Order assembled"/>
    <x v="0"/>
    <x v="0"/>
    <x v="0"/>
    <n v="226"/>
    <n v="323.18"/>
  </r>
  <r>
    <s v="AD01-9362"/>
    <x v="2"/>
    <s v="Jan"/>
    <x v="1"/>
    <x v="0"/>
    <s v="Order assembled"/>
    <x v="0"/>
    <x v="0"/>
    <x v="0"/>
    <n v="220"/>
    <n v="314.60000000000002"/>
  </r>
  <r>
    <s v="AD01-9361"/>
    <x v="2"/>
    <s v="Jan"/>
    <x v="1"/>
    <x v="0"/>
    <s v="Order assembled"/>
    <x v="0"/>
    <x v="0"/>
    <x v="0"/>
    <n v="262"/>
    <n v="526.24"/>
  </r>
  <r>
    <s v="AD01-9361"/>
    <x v="2"/>
    <s v="Jan"/>
    <x v="1"/>
    <x v="0"/>
    <s v="Order assembled"/>
    <x v="0"/>
    <x v="0"/>
    <x v="0"/>
    <n v="1008"/>
    <n v="1441.44"/>
  </r>
  <r>
    <s v="AD01-9362"/>
    <x v="2"/>
    <s v="Jan"/>
    <x v="1"/>
    <x v="0"/>
    <s v="Order assembled"/>
    <x v="0"/>
    <x v="0"/>
    <x v="0"/>
    <n v="1041"/>
    <n v="1488.63"/>
  </r>
  <r>
    <s v="AD01-9362"/>
    <x v="2"/>
    <s v="Jan"/>
    <x v="1"/>
    <x v="0"/>
    <s v="Order assembled"/>
    <x v="0"/>
    <x v="0"/>
    <x v="0"/>
    <n v="219"/>
    <n v="313.17"/>
  </r>
  <r>
    <s v="AD01-9365"/>
    <x v="2"/>
    <s v="Jan"/>
    <x v="1"/>
    <x v="0"/>
    <s v="Order assembled"/>
    <x v="0"/>
    <x v="0"/>
    <x v="0"/>
    <n v="229"/>
    <n v="327.47000000000003"/>
  </r>
  <r>
    <s v="AD01-9361"/>
    <x v="2"/>
    <s v="Jan"/>
    <x v="1"/>
    <x v="0"/>
    <s v="Order assembled"/>
    <x v="0"/>
    <x v="0"/>
    <x v="0"/>
    <n v="223"/>
    <n v="318.89"/>
  </r>
  <r>
    <s v="AD01-9362"/>
    <x v="2"/>
    <s v="Jan"/>
    <x v="1"/>
    <x v="0"/>
    <s v="Order assembled"/>
    <x v="0"/>
    <x v="0"/>
    <x v="0"/>
    <n v="789"/>
    <n v="1128.27"/>
  </r>
  <r>
    <s v="AD01-9362"/>
    <x v="2"/>
    <s v="Jan"/>
    <x v="1"/>
    <x v="0"/>
    <s v="Order assembled"/>
    <x v="0"/>
    <x v="0"/>
    <x v="0"/>
    <n v="822"/>
    <n v="1175.46"/>
  </r>
  <r>
    <s v="AD01-9362"/>
    <x v="2"/>
    <s v="Jan"/>
    <x v="1"/>
    <x v="0"/>
    <s v="Order assembled"/>
    <x v="0"/>
    <x v="0"/>
    <x v="1"/>
    <n v="233"/>
    <n v="333.19"/>
  </r>
  <r>
    <s v="AD01-9362"/>
    <x v="2"/>
    <s v="Jan"/>
    <x v="1"/>
    <x v="0"/>
    <s v="Order assembled"/>
    <x v="0"/>
    <x v="0"/>
    <x v="1"/>
    <n v="227"/>
    <n v="324.61"/>
  </r>
  <r>
    <s v="AD01-9361"/>
    <x v="2"/>
    <s v="Jan"/>
    <x v="1"/>
    <x v="0"/>
    <s v="Order assembled"/>
    <x v="0"/>
    <x v="0"/>
    <x v="1"/>
    <n v="221"/>
    <n v="316.02999999999997"/>
  </r>
  <r>
    <s v="AD01-9362"/>
    <x v="2"/>
    <s v="Jan"/>
    <x v="1"/>
    <x v="0"/>
    <s v="Order assembled"/>
    <x v="0"/>
    <x v="0"/>
    <x v="0"/>
    <n v="215"/>
    <n v="307.45"/>
  </r>
  <r>
    <s v="AD01-9364"/>
    <x v="2"/>
    <s v="Jan"/>
    <x v="1"/>
    <x v="0"/>
    <s v="Order assembled"/>
    <x v="0"/>
    <x v="0"/>
    <x v="0"/>
    <n v="263"/>
    <n v="376.09"/>
  </r>
  <r>
    <s v="AD01-9361"/>
    <x v="2"/>
    <s v="Jul"/>
    <x v="1"/>
    <x v="0"/>
    <s v="Order assembled"/>
    <x v="0"/>
    <x v="0"/>
    <x v="1"/>
    <n v="134"/>
    <n v="191.62"/>
  </r>
  <r>
    <s v="AD01-9361"/>
    <x v="2"/>
    <s v="Jul"/>
    <x v="1"/>
    <x v="0"/>
    <s v="Order assembled"/>
    <x v="0"/>
    <x v="0"/>
    <x v="1"/>
    <n v="128"/>
    <n v="183.04"/>
  </r>
  <r>
    <s v="AD01-9362"/>
    <x v="2"/>
    <s v="Jul"/>
    <x v="1"/>
    <x v="0"/>
    <s v="Order assembled"/>
    <x v="0"/>
    <x v="0"/>
    <x v="0"/>
    <n v="230"/>
    <n v="328.9"/>
  </r>
  <r>
    <s v="AD01-9362"/>
    <x v="2"/>
    <s v="Jul"/>
    <x v="1"/>
    <x v="0"/>
    <s v="Order assembled"/>
    <x v="0"/>
    <x v="0"/>
    <x v="0"/>
    <n v="136"/>
    <n v="194.48"/>
  </r>
  <r>
    <s v="AD01-9361"/>
    <x v="2"/>
    <s v="Jul"/>
    <x v="1"/>
    <x v="0"/>
    <s v="Order assembled"/>
    <x v="0"/>
    <x v="0"/>
    <x v="0"/>
    <n v="130"/>
    <n v="185.9"/>
  </r>
  <r>
    <s v="AD01-9364"/>
    <x v="2"/>
    <s v="Jul"/>
    <x v="1"/>
    <x v="0"/>
    <s v="Order assembled"/>
    <x v="0"/>
    <x v="0"/>
    <x v="0"/>
    <n v="370"/>
    <n v="529.1"/>
  </r>
  <r>
    <s v="AD01-9362"/>
    <x v="2"/>
    <s v="Jul"/>
    <x v="1"/>
    <x v="0"/>
    <s v="Order assembled"/>
    <x v="0"/>
    <x v="0"/>
    <x v="0"/>
    <n v="184"/>
    <n v="526.24"/>
  </r>
  <r>
    <s v="AD01-9362"/>
    <x v="2"/>
    <s v="Jul"/>
    <x v="1"/>
    <x v="0"/>
    <s v="Order assembled"/>
    <x v="0"/>
    <x v="0"/>
    <x v="0"/>
    <n v="232"/>
    <n v="526.24"/>
  </r>
  <r>
    <s v="AD01-9364"/>
    <x v="2"/>
    <s v="Jul"/>
    <x v="1"/>
    <x v="0"/>
    <s v="Order assembled"/>
    <x v="0"/>
    <x v="0"/>
    <x v="0"/>
    <n v="1013"/>
    <n v="1448.59"/>
  </r>
  <r>
    <s v="AD01-9363"/>
    <x v="2"/>
    <s v="Jul"/>
    <x v="1"/>
    <x v="0"/>
    <s v="Order assembled"/>
    <x v="0"/>
    <x v="0"/>
    <x v="0"/>
    <n v="234"/>
    <n v="334.62"/>
  </r>
  <r>
    <s v="AD01-9364"/>
    <x v="2"/>
    <s v="Jul"/>
    <x v="1"/>
    <x v="0"/>
    <s v="Order assembled"/>
    <x v="0"/>
    <x v="0"/>
    <x v="0"/>
    <n v="183"/>
    <n v="261.69"/>
  </r>
  <r>
    <s v="AD01-9362"/>
    <x v="2"/>
    <s v="Jul"/>
    <x v="1"/>
    <x v="0"/>
    <s v="Order assembled"/>
    <x v="0"/>
    <x v="0"/>
    <x v="0"/>
    <n v="231"/>
    <n v="330.33"/>
  </r>
  <r>
    <s v="AD01-9364"/>
    <x v="2"/>
    <s v="Jul"/>
    <x v="1"/>
    <x v="0"/>
    <s v="Order assembled"/>
    <x v="0"/>
    <x v="0"/>
    <x v="0"/>
    <n v="133"/>
    <n v="190.19"/>
  </r>
  <r>
    <s v="AD01-9362"/>
    <x v="2"/>
    <s v="Jul"/>
    <x v="1"/>
    <x v="0"/>
    <s v="Order assembled"/>
    <x v="0"/>
    <x v="0"/>
    <x v="0"/>
    <n v="127"/>
    <n v="181.61"/>
  </r>
  <r>
    <s v="AD01-9362"/>
    <x v="2"/>
    <s v="Jul"/>
    <x v="1"/>
    <x v="0"/>
    <s v="Order assembled"/>
    <x v="0"/>
    <x v="0"/>
    <x v="0"/>
    <n v="794"/>
    <n v="1135.42"/>
  </r>
  <r>
    <s v="AD01-9362"/>
    <x v="2"/>
    <s v="Jul"/>
    <x v="1"/>
    <x v="0"/>
    <s v="Order assembled"/>
    <x v="0"/>
    <x v="0"/>
    <x v="1"/>
    <n v="137"/>
    <n v="195.91"/>
  </r>
  <r>
    <s v="AD01-9361"/>
    <x v="2"/>
    <s v="Jul"/>
    <x v="1"/>
    <x v="0"/>
    <s v="Order assembled"/>
    <x v="0"/>
    <x v="0"/>
    <x v="1"/>
    <n v="131"/>
    <n v="187.33"/>
  </r>
  <r>
    <s v="AD01-9361"/>
    <x v="2"/>
    <s v="Jul"/>
    <x v="1"/>
    <x v="0"/>
    <s v="Order assembled"/>
    <x v="0"/>
    <x v="0"/>
    <x v="1"/>
    <n v="371"/>
    <n v="530.53"/>
  </r>
  <r>
    <s v="AD01-9361"/>
    <x v="2"/>
    <s v="Jul"/>
    <x v="1"/>
    <x v="0"/>
    <s v="Order assembled"/>
    <x v="0"/>
    <x v="0"/>
    <x v="0"/>
    <n v="185"/>
    <n v="264.55"/>
  </r>
  <r>
    <s v="AD01-9362"/>
    <x v="2"/>
    <s v="Jul"/>
    <x v="1"/>
    <x v="0"/>
    <s v="Order assembled"/>
    <x v="0"/>
    <x v="0"/>
    <x v="0"/>
    <n v="233"/>
    <n v="333.19"/>
  </r>
  <r>
    <s v="AD01-9362"/>
    <x v="2"/>
    <s v="Jun"/>
    <x v="1"/>
    <x v="0"/>
    <s v="Order assembled"/>
    <x v="0"/>
    <x v="0"/>
    <x v="1"/>
    <n v="152"/>
    <n v="217.36"/>
  </r>
  <r>
    <s v="AD01-9362"/>
    <x v="2"/>
    <s v="Jun"/>
    <x v="1"/>
    <x v="0"/>
    <s v="Order assembled"/>
    <x v="0"/>
    <x v="0"/>
    <x v="1"/>
    <n v="146"/>
    <n v="208.78"/>
  </r>
  <r>
    <s v="AD01-9362"/>
    <x v="2"/>
    <s v="Jun"/>
    <x v="1"/>
    <x v="0"/>
    <s v="Order assembled"/>
    <x v="0"/>
    <x v="0"/>
    <x v="1"/>
    <n v="140"/>
    <n v="200.2"/>
  </r>
  <r>
    <s v="AD01-9365"/>
    <x v="2"/>
    <s v="Jun"/>
    <x v="1"/>
    <x v="0"/>
    <s v="Order assembled"/>
    <x v="0"/>
    <x v="0"/>
    <x v="0"/>
    <n v="188"/>
    <n v="268.83999999999997"/>
  </r>
  <r>
    <s v="AD01-9361"/>
    <x v="2"/>
    <s v="Jun"/>
    <x v="1"/>
    <x v="0"/>
    <s v="Order assembled"/>
    <x v="0"/>
    <x v="0"/>
    <x v="0"/>
    <n v="236"/>
    <n v="337.48"/>
  </r>
  <r>
    <s v="AD01-9362"/>
    <x v="2"/>
    <s v="Jun"/>
    <x v="1"/>
    <x v="0"/>
    <s v="Order assembled"/>
    <x v="0"/>
    <x v="0"/>
    <x v="0"/>
    <n v="154"/>
    <n v="220.22"/>
  </r>
  <r>
    <s v="AD01-9361"/>
    <x v="2"/>
    <s v="Jun"/>
    <x v="1"/>
    <x v="0"/>
    <s v="Order assembled"/>
    <x v="0"/>
    <x v="0"/>
    <x v="0"/>
    <n v="148"/>
    <n v="211.64"/>
  </r>
  <r>
    <s v="AD01-9364"/>
    <x v="2"/>
    <s v="Jun"/>
    <x v="1"/>
    <x v="0"/>
    <s v="Order assembled"/>
    <x v="0"/>
    <x v="0"/>
    <x v="0"/>
    <n v="142"/>
    <n v="203.06"/>
  </r>
  <r>
    <s v="AD01-9361"/>
    <x v="2"/>
    <s v="Jun"/>
    <x v="1"/>
    <x v="0"/>
    <s v="Order assembled"/>
    <x v="0"/>
    <x v="0"/>
    <x v="0"/>
    <n v="190"/>
    <n v="526.24"/>
  </r>
  <r>
    <s v="AD01-9363"/>
    <x v="2"/>
    <s v="Jun"/>
    <x v="1"/>
    <x v="0"/>
    <s v="Order assembled"/>
    <x v="0"/>
    <x v="0"/>
    <x v="0"/>
    <n v="238"/>
    <n v="526.24"/>
  </r>
  <r>
    <s v="AD01-9364"/>
    <x v="2"/>
    <s v="Jun"/>
    <x v="1"/>
    <x v="0"/>
    <s v="Order assembled"/>
    <x v="0"/>
    <x v="0"/>
    <x v="0"/>
    <n v="1012"/>
    <n v="1447.16"/>
  </r>
  <r>
    <s v="AD01-9364"/>
    <x v="2"/>
    <s v="Jun"/>
    <x v="1"/>
    <x v="0"/>
    <s v="Order assembled"/>
    <x v="0"/>
    <x v="0"/>
    <x v="0"/>
    <n v="189"/>
    <n v="270.27"/>
  </r>
  <r>
    <s v="AD01-9362"/>
    <x v="2"/>
    <s v="Jun"/>
    <x v="1"/>
    <x v="0"/>
    <s v="Order assembled"/>
    <x v="0"/>
    <x v="0"/>
    <x v="0"/>
    <n v="237"/>
    <n v="338.91"/>
  </r>
  <r>
    <s v="AD01-9364"/>
    <x v="2"/>
    <s v="Jun"/>
    <x v="1"/>
    <x v="0"/>
    <s v="Order assembled"/>
    <x v="0"/>
    <x v="0"/>
    <x v="0"/>
    <n v="151"/>
    <n v="215.93"/>
  </r>
  <r>
    <s v="AD01-9361"/>
    <x v="2"/>
    <s v="Jun"/>
    <x v="1"/>
    <x v="0"/>
    <s v="Order assembled"/>
    <x v="0"/>
    <x v="0"/>
    <x v="0"/>
    <n v="145"/>
    <n v="207.35"/>
  </r>
  <r>
    <s v="AD01-9365"/>
    <x v="2"/>
    <s v="Jun"/>
    <x v="1"/>
    <x v="0"/>
    <s v="Order assembled"/>
    <x v="0"/>
    <x v="0"/>
    <x v="0"/>
    <n v="139"/>
    <n v="198.77"/>
  </r>
  <r>
    <s v="AD01-9362"/>
    <x v="2"/>
    <s v="Jun"/>
    <x v="1"/>
    <x v="0"/>
    <s v="Order assembled"/>
    <x v="0"/>
    <x v="0"/>
    <x v="0"/>
    <n v="793"/>
    <n v="1133.99"/>
  </r>
  <r>
    <s v="AD01-9362"/>
    <x v="2"/>
    <s v="Jun"/>
    <x v="1"/>
    <x v="0"/>
    <s v="Order assembled"/>
    <x v="0"/>
    <x v="0"/>
    <x v="0"/>
    <n v="827"/>
    <n v="1182.6099999999999"/>
  </r>
  <r>
    <s v="AD01-9365"/>
    <x v="2"/>
    <s v="Jun"/>
    <x v="1"/>
    <x v="0"/>
    <s v="Order assembled"/>
    <x v="0"/>
    <x v="0"/>
    <x v="1"/>
    <n v="149"/>
    <n v="213.07"/>
  </r>
  <r>
    <s v="AD01-9361"/>
    <x v="2"/>
    <s v="Jun"/>
    <x v="1"/>
    <x v="0"/>
    <s v="Order assembled"/>
    <x v="0"/>
    <x v="0"/>
    <x v="1"/>
    <n v="143"/>
    <n v="204.49"/>
  </r>
  <r>
    <s v="AD01-9361"/>
    <x v="2"/>
    <s v="Jun"/>
    <x v="1"/>
    <x v="0"/>
    <s v="Order assembled"/>
    <x v="0"/>
    <x v="0"/>
    <x v="0"/>
    <n v="191"/>
    <n v="273.13"/>
  </r>
  <r>
    <s v="AD01-9362"/>
    <x v="2"/>
    <s v="Jun"/>
    <x v="1"/>
    <x v="0"/>
    <s v="Order assembled"/>
    <x v="0"/>
    <x v="0"/>
    <x v="0"/>
    <n v="239"/>
    <n v="341.77"/>
  </r>
  <r>
    <s v="AD01-9362"/>
    <x v="2"/>
    <s v="Mar"/>
    <x v="1"/>
    <x v="0"/>
    <s v="Order assembled"/>
    <x v="0"/>
    <x v="0"/>
    <x v="1"/>
    <n v="200"/>
    <n v="286"/>
  </r>
  <r>
    <s v="AD01-9362"/>
    <x v="2"/>
    <s v="Mar"/>
    <x v="1"/>
    <x v="0"/>
    <s v="Order assembled"/>
    <x v="0"/>
    <x v="0"/>
    <x v="1"/>
    <n v="194"/>
    <n v="277.42"/>
  </r>
  <r>
    <s v="AD01-9361"/>
    <x v="2"/>
    <s v="Mar"/>
    <x v="1"/>
    <x v="0"/>
    <s v="Order assembled"/>
    <x v="0"/>
    <x v="0"/>
    <x v="1"/>
    <n v="188"/>
    <n v="268.83999999999997"/>
  </r>
  <r>
    <s v="AD01-9362"/>
    <x v="2"/>
    <s v="Mar"/>
    <x v="1"/>
    <x v="0"/>
    <s v="Order assembled"/>
    <x v="0"/>
    <x v="0"/>
    <x v="0"/>
    <n v="206"/>
    <n v="294.58"/>
  </r>
  <r>
    <s v="AD01-9361"/>
    <x v="2"/>
    <s v="Mar"/>
    <x v="1"/>
    <x v="0"/>
    <s v="Order assembled"/>
    <x v="0"/>
    <x v="0"/>
    <x v="0"/>
    <n v="254"/>
    <n v="363.22"/>
  </r>
  <r>
    <s v="AD01-9363"/>
    <x v="2"/>
    <s v="Mar"/>
    <x v="1"/>
    <x v="0"/>
    <s v="Order assembled"/>
    <x v="0"/>
    <x v="0"/>
    <x v="0"/>
    <n v="202"/>
    <n v="288.86"/>
  </r>
  <r>
    <s v="AD01-9362"/>
    <x v="2"/>
    <s v="Mar"/>
    <x v="1"/>
    <x v="0"/>
    <s v="Order assembled"/>
    <x v="0"/>
    <x v="0"/>
    <x v="0"/>
    <n v="196"/>
    <n v="280.27999999999997"/>
  </r>
  <r>
    <s v="AD01-9362"/>
    <x v="2"/>
    <s v="Mar"/>
    <x v="1"/>
    <x v="0"/>
    <s v="Order assembled"/>
    <x v="0"/>
    <x v="0"/>
    <x v="0"/>
    <n v="190"/>
    <n v="271.7"/>
  </r>
  <r>
    <s v="AD01-9361"/>
    <x v="2"/>
    <s v="Mar"/>
    <x v="1"/>
    <x v="0"/>
    <s v="Order assembled"/>
    <x v="0"/>
    <x v="0"/>
    <x v="0"/>
    <n v="208"/>
    <n v="526.24"/>
  </r>
  <r>
    <s v="AD01-9362"/>
    <x v="2"/>
    <s v="Mar"/>
    <x v="1"/>
    <x v="0"/>
    <s v="Order assembled"/>
    <x v="0"/>
    <x v="0"/>
    <x v="0"/>
    <n v="1010"/>
    <n v="1444.3"/>
  </r>
  <r>
    <s v="AD01-9361"/>
    <x v="2"/>
    <s v="Mar"/>
    <x v="1"/>
    <x v="0"/>
    <s v="Order assembled"/>
    <x v="0"/>
    <x v="0"/>
    <x v="0"/>
    <n v="252"/>
    <n v="360.36"/>
  </r>
  <r>
    <s v="AD01-9362"/>
    <x v="2"/>
    <s v="Mar"/>
    <x v="1"/>
    <x v="0"/>
    <s v="Order assembled"/>
    <x v="0"/>
    <x v="0"/>
    <x v="0"/>
    <n v="207"/>
    <n v="296.01"/>
  </r>
  <r>
    <s v="AD01-9361"/>
    <x v="2"/>
    <s v="Mar"/>
    <x v="1"/>
    <x v="0"/>
    <s v="Order assembled"/>
    <x v="0"/>
    <x v="0"/>
    <x v="0"/>
    <n v="255"/>
    <n v="364.65"/>
  </r>
  <r>
    <s v="AD01-9361"/>
    <x v="2"/>
    <s v="Mar"/>
    <x v="1"/>
    <x v="0"/>
    <s v="Order assembled"/>
    <x v="0"/>
    <x v="0"/>
    <x v="0"/>
    <n v="199"/>
    <n v="284.57"/>
  </r>
  <r>
    <s v="AD01-9362"/>
    <x v="2"/>
    <s v="Mar"/>
    <x v="1"/>
    <x v="0"/>
    <s v="Order assembled"/>
    <x v="0"/>
    <x v="0"/>
    <x v="0"/>
    <n v="193"/>
    <n v="275.99"/>
  </r>
  <r>
    <s v="AD01-9362"/>
    <x v="2"/>
    <s v="Mar"/>
    <x v="1"/>
    <x v="0"/>
    <s v="Order assembled"/>
    <x v="0"/>
    <x v="0"/>
    <x v="0"/>
    <n v="187"/>
    <n v="267.41000000000003"/>
  </r>
  <r>
    <s v="AD01-9362"/>
    <x v="2"/>
    <s v="Mar"/>
    <x v="1"/>
    <x v="0"/>
    <s v="Order assembled"/>
    <x v="0"/>
    <x v="0"/>
    <x v="0"/>
    <n v="791"/>
    <n v="1131.1300000000001"/>
  </r>
  <r>
    <s v="AD01-9362"/>
    <x v="2"/>
    <s v="Mar"/>
    <x v="1"/>
    <x v="0"/>
    <s v="Order assembled"/>
    <x v="0"/>
    <x v="0"/>
    <x v="0"/>
    <n v="824"/>
    <n v="1178.32"/>
  </r>
  <r>
    <s v="AD01-9363"/>
    <x v="2"/>
    <s v="Mar"/>
    <x v="1"/>
    <x v="0"/>
    <s v="Order assembled"/>
    <x v="0"/>
    <x v="0"/>
    <x v="1"/>
    <n v="197"/>
    <n v="281.70999999999998"/>
  </r>
  <r>
    <s v="AD01-9364"/>
    <x v="2"/>
    <s v="Mar"/>
    <x v="1"/>
    <x v="0"/>
    <s v="Order assembled"/>
    <x v="0"/>
    <x v="0"/>
    <x v="1"/>
    <n v="191"/>
    <n v="273.13"/>
  </r>
  <r>
    <s v="AD01-9363"/>
    <x v="2"/>
    <s v="Mar"/>
    <x v="1"/>
    <x v="0"/>
    <s v="Order assembled"/>
    <x v="0"/>
    <x v="0"/>
    <x v="0"/>
    <n v="209"/>
    <n v="298.87"/>
  </r>
  <r>
    <s v="AD01-9363"/>
    <x v="2"/>
    <s v="Mar"/>
    <x v="1"/>
    <x v="0"/>
    <s v="Order assembled"/>
    <x v="0"/>
    <x v="0"/>
    <x v="0"/>
    <n v="251"/>
    <n v="358.93"/>
  </r>
  <r>
    <s v="AD01-9361"/>
    <x v="2"/>
    <s v="May"/>
    <x v="1"/>
    <x v="0"/>
    <s v="Order assembled"/>
    <x v="0"/>
    <x v="0"/>
    <x v="1"/>
    <n v="170"/>
    <n v="243.1"/>
  </r>
  <r>
    <s v="AD01-9364"/>
    <x v="2"/>
    <s v="May"/>
    <x v="1"/>
    <x v="0"/>
    <s v="Order assembled"/>
    <x v="0"/>
    <x v="0"/>
    <x v="1"/>
    <n v="164"/>
    <n v="234.52"/>
  </r>
  <r>
    <s v="AD01-9364"/>
    <x v="2"/>
    <s v="May"/>
    <x v="1"/>
    <x v="0"/>
    <s v="Order assembled"/>
    <x v="0"/>
    <x v="0"/>
    <x v="1"/>
    <n v="158"/>
    <n v="225.94"/>
  </r>
  <r>
    <s v="AD01-9363"/>
    <x v="2"/>
    <s v="May"/>
    <x v="1"/>
    <x v="0"/>
    <s v="Order assembled"/>
    <x v="0"/>
    <x v="0"/>
    <x v="0"/>
    <n v="194"/>
    <n v="277.42"/>
  </r>
  <r>
    <s v="AD01-9364"/>
    <x v="2"/>
    <s v="May"/>
    <x v="1"/>
    <x v="0"/>
    <s v="Order assembled"/>
    <x v="0"/>
    <x v="0"/>
    <x v="0"/>
    <n v="242"/>
    <n v="346.06"/>
  </r>
  <r>
    <s v="AD01-9364"/>
    <x v="2"/>
    <s v="May"/>
    <x v="1"/>
    <x v="0"/>
    <s v="Order assembled"/>
    <x v="0"/>
    <x v="0"/>
    <x v="0"/>
    <n v="166"/>
    <n v="237.38"/>
  </r>
  <r>
    <s v="AD01-9362"/>
    <x v="2"/>
    <s v="May"/>
    <x v="1"/>
    <x v="0"/>
    <s v="Order assembled"/>
    <x v="0"/>
    <x v="0"/>
    <x v="0"/>
    <n v="160"/>
    <n v="228.8"/>
  </r>
  <r>
    <s v="AD01-9361"/>
    <x v="2"/>
    <s v="May"/>
    <x v="1"/>
    <x v="0"/>
    <s v="Order assembled"/>
    <x v="0"/>
    <x v="0"/>
    <x v="0"/>
    <n v="196"/>
    <n v="526.24"/>
  </r>
  <r>
    <s v="AD01-9364"/>
    <x v="2"/>
    <s v="May"/>
    <x v="1"/>
    <x v="0"/>
    <s v="Order assembled"/>
    <x v="0"/>
    <x v="0"/>
    <x v="0"/>
    <n v="244"/>
    <n v="526.24"/>
  </r>
  <r>
    <s v="AD01-9364"/>
    <x v="2"/>
    <s v="May"/>
    <x v="1"/>
    <x v="0"/>
    <s v="Order assembled"/>
    <x v="0"/>
    <x v="0"/>
    <x v="0"/>
    <n v="1011"/>
    <n v="1445.73"/>
  </r>
  <r>
    <s v="AD01-9364"/>
    <x v="2"/>
    <s v="May"/>
    <x v="1"/>
    <x v="0"/>
    <s v="Order assembled"/>
    <x v="0"/>
    <x v="0"/>
    <x v="0"/>
    <n v="240"/>
    <n v="343.2"/>
  </r>
  <r>
    <s v="AD01-9362"/>
    <x v="2"/>
    <s v="May"/>
    <x v="1"/>
    <x v="0"/>
    <s v="Order assembled"/>
    <x v="0"/>
    <x v="0"/>
    <x v="0"/>
    <n v="195"/>
    <n v="278.85000000000002"/>
  </r>
  <r>
    <s v="AD01-9362"/>
    <x v="2"/>
    <s v="May"/>
    <x v="1"/>
    <x v="0"/>
    <s v="Order assembled"/>
    <x v="0"/>
    <x v="0"/>
    <x v="0"/>
    <n v="243"/>
    <n v="347.49"/>
  </r>
  <r>
    <s v="AD01-9364"/>
    <x v="2"/>
    <s v="May"/>
    <x v="1"/>
    <x v="0"/>
    <s v="Order assembled"/>
    <x v="0"/>
    <x v="0"/>
    <x v="0"/>
    <n v="169"/>
    <n v="241.67"/>
  </r>
  <r>
    <s v="AD01-9361"/>
    <x v="2"/>
    <s v="May"/>
    <x v="1"/>
    <x v="0"/>
    <s v="Order assembled"/>
    <x v="0"/>
    <x v="0"/>
    <x v="0"/>
    <n v="163"/>
    <n v="233.09"/>
  </r>
  <r>
    <s v="AD01-9363"/>
    <x v="2"/>
    <s v="May"/>
    <x v="1"/>
    <x v="0"/>
    <s v="Order assembled"/>
    <x v="0"/>
    <x v="0"/>
    <x v="0"/>
    <n v="157"/>
    <n v="224.51"/>
  </r>
  <r>
    <s v="AD01-9362"/>
    <x v="2"/>
    <s v="May"/>
    <x v="1"/>
    <x v="0"/>
    <s v="Order assembled"/>
    <x v="0"/>
    <x v="0"/>
    <x v="0"/>
    <n v="826"/>
    <n v="1181.18"/>
  </r>
  <r>
    <s v="AD01-9362"/>
    <x v="2"/>
    <s v="May"/>
    <x v="1"/>
    <x v="0"/>
    <s v="Order assembled"/>
    <x v="0"/>
    <x v="0"/>
    <x v="1"/>
    <n v="167"/>
    <n v="238.81"/>
  </r>
  <r>
    <s v="AD01-9362"/>
    <x v="2"/>
    <s v="May"/>
    <x v="1"/>
    <x v="0"/>
    <s v="Order assembled"/>
    <x v="0"/>
    <x v="0"/>
    <x v="1"/>
    <n v="161"/>
    <n v="230.23"/>
  </r>
  <r>
    <s v="AD01-9362"/>
    <x v="2"/>
    <s v="May"/>
    <x v="1"/>
    <x v="0"/>
    <s v="Order assembled"/>
    <x v="0"/>
    <x v="0"/>
    <x v="1"/>
    <n v="155"/>
    <n v="221.65"/>
  </r>
  <r>
    <s v="AD01-9364"/>
    <x v="2"/>
    <s v="May"/>
    <x v="1"/>
    <x v="0"/>
    <s v="Order assembled"/>
    <x v="0"/>
    <x v="0"/>
    <x v="0"/>
    <n v="197"/>
    <n v="281.70999999999998"/>
  </r>
  <r>
    <s v="AD01-9361"/>
    <x v="2"/>
    <s v="May"/>
    <x v="1"/>
    <x v="0"/>
    <s v="Order assembled"/>
    <x v="0"/>
    <x v="0"/>
    <x v="0"/>
    <n v="245"/>
    <n v="350.35"/>
  </r>
  <r>
    <s v="AD01-9362"/>
    <x v="2"/>
    <s v="Nov"/>
    <x v="1"/>
    <x v="0"/>
    <s v="Order assembled"/>
    <x v="0"/>
    <x v="0"/>
    <x v="1"/>
    <n v="320"/>
    <n v="457.6"/>
  </r>
  <r>
    <s v="AD01-9361"/>
    <x v="2"/>
    <s v="Nov"/>
    <x v="1"/>
    <x v="0"/>
    <s v="Order assembled"/>
    <x v="0"/>
    <x v="0"/>
    <x v="1"/>
    <n v="314"/>
    <n v="449.02"/>
  </r>
  <r>
    <s v="AD01-9364"/>
    <x v="2"/>
    <s v="Nov"/>
    <x v="1"/>
    <x v="0"/>
    <s v="Order assembled"/>
    <x v="0"/>
    <x v="0"/>
    <x v="1"/>
    <n v="308"/>
    <n v="440.44"/>
  </r>
  <r>
    <s v="AD01-9361"/>
    <x v="2"/>
    <s v="Nov"/>
    <x v="1"/>
    <x v="0"/>
    <s v="Order assembled"/>
    <x v="0"/>
    <x v="0"/>
    <x v="0"/>
    <n v="236"/>
    <n v="337.48"/>
  </r>
  <r>
    <s v="AD01-9362"/>
    <x v="2"/>
    <s v="Nov"/>
    <x v="1"/>
    <x v="0"/>
    <s v="Order assembled"/>
    <x v="0"/>
    <x v="0"/>
    <x v="0"/>
    <n v="164"/>
    <n v="234.52"/>
  </r>
  <r>
    <s v="AD01-9361"/>
    <x v="2"/>
    <s v="Nov"/>
    <x v="1"/>
    <x v="0"/>
    <s v="Order assembled"/>
    <x v="0"/>
    <x v="0"/>
    <x v="0"/>
    <n v="212"/>
    <n v="303.16000000000003"/>
  </r>
  <r>
    <s v="AD01-9362"/>
    <x v="2"/>
    <s v="Nov"/>
    <x v="1"/>
    <x v="0"/>
    <s v="Order assembled"/>
    <x v="0"/>
    <x v="0"/>
    <x v="0"/>
    <n v="316"/>
    <n v="451.88"/>
  </r>
  <r>
    <s v="AD01-9361"/>
    <x v="2"/>
    <s v="Nov"/>
    <x v="1"/>
    <x v="0"/>
    <s v="Order assembled"/>
    <x v="0"/>
    <x v="0"/>
    <x v="0"/>
    <n v="310"/>
    <n v="443.3"/>
  </r>
  <r>
    <s v="AD01-9362"/>
    <x v="2"/>
    <s v="Nov"/>
    <x v="1"/>
    <x v="0"/>
    <s v="Order assembled"/>
    <x v="0"/>
    <x v="0"/>
    <x v="0"/>
    <n v="238"/>
    <n v="526.24"/>
  </r>
  <r>
    <s v="AD01-9362"/>
    <x v="2"/>
    <s v="Nov"/>
    <x v="1"/>
    <x v="0"/>
    <s v="Order assembled"/>
    <x v="0"/>
    <x v="0"/>
    <x v="0"/>
    <n v="166"/>
    <n v="526.24"/>
  </r>
  <r>
    <s v="AD01-9361"/>
    <x v="2"/>
    <s v="Nov"/>
    <x v="1"/>
    <x v="0"/>
    <s v="Order assembled"/>
    <x v="0"/>
    <x v="0"/>
    <x v="0"/>
    <n v="208"/>
    <n v="526.24"/>
  </r>
  <r>
    <s v="AD01-9364"/>
    <x v="2"/>
    <s v="Nov"/>
    <x v="1"/>
    <x v="0"/>
    <s v="Order assembled"/>
    <x v="0"/>
    <x v="0"/>
    <x v="0"/>
    <n v="963"/>
    <n v="1377.09"/>
  </r>
  <r>
    <s v="AD01-9361"/>
    <x v="2"/>
    <s v="Nov"/>
    <x v="1"/>
    <x v="0"/>
    <s v="Order assembled"/>
    <x v="0"/>
    <x v="0"/>
    <x v="0"/>
    <n v="1017"/>
    <n v="1454.31"/>
  </r>
  <r>
    <s v="AD01-9361"/>
    <x v="2"/>
    <s v="Nov"/>
    <x v="1"/>
    <x v="0"/>
    <s v="Order assembled"/>
    <x v="0"/>
    <x v="0"/>
    <x v="0"/>
    <n v="210"/>
    <n v="300.3"/>
  </r>
  <r>
    <s v="AD01-9361"/>
    <x v="2"/>
    <s v="Nov"/>
    <x v="1"/>
    <x v="0"/>
    <s v="Order assembled"/>
    <x v="0"/>
    <x v="0"/>
    <x v="0"/>
    <n v="237"/>
    <n v="338.91"/>
  </r>
  <r>
    <s v="AD01-9362"/>
    <x v="2"/>
    <s v="Nov"/>
    <x v="1"/>
    <x v="0"/>
    <s v="Order assembled"/>
    <x v="0"/>
    <x v="0"/>
    <x v="0"/>
    <n v="165"/>
    <n v="235.95"/>
  </r>
  <r>
    <s v="AD01-9364"/>
    <x v="2"/>
    <s v="Nov"/>
    <x v="1"/>
    <x v="0"/>
    <s v="Order assembled"/>
    <x v="0"/>
    <x v="0"/>
    <x v="0"/>
    <n v="213"/>
    <n v="304.58999999999997"/>
  </r>
  <r>
    <s v="AD01-9362"/>
    <x v="2"/>
    <s v="Nov"/>
    <x v="1"/>
    <x v="0"/>
    <s v="Order assembled"/>
    <x v="0"/>
    <x v="0"/>
    <x v="0"/>
    <n v="319"/>
    <n v="456.17"/>
  </r>
  <r>
    <s v="AD01-9362"/>
    <x v="2"/>
    <s v="Nov"/>
    <x v="1"/>
    <x v="0"/>
    <s v="Order assembled"/>
    <x v="0"/>
    <x v="0"/>
    <x v="0"/>
    <n v="313"/>
    <n v="447.59"/>
  </r>
  <r>
    <s v="AD01-9361"/>
    <x v="2"/>
    <s v="Nov"/>
    <x v="1"/>
    <x v="0"/>
    <s v="Order assembled"/>
    <x v="0"/>
    <x v="0"/>
    <x v="0"/>
    <n v="307"/>
    <n v="439.01"/>
  </r>
  <r>
    <s v="AD01-9361"/>
    <x v="2"/>
    <s v="Nov"/>
    <x v="1"/>
    <x v="0"/>
    <s v="Order assembled"/>
    <x v="0"/>
    <x v="0"/>
    <x v="0"/>
    <n v="235"/>
    <n v="336.05"/>
  </r>
  <r>
    <s v="AD01-9361"/>
    <x v="2"/>
    <s v="Nov"/>
    <x v="1"/>
    <x v="0"/>
    <s v="Order assembled"/>
    <x v="0"/>
    <x v="0"/>
    <x v="0"/>
    <n v="798"/>
    <n v="1141.1400000000001"/>
  </r>
  <r>
    <s v="AD01-9362"/>
    <x v="2"/>
    <s v="Nov"/>
    <x v="1"/>
    <x v="0"/>
    <s v="Order assembled"/>
    <x v="0"/>
    <x v="0"/>
    <x v="0"/>
    <n v="831"/>
    <n v="1188.33"/>
  </r>
  <r>
    <s v="AD01-9364"/>
    <x v="2"/>
    <s v="Nov"/>
    <x v="1"/>
    <x v="0"/>
    <s v="Order assembled"/>
    <x v="0"/>
    <x v="0"/>
    <x v="1"/>
    <n v="317"/>
    <n v="453.31"/>
  </r>
  <r>
    <s v="AD01-9361"/>
    <x v="2"/>
    <s v="Nov"/>
    <x v="1"/>
    <x v="0"/>
    <s v="Order assembled"/>
    <x v="0"/>
    <x v="0"/>
    <x v="1"/>
    <n v="311"/>
    <n v="444.73"/>
  </r>
  <r>
    <s v="AD01-9365"/>
    <x v="2"/>
    <s v="Nov"/>
    <x v="1"/>
    <x v="0"/>
    <s v="Order assembled"/>
    <x v="0"/>
    <x v="0"/>
    <x v="1"/>
    <n v="305"/>
    <n v="436.15"/>
  </r>
  <r>
    <s v="AD01-9361"/>
    <x v="2"/>
    <s v="Nov"/>
    <x v="1"/>
    <x v="0"/>
    <s v="Order assembled"/>
    <x v="0"/>
    <x v="0"/>
    <x v="0"/>
    <n v="239"/>
    <n v="341.77"/>
  </r>
  <r>
    <s v="AD01-9361"/>
    <x v="2"/>
    <s v="Nov"/>
    <x v="1"/>
    <x v="0"/>
    <s v="Order assembled"/>
    <x v="0"/>
    <x v="0"/>
    <x v="0"/>
    <n v="209"/>
    <n v="298.87"/>
  </r>
  <r>
    <s v="AD01-9364"/>
    <x v="2"/>
    <s v="Oct"/>
    <x v="1"/>
    <x v="0"/>
    <s v="Order assembled"/>
    <x v="0"/>
    <x v="0"/>
    <x v="1"/>
    <n v="332"/>
    <n v="474.76"/>
  </r>
  <r>
    <s v="AD01-9362"/>
    <x v="2"/>
    <s v="Oct"/>
    <x v="1"/>
    <x v="0"/>
    <s v="Order assembled"/>
    <x v="0"/>
    <x v="0"/>
    <x v="1"/>
    <n v="326"/>
    <n v="466.18"/>
  </r>
  <r>
    <s v="AD01-9361"/>
    <x v="2"/>
    <s v="Oct"/>
    <x v="1"/>
    <x v="0"/>
    <s v="Order assembled"/>
    <x v="0"/>
    <x v="0"/>
    <x v="0"/>
    <n v="242"/>
    <n v="346.06"/>
  </r>
  <r>
    <s v="AD01-9361"/>
    <x v="2"/>
    <s v="Oct"/>
    <x v="1"/>
    <x v="0"/>
    <s v="Order assembled"/>
    <x v="0"/>
    <x v="0"/>
    <x v="0"/>
    <n v="170"/>
    <n v="243.1"/>
  </r>
  <r>
    <s v="AD01-9361"/>
    <x v="2"/>
    <s v="Oct"/>
    <x v="1"/>
    <x v="0"/>
    <s v="Order assembled"/>
    <x v="0"/>
    <x v="0"/>
    <x v="0"/>
    <n v="218"/>
    <n v="311.74"/>
  </r>
  <r>
    <s v="AD01-9361"/>
    <x v="2"/>
    <s v="Oct"/>
    <x v="1"/>
    <x v="0"/>
    <s v="Order assembled"/>
    <x v="0"/>
    <x v="0"/>
    <x v="0"/>
    <n v="334"/>
    <n v="477.62"/>
  </r>
  <r>
    <s v="AD01-9363"/>
    <x v="2"/>
    <s v="Oct"/>
    <x v="1"/>
    <x v="0"/>
    <s v="Order assembled"/>
    <x v="0"/>
    <x v="0"/>
    <x v="0"/>
    <n v="328"/>
    <n v="469.04"/>
  </r>
  <r>
    <s v="AD01-9362"/>
    <x v="2"/>
    <s v="Oct"/>
    <x v="1"/>
    <x v="0"/>
    <s v="Order assembled"/>
    <x v="0"/>
    <x v="0"/>
    <x v="0"/>
    <n v="322"/>
    <n v="460.46"/>
  </r>
  <r>
    <s v="AD01-9362"/>
    <x v="2"/>
    <s v="Oct"/>
    <x v="1"/>
    <x v="0"/>
    <s v="Order assembled"/>
    <x v="0"/>
    <x v="0"/>
    <x v="0"/>
    <n v="244"/>
    <n v="526.24"/>
  </r>
  <r>
    <s v="AD01-9362"/>
    <x v="2"/>
    <s v="Oct"/>
    <x v="1"/>
    <x v="0"/>
    <s v="Order assembled"/>
    <x v="0"/>
    <x v="0"/>
    <x v="0"/>
    <n v="214"/>
    <n v="526.24"/>
  </r>
  <r>
    <s v="AD01-9361"/>
    <x v="2"/>
    <s v="Oct"/>
    <x v="1"/>
    <x v="0"/>
    <s v="Order assembled"/>
    <x v="0"/>
    <x v="0"/>
    <x v="0"/>
    <n v="1016"/>
    <n v="1452.88"/>
  </r>
  <r>
    <s v="AD01-9362"/>
    <x v="2"/>
    <s v="Oct"/>
    <x v="1"/>
    <x v="0"/>
    <s v="Order assembled"/>
    <x v="0"/>
    <x v="0"/>
    <x v="0"/>
    <n v="216"/>
    <n v="308.88"/>
  </r>
  <r>
    <s v="AD01-9362"/>
    <x v="2"/>
    <s v="Oct"/>
    <x v="1"/>
    <x v="0"/>
    <s v="Order assembled"/>
    <x v="0"/>
    <x v="0"/>
    <x v="0"/>
    <n v="243"/>
    <n v="347.49"/>
  </r>
  <r>
    <s v="AD01-9361"/>
    <x v="2"/>
    <s v="Oct"/>
    <x v="1"/>
    <x v="0"/>
    <s v="Order assembled"/>
    <x v="0"/>
    <x v="0"/>
    <x v="0"/>
    <n v="171"/>
    <n v="244.53"/>
  </r>
  <r>
    <s v="AD01-9361"/>
    <x v="2"/>
    <s v="Oct"/>
    <x v="1"/>
    <x v="0"/>
    <s v="Order assembled"/>
    <x v="0"/>
    <x v="0"/>
    <x v="0"/>
    <n v="331"/>
    <n v="473.33"/>
  </r>
  <r>
    <s v="AD01-9361"/>
    <x v="2"/>
    <s v="Oct"/>
    <x v="1"/>
    <x v="0"/>
    <s v="Order assembled"/>
    <x v="0"/>
    <x v="0"/>
    <x v="0"/>
    <n v="325"/>
    <n v="464.75"/>
  </r>
  <r>
    <s v="AD01-9362"/>
    <x v="2"/>
    <s v="Oct"/>
    <x v="1"/>
    <x v="0"/>
    <s v="Order assembled"/>
    <x v="0"/>
    <x v="0"/>
    <x v="0"/>
    <n v="241"/>
    <n v="344.63"/>
  </r>
  <r>
    <s v="AD01-9363"/>
    <x v="2"/>
    <s v="Oct"/>
    <x v="1"/>
    <x v="0"/>
    <s v="Order assembled"/>
    <x v="0"/>
    <x v="0"/>
    <x v="0"/>
    <n v="797"/>
    <n v="1139.71"/>
  </r>
  <r>
    <s v="AD01-9362"/>
    <x v="2"/>
    <s v="Oct"/>
    <x v="1"/>
    <x v="0"/>
    <s v="Order assembled"/>
    <x v="0"/>
    <x v="0"/>
    <x v="0"/>
    <n v="830"/>
    <n v="1186.9000000000001"/>
  </r>
  <r>
    <s v="AD01-9364"/>
    <x v="2"/>
    <s v="Oct"/>
    <x v="1"/>
    <x v="0"/>
    <s v="Order assembled"/>
    <x v="0"/>
    <x v="0"/>
    <x v="1"/>
    <n v="335"/>
    <n v="479.05"/>
  </r>
  <r>
    <s v="AD01-9361"/>
    <x v="2"/>
    <s v="Oct"/>
    <x v="1"/>
    <x v="0"/>
    <s v="Order assembled"/>
    <x v="0"/>
    <x v="0"/>
    <x v="1"/>
    <n v="329"/>
    <n v="470.47"/>
  </r>
  <r>
    <s v="AD01-9363"/>
    <x v="2"/>
    <s v="Oct"/>
    <x v="1"/>
    <x v="0"/>
    <s v="Order assembled"/>
    <x v="0"/>
    <x v="0"/>
    <x v="1"/>
    <n v="323"/>
    <n v="461.89"/>
  </r>
  <r>
    <s v="AD01-9361"/>
    <x v="2"/>
    <s v="Oct"/>
    <x v="1"/>
    <x v="0"/>
    <s v="Order assembled"/>
    <x v="0"/>
    <x v="0"/>
    <x v="0"/>
    <n v="245"/>
    <n v="350.35"/>
  </r>
  <r>
    <s v="AD01-9362"/>
    <x v="2"/>
    <s v="Oct"/>
    <x v="1"/>
    <x v="0"/>
    <s v="Order assembled"/>
    <x v="0"/>
    <x v="0"/>
    <x v="0"/>
    <n v="167"/>
    <n v="238.81"/>
  </r>
  <r>
    <s v="AD01-9361"/>
    <x v="2"/>
    <s v="Oct"/>
    <x v="1"/>
    <x v="0"/>
    <s v="Order assembled"/>
    <x v="0"/>
    <x v="0"/>
    <x v="0"/>
    <n v="215"/>
    <n v="307.45"/>
  </r>
  <r>
    <s v="AD01-9361"/>
    <x v="2"/>
    <s v="Sep"/>
    <x v="1"/>
    <x v="0"/>
    <s v="Order assembled"/>
    <x v="0"/>
    <x v="0"/>
    <x v="1"/>
    <n v="350"/>
    <n v="500.5"/>
  </r>
  <r>
    <s v="AD01-9361"/>
    <x v="2"/>
    <s v="Sep"/>
    <x v="1"/>
    <x v="0"/>
    <s v="Order assembled"/>
    <x v="0"/>
    <x v="0"/>
    <x v="1"/>
    <n v="344"/>
    <n v="491.92"/>
  </r>
  <r>
    <s v="AD01-9362"/>
    <x v="2"/>
    <s v="Sep"/>
    <x v="1"/>
    <x v="0"/>
    <s v="Order assembled"/>
    <x v="0"/>
    <x v="0"/>
    <x v="1"/>
    <n v="338"/>
    <n v="483.34"/>
  </r>
  <r>
    <s v="AD01-9361"/>
    <x v="2"/>
    <s v="Sep"/>
    <x v="1"/>
    <x v="0"/>
    <s v="Order assembled"/>
    <x v="0"/>
    <x v="0"/>
    <x v="0"/>
    <n v="176"/>
    <n v="251.68"/>
  </r>
  <r>
    <s v="AD01-9362"/>
    <x v="2"/>
    <s v="Sep"/>
    <x v="1"/>
    <x v="0"/>
    <s v="Order assembled"/>
    <x v="0"/>
    <x v="0"/>
    <x v="0"/>
    <n v="352"/>
    <n v="503.36"/>
  </r>
  <r>
    <s v="AD01-9362"/>
    <x v="2"/>
    <s v="Sep"/>
    <x v="1"/>
    <x v="0"/>
    <s v="Order assembled"/>
    <x v="0"/>
    <x v="0"/>
    <x v="0"/>
    <n v="346"/>
    <n v="494.78"/>
  </r>
  <r>
    <s v="AD01-9361"/>
    <x v="2"/>
    <s v="Sep"/>
    <x v="1"/>
    <x v="0"/>
    <s v="Order assembled"/>
    <x v="0"/>
    <x v="0"/>
    <x v="0"/>
    <n v="340"/>
    <n v="486.2"/>
  </r>
  <r>
    <s v="AD01-9361"/>
    <x v="2"/>
    <s v="Sep"/>
    <x v="1"/>
    <x v="0"/>
    <s v="Order assembled"/>
    <x v="0"/>
    <x v="0"/>
    <x v="0"/>
    <n v="172"/>
    <n v="526.24"/>
  </r>
  <r>
    <s v="AD01-9361"/>
    <x v="2"/>
    <s v="Sep"/>
    <x v="1"/>
    <x v="0"/>
    <s v="Order assembled"/>
    <x v="0"/>
    <x v="0"/>
    <x v="0"/>
    <n v="220"/>
    <n v="526.24"/>
  </r>
  <r>
    <s v="AD01-9362"/>
    <x v="2"/>
    <s v="Sep"/>
    <x v="1"/>
    <x v="0"/>
    <s v="Order assembled"/>
    <x v="0"/>
    <x v="0"/>
    <x v="0"/>
    <n v="962"/>
    <n v="1375.66"/>
  </r>
  <r>
    <s v="AD01-9362"/>
    <x v="2"/>
    <s v="Sep"/>
    <x v="1"/>
    <x v="0"/>
    <s v="Order assembled"/>
    <x v="0"/>
    <x v="0"/>
    <x v="0"/>
    <n v="1015"/>
    <n v="1451.45"/>
  </r>
  <r>
    <s v="AD01-9362"/>
    <x v="2"/>
    <s v="Sep"/>
    <x v="1"/>
    <x v="0"/>
    <s v="Order assembled"/>
    <x v="0"/>
    <x v="0"/>
    <x v="0"/>
    <n v="222"/>
    <n v="317.45999999999998"/>
  </r>
  <r>
    <s v="AD01-9362"/>
    <x v="2"/>
    <s v="Sep"/>
    <x v="1"/>
    <x v="0"/>
    <s v="Order assembled"/>
    <x v="0"/>
    <x v="0"/>
    <x v="0"/>
    <n v="177"/>
    <n v="253.11"/>
  </r>
  <r>
    <s v="AD01-9362"/>
    <x v="2"/>
    <s v="Sep"/>
    <x v="1"/>
    <x v="0"/>
    <s v="Order assembled"/>
    <x v="0"/>
    <x v="0"/>
    <x v="0"/>
    <n v="219"/>
    <n v="313.17"/>
  </r>
  <r>
    <s v="AD01-9361"/>
    <x v="2"/>
    <s v="Sep"/>
    <x v="1"/>
    <x v="0"/>
    <s v="Order assembled"/>
    <x v="0"/>
    <x v="0"/>
    <x v="0"/>
    <n v="349"/>
    <n v="499.07"/>
  </r>
  <r>
    <s v="AD01-9362"/>
    <x v="2"/>
    <s v="Sep"/>
    <x v="1"/>
    <x v="0"/>
    <s v="Order assembled"/>
    <x v="0"/>
    <x v="0"/>
    <x v="0"/>
    <n v="343"/>
    <n v="490.49"/>
  </r>
  <r>
    <s v="AD01-9361"/>
    <x v="2"/>
    <s v="Sep"/>
    <x v="1"/>
    <x v="0"/>
    <s v="Order assembled"/>
    <x v="0"/>
    <x v="0"/>
    <x v="0"/>
    <n v="337"/>
    <n v="481.91"/>
  </r>
  <r>
    <s v="AD01-9362"/>
    <x v="2"/>
    <s v="Sep"/>
    <x v="1"/>
    <x v="0"/>
    <s v="Order assembled"/>
    <x v="0"/>
    <x v="0"/>
    <x v="0"/>
    <n v="796"/>
    <n v="1138.28"/>
  </r>
  <r>
    <s v="AD01-9364"/>
    <x v="2"/>
    <s v="Sep"/>
    <x v="1"/>
    <x v="0"/>
    <s v="Order assembled"/>
    <x v="0"/>
    <x v="0"/>
    <x v="0"/>
    <n v="829"/>
    <n v="1185.47"/>
  </r>
  <r>
    <s v="AD01-9361"/>
    <x v="2"/>
    <s v="Sep"/>
    <x v="1"/>
    <x v="0"/>
    <s v="Order assembled"/>
    <x v="0"/>
    <x v="0"/>
    <x v="1"/>
    <n v="347"/>
    <n v="496.21"/>
  </r>
  <r>
    <s v="AD01-9361"/>
    <x v="2"/>
    <s v="Sep"/>
    <x v="1"/>
    <x v="0"/>
    <s v="Order assembled"/>
    <x v="0"/>
    <x v="0"/>
    <x v="1"/>
    <n v="341"/>
    <n v="487.63"/>
  </r>
  <r>
    <s v="AD01-9361"/>
    <x v="2"/>
    <s v="Sep"/>
    <x v="1"/>
    <x v="0"/>
    <s v="Order assembled"/>
    <x v="0"/>
    <x v="0"/>
    <x v="0"/>
    <n v="173"/>
    <n v="247.39"/>
  </r>
  <r>
    <s v="AD01-9361"/>
    <x v="2"/>
    <s v="Sep"/>
    <x v="1"/>
    <x v="0"/>
    <s v="Order assembled"/>
    <x v="0"/>
    <x v="0"/>
    <x v="0"/>
    <n v="221"/>
    <n v="316.02999999999997"/>
  </r>
  <r>
    <s v="AD01-9361"/>
    <x v="2"/>
    <s v="Apr"/>
    <x v="0"/>
    <x v="1"/>
    <s v="Cancelld"/>
    <x v="1"/>
    <x v="0"/>
    <x v="2"/>
    <n v="214"/>
    <n v="306.02"/>
  </r>
  <r>
    <s v="AD01-9364"/>
    <x v="2"/>
    <s v="Apr"/>
    <x v="0"/>
    <x v="1"/>
    <s v="Cancelld"/>
    <x v="1"/>
    <x v="0"/>
    <x v="2"/>
    <n v="208"/>
    <n v="297.44"/>
  </r>
  <r>
    <s v="AD01-9362"/>
    <x v="2"/>
    <s v="Apr"/>
    <x v="0"/>
    <x v="1"/>
    <s v="Cancelld"/>
    <x v="1"/>
    <x v="0"/>
    <x v="2"/>
    <n v="202"/>
    <n v="288.86"/>
  </r>
  <r>
    <s v="AD01-9365"/>
    <x v="2"/>
    <s v="Apr"/>
    <x v="0"/>
    <x v="1"/>
    <s v="Cancelld"/>
    <x v="1"/>
    <x v="0"/>
    <x v="2"/>
    <n v="211"/>
    <n v="301.73"/>
  </r>
  <r>
    <s v="AD01-9361"/>
    <x v="2"/>
    <s v="Apr"/>
    <x v="0"/>
    <x v="1"/>
    <s v="Cancelld"/>
    <x v="1"/>
    <x v="0"/>
    <x v="2"/>
    <n v="205"/>
    <n v="293.14999999999998"/>
  </r>
  <r>
    <s v="AD01-9362"/>
    <x v="2"/>
    <s v="Feb"/>
    <x v="0"/>
    <x v="1"/>
    <s v="Cancelld"/>
    <x v="1"/>
    <x v="0"/>
    <x v="2"/>
    <n v="244"/>
    <n v="348.92"/>
  </r>
  <r>
    <s v="AD01-9361"/>
    <x v="2"/>
    <s v="Feb"/>
    <x v="0"/>
    <x v="1"/>
    <s v="Cancelld"/>
    <x v="1"/>
    <x v="0"/>
    <x v="2"/>
    <n v="238"/>
    <n v="340.34"/>
  </r>
  <r>
    <s v="AD01-9361"/>
    <x v="2"/>
    <s v="Feb"/>
    <x v="0"/>
    <x v="1"/>
    <s v="Cancelld"/>
    <x v="1"/>
    <x v="0"/>
    <x v="2"/>
    <n v="247"/>
    <n v="353.21"/>
  </r>
  <r>
    <s v="AD01-9362"/>
    <x v="2"/>
    <s v="Feb"/>
    <x v="0"/>
    <x v="1"/>
    <s v="Cancelld"/>
    <x v="1"/>
    <x v="0"/>
    <x v="2"/>
    <n v="241"/>
    <n v="344.63"/>
  </r>
  <r>
    <s v="AD01-9364"/>
    <x v="2"/>
    <s v="Feb"/>
    <x v="0"/>
    <x v="1"/>
    <s v="Cancelld"/>
    <x v="1"/>
    <x v="0"/>
    <x v="2"/>
    <n v="235"/>
    <n v="336.05"/>
  </r>
  <r>
    <s v="AD01-9362"/>
    <x v="2"/>
    <s v="Jan"/>
    <x v="0"/>
    <x v="1"/>
    <s v="Cancelld"/>
    <x v="1"/>
    <x v="0"/>
    <x v="0"/>
    <n v="262"/>
    <n v="374.66"/>
  </r>
  <r>
    <s v="AD01-9362"/>
    <x v="2"/>
    <s v="Jan"/>
    <x v="0"/>
    <x v="1"/>
    <s v="Cancelld"/>
    <x v="1"/>
    <x v="0"/>
    <x v="2"/>
    <n v="256"/>
    <n v="366.08"/>
  </r>
  <r>
    <s v="AD01-9362"/>
    <x v="2"/>
    <s v="Jan"/>
    <x v="0"/>
    <x v="1"/>
    <s v="Cancelld"/>
    <x v="1"/>
    <x v="0"/>
    <x v="2"/>
    <n v="250"/>
    <n v="357.5"/>
  </r>
  <r>
    <s v="AD01-9362"/>
    <x v="2"/>
    <s v="Jan"/>
    <x v="0"/>
    <x v="1"/>
    <s v="Cancelld"/>
    <x v="1"/>
    <x v="0"/>
    <x v="2"/>
    <n v="259"/>
    <n v="370.37"/>
  </r>
  <r>
    <s v="AD01-9364"/>
    <x v="2"/>
    <s v="Jan"/>
    <x v="0"/>
    <x v="1"/>
    <s v="Cancelld"/>
    <x v="1"/>
    <x v="0"/>
    <x v="2"/>
    <n v="253"/>
    <n v="361.79"/>
  </r>
  <r>
    <s v="AD01-9362"/>
    <x v="2"/>
    <s v="Jun"/>
    <x v="0"/>
    <x v="1"/>
    <s v="Cancelld"/>
    <x v="1"/>
    <x v="0"/>
    <x v="2"/>
    <n v="184"/>
    <n v="263.12"/>
  </r>
  <r>
    <s v="AD01-9363"/>
    <x v="2"/>
    <s v="Jun"/>
    <x v="0"/>
    <x v="1"/>
    <s v="Cancelld"/>
    <x v="1"/>
    <x v="0"/>
    <x v="2"/>
    <n v="178"/>
    <n v="254.54"/>
  </r>
  <r>
    <s v="AD01-9364"/>
    <x v="2"/>
    <s v="Jun"/>
    <x v="0"/>
    <x v="1"/>
    <s v="Cancelld"/>
    <x v="1"/>
    <x v="0"/>
    <x v="2"/>
    <n v="172"/>
    <n v="245.96"/>
  </r>
  <r>
    <s v="AD01-9361"/>
    <x v="2"/>
    <s v="Jun"/>
    <x v="0"/>
    <x v="1"/>
    <s v="Cancelld"/>
    <x v="1"/>
    <x v="0"/>
    <x v="2"/>
    <n v="181"/>
    <n v="258.83"/>
  </r>
  <r>
    <s v="AD01-9363"/>
    <x v="2"/>
    <s v="Jun"/>
    <x v="0"/>
    <x v="1"/>
    <s v="Cancelld"/>
    <x v="1"/>
    <x v="0"/>
    <x v="2"/>
    <n v="175"/>
    <n v="250.25"/>
  </r>
  <r>
    <s v="AD01-9362"/>
    <x v="2"/>
    <s v="Jun"/>
    <x v="0"/>
    <x v="1"/>
    <s v="Cancelld"/>
    <x v="1"/>
    <x v="0"/>
    <x v="2"/>
    <n v="169"/>
    <n v="241.67"/>
  </r>
  <r>
    <s v="AD01-9361"/>
    <x v="2"/>
    <s v="Mar"/>
    <x v="0"/>
    <x v="1"/>
    <s v="Cancelld"/>
    <x v="1"/>
    <x v="0"/>
    <x v="2"/>
    <n v="232"/>
    <n v="331.76"/>
  </r>
  <r>
    <s v="AD01-9362"/>
    <x v="2"/>
    <s v="Mar"/>
    <x v="0"/>
    <x v="1"/>
    <s v="Cancelld"/>
    <x v="1"/>
    <x v="0"/>
    <x v="2"/>
    <n v="226"/>
    <n v="323.18"/>
  </r>
  <r>
    <s v="AD01-9362"/>
    <x v="2"/>
    <s v="Mar"/>
    <x v="0"/>
    <x v="1"/>
    <s v="Cancelld"/>
    <x v="1"/>
    <x v="0"/>
    <x v="2"/>
    <n v="220"/>
    <n v="314.60000000000002"/>
  </r>
  <r>
    <s v="AD01-9364"/>
    <x v="2"/>
    <s v="Mar"/>
    <x v="0"/>
    <x v="1"/>
    <s v="Cancelld"/>
    <x v="1"/>
    <x v="0"/>
    <x v="2"/>
    <n v="229"/>
    <n v="327.47000000000003"/>
  </r>
  <r>
    <s v="AD01-9361"/>
    <x v="2"/>
    <s v="Mar"/>
    <x v="0"/>
    <x v="1"/>
    <s v="Cancelld"/>
    <x v="1"/>
    <x v="0"/>
    <x v="2"/>
    <n v="223"/>
    <n v="318.89"/>
  </r>
  <r>
    <s v="AD01-9361"/>
    <x v="2"/>
    <s v="Mar"/>
    <x v="0"/>
    <x v="1"/>
    <s v="Cancelld"/>
    <x v="1"/>
    <x v="0"/>
    <x v="2"/>
    <n v="217"/>
    <n v="310.31"/>
  </r>
  <r>
    <s v="AD01-9362"/>
    <x v="2"/>
    <s v="May"/>
    <x v="0"/>
    <x v="1"/>
    <s v="Cancelld"/>
    <x v="1"/>
    <x v="0"/>
    <x v="2"/>
    <n v="196"/>
    <n v="280.27999999999997"/>
  </r>
  <r>
    <s v="AD01-9361"/>
    <x v="2"/>
    <s v="May"/>
    <x v="0"/>
    <x v="1"/>
    <s v="Cancelld"/>
    <x v="1"/>
    <x v="0"/>
    <x v="2"/>
    <n v="190"/>
    <n v="271.7"/>
  </r>
  <r>
    <s v="AD01-9361"/>
    <x v="2"/>
    <s v="May"/>
    <x v="0"/>
    <x v="1"/>
    <s v="Cancelld"/>
    <x v="1"/>
    <x v="0"/>
    <x v="2"/>
    <n v="199"/>
    <n v="284.57"/>
  </r>
  <r>
    <s v="AD01-9361"/>
    <x v="2"/>
    <s v="May"/>
    <x v="0"/>
    <x v="1"/>
    <s v="Cancelld"/>
    <x v="1"/>
    <x v="0"/>
    <x v="2"/>
    <n v="193"/>
    <n v="275.99"/>
  </r>
  <r>
    <s v="AD01-9361"/>
    <x v="2"/>
    <s v="May"/>
    <x v="0"/>
    <x v="1"/>
    <s v="Cancelld"/>
    <x v="1"/>
    <x v="0"/>
    <x v="2"/>
    <n v="187"/>
    <n v="267.41000000000003"/>
  </r>
  <r>
    <s v="AD01-9362"/>
    <x v="2"/>
    <s v="Apr"/>
    <x v="1"/>
    <x v="1"/>
    <s v="Cancelld"/>
    <x v="1"/>
    <x v="0"/>
    <x v="2"/>
    <n v="278"/>
    <n v="397.54"/>
  </r>
  <r>
    <s v="AD01-9365"/>
    <x v="2"/>
    <s v="Apr"/>
    <x v="1"/>
    <x v="1"/>
    <s v="Cancelld"/>
    <x v="1"/>
    <x v="0"/>
    <x v="2"/>
    <n v="326"/>
    <n v="466.18"/>
  </r>
  <r>
    <s v="AD01-9361"/>
    <x v="2"/>
    <s v="Apr"/>
    <x v="1"/>
    <x v="1"/>
    <s v="Cancelld"/>
    <x v="1"/>
    <x v="0"/>
    <x v="2"/>
    <n v="280"/>
    <n v="400.4"/>
  </r>
  <r>
    <s v="AD01-9361"/>
    <x v="2"/>
    <s v="Apr"/>
    <x v="1"/>
    <x v="1"/>
    <s v="Cancelld"/>
    <x v="1"/>
    <x v="0"/>
    <x v="2"/>
    <n v="834"/>
    <n v="1192.6199999999999"/>
  </r>
  <r>
    <s v="AD01-9361"/>
    <x v="2"/>
    <s v="Apr"/>
    <x v="1"/>
    <x v="1"/>
    <s v="Cancelld"/>
    <x v="1"/>
    <x v="0"/>
    <x v="2"/>
    <n v="867"/>
    <n v="1239.81"/>
  </r>
  <r>
    <s v="AD01-9362"/>
    <x v="2"/>
    <s v="Apr"/>
    <x v="1"/>
    <x v="1"/>
    <s v="Cancelld"/>
    <x v="1"/>
    <x v="0"/>
    <x v="2"/>
    <n v="931"/>
    <n v="1331.33"/>
  </r>
  <r>
    <s v="AD01-9362"/>
    <x v="2"/>
    <s v="Apr"/>
    <x v="1"/>
    <x v="1"/>
    <s v="Cancelld"/>
    <x v="1"/>
    <x v="0"/>
    <x v="2"/>
    <n v="932"/>
    <n v="1332.76"/>
  </r>
  <r>
    <s v="AD01-9361"/>
    <x v="2"/>
    <s v="Apr"/>
    <x v="1"/>
    <x v="1"/>
    <s v="Cancelld"/>
    <x v="1"/>
    <x v="0"/>
    <x v="2"/>
    <n v="933"/>
    <n v="1334.19"/>
  </r>
  <r>
    <s v="AD01-9362"/>
    <x v="2"/>
    <s v="Apr"/>
    <x v="1"/>
    <x v="1"/>
    <s v="Cancelld"/>
    <x v="1"/>
    <x v="0"/>
    <x v="2"/>
    <n v="873"/>
    <n v="526.24"/>
  </r>
  <r>
    <s v="AD01-9361"/>
    <x v="2"/>
    <s v="Apr"/>
    <x v="1"/>
    <x v="1"/>
    <s v="Cancelld"/>
    <x v="1"/>
    <x v="0"/>
    <x v="2"/>
    <n v="327"/>
    <n v="467.61"/>
  </r>
  <r>
    <s v="AD01-9361"/>
    <x v="2"/>
    <s v="Apr"/>
    <x v="1"/>
    <x v="1"/>
    <s v="Cancelld"/>
    <x v="1"/>
    <x v="0"/>
    <x v="2"/>
    <n v="183"/>
    <n v="261.69"/>
  </r>
  <r>
    <s v="AD01-9362"/>
    <x v="2"/>
    <s v="Apr"/>
    <x v="1"/>
    <x v="1"/>
    <s v="Cancelld"/>
    <x v="1"/>
    <x v="0"/>
    <x v="2"/>
    <n v="177"/>
    <n v="253.11"/>
  </r>
  <r>
    <s v="AD01-9361"/>
    <x v="2"/>
    <s v="Apr"/>
    <x v="1"/>
    <x v="1"/>
    <s v="Cancelld"/>
    <x v="1"/>
    <x v="0"/>
    <x v="2"/>
    <n v="171"/>
    <n v="244.53"/>
  </r>
  <r>
    <s v="AD01-9361"/>
    <x v="2"/>
    <s v="Apr"/>
    <x v="1"/>
    <x v="1"/>
    <s v="Cancelld"/>
    <x v="1"/>
    <x v="0"/>
    <x v="2"/>
    <n v="277"/>
    <n v="396.11"/>
  </r>
  <r>
    <s v="AD01-9364"/>
    <x v="2"/>
    <s v="Apr"/>
    <x v="1"/>
    <x v="1"/>
    <s v="Cancelld"/>
    <x v="1"/>
    <x v="0"/>
    <x v="2"/>
    <n v="325"/>
    <n v="464.75"/>
  </r>
  <r>
    <s v="AD01-9362"/>
    <x v="2"/>
    <s v="Apr"/>
    <x v="1"/>
    <x v="1"/>
    <s v="Cancelld"/>
    <x v="1"/>
    <x v="0"/>
    <x v="2"/>
    <n v="842"/>
    <n v="1204.06"/>
  </r>
  <r>
    <s v="AD01-9362"/>
    <x v="2"/>
    <s v="Apr"/>
    <x v="1"/>
    <x v="1"/>
    <s v="Cancelld"/>
    <x v="1"/>
    <x v="0"/>
    <x v="2"/>
    <n v="876"/>
    <n v="1252.68"/>
  </r>
  <r>
    <s v="AD01-9362"/>
    <x v="2"/>
    <s v="Aug"/>
    <x v="1"/>
    <x v="1"/>
    <s v="Cancelld"/>
    <x v="1"/>
    <x v="0"/>
    <x v="2"/>
    <n v="332"/>
    <n v="474.76"/>
  </r>
  <r>
    <s v="AD01-9362"/>
    <x v="2"/>
    <s v="Aug"/>
    <x v="1"/>
    <x v="1"/>
    <s v="Cancelld"/>
    <x v="1"/>
    <x v="0"/>
    <x v="2"/>
    <n v="302"/>
    <n v="431.86"/>
  </r>
  <r>
    <s v="AD01-9364"/>
    <x v="2"/>
    <s v="Aug"/>
    <x v="1"/>
    <x v="1"/>
    <s v="Cancelld"/>
    <x v="1"/>
    <x v="0"/>
    <x v="2"/>
    <n v="256"/>
    <n v="366.08"/>
  </r>
  <r>
    <s v="AD01-9363"/>
    <x v="2"/>
    <s v="Aug"/>
    <x v="1"/>
    <x v="1"/>
    <s v="Cancelld"/>
    <x v="1"/>
    <x v="0"/>
    <x v="2"/>
    <n v="304"/>
    <n v="434.72"/>
  </r>
  <r>
    <s v="AD01-9361"/>
    <x v="2"/>
    <s v="Aug"/>
    <x v="1"/>
    <x v="1"/>
    <s v="Cancelld"/>
    <x v="1"/>
    <x v="0"/>
    <x v="2"/>
    <n v="784"/>
    <n v="1121.1199999999999"/>
  </r>
  <r>
    <s v="AD01-9363"/>
    <x v="2"/>
    <s v="Aug"/>
    <x v="1"/>
    <x v="1"/>
    <s v="Cancelld"/>
    <x v="1"/>
    <x v="0"/>
    <x v="2"/>
    <n v="837"/>
    <n v="1196.9100000000001"/>
  </r>
  <r>
    <s v="AD01-9362"/>
    <x v="2"/>
    <s v="Aug"/>
    <x v="1"/>
    <x v="1"/>
    <s v="Cancelld"/>
    <x v="1"/>
    <x v="0"/>
    <x v="2"/>
    <n v="870"/>
    <n v="1244.0999999999999"/>
  </r>
  <r>
    <s v="AD01-9362"/>
    <x v="2"/>
    <s v="Aug"/>
    <x v="1"/>
    <x v="1"/>
    <s v="Cancelld"/>
    <x v="1"/>
    <x v="0"/>
    <x v="2"/>
    <n v="942"/>
    <n v="1347.06"/>
  </r>
  <r>
    <s v="AD01-9362"/>
    <x v="2"/>
    <s v="Aug"/>
    <x v="1"/>
    <x v="1"/>
    <s v="Cancelld"/>
    <x v="1"/>
    <x v="0"/>
    <x v="2"/>
    <n v="943"/>
    <n v="1348.49"/>
  </r>
  <r>
    <s v="AD01-9361"/>
    <x v="2"/>
    <s v="Aug"/>
    <x v="1"/>
    <x v="1"/>
    <s v="Cancelld"/>
    <x v="1"/>
    <x v="0"/>
    <x v="2"/>
    <n v="944"/>
    <n v="1349.92"/>
  </r>
  <r>
    <s v="AD01-9362"/>
    <x v="2"/>
    <s v="Aug"/>
    <x v="1"/>
    <x v="1"/>
    <s v="Cancelld"/>
    <x v="1"/>
    <x v="0"/>
    <x v="2"/>
    <n v="823"/>
    <n v="526.24"/>
  </r>
  <r>
    <s v="AD01-9361"/>
    <x v="2"/>
    <s v="Aug"/>
    <x v="1"/>
    <x v="1"/>
    <s v="Cancelld"/>
    <x v="1"/>
    <x v="0"/>
    <x v="2"/>
    <n v="877"/>
    <n v="526.24"/>
  </r>
  <r>
    <s v="AD01-9361"/>
    <x v="2"/>
    <s v="Aug"/>
    <x v="1"/>
    <x v="1"/>
    <s v="Cancelld"/>
    <x v="1"/>
    <x v="0"/>
    <x v="2"/>
    <n v="303"/>
    <n v="433.29"/>
  </r>
  <r>
    <s v="AD01-9363"/>
    <x v="2"/>
    <s v="Aug"/>
    <x v="1"/>
    <x v="1"/>
    <s v="Cancelld"/>
    <x v="1"/>
    <x v="0"/>
    <x v="2"/>
    <n v="363"/>
    <n v="519.09"/>
  </r>
  <r>
    <s v="AD01-9364"/>
    <x v="2"/>
    <s v="Aug"/>
    <x v="1"/>
    <x v="1"/>
    <s v="Cancelld"/>
    <x v="1"/>
    <x v="0"/>
    <x v="2"/>
    <n v="357"/>
    <n v="510.51"/>
  </r>
  <r>
    <s v="AD01-9363"/>
    <x v="2"/>
    <s v="Aug"/>
    <x v="1"/>
    <x v="1"/>
    <s v="Cancelld"/>
    <x v="1"/>
    <x v="0"/>
    <x v="2"/>
    <n v="331"/>
    <n v="473.33"/>
  </r>
  <r>
    <s v="AD01-9362"/>
    <x v="2"/>
    <s v="Aug"/>
    <x v="1"/>
    <x v="1"/>
    <s v="Cancelld"/>
    <x v="1"/>
    <x v="0"/>
    <x v="2"/>
    <n v="259"/>
    <n v="370.37"/>
  </r>
  <r>
    <s v="AD01-9362"/>
    <x v="2"/>
    <s v="Aug"/>
    <x v="1"/>
    <x v="1"/>
    <s v="Cancelld"/>
    <x v="1"/>
    <x v="0"/>
    <x v="2"/>
    <n v="793"/>
    <n v="1133.99"/>
  </r>
  <r>
    <s v="AD01-9362"/>
    <x v="2"/>
    <s v="Aug"/>
    <x v="1"/>
    <x v="1"/>
    <s v="Cancelld"/>
    <x v="1"/>
    <x v="0"/>
    <x v="2"/>
    <n v="846"/>
    <n v="1209.78"/>
  </r>
  <r>
    <s v="AD01-9362"/>
    <x v="2"/>
    <s v="Aug"/>
    <x v="1"/>
    <x v="1"/>
    <s v="Cancelld"/>
    <x v="1"/>
    <x v="0"/>
    <x v="2"/>
    <n v="879"/>
    <n v="1256.97"/>
  </r>
  <r>
    <s v="AD01-9362"/>
    <x v="2"/>
    <s v="Dec"/>
    <x v="1"/>
    <x v="1"/>
    <s v="Cancelld"/>
    <x v="1"/>
    <x v="0"/>
    <x v="2"/>
    <n v="308"/>
    <n v="440.44"/>
  </r>
  <r>
    <s v="AD01-9361"/>
    <x v="2"/>
    <s v="Dec"/>
    <x v="1"/>
    <x v="1"/>
    <s v="Cancelld"/>
    <x v="1"/>
    <x v="0"/>
    <x v="2"/>
    <n v="236"/>
    <n v="337.48"/>
  </r>
  <r>
    <s v="AD01-9362"/>
    <x v="2"/>
    <s v="Dec"/>
    <x v="1"/>
    <x v="1"/>
    <s v="Cancelld"/>
    <x v="1"/>
    <x v="0"/>
    <x v="2"/>
    <n v="284"/>
    <n v="406.12"/>
  </r>
  <r>
    <s v="AD01-9362"/>
    <x v="2"/>
    <s v="Dec"/>
    <x v="1"/>
    <x v="1"/>
    <s v="Cancelld"/>
    <x v="1"/>
    <x v="0"/>
    <x v="2"/>
    <n v="310"/>
    <n v="443.3"/>
  </r>
  <r>
    <s v="AD01-9362"/>
    <x v="2"/>
    <s v="Dec"/>
    <x v="1"/>
    <x v="1"/>
    <s v="Cancelld"/>
    <x v="1"/>
    <x v="0"/>
    <x v="2"/>
    <n v="238"/>
    <n v="340.34"/>
  </r>
  <r>
    <s v="AD01-9362"/>
    <x v="2"/>
    <s v="Dec"/>
    <x v="1"/>
    <x v="1"/>
    <s v="Cancelld"/>
    <x v="1"/>
    <x v="0"/>
    <x v="2"/>
    <n v="280"/>
    <n v="400.4"/>
  </r>
  <r>
    <s v="AD01-9361"/>
    <x v="2"/>
    <s v="Dec"/>
    <x v="1"/>
    <x v="1"/>
    <s v="Cancelld"/>
    <x v="1"/>
    <x v="0"/>
    <x v="2"/>
    <n v="787"/>
    <n v="1125.4100000000001"/>
  </r>
  <r>
    <s v="AD01-9361"/>
    <x v="2"/>
    <s v="Dec"/>
    <x v="1"/>
    <x v="1"/>
    <s v="Cancelld"/>
    <x v="1"/>
    <x v="0"/>
    <x v="2"/>
    <n v="841"/>
    <n v="1202.6300000000001"/>
  </r>
  <r>
    <s v="AD01-9364"/>
    <x v="2"/>
    <s v="Dec"/>
    <x v="1"/>
    <x v="1"/>
    <s v="Cancelld"/>
    <x v="1"/>
    <x v="0"/>
    <x v="2"/>
    <n v="874"/>
    <n v="1249.82"/>
  </r>
  <r>
    <s v="AD01-9361"/>
    <x v="2"/>
    <s v="Dec"/>
    <x v="1"/>
    <x v="1"/>
    <s v="Cancelld"/>
    <x v="1"/>
    <x v="0"/>
    <x v="2"/>
    <n v="953"/>
    <n v="1362.79"/>
  </r>
  <r>
    <s v="AD01-9361"/>
    <x v="2"/>
    <s v="Dec"/>
    <x v="1"/>
    <x v="1"/>
    <s v="Cancelld"/>
    <x v="1"/>
    <x v="0"/>
    <x v="2"/>
    <n v="954"/>
    <n v="1364.22"/>
  </r>
  <r>
    <s v="AD01-9364"/>
    <x v="2"/>
    <s v="Dec"/>
    <x v="1"/>
    <x v="1"/>
    <s v="Cancelld"/>
    <x v="1"/>
    <x v="0"/>
    <x v="2"/>
    <n v="827"/>
    <n v="526.24"/>
  </r>
  <r>
    <s v="AD01-9361"/>
    <x v="2"/>
    <s v="Dec"/>
    <x v="1"/>
    <x v="1"/>
    <s v="Cancelld"/>
    <x v="1"/>
    <x v="0"/>
    <x v="2"/>
    <n v="880"/>
    <n v="526.24"/>
  </r>
  <r>
    <s v="AD01-9361"/>
    <x v="2"/>
    <s v="Dec"/>
    <x v="1"/>
    <x v="1"/>
    <s v="Cancelld"/>
    <x v="1"/>
    <x v="0"/>
    <x v="2"/>
    <n v="285"/>
    <n v="407.55"/>
  </r>
  <r>
    <s v="AD01-9362"/>
    <x v="2"/>
    <s v="Dec"/>
    <x v="1"/>
    <x v="1"/>
    <s v="Cancelld"/>
    <x v="1"/>
    <x v="0"/>
    <x v="2"/>
    <n v="303"/>
    <n v="433.29"/>
  </r>
  <r>
    <s v="AD01-9361"/>
    <x v="2"/>
    <s v="Dec"/>
    <x v="1"/>
    <x v="1"/>
    <s v="Cancelld"/>
    <x v="1"/>
    <x v="0"/>
    <x v="2"/>
    <n v="297"/>
    <n v="424.71"/>
  </r>
  <r>
    <s v="AD01-9361"/>
    <x v="2"/>
    <s v="Dec"/>
    <x v="1"/>
    <x v="1"/>
    <s v="Cancelld"/>
    <x v="1"/>
    <x v="0"/>
    <x v="2"/>
    <n v="291"/>
    <n v="416.13"/>
  </r>
  <r>
    <s v="AD01-9362"/>
    <x v="2"/>
    <s v="Dec"/>
    <x v="1"/>
    <x v="1"/>
    <s v="Cancelld"/>
    <x v="1"/>
    <x v="0"/>
    <x v="2"/>
    <n v="307"/>
    <n v="439.01"/>
  </r>
  <r>
    <s v="AD01-9361"/>
    <x v="2"/>
    <s v="Dec"/>
    <x v="1"/>
    <x v="1"/>
    <s v="Cancelld"/>
    <x v="1"/>
    <x v="0"/>
    <x v="2"/>
    <n v="235"/>
    <n v="336.05"/>
  </r>
  <r>
    <s v="AD01-9362"/>
    <x v="2"/>
    <s v="Dec"/>
    <x v="1"/>
    <x v="1"/>
    <s v="Cancelld"/>
    <x v="1"/>
    <x v="0"/>
    <x v="2"/>
    <n v="283"/>
    <n v="404.69"/>
  </r>
  <r>
    <s v="AD01-9362"/>
    <x v="2"/>
    <s v="Dec"/>
    <x v="1"/>
    <x v="1"/>
    <s v="Cancelld"/>
    <x v="1"/>
    <x v="0"/>
    <x v="2"/>
    <n v="796"/>
    <n v="1138.28"/>
  </r>
  <r>
    <s v="AD01-9362"/>
    <x v="2"/>
    <s v="Dec"/>
    <x v="1"/>
    <x v="1"/>
    <s v="Cancelld"/>
    <x v="1"/>
    <x v="0"/>
    <x v="2"/>
    <n v="883"/>
    <n v="1262.69"/>
  </r>
  <r>
    <s v="AD01-9364"/>
    <x v="2"/>
    <s v="Feb"/>
    <x v="1"/>
    <x v="1"/>
    <s v="Cancelld"/>
    <x v="1"/>
    <x v="0"/>
    <x v="2"/>
    <n v="290"/>
    <n v="414.7"/>
  </r>
  <r>
    <s v="AD01-9361"/>
    <x v="2"/>
    <s v="Feb"/>
    <x v="1"/>
    <x v="1"/>
    <s v="Cancelld"/>
    <x v="1"/>
    <x v="0"/>
    <x v="2"/>
    <n v="338"/>
    <n v="483.34"/>
  </r>
  <r>
    <s v="AD01-9364"/>
    <x v="2"/>
    <s v="Feb"/>
    <x v="1"/>
    <x v="1"/>
    <s v="Cancelld"/>
    <x v="1"/>
    <x v="0"/>
    <x v="2"/>
    <n v="334"/>
    <n v="477.62"/>
  </r>
  <r>
    <s v="AD01-9362"/>
    <x v="2"/>
    <s v="Feb"/>
    <x v="1"/>
    <x v="1"/>
    <s v="Cancelld"/>
    <x v="1"/>
    <x v="0"/>
    <x v="2"/>
    <n v="832"/>
    <n v="1189.76"/>
  </r>
  <r>
    <s v="AD01-9362"/>
    <x v="2"/>
    <s v="Feb"/>
    <x v="1"/>
    <x v="1"/>
    <s v="Cancelld"/>
    <x v="1"/>
    <x v="0"/>
    <x v="2"/>
    <n v="865"/>
    <n v="1236.95"/>
  </r>
  <r>
    <s v="AD01-9362"/>
    <x v="2"/>
    <s v="Feb"/>
    <x v="1"/>
    <x v="1"/>
    <s v="Cancelld"/>
    <x v="1"/>
    <x v="0"/>
    <x v="2"/>
    <n v="926"/>
    <n v="1324.18"/>
  </r>
  <r>
    <s v="AD01-9361"/>
    <x v="2"/>
    <s v="Feb"/>
    <x v="1"/>
    <x v="1"/>
    <s v="Cancelld"/>
    <x v="1"/>
    <x v="0"/>
    <x v="2"/>
    <n v="927"/>
    <n v="1325.61"/>
  </r>
  <r>
    <s v="AD01-9364"/>
    <x v="2"/>
    <s v="Feb"/>
    <x v="1"/>
    <x v="1"/>
    <s v="Cancelld"/>
    <x v="1"/>
    <x v="0"/>
    <x v="2"/>
    <n v="928"/>
    <n v="1327.04"/>
  </r>
  <r>
    <s v="AD01-9362"/>
    <x v="2"/>
    <s v="Feb"/>
    <x v="1"/>
    <x v="1"/>
    <s v="Cancelld"/>
    <x v="1"/>
    <x v="0"/>
    <x v="2"/>
    <n v="871"/>
    <n v="526.24"/>
  </r>
  <r>
    <s v="AD01-9364"/>
    <x v="2"/>
    <s v="Feb"/>
    <x v="1"/>
    <x v="1"/>
    <s v="Cancelld"/>
    <x v="1"/>
    <x v="0"/>
    <x v="2"/>
    <n v="213"/>
    <n v="304.58999999999997"/>
  </r>
  <r>
    <s v="AD01-9362"/>
    <x v="2"/>
    <s v="Feb"/>
    <x v="1"/>
    <x v="1"/>
    <s v="Cancelld"/>
    <x v="1"/>
    <x v="0"/>
    <x v="2"/>
    <n v="207"/>
    <n v="296.01"/>
  </r>
  <r>
    <s v="AD01-9361"/>
    <x v="2"/>
    <s v="Feb"/>
    <x v="1"/>
    <x v="1"/>
    <s v="Cancelld"/>
    <x v="1"/>
    <x v="0"/>
    <x v="2"/>
    <n v="289"/>
    <n v="413.27"/>
  </r>
  <r>
    <s v="AD01-9362"/>
    <x v="2"/>
    <s v="Feb"/>
    <x v="1"/>
    <x v="1"/>
    <s v="Cancelld"/>
    <x v="1"/>
    <x v="0"/>
    <x v="2"/>
    <n v="337"/>
    <n v="481.91"/>
  </r>
  <r>
    <s v="AD01-9364"/>
    <x v="2"/>
    <s v="Feb"/>
    <x v="1"/>
    <x v="1"/>
    <s v="Cancelld"/>
    <x v="1"/>
    <x v="0"/>
    <x v="2"/>
    <n v="841"/>
    <n v="1202.6300000000001"/>
  </r>
  <r>
    <s v="AD01-9361"/>
    <x v="2"/>
    <s v="Feb"/>
    <x v="1"/>
    <x v="1"/>
    <s v="Cancelld"/>
    <x v="1"/>
    <x v="0"/>
    <x v="2"/>
    <n v="874"/>
    <n v="1249.82"/>
  </r>
  <r>
    <s v="AD01-9364"/>
    <x v="2"/>
    <s v="Jan"/>
    <x v="1"/>
    <x v="1"/>
    <s v="Cancelld"/>
    <x v="1"/>
    <x v="0"/>
    <x v="2"/>
    <n v="296"/>
    <n v="423.28"/>
  </r>
  <r>
    <s v="AD01-9365"/>
    <x v="2"/>
    <s v="Jan"/>
    <x v="1"/>
    <x v="1"/>
    <s v="Cancelld"/>
    <x v="1"/>
    <x v="0"/>
    <x v="2"/>
    <n v="292"/>
    <n v="417.56"/>
  </r>
  <r>
    <s v="AD01-9364"/>
    <x v="2"/>
    <s v="Jan"/>
    <x v="1"/>
    <x v="1"/>
    <s v="Cancelld"/>
    <x v="1"/>
    <x v="0"/>
    <x v="2"/>
    <n v="340"/>
    <n v="486.2"/>
  </r>
  <r>
    <s v="AD01-9361"/>
    <x v="2"/>
    <s v="Jan"/>
    <x v="1"/>
    <x v="1"/>
    <s v="Cancelld"/>
    <x v="1"/>
    <x v="0"/>
    <x v="2"/>
    <n v="831"/>
    <n v="1188.33"/>
  </r>
  <r>
    <s v="AD01-9362"/>
    <x v="2"/>
    <s v="Jan"/>
    <x v="1"/>
    <x v="1"/>
    <s v="Cancelld"/>
    <x v="1"/>
    <x v="0"/>
    <x v="2"/>
    <n v="864"/>
    <n v="1235.52"/>
  </r>
  <r>
    <s v="AD01-9362"/>
    <x v="2"/>
    <s v="Jan"/>
    <x v="1"/>
    <x v="1"/>
    <s v="Cancelld"/>
    <x v="1"/>
    <x v="0"/>
    <x v="2"/>
    <n v="923"/>
    <n v="1319.89"/>
  </r>
  <r>
    <s v="AD01-9361"/>
    <x v="2"/>
    <s v="Jan"/>
    <x v="1"/>
    <x v="1"/>
    <s v="Cancelld"/>
    <x v="1"/>
    <x v="0"/>
    <x v="2"/>
    <n v="924"/>
    <n v="1321.32"/>
  </r>
  <r>
    <s v="AD01-9364"/>
    <x v="2"/>
    <s v="Jan"/>
    <x v="1"/>
    <x v="1"/>
    <s v="Cancelld"/>
    <x v="1"/>
    <x v="0"/>
    <x v="2"/>
    <n v="925"/>
    <n v="1322.75"/>
  </r>
  <r>
    <s v="AD01-9362"/>
    <x v="2"/>
    <s v="Jan"/>
    <x v="1"/>
    <x v="1"/>
    <s v="Cancelld"/>
    <x v="1"/>
    <x v="0"/>
    <x v="2"/>
    <n v="870"/>
    <n v="526.24"/>
  </r>
  <r>
    <s v="AD01-9362"/>
    <x v="2"/>
    <s v="Jan"/>
    <x v="1"/>
    <x v="1"/>
    <s v="Cancelld"/>
    <x v="1"/>
    <x v="0"/>
    <x v="2"/>
    <n v="339"/>
    <n v="484.77"/>
  </r>
  <r>
    <s v="AD01-9364"/>
    <x v="2"/>
    <s v="Jan"/>
    <x v="1"/>
    <x v="1"/>
    <s v="Cancelld"/>
    <x v="1"/>
    <x v="0"/>
    <x v="2"/>
    <n v="231"/>
    <n v="330.33"/>
  </r>
  <r>
    <s v="AD01-9361"/>
    <x v="2"/>
    <s v="Jan"/>
    <x v="1"/>
    <x v="1"/>
    <s v="Cancelld"/>
    <x v="1"/>
    <x v="0"/>
    <x v="2"/>
    <n v="225"/>
    <n v="321.75"/>
  </r>
  <r>
    <s v="AD01-9365"/>
    <x v="2"/>
    <s v="Jan"/>
    <x v="1"/>
    <x v="1"/>
    <s v="Cancelld"/>
    <x v="1"/>
    <x v="0"/>
    <x v="2"/>
    <n v="219"/>
    <n v="313.17"/>
  </r>
  <r>
    <s v="AD01-9361"/>
    <x v="2"/>
    <s v="Jan"/>
    <x v="1"/>
    <x v="1"/>
    <s v="Cancelld"/>
    <x v="1"/>
    <x v="0"/>
    <x v="2"/>
    <n v="295"/>
    <n v="421.85"/>
  </r>
  <r>
    <s v="AD01-9362"/>
    <x v="2"/>
    <s v="Jan"/>
    <x v="1"/>
    <x v="1"/>
    <s v="Cancelld"/>
    <x v="1"/>
    <x v="0"/>
    <x v="2"/>
    <n v="343"/>
    <n v="490.49"/>
  </r>
  <r>
    <s v="AD01-9364"/>
    <x v="2"/>
    <s v="Jan"/>
    <x v="1"/>
    <x v="1"/>
    <s v="Cancelld"/>
    <x v="1"/>
    <x v="0"/>
    <x v="2"/>
    <n v="840"/>
    <n v="1201.2"/>
  </r>
  <r>
    <s v="AD01-9362"/>
    <x v="2"/>
    <s v="Jan"/>
    <x v="1"/>
    <x v="1"/>
    <s v="Cancelld"/>
    <x v="1"/>
    <x v="1"/>
    <x v="2"/>
    <n v="873"/>
    <n v="1248.3900000000001"/>
  </r>
  <r>
    <s v="AD01-9363"/>
    <x v="2"/>
    <s v="Jul"/>
    <x v="1"/>
    <x v="1"/>
    <s v="Cancelld"/>
    <x v="1"/>
    <x v="1"/>
    <x v="2"/>
    <n v="338"/>
    <n v="483.34"/>
  </r>
  <r>
    <s v="AD01-9361"/>
    <x v="2"/>
    <s v="Jul"/>
    <x v="1"/>
    <x v="1"/>
    <s v="Cancelld"/>
    <x v="1"/>
    <x v="1"/>
    <x v="2"/>
    <n v="260"/>
    <n v="371.8"/>
  </r>
  <r>
    <s v="AD01-9364"/>
    <x v="2"/>
    <s v="Jul"/>
    <x v="1"/>
    <x v="1"/>
    <s v="Cancelld"/>
    <x v="1"/>
    <x v="1"/>
    <x v="2"/>
    <n v="308"/>
    <n v="440.44"/>
  </r>
  <r>
    <s v="AD01-9365"/>
    <x v="2"/>
    <s v="Jul"/>
    <x v="1"/>
    <x v="1"/>
    <s v="Cancelld"/>
    <x v="1"/>
    <x v="1"/>
    <x v="2"/>
    <n v="334"/>
    <n v="477.62"/>
  </r>
  <r>
    <s v="AD01-9364"/>
    <x v="2"/>
    <s v="Jul"/>
    <x v="1"/>
    <x v="1"/>
    <s v="Cancelld"/>
    <x v="1"/>
    <x v="1"/>
    <x v="2"/>
    <n v="262"/>
    <n v="374.66"/>
  </r>
  <r>
    <s v="AD01-9362"/>
    <x v="2"/>
    <s v="Jul"/>
    <x v="1"/>
    <x v="1"/>
    <s v="Cancelld"/>
    <x v="1"/>
    <x v="1"/>
    <x v="2"/>
    <n v="310"/>
    <n v="443.3"/>
  </r>
  <r>
    <s v="AD01-9362"/>
    <x v="2"/>
    <s v="Jul"/>
    <x v="1"/>
    <x v="1"/>
    <s v="Cancelld"/>
    <x v="1"/>
    <x v="1"/>
    <x v="2"/>
    <n v="783"/>
    <n v="1119.69"/>
  </r>
  <r>
    <s v="AD01-9361"/>
    <x v="2"/>
    <s v="Jul"/>
    <x v="1"/>
    <x v="1"/>
    <s v="Cancelld"/>
    <x v="1"/>
    <x v="1"/>
    <x v="2"/>
    <n v="836"/>
    <n v="1195.48"/>
  </r>
  <r>
    <s v="AD01-9361"/>
    <x v="2"/>
    <s v="Jul"/>
    <x v="1"/>
    <x v="1"/>
    <s v="Cancelld"/>
    <x v="1"/>
    <x v="1"/>
    <x v="2"/>
    <n v="939"/>
    <n v="1342.77"/>
  </r>
  <r>
    <s v="AD01-9362"/>
    <x v="2"/>
    <s v="Jul"/>
    <x v="1"/>
    <x v="1"/>
    <s v="Cancelld"/>
    <x v="1"/>
    <x v="1"/>
    <x v="2"/>
    <n v="940"/>
    <n v="1344.2"/>
  </r>
  <r>
    <s v="AD01-9364"/>
    <x v="2"/>
    <s v="Jul"/>
    <x v="1"/>
    <x v="1"/>
    <s v="Cancelld"/>
    <x v="1"/>
    <x v="1"/>
    <x v="2"/>
    <n v="941"/>
    <n v="1345.63"/>
  </r>
  <r>
    <s v="AD01-9364"/>
    <x v="2"/>
    <s v="Jul"/>
    <x v="1"/>
    <x v="1"/>
    <s v="Cancelld"/>
    <x v="1"/>
    <x v="1"/>
    <x v="2"/>
    <n v="876"/>
    <n v="526.24"/>
  </r>
  <r>
    <s v="AD01-9362"/>
    <x v="2"/>
    <s v="Jul"/>
    <x v="1"/>
    <x v="1"/>
    <s v="Cancelld"/>
    <x v="1"/>
    <x v="1"/>
    <x v="2"/>
    <n v="309"/>
    <n v="441.87"/>
  </r>
  <r>
    <s v="AD01-9361"/>
    <x v="2"/>
    <s v="Jul"/>
    <x v="1"/>
    <x v="1"/>
    <s v="Cancelld"/>
    <x v="1"/>
    <x v="1"/>
    <x v="2"/>
    <n v="135"/>
    <n v="193.05"/>
  </r>
  <r>
    <s v="AD01-9364"/>
    <x v="2"/>
    <s v="Jul"/>
    <x v="1"/>
    <x v="1"/>
    <s v="Cancelld"/>
    <x v="1"/>
    <x v="1"/>
    <x v="2"/>
    <n v="129"/>
    <n v="184.47"/>
  </r>
  <r>
    <s v="AD01-9361"/>
    <x v="2"/>
    <s v="Jul"/>
    <x v="1"/>
    <x v="1"/>
    <s v="Cancelld"/>
    <x v="1"/>
    <x v="1"/>
    <x v="2"/>
    <n v="369"/>
    <n v="527.66999999999996"/>
  </r>
  <r>
    <s v="AD01-9362"/>
    <x v="2"/>
    <s v="Jul"/>
    <x v="1"/>
    <x v="1"/>
    <s v="Cancelld"/>
    <x v="1"/>
    <x v="1"/>
    <x v="2"/>
    <n v="337"/>
    <n v="481.91"/>
  </r>
  <r>
    <s v="AD01-9361"/>
    <x v="2"/>
    <s v="Jul"/>
    <x v="1"/>
    <x v="1"/>
    <s v="Cancelld"/>
    <x v="1"/>
    <x v="1"/>
    <x v="2"/>
    <n v="265"/>
    <n v="378.95"/>
  </r>
  <r>
    <s v="AD01-9365"/>
    <x v="2"/>
    <s v="Jul"/>
    <x v="1"/>
    <x v="1"/>
    <s v="Cancelld"/>
    <x v="1"/>
    <x v="1"/>
    <x v="2"/>
    <n v="307"/>
    <n v="439.01"/>
  </r>
  <r>
    <s v="AD01-9364"/>
    <x v="2"/>
    <s v="Jul"/>
    <x v="1"/>
    <x v="1"/>
    <s v="Cancelld"/>
    <x v="1"/>
    <x v="1"/>
    <x v="2"/>
    <n v="792"/>
    <n v="1132.56"/>
  </r>
  <r>
    <s v="AD01-9362"/>
    <x v="2"/>
    <s v="Jul"/>
    <x v="1"/>
    <x v="1"/>
    <s v="Cancelld"/>
    <x v="1"/>
    <x v="1"/>
    <x v="2"/>
    <n v="845"/>
    <n v="1208.3499999999999"/>
  </r>
  <r>
    <s v="AD01-9363"/>
    <x v="2"/>
    <s v="Jul"/>
    <x v="1"/>
    <x v="1"/>
    <s v="Cancelld"/>
    <x v="1"/>
    <x v="1"/>
    <x v="2"/>
    <n v="878"/>
    <n v="1255.54"/>
  </r>
  <r>
    <s v="AD01-9361"/>
    <x v="2"/>
    <s v="Jun"/>
    <x v="1"/>
    <x v="1"/>
    <s v="Cancelld"/>
    <x v="1"/>
    <x v="1"/>
    <x v="2"/>
    <n v="266"/>
    <n v="380.38"/>
  </r>
  <r>
    <s v="AD01-9363"/>
    <x v="2"/>
    <s v="Jun"/>
    <x v="1"/>
    <x v="1"/>
    <s v="Cancelld"/>
    <x v="1"/>
    <x v="1"/>
    <x v="2"/>
    <n v="314"/>
    <n v="449.02"/>
  </r>
  <r>
    <s v="AD01-9362"/>
    <x v="2"/>
    <s v="Jun"/>
    <x v="1"/>
    <x v="1"/>
    <s v="Cancelld"/>
    <x v="1"/>
    <x v="1"/>
    <x v="2"/>
    <n v="268"/>
    <n v="383.24"/>
  </r>
  <r>
    <s v="AD01-9361"/>
    <x v="2"/>
    <s v="Jun"/>
    <x v="1"/>
    <x v="1"/>
    <s v="Cancelld"/>
    <x v="1"/>
    <x v="1"/>
    <x v="2"/>
    <n v="316"/>
    <n v="451.88"/>
  </r>
  <r>
    <s v="AD01-9362"/>
    <x v="2"/>
    <s v="Jun"/>
    <x v="1"/>
    <x v="1"/>
    <s v="Cancelld"/>
    <x v="1"/>
    <x v="1"/>
    <x v="2"/>
    <n v="835"/>
    <n v="1194.05"/>
  </r>
  <r>
    <s v="AD01-9362"/>
    <x v="2"/>
    <s v="Jun"/>
    <x v="1"/>
    <x v="1"/>
    <s v="Cancelld"/>
    <x v="1"/>
    <x v="1"/>
    <x v="2"/>
    <n v="869"/>
    <n v="1242.67"/>
  </r>
  <r>
    <s v="AD01-9362"/>
    <x v="2"/>
    <s v="Jun"/>
    <x v="1"/>
    <x v="1"/>
    <s v="Cancelld"/>
    <x v="1"/>
    <x v="1"/>
    <x v="2"/>
    <n v="937"/>
    <n v="1339.91"/>
  </r>
  <r>
    <s v="AD01-9361"/>
    <x v="2"/>
    <s v="Jun"/>
    <x v="1"/>
    <x v="1"/>
    <s v="Cancelld"/>
    <x v="1"/>
    <x v="1"/>
    <x v="2"/>
    <n v="938"/>
    <n v="1341.34"/>
  </r>
  <r>
    <s v="AD01-9361"/>
    <x v="2"/>
    <s v="Jun"/>
    <x v="1"/>
    <x v="1"/>
    <s v="Cancelld"/>
    <x v="1"/>
    <x v="1"/>
    <x v="2"/>
    <n v="875"/>
    <n v="526.24"/>
  </r>
  <r>
    <s v="AD01-9363"/>
    <x v="2"/>
    <s v="Jun"/>
    <x v="1"/>
    <x v="1"/>
    <s v="Cancelld"/>
    <x v="1"/>
    <x v="1"/>
    <x v="2"/>
    <n v="315"/>
    <n v="450.45"/>
  </r>
  <r>
    <s v="AD01-9362"/>
    <x v="2"/>
    <s v="Jun"/>
    <x v="1"/>
    <x v="1"/>
    <s v="Cancelld"/>
    <x v="1"/>
    <x v="1"/>
    <x v="2"/>
    <n v="153"/>
    <n v="218.79"/>
  </r>
  <r>
    <s v="AD01-9362"/>
    <x v="2"/>
    <s v="Jun"/>
    <x v="1"/>
    <x v="1"/>
    <s v="Cancelld"/>
    <x v="1"/>
    <x v="1"/>
    <x v="2"/>
    <n v="147"/>
    <n v="210.21"/>
  </r>
  <r>
    <s v="AD01-9361"/>
    <x v="2"/>
    <s v="Jun"/>
    <x v="1"/>
    <x v="1"/>
    <s v="Cancelld"/>
    <x v="1"/>
    <x v="1"/>
    <x v="2"/>
    <n v="141"/>
    <n v="201.63"/>
  </r>
  <r>
    <s v="AD01-9364"/>
    <x v="2"/>
    <s v="Jun"/>
    <x v="1"/>
    <x v="1"/>
    <s v="Cancelld"/>
    <x v="1"/>
    <x v="1"/>
    <x v="2"/>
    <n v="313"/>
    <n v="447.59"/>
  </r>
  <r>
    <s v="AD01-9362"/>
    <x v="2"/>
    <s v="Jun"/>
    <x v="1"/>
    <x v="1"/>
    <s v="Cancelld"/>
    <x v="1"/>
    <x v="1"/>
    <x v="2"/>
    <n v="844"/>
    <n v="1206.92"/>
  </r>
  <r>
    <s v="AD01-9362"/>
    <x v="2"/>
    <s v="Jun"/>
    <x v="1"/>
    <x v="1"/>
    <s v="Cancelld"/>
    <x v="1"/>
    <x v="1"/>
    <x v="2"/>
    <n v="877"/>
    <n v="1254.1099999999999"/>
  </r>
  <r>
    <s v="AD01-9362"/>
    <x v="2"/>
    <s v="Mar"/>
    <x v="1"/>
    <x v="1"/>
    <s v="Cancelld"/>
    <x v="1"/>
    <x v="1"/>
    <x v="2"/>
    <n v="284"/>
    <n v="406.12"/>
  </r>
  <r>
    <s v="AD01-9364"/>
    <x v="2"/>
    <s v="Mar"/>
    <x v="1"/>
    <x v="1"/>
    <s v="Cancelld"/>
    <x v="1"/>
    <x v="1"/>
    <x v="2"/>
    <n v="332"/>
    <n v="474.76"/>
  </r>
  <r>
    <s v="AD01-9362"/>
    <x v="2"/>
    <s v="Mar"/>
    <x v="1"/>
    <x v="1"/>
    <s v="Cancelld"/>
    <x v="1"/>
    <x v="1"/>
    <x v="2"/>
    <n v="286"/>
    <n v="408.98"/>
  </r>
  <r>
    <s v="AD01-9361"/>
    <x v="2"/>
    <s v="Mar"/>
    <x v="1"/>
    <x v="1"/>
    <s v="Cancelld"/>
    <x v="1"/>
    <x v="1"/>
    <x v="2"/>
    <n v="328"/>
    <n v="469.04"/>
  </r>
  <r>
    <s v="AD01-9365"/>
    <x v="2"/>
    <s v="Mar"/>
    <x v="1"/>
    <x v="1"/>
    <s v="Cancelld"/>
    <x v="1"/>
    <x v="1"/>
    <x v="2"/>
    <n v="833"/>
    <n v="1191.19"/>
  </r>
  <r>
    <s v="AD01-9361"/>
    <x v="2"/>
    <s v="Mar"/>
    <x v="1"/>
    <x v="1"/>
    <s v="Cancelld"/>
    <x v="1"/>
    <x v="1"/>
    <x v="2"/>
    <n v="866"/>
    <n v="1238.3800000000001"/>
  </r>
  <r>
    <s v="AD01-9364"/>
    <x v="2"/>
    <s v="Mar"/>
    <x v="1"/>
    <x v="1"/>
    <s v="Cancelld"/>
    <x v="1"/>
    <x v="1"/>
    <x v="2"/>
    <n v="929"/>
    <n v="1328.47"/>
  </r>
  <r>
    <s v="AD01-9362"/>
    <x v="2"/>
    <s v="Mar"/>
    <x v="1"/>
    <x v="1"/>
    <s v="Cancelld"/>
    <x v="1"/>
    <x v="1"/>
    <x v="2"/>
    <n v="930"/>
    <n v="1329.9"/>
  </r>
  <r>
    <s v="AD01-9364"/>
    <x v="2"/>
    <s v="Mar"/>
    <x v="1"/>
    <x v="1"/>
    <s v="Cancelld"/>
    <x v="1"/>
    <x v="1"/>
    <x v="2"/>
    <n v="872"/>
    <n v="526.24"/>
  </r>
  <r>
    <s v="AD01-9361"/>
    <x v="2"/>
    <s v="Mar"/>
    <x v="1"/>
    <x v="1"/>
    <s v="Cancelld"/>
    <x v="1"/>
    <x v="1"/>
    <x v="2"/>
    <n v="333"/>
    <n v="476.19"/>
  </r>
  <r>
    <s v="AD01-9362"/>
    <x v="2"/>
    <s v="Mar"/>
    <x v="1"/>
    <x v="1"/>
    <s v="Cancelld"/>
    <x v="1"/>
    <x v="1"/>
    <x v="2"/>
    <n v="201"/>
    <n v="287.43"/>
  </r>
  <r>
    <s v="AD01-9362"/>
    <x v="2"/>
    <s v="Mar"/>
    <x v="1"/>
    <x v="1"/>
    <s v="Cancelld"/>
    <x v="1"/>
    <x v="1"/>
    <x v="2"/>
    <n v="195"/>
    <n v="278.85000000000002"/>
  </r>
  <r>
    <s v="AD01-9365"/>
    <x v="2"/>
    <s v="Mar"/>
    <x v="1"/>
    <x v="1"/>
    <s v="Cancelld"/>
    <x v="1"/>
    <x v="1"/>
    <x v="2"/>
    <n v="189"/>
    <n v="270.27"/>
  </r>
  <r>
    <s v="AD01-9362"/>
    <x v="2"/>
    <s v="Mar"/>
    <x v="1"/>
    <x v="1"/>
    <s v="Cancelld"/>
    <x v="1"/>
    <x v="1"/>
    <x v="2"/>
    <n v="283"/>
    <n v="404.69"/>
  </r>
  <r>
    <s v="AD01-9362"/>
    <x v="2"/>
    <s v="Mar"/>
    <x v="1"/>
    <x v="1"/>
    <s v="Cancelld"/>
    <x v="1"/>
    <x v="1"/>
    <x v="2"/>
    <n v="331"/>
    <n v="473.33"/>
  </r>
  <r>
    <s v="AD01-9362"/>
    <x v="2"/>
    <s v="Mar"/>
    <x v="1"/>
    <x v="1"/>
    <s v="Cancelld"/>
    <x v="1"/>
    <x v="1"/>
    <x v="2"/>
    <n v="875"/>
    <n v="1251.25"/>
  </r>
  <r>
    <s v="AD01-9361"/>
    <x v="2"/>
    <s v="May"/>
    <x v="1"/>
    <x v="1"/>
    <s v="Cancelld"/>
    <x v="1"/>
    <x v="1"/>
    <x v="2"/>
    <n v="272"/>
    <n v="388.96"/>
  </r>
  <r>
    <s v="AD01-9361"/>
    <x v="2"/>
    <s v="May"/>
    <x v="1"/>
    <x v="1"/>
    <s v="Cancelld"/>
    <x v="1"/>
    <x v="1"/>
    <x v="2"/>
    <n v="320"/>
    <n v="457.6"/>
  </r>
  <r>
    <s v="AD01-9361"/>
    <x v="2"/>
    <s v="May"/>
    <x v="1"/>
    <x v="1"/>
    <s v="Cancelld"/>
    <x v="1"/>
    <x v="1"/>
    <x v="2"/>
    <n v="274"/>
    <n v="391.82"/>
  </r>
  <r>
    <s v="AD01-9361"/>
    <x v="2"/>
    <s v="May"/>
    <x v="1"/>
    <x v="1"/>
    <s v="Cancelld"/>
    <x v="1"/>
    <x v="1"/>
    <x v="2"/>
    <n v="322"/>
    <n v="460.46"/>
  </r>
  <r>
    <s v="AD01-9361"/>
    <x v="2"/>
    <s v="May"/>
    <x v="1"/>
    <x v="1"/>
    <s v="Cancelld"/>
    <x v="1"/>
    <x v="1"/>
    <x v="2"/>
    <n v="868"/>
    <n v="1241.24"/>
  </r>
  <r>
    <s v="AD01-9361"/>
    <x v="2"/>
    <s v="May"/>
    <x v="1"/>
    <x v="1"/>
    <s v="Cancelld"/>
    <x v="1"/>
    <x v="1"/>
    <x v="2"/>
    <n v="934"/>
    <n v="1335.62"/>
  </r>
  <r>
    <s v="AD01-9363"/>
    <x v="2"/>
    <s v="May"/>
    <x v="1"/>
    <x v="1"/>
    <s v="Cancelld"/>
    <x v="1"/>
    <x v="1"/>
    <x v="2"/>
    <n v="935"/>
    <n v="1337.05"/>
  </r>
  <r>
    <s v="AD01-9362"/>
    <x v="2"/>
    <s v="May"/>
    <x v="1"/>
    <x v="1"/>
    <s v="Cancelld"/>
    <x v="1"/>
    <x v="1"/>
    <x v="2"/>
    <n v="936"/>
    <n v="1338.48"/>
  </r>
  <r>
    <s v="AD01-9363"/>
    <x v="2"/>
    <s v="May"/>
    <x v="1"/>
    <x v="1"/>
    <s v="Cancelld"/>
    <x v="1"/>
    <x v="1"/>
    <x v="2"/>
    <n v="874"/>
    <n v="526.24"/>
  </r>
  <r>
    <s v="AD01-9362"/>
    <x v="2"/>
    <s v="May"/>
    <x v="1"/>
    <x v="1"/>
    <s v="Cancelld"/>
    <x v="1"/>
    <x v="1"/>
    <x v="2"/>
    <n v="321"/>
    <n v="459.03"/>
  </r>
  <r>
    <s v="AD01-9361"/>
    <x v="2"/>
    <s v="May"/>
    <x v="1"/>
    <x v="1"/>
    <s v="Cancelld"/>
    <x v="1"/>
    <x v="1"/>
    <x v="2"/>
    <n v="165"/>
    <n v="235.95"/>
  </r>
  <r>
    <s v="AD01-9361"/>
    <x v="2"/>
    <s v="May"/>
    <x v="1"/>
    <x v="1"/>
    <s v="Cancelld"/>
    <x v="1"/>
    <x v="1"/>
    <x v="2"/>
    <n v="159"/>
    <n v="227.37"/>
  </r>
  <r>
    <s v="AD01-9362"/>
    <x v="2"/>
    <s v="May"/>
    <x v="1"/>
    <x v="1"/>
    <s v="Cancelld"/>
    <x v="1"/>
    <x v="1"/>
    <x v="2"/>
    <n v="271"/>
    <n v="387.53"/>
  </r>
  <r>
    <s v="AD01-9361"/>
    <x v="2"/>
    <s v="May"/>
    <x v="1"/>
    <x v="1"/>
    <s v="Cancelld"/>
    <x v="1"/>
    <x v="1"/>
    <x v="2"/>
    <n v="319"/>
    <n v="456.17"/>
  </r>
  <r>
    <s v="AD01-9361"/>
    <x v="2"/>
    <s v="May"/>
    <x v="1"/>
    <x v="1"/>
    <s v="Cancelld"/>
    <x v="1"/>
    <x v="1"/>
    <x v="2"/>
    <n v="843"/>
    <n v="1205.49"/>
  </r>
  <r>
    <s v="AD01-9362"/>
    <x v="2"/>
    <s v="Nov"/>
    <x v="1"/>
    <x v="1"/>
    <s v="Cancelld"/>
    <x v="1"/>
    <x v="1"/>
    <x v="2"/>
    <n v="314"/>
    <n v="449.02"/>
  </r>
  <r>
    <s v="AD01-9365"/>
    <x v="2"/>
    <s v="Nov"/>
    <x v="1"/>
    <x v="1"/>
    <s v="Cancelld"/>
    <x v="1"/>
    <x v="1"/>
    <x v="2"/>
    <n v="242"/>
    <n v="346.06"/>
  </r>
  <r>
    <s v="AD01-9362"/>
    <x v="2"/>
    <s v="Nov"/>
    <x v="1"/>
    <x v="1"/>
    <s v="Cancelld"/>
    <x v="1"/>
    <x v="1"/>
    <x v="2"/>
    <n v="290"/>
    <n v="414.7"/>
  </r>
  <r>
    <s v="AD01-9362"/>
    <x v="2"/>
    <s v="Nov"/>
    <x v="1"/>
    <x v="1"/>
    <s v="Cancelld"/>
    <x v="1"/>
    <x v="1"/>
    <x v="2"/>
    <n v="316"/>
    <n v="451.88"/>
  </r>
  <r>
    <s v="AD01-9362"/>
    <x v="2"/>
    <s v="Nov"/>
    <x v="1"/>
    <x v="1"/>
    <s v="Cancelld"/>
    <x v="1"/>
    <x v="1"/>
    <x v="2"/>
    <n v="286"/>
    <n v="408.98"/>
  </r>
  <r>
    <s v="AD01-9361"/>
    <x v="2"/>
    <s v="Nov"/>
    <x v="1"/>
    <x v="1"/>
    <s v="Cancelld"/>
    <x v="1"/>
    <x v="1"/>
    <x v="2"/>
    <n v="840"/>
    <n v="1201.2"/>
  </r>
  <r>
    <s v="AD01-9361"/>
    <x v="2"/>
    <s v="Nov"/>
    <x v="1"/>
    <x v="1"/>
    <s v="Cancelld"/>
    <x v="1"/>
    <x v="1"/>
    <x v="2"/>
    <n v="873"/>
    <n v="1248.3900000000001"/>
  </r>
  <r>
    <s v="AD01-9362"/>
    <x v="2"/>
    <s v="Nov"/>
    <x v="1"/>
    <x v="1"/>
    <s v="Cancelld"/>
    <x v="1"/>
    <x v="1"/>
    <x v="2"/>
    <n v="950"/>
    <n v="1358.5"/>
  </r>
  <r>
    <s v="AD01-9362"/>
    <x v="2"/>
    <s v="Nov"/>
    <x v="1"/>
    <x v="1"/>
    <s v="Cancelld"/>
    <x v="1"/>
    <x v="1"/>
    <x v="2"/>
    <n v="951"/>
    <n v="1359.93"/>
  </r>
  <r>
    <s v="AD01-9362"/>
    <x v="2"/>
    <s v="Nov"/>
    <x v="1"/>
    <x v="1"/>
    <s v="Cancelld"/>
    <x v="1"/>
    <x v="1"/>
    <x v="2"/>
    <n v="952"/>
    <n v="1361.36"/>
  </r>
  <r>
    <s v="AD01-9361"/>
    <x v="2"/>
    <s v="Nov"/>
    <x v="1"/>
    <x v="1"/>
    <s v="Cancelld"/>
    <x v="1"/>
    <x v="1"/>
    <x v="2"/>
    <n v="826"/>
    <n v="526.24"/>
  </r>
  <r>
    <s v="AD01-9362"/>
    <x v="2"/>
    <s v="Nov"/>
    <x v="1"/>
    <x v="1"/>
    <s v="Cancelld"/>
    <x v="1"/>
    <x v="1"/>
    <x v="2"/>
    <n v="879"/>
    <n v="526.24"/>
  </r>
  <r>
    <s v="AD01-9365"/>
    <x v="2"/>
    <s v="Nov"/>
    <x v="1"/>
    <x v="1"/>
    <s v="Cancelld"/>
    <x v="1"/>
    <x v="1"/>
    <x v="2"/>
    <n v="315"/>
    <n v="450.45"/>
  </r>
  <r>
    <s v="AD01-9361"/>
    <x v="2"/>
    <s v="Nov"/>
    <x v="1"/>
    <x v="1"/>
    <s v="Cancelld"/>
    <x v="1"/>
    <x v="1"/>
    <x v="2"/>
    <n v="309"/>
    <n v="441.87"/>
  </r>
  <r>
    <s v="AD01-9362"/>
    <x v="2"/>
    <s v="Nov"/>
    <x v="1"/>
    <x v="1"/>
    <s v="Cancelld"/>
    <x v="1"/>
    <x v="1"/>
    <x v="2"/>
    <n v="313"/>
    <n v="447.59"/>
  </r>
  <r>
    <s v="AD01-9362"/>
    <x v="2"/>
    <s v="Nov"/>
    <x v="1"/>
    <x v="1"/>
    <s v="Cancelld"/>
    <x v="1"/>
    <x v="1"/>
    <x v="2"/>
    <n v="241"/>
    <n v="344.63"/>
  </r>
  <r>
    <s v="AD01-9362"/>
    <x v="2"/>
    <s v="Nov"/>
    <x v="1"/>
    <x v="1"/>
    <s v="Cancelld"/>
    <x v="1"/>
    <x v="1"/>
    <x v="2"/>
    <n v="289"/>
    <n v="413.27"/>
  </r>
  <r>
    <s v="AD01-9362"/>
    <x v="2"/>
    <s v="Nov"/>
    <x v="1"/>
    <x v="1"/>
    <s v="Cancelld"/>
    <x v="1"/>
    <x v="1"/>
    <x v="2"/>
    <n v="795"/>
    <n v="1136.8499999999999"/>
  </r>
  <r>
    <s v="AD01-9362"/>
    <x v="2"/>
    <s v="Nov"/>
    <x v="1"/>
    <x v="1"/>
    <s v="Cancelld"/>
    <x v="1"/>
    <x v="1"/>
    <x v="2"/>
    <n v="849"/>
    <n v="1214.07"/>
  </r>
  <r>
    <s v="AD01-9362"/>
    <x v="2"/>
    <s v="Nov"/>
    <x v="1"/>
    <x v="1"/>
    <s v="Cancelld"/>
    <x v="1"/>
    <x v="1"/>
    <x v="2"/>
    <n v="882"/>
    <n v="1261.26"/>
  </r>
  <r>
    <s v="AD01-9362"/>
    <x v="2"/>
    <s v="Oct"/>
    <x v="1"/>
    <x v="1"/>
    <s v="Cancelld"/>
    <x v="1"/>
    <x v="1"/>
    <x v="2"/>
    <n v="320"/>
    <n v="457.6"/>
  </r>
  <r>
    <s v="AD01-9362"/>
    <x v="2"/>
    <s v="Oct"/>
    <x v="1"/>
    <x v="1"/>
    <s v="Cancelld"/>
    <x v="1"/>
    <x v="1"/>
    <x v="2"/>
    <n v="248"/>
    <n v="354.64"/>
  </r>
  <r>
    <s v="AD01-9362"/>
    <x v="2"/>
    <s v="Oct"/>
    <x v="1"/>
    <x v="1"/>
    <s v="Cancelld"/>
    <x v="1"/>
    <x v="1"/>
    <x v="2"/>
    <n v="322"/>
    <n v="460.46"/>
  </r>
  <r>
    <s v="AD01-9362"/>
    <x v="2"/>
    <s v="Oct"/>
    <x v="1"/>
    <x v="1"/>
    <s v="Cancelld"/>
    <x v="1"/>
    <x v="1"/>
    <x v="2"/>
    <n v="244"/>
    <n v="348.92"/>
  </r>
  <r>
    <s v="AD01-9364"/>
    <x v="2"/>
    <s v="Oct"/>
    <x v="1"/>
    <x v="1"/>
    <s v="Cancelld"/>
    <x v="1"/>
    <x v="1"/>
    <x v="2"/>
    <n v="292"/>
    <n v="417.56"/>
  </r>
  <r>
    <s v="AD01-9362"/>
    <x v="2"/>
    <s v="Oct"/>
    <x v="1"/>
    <x v="1"/>
    <s v="Cancelld"/>
    <x v="1"/>
    <x v="1"/>
    <x v="2"/>
    <n v="786"/>
    <n v="1123.98"/>
  </r>
  <r>
    <s v="AD01-9362"/>
    <x v="2"/>
    <s v="Oct"/>
    <x v="1"/>
    <x v="1"/>
    <s v="Cancelld"/>
    <x v="1"/>
    <x v="1"/>
    <x v="2"/>
    <n v="839"/>
    <n v="1199.77"/>
  </r>
  <r>
    <s v="AD01-9361"/>
    <x v="2"/>
    <s v="Oct"/>
    <x v="1"/>
    <x v="1"/>
    <s v="Cancelld"/>
    <x v="1"/>
    <x v="1"/>
    <x v="2"/>
    <n v="872"/>
    <n v="1246.96"/>
  </r>
  <r>
    <s v="AD01-9361"/>
    <x v="2"/>
    <s v="Oct"/>
    <x v="1"/>
    <x v="1"/>
    <s v="Cancelld"/>
    <x v="1"/>
    <x v="1"/>
    <x v="2"/>
    <n v="947"/>
    <n v="1354.21"/>
  </r>
  <r>
    <s v="AD01-9364"/>
    <x v="2"/>
    <s v="Oct"/>
    <x v="1"/>
    <x v="1"/>
    <s v="Cancelld"/>
    <x v="1"/>
    <x v="1"/>
    <x v="2"/>
    <n v="948"/>
    <n v="1355.64"/>
  </r>
  <r>
    <s v="AD01-9364"/>
    <x v="2"/>
    <s v="Oct"/>
    <x v="1"/>
    <x v="1"/>
    <s v="Cancelld"/>
    <x v="1"/>
    <x v="1"/>
    <x v="2"/>
    <n v="949"/>
    <n v="1357.07"/>
  </r>
  <r>
    <s v="AD01-9361"/>
    <x v="2"/>
    <s v="Oct"/>
    <x v="1"/>
    <x v="1"/>
    <s v="Cancelld"/>
    <x v="1"/>
    <x v="1"/>
    <x v="2"/>
    <n v="825"/>
    <n v="526.24"/>
  </r>
  <r>
    <s v="AD01-9361"/>
    <x v="2"/>
    <s v="Oct"/>
    <x v="1"/>
    <x v="1"/>
    <s v="Cancelld"/>
    <x v="1"/>
    <x v="1"/>
    <x v="2"/>
    <n v="878"/>
    <n v="526.24"/>
  </r>
  <r>
    <s v="AD01-9362"/>
    <x v="2"/>
    <s v="Oct"/>
    <x v="1"/>
    <x v="1"/>
    <s v="Cancelld"/>
    <x v="1"/>
    <x v="1"/>
    <x v="2"/>
    <n v="291"/>
    <n v="416.13"/>
  </r>
  <r>
    <s v="AD01-9362"/>
    <x v="2"/>
    <s v="Oct"/>
    <x v="1"/>
    <x v="1"/>
    <s v="Cancelld"/>
    <x v="1"/>
    <x v="1"/>
    <x v="2"/>
    <n v="333"/>
    <n v="476.19"/>
  </r>
  <r>
    <s v="AD01-9362"/>
    <x v="2"/>
    <s v="Oct"/>
    <x v="1"/>
    <x v="1"/>
    <s v="Cancelld"/>
    <x v="1"/>
    <x v="1"/>
    <x v="2"/>
    <n v="327"/>
    <n v="467.61"/>
  </r>
  <r>
    <s v="AD01-9362"/>
    <x v="2"/>
    <s v="Oct"/>
    <x v="1"/>
    <x v="1"/>
    <s v="Cancelld"/>
    <x v="1"/>
    <x v="1"/>
    <x v="2"/>
    <n v="321"/>
    <n v="459.03"/>
  </r>
  <r>
    <s v="AD01-9364"/>
    <x v="2"/>
    <s v="Oct"/>
    <x v="1"/>
    <x v="1"/>
    <s v="Cancelld"/>
    <x v="1"/>
    <x v="1"/>
    <x v="2"/>
    <n v="319"/>
    <n v="456.17"/>
  </r>
  <r>
    <s v="AD01-9364"/>
    <x v="2"/>
    <s v="Oct"/>
    <x v="1"/>
    <x v="1"/>
    <s v="Cancelld"/>
    <x v="1"/>
    <x v="1"/>
    <x v="2"/>
    <n v="247"/>
    <n v="353.21"/>
  </r>
  <r>
    <s v="AD01-9362"/>
    <x v="2"/>
    <s v="Oct"/>
    <x v="1"/>
    <x v="1"/>
    <s v="Cancelld"/>
    <x v="1"/>
    <x v="1"/>
    <x v="2"/>
    <n v="295"/>
    <n v="421.85"/>
  </r>
  <r>
    <s v="AD01-9364"/>
    <x v="2"/>
    <s v="Oct"/>
    <x v="1"/>
    <x v="1"/>
    <s v="Cancelld"/>
    <x v="1"/>
    <x v="1"/>
    <x v="2"/>
    <n v="848"/>
    <n v="1212.6400000000001"/>
  </r>
  <r>
    <s v="AD01-9362"/>
    <x v="2"/>
    <s v="Oct"/>
    <x v="1"/>
    <x v="1"/>
    <s v="Cancelld"/>
    <x v="1"/>
    <x v="1"/>
    <x v="2"/>
    <n v="881"/>
    <n v="1259.83"/>
  </r>
  <r>
    <s v="AD01-9361"/>
    <x v="2"/>
    <s v="Sep"/>
    <x v="1"/>
    <x v="1"/>
    <s v="Cancelld"/>
    <x v="1"/>
    <x v="1"/>
    <x v="2"/>
    <n v="326"/>
    <n v="466.18"/>
  </r>
  <r>
    <s v="AD01-9361"/>
    <x v="2"/>
    <s v="Sep"/>
    <x v="1"/>
    <x v="1"/>
    <s v="Cancelld"/>
    <x v="1"/>
    <x v="1"/>
    <x v="2"/>
    <n v="254"/>
    <n v="363.22"/>
  </r>
  <r>
    <s v="AD01-9362"/>
    <x v="2"/>
    <s v="Sep"/>
    <x v="1"/>
    <x v="1"/>
    <s v="Cancelld"/>
    <x v="1"/>
    <x v="1"/>
    <x v="2"/>
    <n v="296"/>
    <n v="423.28"/>
  </r>
  <r>
    <s v="AD01-9361"/>
    <x v="2"/>
    <s v="Sep"/>
    <x v="1"/>
    <x v="1"/>
    <s v="Cancelld"/>
    <x v="1"/>
    <x v="1"/>
    <x v="2"/>
    <n v="328"/>
    <n v="469.04"/>
  </r>
  <r>
    <s v="AD01-9364"/>
    <x v="2"/>
    <s v="Sep"/>
    <x v="1"/>
    <x v="1"/>
    <s v="Cancelld"/>
    <x v="1"/>
    <x v="1"/>
    <x v="2"/>
    <n v="250"/>
    <n v="357.5"/>
  </r>
  <r>
    <s v="AD01-9362"/>
    <x v="2"/>
    <s v="Sep"/>
    <x v="1"/>
    <x v="1"/>
    <s v="Cancelld"/>
    <x v="1"/>
    <x v="1"/>
    <x v="2"/>
    <n v="298"/>
    <n v="426.14"/>
  </r>
  <r>
    <s v="AD01-9361"/>
    <x v="2"/>
    <s v="Sep"/>
    <x v="1"/>
    <x v="1"/>
    <s v="Cancelld"/>
    <x v="1"/>
    <x v="1"/>
    <x v="2"/>
    <n v="785"/>
    <n v="1122.55"/>
  </r>
  <r>
    <s v="AD01-9365"/>
    <x v="2"/>
    <s v="Sep"/>
    <x v="1"/>
    <x v="1"/>
    <s v="Cancelld"/>
    <x v="1"/>
    <x v="1"/>
    <x v="2"/>
    <n v="838"/>
    <n v="1198.3399999999999"/>
  </r>
  <r>
    <s v="AD01-9365"/>
    <x v="2"/>
    <s v="Sep"/>
    <x v="1"/>
    <x v="1"/>
    <s v="Cancelld"/>
    <x v="1"/>
    <x v="1"/>
    <x v="2"/>
    <n v="871"/>
    <n v="1245.53"/>
  </r>
  <r>
    <s v="AD01-9364"/>
    <x v="2"/>
    <s v="Sep"/>
    <x v="1"/>
    <x v="1"/>
    <s v="Cancelld"/>
    <x v="1"/>
    <x v="1"/>
    <x v="2"/>
    <n v="945"/>
    <n v="1351.35"/>
  </r>
  <r>
    <s v="AD01-9362"/>
    <x v="2"/>
    <s v="Sep"/>
    <x v="1"/>
    <x v="1"/>
    <s v="Cancelld"/>
    <x v="1"/>
    <x v="1"/>
    <x v="2"/>
    <n v="946"/>
    <n v="1352.78"/>
  </r>
  <r>
    <s v="AD01-9365"/>
    <x v="2"/>
    <s v="Sep"/>
    <x v="1"/>
    <x v="1"/>
    <s v="Cancelld"/>
    <x v="1"/>
    <x v="1"/>
    <x v="2"/>
    <n v="824"/>
    <n v="526.24"/>
  </r>
  <r>
    <s v="AD01-9361"/>
    <x v="2"/>
    <s v="Sep"/>
    <x v="1"/>
    <x v="1"/>
    <s v="Cancelld"/>
    <x v="1"/>
    <x v="1"/>
    <x v="2"/>
    <n v="297"/>
    <n v="424.71"/>
  </r>
  <r>
    <s v="AD01-9361"/>
    <x v="2"/>
    <s v="Sep"/>
    <x v="1"/>
    <x v="1"/>
    <s v="Cancelld"/>
    <x v="1"/>
    <x v="1"/>
    <x v="2"/>
    <n v="351"/>
    <n v="501.93"/>
  </r>
  <r>
    <s v="AD01-9365"/>
    <x v="2"/>
    <s v="Sep"/>
    <x v="1"/>
    <x v="1"/>
    <s v="Cancelld"/>
    <x v="1"/>
    <x v="1"/>
    <x v="2"/>
    <n v="345"/>
    <n v="493.35"/>
  </r>
  <r>
    <s v="AD01-9364"/>
    <x v="2"/>
    <s v="Sep"/>
    <x v="1"/>
    <x v="1"/>
    <s v="Cancelld"/>
    <x v="1"/>
    <x v="1"/>
    <x v="2"/>
    <n v="339"/>
    <n v="484.77"/>
  </r>
  <r>
    <s v="AD01-9362"/>
    <x v="2"/>
    <s v="Sep"/>
    <x v="1"/>
    <x v="1"/>
    <s v="Cancelld"/>
    <x v="1"/>
    <x v="1"/>
    <x v="2"/>
    <n v="325"/>
    <n v="464.75"/>
  </r>
  <r>
    <s v="AD01-9364"/>
    <x v="2"/>
    <s v="Sep"/>
    <x v="1"/>
    <x v="1"/>
    <s v="Cancelld"/>
    <x v="1"/>
    <x v="1"/>
    <x v="2"/>
    <n v="253"/>
    <n v="361.79"/>
  </r>
  <r>
    <s v="AD01-9361"/>
    <x v="2"/>
    <s v="Sep"/>
    <x v="1"/>
    <x v="1"/>
    <s v="Cancelld"/>
    <x v="1"/>
    <x v="1"/>
    <x v="2"/>
    <n v="301"/>
    <n v="430.43"/>
  </r>
  <r>
    <s v="AD01-9362"/>
    <x v="2"/>
    <s v="Sep"/>
    <x v="1"/>
    <x v="1"/>
    <s v="Cancelld"/>
    <x v="1"/>
    <x v="1"/>
    <x v="2"/>
    <n v="794"/>
    <n v="1135.42"/>
  </r>
  <r>
    <s v="AD01-9362"/>
    <x v="2"/>
    <s v="Sep"/>
    <x v="1"/>
    <x v="1"/>
    <s v="Cancelld"/>
    <x v="1"/>
    <x v="1"/>
    <x v="2"/>
    <n v="847"/>
    <n v="1211.21"/>
  </r>
  <r>
    <s v="AD01-9361"/>
    <x v="2"/>
    <s v="Sep"/>
    <x v="1"/>
    <x v="1"/>
    <s v="Cancelld"/>
    <x v="1"/>
    <x v="1"/>
    <x v="2"/>
    <n v="880"/>
    <n v="1258.4000000000001"/>
  </r>
  <r>
    <s v="AD01-9361"/>
    <x v="3"/>
    <s v="Apr"/>
    <x v="0"/>
    <x v="1"/>
    <s v="Order assembled"/>
    <x v="0"/>
    <x v="0"/>
    <x v="1"/>
    <n v="362"/>
    <n v="553.86"/>
  </r>
  <r>
    <s v="AD01-9362"/>
    <x v="3"/>
    <s v="Apr"/>
    <x v="0"/>
    <x v="1"/>
    <s v="Order assembled"/>
    <x v="0"/>
    <x v="0"/>
    <x v="1"/>
    <n v="338"/>
    <n v="483.34"/>
  </r>
  <r>
    <s v="AD01-9363"/>
    <x v="3"/>
    <s v="Apr"/>
    <x v="0"/>
    <x v="1"/>
    <s v="Order assembled"/>
    <x v="0"/>
    <x v="0"/>
    <x v="1"/>
    <n v="364"/>
    <n v="520.52"/>
  </r>
  <r>
    <s v="AD01-9362"/>
    <x v="3"/>
    <s v="Apr"/>
    <x v="0"/>
    <x v="1"/>
    <s v="Order assembled"/>
    <x v="0"/>
    <x v="0"/>
    <x v="1"/>
    <n v="334"/>
    <n v="477.62"/>
  </r>
  <r>
    <s v="AD01-9362"/>
    <x v="3"/>
    <s v="Apr"/>
    <x v="0"/>
    <x v="1"/>
    <s v="Order assembled"/>
    <x v="0"/>
    <x v="0"/>
    <x v="1"/>
    <n v="655"/>
    <n v="936.65"/>
  </r>
  <r>
    <s v="AD01-9361"/>
    <x v="3"/>
    <s v="Apr"/>
    <x v="0"/>
    <x v="1"/>
    <s v="Order assembled"/>
    <x v="0"/>
    <x v="0"/>
    <x v="1"/>
    <n v="742"/>
    <n v="1061.06"/>
  </r>
  <r>
    <s v="AD01-9361"/>
    <x v="3"/>
    <s v="Apr"/>
    <x v="0"/>
    <x v="1"/>
    <s v="Order assembled"/>
    <x v="0"/>
    <x v="0"/>
    <x v="1"/>
    <n v="363"/>
    <n v="519.09"/>
  </r>
  <r>
    <s v="AD01-9362"/>
    <x v="3"/>
    <s v="Apr"/>
    <x v="0"/>
    <x v="1"/>
    <s v="Order assembled"/>
    <x v="0"/>
    <x v="0"/>
    <x v="1"/>
    <n v="781"/>
    <n v="526.24"/>
  </r>
  <r>
    <s v="AD01-9362"/>
    <x v="3"/>
    <s v="Apr"/>
    <x v="0"/>
    <x v="1"/>
    <s v="Order assembled"/>
    <x v="0"/>
    <x v="0"/>
    <x v="1"/>
    <n v="361"/>
    <n v="516.23"/>
  </r>
  <r>
    <s v="AD01-9363"/>
    <x v="3"/>
    <s v="Apr"/>
    <x v="0"/>
    <x v="1"/>
    <s v="Order assembled"/>
    <x v="0"/>
    <x v="0"/>
    <x v="1"/>
    <n v="337"/>
    <n v="481.91"/>
  </r>
  <r>
    <s v="AD01-9362"/>
    <x v="3"/>
    <s v="Apr"/>
    <x v="0"/>
    <x v="1"/>
    <s v="Order assembled"/>
    <x v="0"/>
    <x v="0"/>
    <x v="1"/>
    <n v="365"/>
    <n v="521.95000000000005"/>
  </r>
  <r>
    <s v="AD01-9361"/>
    <x v="3"/>
    <s v="Apr"/>
    <x v="0"/>
    <x v="1"/>
    <s v="Order assembled"/>
    <x v="0"/>
    <x v="0"/>
    <x v="1"/>
    <n v="751"/>
    <n v="1073.93"/>
  </r>
  <r>
    <s v="AD01-9363"/>
    <x v="3"/>
    <s v="Aug"/>
    <x v="0"/>
    <x v="1"/>
    <s v="Order assembled"/>
    <x v="0"/>
    <x v="0"/>
    <x v="1"/>
    <n v="344"/>
    <n v="526.32000000000005"/>
  </r>
  <r>
    <s v="AD01-9361"/>
    <x v="3"/>
    <s v="Aug"/>
    <x v="0"/>
    <x v="1"/>
    <s v="Order assembled"/>
    <x v="0"/>
    <x v="0"/>
    <x v="1"/>
    <n v="314"/>
    <n v="449.02"/>
  </r>
  <r>
    <s v="AD01-9362"/>
    <x v="3"/>
    <s v="Aug"/>
    <x v="0"/>
    <x v="0"/>
    <s v="Order assembled"/>
    <x v="0"/>
    <x v="0"/>
    <x v="1"/>
    <n v="340"/>
    <n v="486.2"/>
  </r>
  <r>
    <s v="AD01-9361"/>
    <x v="3"/>
    <s v="Aug"/>
    <x v="0"/>
    <x v="0"/>
    <s v="Order assembled"/>
    <x v="0"/>
    <x v="0"/>
    <x v="1"/>
    <n v="316"/>
    <n v="451.88"/>
  </r>
  <r>
    <s v="AD01-9362"/>
    <x v="3"/>
    <s v="Aug"/>
    <x v="0"/>
    <x v="0"/>
    <s v="Order assembled"/>
    <x v="0"/>
    <x v="0"/>
    <x v="1"/>
    <n v="659"/>
    <n v="942.37"/>
  </r>
  <r>
    <s v="AD01-9362"/>
    <x v="3"/>
    <s v="Aug"/>
    <x v="0"/>
    <x v="0"/>
    <s v="Order assembled"/>
    <x v="0"/>
    <x v="0"/>
    <x v="1"/>
    <n v="785"/>
    <n v="526.24"/>
  </r>
  <r>
    <s v="AD01-9361"/>
    <x v="3"/>
    <s v="Aug"/>
    <x v="0"/>
    <x v="0"/>
    <s v="Order assembled"/>
    <x v="0"/>
    <x v="0"/>
    <x v="1"/>
    <n v="343"/>
    <n v="490.49"/>
  </r>
  <r>
    <s v="AD01-9362"/>
    <x v="3"/>
    <s v="Aug"/>
    <x v="0"/>
    <x v="0"/>
    <s v="Order assembled"/>
    <x v="0"/>
    <x v="0"/>
    <x v="1"/>
    <n v="313"/>
    <n v="447.59"/>
  </r>
  <r>
    <s v="AD01-9361"/>
    <x v="3"/>
    <s v="Aug"/>
    <x v="0"/>
    <x v="0"/>
    <s v="Order assembled"/>
    <x v="0"/>
    <x v="0"/>
    <x v="1"/>
    <n v="341"/>
    <n v="487.63"/>
  </r>
  <r>
    <s v="AD01-9363"/>
    <x v="3"/>
    <s v="Aug"/>
    <x v="0"/>
    <x v="0"/>
    <s v="Order assembled"/>
    <x v="0"/>
    <x v="0"/>
    <x v="1"/>
    <n v="754"/>
    <n v="1078.22"/>
  </r>
  <r>
    <s v="AD01-9363"/>
    <x v="3"/>
    <s v="Dec"/>
    <x v="0"/>
    <x v="0"/>
    <s v="Order assembled"/>
    <x v="0"/>
    <x v="0"/>
    <x v="1"/>
    <n v="320"/>
    <n v="489.6"/>
  </r>
  <r>
    <s v="AD01-9361"/>
    <x v="3"/>
    <s v="Dec"/>
    <x v="0"/>
    <x v="0"/>
    <s v="Order assembled"/>
    <x v="0"/>
    <x v="0"/>
    <x v="1"/>
    <n v="296"/>
    <n v="423.28"/>
  </r>
  <r>
    <s v="AD01-9362"/>
    <x v="3"/>
    <s v="Dec"/>
    <x v="0"/>
    <x v="0"/>
    <s v="Order assembled"/>
    <x v="0"/>
    <x v="0"/>
    <x v="1"/>
    <n v="322"/>
    <n v="460.46"/>
  </r>
  <r>
    <s v="AD01-9362"/>
    <x v="3"/>
    <s v="Dec"/>
    <x v="0"/>
    <x v="0"/>
    <s v="Order assembled"/>
    <x v="0"/>
    <x v="0"/>
    <x v="1"/>
    <n v="292"/>
    <n v="417.56"/>
  </r>
  <r>
    <s v="AD01-9362"/>
    <x v="3"/>
    <s v="Dec"/>
    <x v="0"/>
    <x v="0"/>
    <s v="Order assembled"/>
    <x v="0"/>
    <x v="0"/>
    <x v="1"/>
    <n v="749"/>
    <n v="1071.07"/>
  </r>
  <r>
    <s v="AD01-9362"/>
    <x v="3"/>
    <s v="Dec"/>
    <x v="0"/>
    <x v="0"/>
    <s v="Order assembled"/>
    <x v="0"/>
    <x v="0"/>
    <x v="1"/>
    <n v="321"/>
    <n v="459.03"/>
  </r>
  <r>
    <s v="AD01-9362"/>
    <x v="3"/>
    <s v="Dec"/>
    <x v="0"/>
    <x v="0"/>
    <s v="Order assembled"/>
    <x v="0"/>
    <x v="0"/>
    <x v="1"/>
    <n v="319"/>
    <n v="456.17"/>
  </r>
  <r>
    <s v="AD01-9362"/>
    <x v="3"/>
    <s v="Dec"/>
    <x v="0"/>
    <x v="0"/>
    <s v="Order assembled"/>
    <x v="0"/>
    <x v="0"/>
    <x v="1"/>
    <n v="295"/>
    <n v="421.85"/>
  </r>
  <r>
    <s v="AD01-9361"/>
    <x v="3"/>
    <s v="Dec"/>
    <x v="0"/>
    <x v="0"/>
    <s v="Order assembled"/>
    <x v="0"/>
    <x v="0"/>
    <x v="1"/>
    <n v="323"/>
    <n v="461.89"/>
  </r>
  <r>
    <s v="AD01-9363"/>
    <x v="3"/>
    <s v="Dec"/>
    <x v="0"/>
    <x v="0"/>
    <s v="Order assembled"/>
    <x v="0"/>
    <x v="0"/>
    <x v="1"/>
    <n v="758"/>
    <n v="1083.94"/>
  </r>
  <r>
    <s v="AD01-9365"/>
    <x v="3"/>
    <s v="Feb"/>
    <x v="0"/>
    <x v="0"/>
    <s v="Order assembled"/>
    <x v="0"/>
    <x v="0"/>
    <x v="1"/>
    <n v="128"/>
    <n v="195.84"/>
  </r>
  <r>
    <s v="AD01-9361"/>
    <x v="3"/>
    <s v="Feb"/>
    <x v="0"/>
    <x v="0"/>
    <s v="Order assembled"/>
    <x v="0"/>
    <x v="0"/>
    <x v="1"/>
    <n v="302"/>
    <n v="431.86"/>
  </r>
  <r>
    <s v="AD01-9361"/>
    <x v="3"/>
    <s v="Feb"/>
    <x v="0"/>
    <x v="0"/>
    <s v="Order assembled"/>
    <x v="0"/>
    <x v="0"/>
    <x v="1"/>
    <n v="130"/>
    <n v="185.9"/>
  </r>
  <r>
    <s v="AD01-9361"/>
    <x v="3"/>
    <s v="Feb"/>
    <x v="0"/>
    <x v="0"/>
    <s v="Order assembled"/>
    <x v="0"/>
    <x v="0"/>
    <x v="1"/>
    <n v="346"/>
    <n v="494.78"/>
  </r>
  <r>
    <s v="AD01-9362"/>
    <x v="3"/>
    <s v="Feb"/>
    <x v="0"/>
    <x v="0"/>
    <s v="Order assembled"/>
    <x v="0"/>
    <x v="0"/>
    <x v="1"/>
    <n v="372"/>
    <n v="531.96"/>
  </r>
  <r>
    <s v="AD01-9364"/>
    <x v="3"/>
    <s v="Feb"/>
    <x v="0"/>
    <x v="0"/>
    <s v="Order assembled"/>
    <x v="0"/>
    <x v="0"/>
    <x v="1"/>
    <n v="740"/>
    <n v="1058.2"/>
  </r>
  <r>
    <s v="AD01-9364"/>
    <x v="3"/>
    <s v="Feb"/>
    <x v="0"/>
    <x v="0"/>
    <s v="Order assembled"/>
    <x v="0"/>
    <x v="0"/>
    <x v="1"/>
    <n v="129"/>
    <n v="184.47"/>
  </r>
  <r>
    <s v="AD01-9362"/>
    <x v="3"/>
    <s v="Feb"/>
    <x v="0"/>
    <x v="0"/>
    <s v="Order assembled"/>
    <x v="0"/>
    <x v="0"/>
    <x v="1"/>
    <n v="746"/>
    <n v="526.24"/>
  </r>
  <r>
    <s v="AD01-9362"/>
    <x v="3"/>
    <s v="Feb"/>
    <x v="0"/>
    <x v="0"/>
    <s v="Order assembled"/>
    <x v="0"/>
    <x v="0"/>
    <x v="1"/>
    <n v="780"/>
    <n v="526.24"/>
  </r>
  <r>
    <s v="AD01-9361"/>
    <x v="3"/>
    <s v="Feb"/>
    <x v="0"/>
    <x v="0"/>
    <s v="Order assembled"/>
    <x v="0"/>
    <x v="0"/>
    <x v="1"/>
    <n v="127"/>
    <n v="181.61"/>
  </r>
  <r>
    <s v="AD01-9362"/>
    <x v="3"/>
    <s v="Feb"/>
    <x v="0"/>
    <x v="0"/>
    <s v="Order assembled"/>
    <x v="0"/>
    <x v="0"/>
    <x v="1"/>
    <n v="301"/>
    <n v="430.43"/>
  </r>
  <r>
    <s v="AD01-9361"/>
    <x v="3"/>
    <s v="Feb"/>
    <x v="0"/>
    <x v="0"/>
    <s v="Order assembled"/>
    <x v="0"/>
    <x v="0"/>
    <x v="1"/>
    <n v="349"/>
    <n v="499.07"/>
  </r>
  <r>
    <s v="AD01-9365"/>
    <x v="3"/>
    <s v="Feb"/>
    <x v="0"/>
    <x v="0"/>
    <s v="Order assembled"/>
    <x v="0"/>
    <x v="0"/>
    <x v="1"/>
    <n v="749"/>
    <n v="1071.07"/>
  </r>
  <r>
    <s v="AD01-9364"/>
    <x v="3"/>
    <s v="Jan"/>
    <x v="0"/>
    <x v="0"/>
    <s v="Order assembled"/>
    <x v="0"/>
    <x v="0"/>
    <x v="1"/>
    <n v="134"/>
    <n v="191.62"/>
  </r>
  <r>
    <s v="AD01-9362"/>
    <x v="3"/>
    <s v="Jan"/>
    <x v="0"/>
    <x v="0"/>
    <s v="Order assembled"/>
    <x v="0"/>
    <x v="0"/>
    <x v="1"/>
    <n v="308"/>
    <n v="440.44"/>
  </r>
  <r>
    <s v="AD01-9361"/>
    <x v="3"/>
    <s v="Jan"/>
    <x v="0"/>
    <x v="0"/>
    <s v="Order assembled"/>
    <x v="0"/>
    <x v="0"/>
    <x v="1"/>
    <n v="350"/>
    <n v="500.5"/>
  </r>
  <r>
    <s v="AD01-9361"/>
    <x v="3"/>
    <s v="Jan"/>
    <x v="0"/>
    <x v="0"/>
    <s v="Order assembled"/>
    <x v="0"/>
    <x v="0"/>
    <x v="1"/>
    <n v="136"/>
    <n v="194.48"/>
  </r>
  <r>
    <s v="AD01-9365"/>
    <x v="3"/>
    <s v="Jan"/>
    <x v="0"/>
    <x v="0"/>
    <s v="Order assembled"/>
    <x v="0"/>
    <x v="0"/>
    <x v="1"/>
    <n v="304"/>
    <n v="434.72"/>
  </r>
  <r>
    <s v="AD01-9361"/>
    <x v="3"/>
    <s v="Jan"/>
    <x v="0"/>
    <x v="0"/>
    <s v="Order assembled"/>
    <x v="0"/>
    <x v="0"/>
    <x v="1"/>
    <n v="352"/>
    <n v="503.36"/>
  </r>
  <r>
    <s v="AD01-9361"/>
    <x v="3"/>
    <s v="Jan"/>
    <x v="0"/>
    <x v="0"/>
    <s v="Order assembled"/>
    <x v="0"/>
    <x v="0"/>
    <x v="1"/>
    <n v="132"/>
    <n v="188.76"/>
  </r>
  <r>
    <s v="AD01-9362"/>
    <x v="3"/>
    <s v="Jan"/>
    <x v="0"/>
    <x v="0"/>
    <s v="Order assembled"/>
    <x v="0"/>
    <x v="0"/>
    <x v="1"/>
    <n v="706"/>
    <n v="1009.58"/>
  </r>
  <r>
    <s v="AD01-9361"/>
    <x v="3"/>
    <s v="Jan"/>
    <x v="0"/>
    <x v="0"/>
    <s v="Order assembled"/>
    <x v="0"/>
    <x v="0"/>
    <x v="1"/>
    <n v="739"/>
    <n v="1056.77"/>
  </r>
  <r>
    <s v="AD01-9361"/>
    <x v="3"/>
    <s v="Jan"/>
    <x v="0"/>
    <x v="0"/>
    <s v="Order assembled"/>
    <x v="0"/>
    <x v="0"/>
    <x v="1"/>
    <n v="135"/>
    <n v="193.05"/>
  </r>
  <r>
    <s v="AD01-9361"/>
    <x v="3"/>
    <s v="Jan"/>
    <x v="0"/>
    <x v="0"/>
    <s v="Order assembled"/>
    <x v="0"/>
    <x v="0"/>
    <x v="1"/>
    <n v="779"/>
    <n v="526.24"/>
  </r>
  <r>
    <s v="AD01-9361"/>
    <x v="3"/>
    <s v="Jan"/>
    <x v="0"/>
    <x v="0"/>
    <s v="Order assembled"/>
    <x v="0"/>
    <x v="0"/>
    <x v="1"/>
    <n v="133"/>
    <n v="190.19"/>
  </r>
  <r>
    <s v="AD01-9364"/>
    <x v="3"/>
    <s v="Jan"/>
    <x v="0"/>
    <x v="0"/>
    <s v="Order assembled"/>
    <x v="0"/>
    <x v="0"/>
    <x v="1"/>
    <n v="307"/>
    <n v="439.01"/>
  </r>
  <r>
    <s v="AD01-9361"/>
    <x v="3"/>
    <s v="Jan"/>
    <x v="0"/>
    <x v="0"/>
    <s v="Order assembled"/>
    <x v="0"/>
    <x v="0"/>
    <x v="1"/>
    <n v="355"/>
    <n v="507.65"/>
  </r>
  <r>
    <s v="AD01-9361"/>
    <x v="3"/>
    <s v="Jan"/>
    <x v="0"/>
    <x v="0"/>
    <s v="Order assembled"/>
    <x v="0"/>
    <x v="0"/>
    <x v="1"/>
    <n v="131"/>
    <n v="187.33"/>
  </r>
  <r>
    <s v="AD01-9362"/>
    <x v="3"/>
    <s v="Jan"/>
    <x v="0"/>
    <x v="0"/>
    <s v="Order assembled"/>
    <x v="0"/>
    <x v="0"/>
    <x v="1"/>
    <n v="305"/>
    <n v="436.15"/>
  </r>
  <r>
    <s v="AD01-9364"/>
    <x v="3"/>
    <s v="Jan"/>
    <x v="0"/>
    <x v="0"/>
    <s v="Order assembled"/>
    <x v="0"/>
    <x v="0"/>
    <x v="1"/>
    <n v="748"/>
    <n v="1069.6400000000001"/>
  </r>
  <r>
    <s v="AD01-9361"/>
    <x v="3"/>
    <s v="Jul"/>
    <x v="0"/>
    <x v="0"/>
    <s v="Order assembled"/>
    <x v="0"/>
    <x v="0"/>
    <x v="1"/>
    <n v="350"/>
    <n v="535.5"/>
  </r>
  <r>
    <s v="AD01-9361"/>
    <x v="3"/>
    <s v="Jul"/>
    <x v="0"/>
    <x v="0"/>
    <s v="Order assembled"/>
    <x v="0"/>
    <x v="0"/>
    <x v="1"/>
    <n v="320"/>
    <n v="457.6"/>
  </r>
  <r>
    <s v="AD01-9364"/>
    <x v="3"/>
    <s v="Jul"/>
    <x v="0"/>
    <x v="0"/>
    <s v="Order assembled"/>
    <x v="0"/>
    <x v="0"/>
    <x v="1"/>
    <n v="346"/>
    <n v="494.78"/>
  </r>
  <r>
    <s v="AD01-9363"/>
    <x v="3"/>
    <s v="Jul"/>
    <x v="0"/>
    <x v="0"/>
    <s v="Order assembled"/>
    <x v="0"/>
    <x v="0"/>
    <x v="1"/>
    <n v="322"/>
    <n v="460.46"/>
  </r>
  <r>
    <s v="AD01-9361"/>
    <x v="3"/>
    <s v="Jul"/>
    <x v="0"/>
    <x v="0"/>
    <s v="Order assembled"/>
    <x v="0"/>
    <x v="0"/>
    <x v="1"/>
    <n v="658"/>
    <n v="940.94"/>
  </r>
  <r>
    <s v="AD01-9364"/>
    <x v="3"/>
    <s v="Jul"/>
    <x v="0"/>
    <x v="0"/>
    <s v="Order assembled"/>
    <x v="0"/>
    <x v="0"/>
    <x v="1"/>
    <n v="745"/>
    <n v="1065.3499999999999"/>
  </r>
  <r>
    <s v="AD01-9364"/>
    <x v="3"/>
    <s v="Jul"/>
    <x v="0"/>
    <x v="0"/>
    <s v="Order assembled"/>
    <x v="0"/>
    <x v="0"/>
    <x v="1"/>
    <n v="345"/>
    <n v="493.35"/>
  </r>
  <r>
    <s v="AD01-9361"/>
    <x v="3"/>
    <s v="Jul"/>
    <x v="0"/>
    <x v="0"/>
    <s v="Order assembled"/>
    <x v="0"/>
    <x v="0"/>
    <x v="1"/>
    <n v="784"/>
    <n v="526.24"/>
  </r>
  <r>
    <s v="AD01-9363"/>
    <x v="3"/>
    <s v="Jul"/>
    <x v="0"/>
    <x v="0"/>
    <s v="Order assembled"/>
    <x v="0"/>
    <x v="0"/>
    <x v="1"/>
    <n v="349"/>
    <n v="499.07"/>
  </r>
  <r>
    <s v="AD01-9364"/>
    <x v="3"/>
    <s v="Jul"/>
    <x v="0"/>
    <x v="0"/>
    <s v="Order assembled"/>
    <x v="0"/>
    <x v="0"/>
    <x v="1"/>
    <n v="319"/>
    <n v="456.17"/>
  </r>
  <r>
    <s v="AD01-9361"/>
    <x v="3"/>
    <s v="Jul"/>
    <x v="0"/>
    <x v="0"/>
    <s v="Order assembled"/>
    <x v="0"/>
    <x v="0"/>
    <x v="1"/>
    <n v="347"/>
    <n v="496.21"/>
  </r>
  <r>
    <s v="AD01-9361"/>
    <x v="3"/>
    <s v="Jul"/>
    <x v="0"/>
    <x v="0"/>
    <s v="Order assembled"/>
    <x v="0"/>
    <x v="0"/>
    <x v="1"/>
    <n v="753"/>
    <n v="1076.79"/>
  </r>
  <r>
    <s v="AD01-9361"/>
    <x v="3"/>
    <s v="Jun"/>
    <x v="0"/>
    <x v="0"/>
    <s v="Order assembled"/>
    <x v="0"/>
    <x v="0"/>
    <x v="1"/>
    <n v="326"/>
    <n v="466.18"/>
  </r>
  <r>
    <s v="AD01-9362"/>
    <x v="3"/>
    <s v="Jun"/>
    <x v="0"/>
    <x v="0"/>
    <s v="Order assembled"/>
    <x v="0"/>
    <x v="0"/>
    <x v="1"/>
    <n v="352"/>
    <n v="503.36"/>
  </r>
  <r>
    <s v="AD01-9361"/>
    <x v="3"/>
    <s v="Jun"/>
    <x v="0"/>
    <x v="0"/>
    <s v="Order assembled"/>
    <x v="0"/>
    <x v="0"/>
    <x v="1"/>
    <n v="328"/>
    <n v="469.04"/>
  </r>
  <r>
    <s v="AD01-9362"/>
    <x v="3"/>
    <s v="Jun"/>
    <x v="0"/>
    <x v="0"/>
    <s v="Order assembled"/>
    <x v="0"/>
    <x v="0"/>
    <x v="1"/>
    <n v="657"/>
    <n v="939.51"/>
  </r>
  <r>
    <s v="AD01-9361"/>
    <x v="3"/>
    <s v="Jun"/>
    <x v="0"/>
    <x v="0"/>
    <s v="Order assembled"/>
    <x v="0"/>
    <x v="0"/>
    <x v="1"/>
    <n v="744"/>
    <n v="1063.92"/>
  </r>
  <r>
    <s v="AD01-9361"/>
    <x v="3"/>
    <s v="Jun"/>
    <x v="0"/>
    <x v="0"/>
    <s v="Order assembled"/>
    <x v="0"/>
    <x v="0"/>
    <x v="1"/>
    <n v="351"/>
    <n v="501.93"/>
  </r>
  <r>
    <s v="AD01-9362"/>
    <x v="3"/>
    <s v="Jun"/>
    <x v="0"/>
    <x v="0"/>
    <s v="Order assembled"/>
    <x v="0"/>
    <x v="0"/>
    <x v="1"/>
    <n v="783"/>
    <n v="526.24"/>
  </r>
  <r>
    <s v="AD01-9361"/>
    <x v="3"/>
    <s v="Jun"/>
    <x v="0"/>
    <x v="0"/>
    <s v="Order assembled"/>
    <x v="0"/>
    <x v="0"/>
    <x v="1"/>
    <n v="355"/>
    <n v="507.65"/>
  </r>
  <r>
    <s v="AD01-9362"/>
    <x v="3"/>
    <s v="Jun"/>
    <x v="0"/>
    <x v="0"/>
    <s v="Order assembled"/>
    <x v="0"/>
    <x v="0"/>
    <x v="1"/>
    <n v="325"/>
    <n v="464.75"/>
  </r>
  <r>
    <s v="AD01-9361"/>
    <x v="3"/>
    <s v="Jun"/>
    <x v="0"/>
    <x v="0"/>
    <s v="Order assembled"/>
    <x v="0"/>
    <x v="0"/>
    <x v="1"/>
    <n v="353"/>
    <n v="504.79"/>
  </r>
  <r>
    <s v="AD01-9362"/>
    <x v="3"/>
    <s v="Mar"/>
    <x v="0"/>
    <x v="0"/>
    <s v="Order assembled"/>
    <x v="0"/>
    <x v="0"/>
    <x v="1"/>
    <n v="368"/>
    <n v="563.04"/>
  </r>
  <r>
    <s v="AD01-9362"/>
    <x v="3"/>
    <s v="Mar"/>
    <x v="0"/>
    <x v="0"/>
    <s v="Order assembled"/>
    <x v="0"/>
    <x v="0"/>
    <x v="1"/>
    <n v="344"/>
    <n v="491.92"/>
  </r>
  <r>
    <s v="AD01-9362"/>
    <x v="3"/>
    <s v="Mar"/>
    <x v="0"/>
    <x v="0"/>
    <s v="Order assembled"/>
    <x v="0"/>
    <x v="0"/>
    <x v="1"/>
    <n v="370"/>
    <n v="529.1"/>
  </r>
  <r>
    <s v="AD01-9362"/>
    <x v="3"/>
    <s v="Mar"/>
    <x v="0"/>
    <x v="0"/>
    <s v="Order assembled"/>
    <x v="0"/>
    <x v="0"/>
    <x v="1"/>
    <n v="340"/>
    <n v="486.2"/>
  </r>
  <r>
    <s v="AD01-9361"/>
    <x v="3"/>
    <s v="Mar"/>
    <x v="0"/>
    <x v="0"/>
    <s v="Order assembled"/>
    <x v="0"/>
    <x v="0"/>
    <x v="1"/>
    <n v="741"/>
    <n v="1059.6300000000001"/>
  </r>
  <r>
    <s v="AD01-9361"/>
    <x v="3"/>
    <s v="Mar"/>
    <x v="0"/>
    <x v="0"/>
    <s v="Order assembled"/>
    <x v="0"/>
    <x v="0"/>
    <x v="1"/>
    <n v="369"/>
    <n v="527.66999999999996"/>
  </r>
  <r>
    <s v="AD01-9362"/>
    <x v="3"/>
    <s v="Mar"/>
    <x v="0"/>
    <x v="0"/>
    <s v="Order assembled"/>
    <x v="0"/>
    <x v="0"/>
    <x v="1"/>
    <n v="367"/>
    <n v="524.80999999999995"/>
  </r>
  <r>
    <s v="AD01-9362"/>
    <x v="3"/>
    <s v="Mar"/>
    <x v="0"/>
    <x v="0"/>
    <s v="Order assembled"/>
    <x v="0"/>
    <x v="0"/>
    <x v="1"/>
    <n v="343"/>
    <n v="490.49"/>
  </r>
  <r>
    <s v="AD01-9362"/>
    <x v="3"/>
    <s v="Mar"/>
    <x v="0"/>
    <x v="0"/>
    <s v="Order assembled"/>
    <x v="0"/>
    <x v="0"/>
    <x v="1"/>
    <n v="371"/>
    <n v="530.53"/>
  </r>
  <r>
    <s v="AD01-9362"/>
    <x v="3"/>
    <s v="Mar"/>
    <x v="0"/>
    <x v="0"/>
    <s v="Order assembled"/>
    <x v="0"/>
    <x v="0"/>
    <x v="1"/>
    <n v="750"/>
    <n v="1072.5"/>
  </r>
  <r>
    <s v="AD01-9362"/>
    <x v="3"/>
    <s v="May"/>
    <x v="0"/>
    <x v="0"/>
    <s v="Order assembled"/>
    <x v="0"/>
    <x v="0"/>
    <x v="1"/>
    <n v="356"/>
    <n v="544.67999999999995"/>
  </r>
  <r>
    <s v="AD01-9361"/>
    <x v="3"/>
    <s v="May"/>
    <x v="0"/>
    <x v="0"/>
    <s v="Order assembled"/>
    <x v="0"/>
    <x v="0"/>
    <x v="1"/>
    <n v="332"/>
    <n v="474.76"/>
  </r>
  <r>
    <s v="AD01-9362"/>
    <x v="3"/>
    <s v="May"/>
    <x v="0"/>
    <x v="0"/>
    <s v="Order assembled"/>
    <x v="0"/>
    <x v="0"/>
    <x v="1"/>
    <n v="358"/>
    <n v="511.94"/>
  </r>
  <r>
    <s v="AD01-9361"/>
    <x v="3"/>
    <s v="May"/>
    <x v="0"/>
    <x v="0"/>
    <s v="Order assembled"/>
    <x v="0"/>
    <x v="0"/>
    <x v="1"/>
    <n v="656"/>
    <n v="938.08"/>
  </r>
  <r>
    <s v="AD01-9364"/>
    <x v="3"/>
    <s v="May"/>
    <x v="0"/>
    <x v="0"/>
    <s v="Order assembled"/>
    <x v="0"/>
    <x v="0"/>
    <x v="1"/>
    <n v="743"/>
    <n v="1062.49"/>
  </r>
  <r>
    <s v="AD01-9364"/>
    <x v="3"/>
    <s v="May"/>
    <x v="0"/>
    <x v="0"/>
    <s v="Order assembled"/>
    <x v="0"/>
    <x v="0"/>
    <x v="1"/>
    <n v="357"/>
    <n v="510.51"/>
  </r>
  <r>
    <s v="AD01-9361"/>
    <x v="3"/>
    <s v="May"/>
    <x v="0"/>
    <x v="0"/>
    <s v="Order assembled"/>
    <x v="0"/>
    <x v="0"/>
    <x v="1"/>
    <n v="782"/>
    <n v="526.24"/>
  </r>
  <r>
    <s v="AD01-9362"/>
    <x v="3"/>
    <s v="May"/>
    <x v="0"/>
    <x v="0"/>
    <s v="Order assembled"/>
    <x v="0"/>
    <x v="0"/>
    <x v="1"/>
    <n v="331"/>
    <n v="473.33"/>
  </r>
  <r>
    <s v="AD01-9361"/>
    <x v="3"/>
    <s v="May"/>
    <x v="0"/>
    <x v="0"/>
    <s v="Order assembled"/>
    <x v="0"/>
    <x v="0"/>
    <x v="1"/>
    <n v="359"/>
    <n v="513.37"/>
  </r>
  <r>
    <s v="AD01-9362"/>
    <x v="3"/>
    <s v="May"/>
    <x v="0"/>
    <x v="0"/>
    <s v="Order assembled"/>
    <x v="0"/>
    <x v="0"/>
    <x v="1"/>
    <n v="752"/>
    <n v="1075.3599999999999"/>
  </r>
  <r>
    <s v="AD01-9361"/>
    <x v="3"/>
    <s v="Nov"/>
    <x v="0"/>
    <x v="0"/>
    <s v="Order assembled"/>
    <x v="0"/>
    <x v="0"/>
    <x v="1"/>
    <n v="326"/>
    <n v="498.78"/>
  </r>
  <r>
    <s v="AD01-9364"/>
    <x v="3"/>
    <s v="Nov"/>
    <x v="0"/>
    <x v="0"/>
    <s v="Order assembled"/>
    <x v="0"/>
    <x v="0"/>
    <x v="1"/>
    <n v="328"/>
    <n v="469.04"/>
  </r>
  <r>
    <s v="AD01-9362"/>
    <x v="3"/>
    <s v="Nov"/>
    <x v="0"/>
    <x v="0"/>
    <s v="Order assembled"/>
    <x v="0"/>
    <x v="0"/>
    <x v="1"/>
    <n v="298"/>
    <n v="426.14"/>
  </r>
  <r>
    <s v="AD01-9364"/>
    <x v="3"/>
    <s v="Nov"/>
    <x v="0"/>
    <x v="0"/>
    <s v="Order assembled"/>
    <x v="0"/>
    <x v="0"/>
    <x v="1"/>
    <n v="662"/>
    <n v="946.66"/>
  </r>
  <r>
    <s v="AD01-9364"/>
    <x v="3"/>
    <s v="Nov"/>
    <x v="0"/>
    <x v="0"/>
    <s v="Order assembled"/>
    <x v="0"/>
    <x v="0"/>
    <x v="1"/>
    <n v="748"/>
    <n v="1069.6400000000001"/>
  </r>
  <r>
    <s v="AD01-9364"/>
    <x v="3"/>
    <s v="Nov"/>
    <x v="0"/>
    <x v="0"/>
    <s v="Order assembled"/>
    <x v="0"/>
    <x v="0"/>
    <x v="1"/>
    <n v="327"/>
    <n v="467.61"/>
  </r>
  <r>
    <s v="AD01-9364"/>
    <x v="3"/>
    <s v="Nov"/>
    <x v="0"/>
    <x v="0"/>
    <s v="Order assembled"/>
    <x v="0"/>
    <x v="0"/>
    <x v="1"/>
    <n v="788"/>
    <n v="526.24"/>
  </r>
  <r>
    <s v="AD01-9362"/>
    <x v="3"/>
    <s v="Nov"/>
    <x v="0"/>
    <x v="0"/>
    <s v="Order assembled"/>
    <x v="0"/>
    <x v="0"/>
    <x v="1"/>
    <n v="325"/>
    <n v="464.75"/>
  </r>
  <r>
    <s v="AD01-9364"/>
    <x v="3"/>
    <s v="Nov"/>
    <x v="0"/>
    <x v="0"/>
    <s v="Order assembled"/>
    <x v="0"/>
    <x v="0"/>
    <x v="1"/>
    <n v="301"/>
    <n v="430.43"/>
  </r>
  <r>
    <s v="AD01-9361"/>
    <x v="3"/>
    <s v="Nov"/>
    <x v="0"/>
    <x v="0"/>
    <s v="Order assembled"/>
    <x v="0"/>
    <x v="0"/>
    <x v="1"/>
    <n v="757"/>
    <n v="1082.51"/>
  </r>
  <r>
    <s v="AD01-9364"/>
    <x v="3"/>
    <s v="Oct"/>
    <x v="0"/>
    <x v="0"/>
    <s v="Order assembled"/>
    <x v="0"/>
    <x v="0"/>
    <x v="1"/>
    <n v="332"/>
    <n v="507.96"/>
  </r>
  <r>
    <s v="AD01-9362"/>
    <x v="3"/>
    <s v="Oct"/>
    <x v="0"/>
    <x v="0"/>
    <s v="Order assembled"/>
    <x v="0"/>
    <x v="0"/>
    <x v="1"/>
    <n v="302"/>
    <n v="431.86"/>
  </r>
  <r>
    <s v="AD01-9361"/>
    <x v="3"/>
    <s v="Oct"/>
    <x v="0"/>
    <x v="0"/>
    <s v="Order assembled"/>
    <x v="0"/>
    <x v="0"/>
    <x v="1"/>
    <n v="334"/>
    <n v="477.62"/>
  </r>
  <r>
    <s v="AD01-9365"/>
    <x v="3"/>
    <s v="Oct"/>
    <x v="0"/>
    <x v="0"/>
    <s v="Order assembled"/>
    <x v="0"/>
    <x v="0"/>
    <x v="1"/>
    <n v="304"/>
    <n v="434.72"/>
  </r>
  <r>
    <s v="AD01-9362"/>
    <x v="3"/>
    <s v="Oct"/>
    <x v="0"/>
    <x v="0"/>
    <s v="Order assembled"/>
    <x v="0"/>
    <x v="0"/>
    <x v="1"/>
    <n v="661"/>
    <n v="945.23"/>
  </r>
  <r>
    <s v="AD01-9361"/>
    <x v="3"/>
    <s v="Oct"/>
    <x v="0"/>
    <x v="0"/>
    <s v="Order assembled"/>
    <x v="0"/>
    <x v="0"/>
    <x v="1"/>
    <n v="747"/>
    <n v="1068.21"/>
  </r>
  <r>
    <s v="AD01-9361"/>
    <x v="3"/>
    <s v="Oct"/>
    <x v="0"/>
    <x v="0"/>
    <s v="Order assembled"/>
    <x v="0"/>
    <x v="0"/>
    <x v="1"/>
    <n v="333"/>
    <n v="476.19"/>
  </r>
  <r>
    <s v="AD01-9362"/>
    <x v="3"/>
    <s v="Oct"/>
    <x v="0"/>
    <x v="0"/>
    <s v="Order assembled"/>
    <x v="0"/>
    <x v="0"/>
    <x v="1"/>
    <n v="787"/>
    <n v="526.24"/>
  </r>
  <r>
    <s v="AD01-9365"/>
    <x v="3"/>
    <s v="Oct"/>
    <x v="0"/>
    <x v="0"/>
    <s v="Order assembled"/>
    <x v="0"/>
    <x v="0"/>
    <x v="1"/>
    <n v="331"/>
    <n v="473.33"/>
  </r>
  <r>
    <s v="AD01-9361"/>
    <x v="3"/>
    <s v="Oct"/>
    <x v="0"/>
    <x v="0"/>
    <s v="Order assembled"/>
    <x v="0"/>
    <x v="0"/>
    <x v="1"/>
    <n v="307"/>
    <n v="439.01"/>
  </r>
  <r>
    <s v="AD01-9362"/>
    <x v="3"/>
    <s v="Oct"/>
    <x v="0"/>
    <x v="0"/>
    <s v="Order assembled"/>
    <x v="0"/>
    <x v="0"/>
    <x v="1"/>
    <n v="329"/>
    <n v="470.47"/>
  </r>
  <r>
    <s v="AD01-9364"/>
    <x v="3"/>
    <s v="Oct"/>
    <x v="0"/>
    <x v="0"/>
    <s v="Order assembled"/>
    <x v="0"/>
    <x v="0"/>
    <x v="1"/>
    <n v="756"/>
    <n v="1081.08"/>
  </r>
  <r>
    <s v="AD01-9362"/>
    <x v="3"/>
    <s v="Sep"/>
    <x v="0"/>
    <x v="0"/>
    <s v="Order assembled"/>
    <x v="0"/>
    <x v="0"/>
    <x v="1"/>
    <n v="338"/>
    <n v="517.14"/>
  </r>
  <r>
    <s v="AD01-9362"/>
    <x v="3"/>
    <s v="Sep"/>
    <x v="0"/>
    <x v="0"/>
    <s v="Order assembled"/>
    <x v="0"/>
    <x v="0"/>
    <x v="1"/>
    <n v="308"/>
    <n v="440.44"/>
  </r>
  <r>
    <s v="AD01-9365"/>
    <x v="3"/>
    <s v="Sep"/>
    <x v="0"/>
    <x v="0"/>
    <s v="Order assembled"/>
    <x v="0"/>
    <x v="0"/>
    <x v="1"/>
    <n v="310"/>
    <n v="443.3"/>
  </r>
  <r>
    <s v="AD01-9361"/>
    <x v="3"/>
    <s v="Sep"/>
    <x v="0"/>
    <x v="0"/>
    <s v="Order assembled"/>
    <x v="0"/>
    <x v="0"/>
    <x v="1"/>
    <n v="660"/>
    <n v="943.8"/>
  </r>
  <r>
    <s v="AD01-9364"/>
    <x v="3"/>
    <s v="Sep"/>
    <x v="0"/>
    <x v="0"/>
    <s v="Order assembled"/>
    <x v="0"/>
    <x v="0"/>
    <x v="1"/>
    <n v="746"/>
    <n v="1066.78"/>
  </r>
  <r>
    <s v="AD01-9364"/>
    <x v="3"/>
    <s v="Sep"/>
    <x v="0"/>
    <x v="0"/>
    <s v="Order assembled"/>
    <x v="0"/>
    <x v="0"/>
    <x v="1"/>
    <n v="339"/>
    <n v="484.77"/>
  </r>
  <r>
    <s v="AD01-9361"/>
    <x v="3"/>
    <s v="Sep"/>
    <x v="0"/>
    <x v="0"/>
    <s v="Order assembled"/>
    <x v="0"/>
    <x v="0"/>
    <x v="1"/>
    <n v="786"/>
    <n v="526.24"/>
  </r>
  <r>
    <s v="AD01-9365"/>
    <x v="3"/>
    <s v="Sep"/>
    <x v="0"/>
    <x v="0"/>
    <s v="Order assembled"/>
    <x v="0"/>
    <x v="0"/>
    <x v="1"/>
    <n v="337"/>
    <n v="481.91"/>
  </r>
  <r>
    <s v="AD01-9362"/>
    <x v="3"/>
    <s v="Sep"/>
    <x v="0"/>
    <x v="0"/>
    <s v="Order assembled"/>
    <x v="0"/>
    <x v="0"/>
    <x v="1"/>
    <n v="335"/>
    <n v="479.05"/>
  </r>
  <r>
    <s v="AD01-9362"/>
    <x v="3"/>
    <s v="Sep"/>
    <x v="0"/>
    <x v="0"/>
    <s v="Order assembled"/>
    <x v="0"/>
    <x v="0"/>
    <x v="1"/>
    <n v="755"/>
    <n v="1079.6500000000001"/>
  </r>
  <r>
    <s v="AD01-9362"/>
    <x v="3"/>
    <s v="Apr"/>
    <x v="1"/>
    <x v="0"/>
    <s v="Order assembled"/>
    <x v="0"/>
    <x v="0"/>
    <x v="0"/>
    <n v="212"/>
    <n v="303.16000000000003"/>
  </r>
  <r>
    <s v="AD01-9361"/>
    <x v="3"/>
    <s v="Apr"/>
    <x v="1"/>
    <x v="0"/>
    <s v="Order assembled"/>
    <x v="0"/>
    <x v="0"/>
    <x v="0"/>
    <n v="182"/>
    <n v="260.26"/>
  </r>
  <r>
    <s v="AD01-9362"/>
    <x v="3"/>
    <s v="Apr"/>
    <x v="1"/>
    <x v="0"/>
    <s v="Order assembled"/>
    <x v="0"/>
    <x v="0"/>
    <x v="0"/>
    <n v="184"/>
    <n v="526.24"/>
  </r>
  <r>
    <s v="AD01-9362"/>
    <x v="3"/>
    <s v="Apr"/>
    <x v="1"/>
    <x v="0"/>
    <s v="Order assembled"/>
    <x v="0"/>
    <x v="0"/>
    <x v="0"/>
    <n v="968"/>
    <n v="1384.24"/>
  </r>
  <r>
    <s v="AD01-9365"/>
    <x v="3"/>
    <s v="Apr"/>
    <x v="1"/>
    <x v="0"/>
    <s v="Order assembled"/>
    <x v="0"/>
    <x v="0"/>
    <x v="0"/>
    <n v="186"/>
    <n v="265.98"/>
  </r>
  <r>
    <s v="AD01-9365"/>
    <x v="3"/>
    <s v="Apr"/>
    <x v="1"/>
    <x v="0"/>
    <s v="Order assembled"/>
    <x v="0"/>
    <x v="0"/>
    <x v="0"/>
    <n v="213"/>
    <n v="304.58999999999997"/>
  </r>
  <r>
    <s v="AD01-9362"/>
    <x v="3"/>
    <s v="Apr"/>
    <x v="1"/>
    <x v="0"/>
    <s v="Order assembled"/>
    <x v="0"/>
    <x v="0"/>
    <x v="0"/>
    <n v="183"/>
    <n v="261.69"/>
  </r>
  <r>
    <s v="AD01-9362"/>
    <x v="3"/>
    <s v="Apr"/>
    <x v="1"/>
    <x v="0"/>
    <s v="Order assembled"/>
    <x v="0"/>
    <x v="0"/>
    <x v="0"/>
    <n v="749"/>
    <n v="1071.07"/>
  </r>
  <r>
    <s v="AD01-9361"/>
    <x v="3"/>
    <s v="Apr"/>
    <x v="1"/>
    <x v="0"/>
    <s v="Order assembled"/>
    <x v="0"/>
    <x v="0"/>
    <x v="0"/>
    <n v="209"/>
    <n v="298.87"/>
  </r>
  <r>
    <s v="AD01-9362"/>
    <x v="3"/>
    <s v="Apr"/>
    <x v="1"/>
    <x v="0"/>
    <s v="Order assembled"/>
    <x v="0"/>
    <x v="0"/>
    <x v="0"/>
    <n v="185"/>
    <n v="264.55"/>
  </r>
  <r>
    <s v="AD01-9362"/>
    <x v="3"/>
    <s v="Aug"/>
    <x v="1"/>
    <x v="0"/>
    <s v="Order assembled"/>
    <x v="0"/>
    <x v="0"/>
    <x v="0"/>
    <n v="188"/>
    <n v="268.83999999999997"/>
  </r>
  <r>
    <s v="AD01-9361"/>
    <x v="3"/>
    <s v="Aug"/>
    <x v="1"/>
    <x v="0"/>
    <s v="Order assembled"/>
    <x v="0"/>
    <x v="0"/>
    <x v="0"/>
    <n v="164"/>
    <n v="234.52"/>
  </r>
  <r>
    <s v="AD01-9364"/>
    <x v="3"/>
    <s v="Aug"/>
    <x v="1"/>
    <x v="0"/>
    <s v="Order assembled"/>
    <x v="0"/>
    <x v="0"/>
    <x v="0"/>
    <n v="190"/>
    <n v="526.24"/>
  </r>
  <r>
    <s v="AD01-9361"/>
    <x v="3"/>
    <s v="Aug"/>
    <x v="1"/>
    <x v="0"/>
    <s v="Order assembled"/>
    <x v="0"/>
    <x v="0"/>
    <x v="0"/>
    <n v="160"/>
    <n v="526.24"/>
  </r>
  <r>
    <s v="AD01-9362"/>
    <x v="3"/>
    <s v="Aug"/>
    <x v="1"/>
    <x v="0"/>
    <s v="Order assembled"/>
    <x v="0"/>
    <x v="0"/>
    <x v="0"/>
    <n v="971"/>
    <n v="1388.53"/>
  </r>
  <r>
    <s v="AD01-9361"/>
    <x v="3"/>
    <s v="Aug"/>
    <x v="1"/>
    <x v="0"/>
    <s v="Order assembled"/>
    <x v="0"/>
    <x v="0"/>
    <x v="0"/>
    <n v="162"/>
    <n v="231.66"/>
  </r>
  <r>
    <s v="AD01-9361"/>
    <x v="3"/>
    <s v="Aug"/>
    <x v="1"/>
    <x v="0"/>
    <s v="Order assembled"/>
    <x v="0"/>
    <x v="0"/>
    <x v="0"/>
    <n v="189"/>
    <n v="270.27"/>
  </r>
  <r>
    <s v="AD01-9362"/>
    <x v="3"/>
    <s v="Aug"/>
    <x v="1"/>
    <x v="0"/>
    <s v="Order assembled"/>
    <x v="0"/>
    <x v="0"/>
    <x v="0"/>
    <n v="165"/>
    <n v="235.95"/>
  </r>
  <r>
    <s v="AD01-9361"/>
    <x v="3"/>
    <s v="Aug"/>
    <x v="1"/>
    <x v="0"/>
    <s v="Order assembled"/>
    <x v="0"/>
    <x v="0"/>
    <x v="0"/>
    <n v="753"/>
    <n v="1076.79"/>
  </r>
  <r>
    <s v="AD01-9364"/>
    <x v="3"/>
    <s v="Aug"/>
    <x v="1"/>
    <x v="0"/>
    <s v="Order assembled"/>
    <x v="0"/>
    <x v="0"/>
    <x v="0"/>
    <n v="839"/>
    <n v="1199.77"/>
  </r>
  <r>
    <s v="AD01-9361"/>
    <x v="3"/>
    <s v="Aug"/>
    <x v="1"/>
    <x v="0"/>
    <s v="Order assembled"/>
    <x v="0"/>
    <x v="0"/>
    <x v="0"/>
    <n v="191"/>
    <n v="273.13"/>
  </r>
  <r>
    <s v="AD01-9362"/>
    <x v="3"/>
    <s v="Aug"/>
    <x v="1"/>
    <x v="0"/>
    <s v="Order assembled"/>
    <x v="0"/>
    <x v="0"/>
    <x v="0"/>
    <n v="161"/>
    <n v="230.23"/>
  </r>
  <r>
    <s v="AD01-9361"/>
    <x v="3"/>
    <s v="Dec"/>
    <x v="1"/>
    <x v="0"/>
    <s v="Order assembled"/>
    <x v="0"/>
    <x v="0"/>
    <x v="0"/>
    <n v="170"/>
    <n v="243.1"/>
  </r>
  <r>
    <s v="AD01-9361"/>
    <x v="3"/>
    <s v="Dec"/>
    <x v="1"/>
    <x v="0"/>
    <s v="Order assembled"/>
    <x v="0"/>
    <x v="0"/>
    <x v="0"/>
    <n v="140"/>
    <n v="200.2"/>
  </r>
  <r>
    <s v="AD01-9361"/>
    <x v="3"/>
    <s v="Dec"/>
    <x v="1"/>
    <x v="0"/>
    <s v="Order assembled"/>
    <x v="0"/>
    <x v="0"/>
    <x v="0"/>
    <n v="166"/>
    <n v="526.24"/>
  </r>
  <r>
    <s v="AD01-9361"/>
    <x v="3"/>
    <s v="Dec"/>
    <x v="1"/>
    <x v="0"/>
    <s v="Order assembled"/>
    <x v="0"/>
    <x v="0"/>
    <x v="0"/>
    <n v="142"/>
    <n v="526.24"/>
  </r>
  <r>
    <s v="AD01-9362"/>
    <x v="3"/>
    <s v="Dec"/>
    <x v="1"/>
    <x v="0"/>
    <s v="Order assembled"/>
    <x v="0"/>
    <x v="0"/>
    <x v="0"/>
    <n v="975"/>
    <n v="1394.25"/>
  </r>
  <r>
    <s v="AD01-9362"/>
    <x v="3"/>
    <s v="Dec"/>
    <x v="1"/>
    <x v="0"/>
    <s v="Order assembled"/>
    <x v="0"/>
    <x v="0"/>
    <x v="0"/>
    <n v="141"/>
    <n v="201.63"/>
  </r>
  <r>
    <s v="AD01-9361"/>
    <x v="3"/>
    <s v="Dec"/>
    <x v="1"/>
    <x v="0"/>
    <s v="Order assembled"/>
    <x v="0"/>
    <x v="0"/>
    <x v="0"/>
    <n v="756"/>
    <n v="1081.08"/>
  </r>
  <r>
    <s v="AD01-9361"/>
    <x v="3"/>
    <s v="Dec"/>
    <x v="1"/>
    <x v="0"/>
    <s v="Order assembled"/>
    <x v="0"/>
    <x v="0"/>
    <x v="0"/>
    <n v="843"/>
    <n v="1205.49"/>
  </r>
  <r>
    <s v="AD01-9361"/>
    <x v="3"/>
    <s v="Dec"/>
    <x v="1"/>
    <x v="0"/>
    <s v="Order assembled"/>
    <x v="0"/>
    <x v="0"/>
    <x v="0"/>
    <n v="167"/>
    <n v="238.81"/>
  </r>
  <r>
    <s v="AD01-9361"/>
    <x v="3"/>
    <s v="Dec"/>
    <x v="1"/>
    <x v="0"/>
    <s v="Order assembled"/>
    <x v="0"/>
    <x v="0"/>
    <x v="0"/>
    <n v="143"/>
    <n v="204.49"/>
  </r>
  <r>
    <s v="AD01-9362"/>
    <x v="3"/>
    <s v="Feb"/>
    <x v="1"/>
    <x v="0"/>
    <s v="Order assembled"/>
    <x v="0"/>
    <x v="0"/>
    <x v="1"/>
    <n v="272"/>
    <n v="388.96"/>
  </r>
  <r>
    <s v="AD01-9362"/>
    <x v="3"/>
    <s v="Feb"/>
    <x v="1"/>
    <x v="0"/>
    <s v="Order assembled"/>
    <x v="0"/>
    <x v="0"/>
    <x v="1"/>
    <n v="266"/>
    <n v="380.38"/>
  </r>
  <r>
    <s v="AD01-9361"/>
    <x v="3"/>
    <s v="Feb"/>
    <x v="1"/>
    <x v="0"/>
    <s v="Order assembled"/>
    <x v="0"/>
    <x v="0"/>
    <x v="0"/>
    <n v="224"/>
    <n v="320.32"/>
  </r>
  <r>
    <s v="AD01-9361"/>
    <x v="3"/>
    <s v="Feb"/>
    <x v="1"/>
    <x v="0"/>
    <s v="Order assembled"/>
    <x v="0"/>
    <x v="0"/>
    <x v="0"/>
    <n v="194"/>
    <n v="277.42"/>
  </r>
  <r>
    <s v="AD01-9364"/>
    <x v="3"/>
    <s v="Feb"/>
    <x v="1"/>
    <x v="0"/>
    <s v="Order assembled"/>
    <x v="0"/>
    <x v="0"/>
    <x v="0"/>
    <n v="268"/>
    <n v="383.24"/>
  </r>
  <r>
    <s v="AD01-9364"/>
    <x v="3"/>
    <s v="Feb"/>
    <x v="1"/>
    <x v="0"/>
    <s v="Order assembled"/>
    <x v="0"/>
    <x v="0"/>
    <x v="0"/>
    <n v="220"/>
    <n v="526.24"/>
  </r>
  <r>
    <s v="AD01-9364"/>
    <x v="3"/>
    <s v="Feb"/>
    <x v="1"/>
    <x v="0"/>
    <s v="Order assembled"/>
    <x v="0"/>
    <x v="0"/>
    <x v="0"/>
    <n v="196"/>
    <n v="526.24"/>
  </r>
  <r>
    <s v="AD01-9365"/>
    <x v="3"/>
    <s v="Feb"/>
    <x v="1"/>
    <x v="0"/>
    <s v="Order assembled"/>
    <x v="0"/>
    <x v="0"/>
    <x v="0"/>
    <n v="966"/>
    <n v="1381.38"/>
  </r>
  <r>
    <s v="AD01-9361"/>
    <x v="3"/>
    <s v="Feb"/>
    <x v="1"/>
    <x v="0"/>
    <s v="Order assembled"/>
    <x v="0"/>
    <x v="0"/>
    <x v="0"/>
    <n v="1019"/>
    <n v="1457.17"/>
  </r>
  <r>
    <s v="AD01-9361"/>
    <x v="3"/>
    <s v="Feb"/>
    <x v="1"/>
    <x v="0"/>
    <s v="Order assembled"/>
    <x v="0"/>
    <x v="0"/>
    <x v="0"/>
    <n v="192"/>
    <n v="274.56"/>
  </r>
  <r>
    <s v="AD01-9361"/>
    <x v="3"/>
    <s v="Feb"/>
    <x v="1"/>
    <x v="0"/>
    <s v="Order assembled"/>
    <x v="0"/>
    <x v="0"/>
    <x v="0"/>
    <n v="219"/>
    <n v="313.17"/>
  </r>
  <r>
    <s v="AD01-9365"/>
    <x v="3"/>
    <s v="Feb"/>
    <x v="1"/>
    <x v="0"/>
    <s v="Order assembled"/>
    <x v="0"/>
    <x v="0"/>
    <x v="0"/>
    <n v="195"/>
    <n v="278.85000000000002"/>
  </r>
  <r>
    <s v="AD01-9361"/>
    <x v="3"/>
    <s v="Feb"/>
    <x v="1"/>
    <x v="0"/>
    <s v="Order assembled"/>
    <x v="0"/>
    <x v="0"/>
    <x v="0"/>
    <n v="271"/>
    <n v="387.53"/>
  </r>
  <r>
    <s v="AD01-9364"/>
    <x v="3"/>
    <s v="Feb"/>
    <x v="1"/>
    <x v="0"/>
    <s v="Order assembled"/>
    <x v="0"/>
    <x v="0"/>
    <x v="0"/>
    <n v="747"/>
    <n v="1068.21"/>
  </r>
  <r>
    <s v="AD01-9364"/>
    <x v="3"/>
    <s v="Feb"/>
    <x v="1"/>
    <x v="0"/>
    <s v="Order assembled"/>
    <x v="0"/>
    <x v="0"/>
    <x v="0"/>
    <n v="834"/>
    <n v="1192.6199999999999"/>
  </r>
  <r>
    <s v="AD01-9361"/>
    <x v="3"/>
    <s v="Feb"/>
    <x v="1"/>
    <x v="0"/>
    <s v="Order assembled"/>
    <x v="0"/>
    <x v="0"/>
    <x v="1"/>
    <n v="269"/>
    <n v="384.67"/>
  </r>
  <r>
    <s v="AD01-9361"/>
    <x v="3"/>
    <s v="Feb"/>
    <x v="1"/>
    <x v="0"/>
    <s v="Order assembled"/>
    <x v="0"/>
    <x v="0"/>
    <x v="0"/>
    <n v="221"/>
    <n v="316.02999999999997"/>
  </r>
  <r>
    <s v="AD01-9364"/>
    <x v="3"/>
    <s v="Feb"/>
    <x v="1"/>
    <x v="0"/>
    <s v="Order assembled"/>
    <x v="0"/>
    <x v="0"/>
    <x v="0"/>
    <n v="149"/>
    <n v="213.07"/>
  </r>
  <r>
    <s v="AD01-9361"/>
    <x v="3"/>
    <s v="Feb"/>
    <x v="1"/>
    <x v="0"/>
    <s v="Order assembled"/>
    <x v="0"/>
    <x v="0"/>
    <x v="0"/>
    <n v="197"/>
    <n v="281.70999999999998"/>
  </r>
  <r>
    <s v="AD01-9364"/>
    <x v="3"/>
    <s v="Jan"/>
    <x v="1"/>
    <x v="0"/>
    <s v="Order assembled"/>
    <x v="0"/>
    <x v="0"/>
    <x v="1"/>
    <n v="284"/>
    <n v="406.12"/>
  </r>
  <r>
    <s v="AD01-9362"/>
    <x v="3"/>
    <s v="Jan"/>
    <x v="1"/>
    <x v="0"/>
    <s v="Order assembled"/>
    <x v="0"/>
    <x v="0"/>
    <x v="1"/>
    <n v="278"/>
    <n v="397.54"/>
  </r>
  <r>
    <s v="AD01-9364"/>
    <x v="3"/>
    <s v="Jan"/>
    <x v="1"/>
    <x v="0"/>
    <s v="Order assembled"/>
    <x v="0"/>
    <x v="0"/>
    <x v="0"/>
    <n v="152"/>
    <n v="217.36"/>
  </r>
  <r>
    <s v="AD01-9361"/>
    <x v="3"/>
    <s v="Jan"/>
    <x v="1"/>
    <x v="0"/>
    <s v="Order assembled"/>
    <x v="0"/>
    <x v="0"/>
    <x v="0"/>
    <n v="200"/>
    <n v="286"/>
  </r>
  <r>
    <s v="AD01-9362"/>
    <x v="3"/>
    <s v="Jan"/>
    <x v="1"/>
    <x v="0"/>
    <s v="Order assembled"/>
    <x v="0"/>
    <x v="0"/>
    <x v="0"/>
    <n v="286"/>
    <n v="408.98"/>
  </r>
  <r>
    <s v="AD01-9362"/>
    <x v="3"/>
    <s v="Jan"/>
    <x v="1"/>
    <x v="0"/>
    <s v="Order assembled"/>
    <x v="0"/>
    <x v="0"/>
    <x v="0"/>
    <n v="280"/>
    <n v="400.4"/>
  </r>
  <r>
    <s v="AD01-9361"/>
    <x v="3"/>
    <s v="Jan"/>
    <x v="1"/>
    <x v="0"/>
    <s v="Order assembled"/>
    <x v="0"/>
    <x v="0"/>
    <x v="0"/>
    <n v="274"/>
    <n v="391.82"/>
  </r>
  <r>
    <s v="AD01-9362"/>
    <x v="3"/>
    <s v="Jan"/>
    <x v="1"/>
    <x v="0"/>
    <s v="Order assembled"/>
    <x v="0"/>
    <x v="0"/>
    <x v="0"/>
    <n v="226"/>
    <n v="526.24"/>
  </r>
  <r>
    <s v="AD01-9363"/>
    <x v="3"/>
    <s v="Jan"/>
    <x v="1"/>
    <x v="0"/>
    <s v="Order assembled"/>
    <x v="0"/>
    <x v="0"/>
    <x v="0"/>
    <n v="154"/>
    <n v="526.24"/>
  </r>
  <r>
    <s v="AD01-9361"/>
    <x v="3"/>
    <s v="Jan"/>
    <x v="1"/>
    <x v="0"/>
    <s v="Order assembled"/>
    <x v="0"/>
    <x v="0"/>
    <x v="0"/>
    <n v="202"/>
    <n v="526.24"/>
  </r>
  <r>
    <s v="AD01-9364"/>
    <x v="3"/>
    <s v="Jan"/>
    <x v="1"/>
    <x v="0"/>
    <s v="Order assembled"/>
    <x v="0"/>
    <x v="0"/>
    <x v="0"/>
    <n v="965"/>
    <n v="1379.95"/>
  </r>
  <r>
    <s v="AD01-9362"/>
    <x v="3"/>
    <s v="Jan"/>
    <x v="1"/>
    <x v="0"/>
    <s v="Order assembled"/>
    <x v="0"/>
    <x v="0"/>
    <x v="0"/>
    <n v="198"/>
    <n v="283.14"/>
  </r>
  <r>
    <s v="AD01-9362"/>
    <x v="3"/>
    <s v="Jan"/>
    <x v="1"/>
    <x v="0"/>
    <s v="Order assembled"/>
    <x v="0"/>
    <x v="0"/>
    <x v="0"/>
    <n v="225"/>
    <n v="321.75"/>
  </r>
  <r>
    <s v="AD01-9362"/>
    <x v="3"/>
    <s v="Jan"/>
    <x v="1"/>
    <x v="0"/>
    <s v="Order assembled"/>
    <x v="0"/>
    <x v="0"/>
    <x v="0"/>
    <n v="153"/>
    <n v="218.79"/>
  </r>
  <r>
    <s v="AD01-9364"/>
    <x v="3"/>
    <s v="Jan"/>
    <x v="1"/>
    <x v="0"/>
    <s v="Order assembled"/>
    <x v="0"/>
    <x v="0"/>
    <x v="0"/>
    <n v="201"/>
    <n v="287.43"/>
  </r>
  <r>
    <s v="AD01-9363"/>
    <x v="3"/>
    <s v="Jan"/>
    <x v="1"/>
    <x v="0"/>
    <s v="Order assembled"/>
    <x v="0"/>
    <x v="0"/>
    <x v="0"/>
    <n v="283"/>
    <n v="404.69"/>
  </r>
  <r>
    <s v="AD01-9364"/>
    <x v="3"/>
    <s v="Jan"/>
    <x v="1"/>
    <x v="0"/>
    <s v="Order assembled"/>
    <x v="0"/>
    <x v="0"/>
    <x v="0"/>
    <n v="277"/>
    <n v="396.11"/>
  </r>
  <r>
    <s v="AD01-9361"/>
    <x v="3"/>
    <s v="Jan"/>
    <x v="1"/>
    <x v="0"/>
    <s v="Order assembled"/>
    <x v="0"/>
    <x v="0"/>
    <x v="0"/>
    <n v="746"/>
    <n v="1066.78"/>
  </r>
  <r>
    <s v="AD01-9361"/>
    <x v="3"/>
    <s v="Jan"/>
    <x v="1"/>
    <x v="0"/>
    <s v="Order assembled"/>
    <x v="0"/>
    <x v="0"/>
    <x v="0"/>
    <n v="800"/>
    <n v="1144"/>
  </r>
  <r>
    <s v="AD01-9362"/>
    <x v="3"/>
    <s v="Jan"/>
    <x v="1"/>
    <x v="0"/>
    <s v="Order assembled"/>
    <x v="0"/>
    <x v="0"/>
    <x v="0"/>
    <n v="833"/>
    <n v="1191.19"/>
  </r>
  <r>
    <s v="AD01-9362"/>
    <x v="3"/>
    <s v="Jan"/>
    <x v="1"/>
    <x v="0"/>
    <s v="Order assembled"/>
    <x v="0"/>
    <x v="0"/>
    <x v="1"/>
    <n v="287"/>
    <n v="410.41"/>
  </r>
  <r>
    <s v="AD01-9362"/>
    <x v="3"/>
    <s v="Jan"/>
    <x v="1"/>
    <x v="0"/>
    <s v="Order assembled"/>
    <x v="0"/>
    <x v="0"/>
    <x v="1"/>
    <n v="281"/>
    <n v="401.83"/>
  </r>
  <r>
    <s v="AD01-9365"/>
    <x v="3"/>
    <s v="Jan"/>
    <x v="1"/>
    <x v="0"/>
    <s v="Order assembled"/>
    <x v="0"/>
    <x v="0"/>
    <x v="1"/>
    <n v="275"/>
    <n v="393.25"/>
  </r>
  <r>
    <s v="AD01-9361"/>
    <x v="3"/>
    <s v="Jan"/>
    <x v="1"/>
    <x v="0"/>
    <s v="Order assembled"/>
    <x v="0"/>
    <x v="0"/>
    <x v="0"/>
    <n v="227"/>
    <n v="324.61"/>
  </r>
  <r>
    <s v="AD01-9362"/>
    <x v="3"/>
    <s v="Jan"/>
    <x v="1"/>
    <x v="0"/>
    <s v="Order assembled"/>
    <x v="0"/>
    <x v="0"/>
    <x v="0"/>
    <n v="155"/>
    <n v="221.65"/>
  </r>
  <r>
    <s v="AD01-9361"/>
    <x v="3"/>
    <s v="Jul"/>
    <x v="1"/>
    <x v="0"/>
    <s v="Order assembled"/>
    <x v="0"/>
    <x v="0"/>
    <x v="0"/>
    <n v="194"/>
    <n v="277.42"/>
  </r>
  <r>
    <s v="AD01-9364"/>
    <x v="3"/>
    <s v="Jul"/>
    <x v="1"/>
    <x v="0"/>
    <s v="Order assembled"/>
    <x v="0"/>
    <x v="0"/>
    <x v="0"/>
    <n v="170"/>
    <n v="243.1"/>
  </r>
  <r>
    <s v="AD01-9364"/>
    <x v="3"/>
    <s v="Jul"/>
    <x v="1"/>
    <x v="0"/>
    <s v="Order assembled"/>
    <x v="0"/>
    <x v="0"/>
    <x v="0"/>
    <n v="196"/>
    <n v="526.24"/>
  </r>
  <r>
    <s v="AD01-9364"/>
    <x v="3"/>
    <s v="Jul"/>
    <x v="1"/>
    <x v="0"/>
    <s v="Order assembled"/>
    <x v="0"/>
    <x v="0"/>
    <x v="0"/>
    <n v="166"/>
    <n v="526.24"/>
  </r>
  <r>
    <s v="AD01-9365"/>
    <x v="3"/>
    <s v="Jul"/>
    <x v="1"/>
    <x v="0"/>
    <s v="Order assembled"/>
    <x v="0"/>
    <x v="0"/>
    <x v="0"/>
    <n v="168"/>
    <n v="240.24"/>
  </r>
  <r>
    <s v="AD01-9365"/>
    <x v="3"/>
    <s v="Jul"/>
    <x v="1"/>
    <x v="0"/>
    <s v="Order assembled"/>
    <x v="0"/>
    <x v="0"/>
    <x v="0"/>
    <n v="195"/>
    <n v="278.85000000000002"/>
  </r>
  <r>
    <s v="AD01-9364"/>
    <x v="3"/>
    <s v="Jul"/>
    <x v="1"/>
    <x v="0"/>
    <s v="Order assembled"/>
    <x v="0"/>
    <x v="0"/>
    <x v="0"/>
    <n v="752"/>
    <n v="1075.3599999999999"/>
  </r>
  <r>
    <s v="AD01-9364"/>
    <x v="3"/>
    <s v="Jul"/>
    <x v="1"/>
    <x v="0"/>
    <s v="Order assembled"/>
    <x v="0"/>
    <x v="0"/>
    <x v="0"/>
    <n v="838"/>
    <n v="1198.3399999999999"/>
  </r>
  <r>
    <s v="AD01-9364"/>
    <x v="3"/>
    <s v="Jul"/>
    <x v="1"/>
    <x v="0"/>
    <s v="Order assembled"/>
    <x v="0"/>
    <x v="0"/>
    <x v="0"/>
    <n v="197"/>
    <n v="281.70999999999998"/>
  </r>
  <r>
    <s v="AD01-9361"/>
    <x v="3"/>
    <s v="Jul"/>
    <x v="1"/>
    <x v="0"/>
    <s v="Order assembled"/>
    <x v="0"/>
    <x v="0"/>
    <x v="0"/>
    <n v="167"/>
    <n v="238.81"/>
  </r>
  <r>
    <s v="AD01-9363"/>
    <x v="3"/>
    <s v="Jun"/>
    <x v="1"/>
    <x v="0"/>
    <s v="Order assembled"/>
    <x v="0"/>
    <x v="0"/>
    <x v="0"/>
    <n v="200"/>
    <n v="286"/>
  </r>
  <r>
    <s v="AD01-9361"/>
    <x v="3"/>
    <s v="Jun"/>
    <x v="1"/>
    <x v="0"/>
    <s v="Order assembled"/>
    <x v="0"/>
    <x v="0"/>
    <x v="0"/>
    <n v="202"/>
    <n v="526.24"/>
  </r>
  <r>
    <s v="AD01-9361"/>
    <x v="3"/>
    <s v="Jun"/>
    <x v="1"/>
    <x v="0"/>
    <s v="Order assembled"/>
    <x v="0"/>
    <x v="0"/>
    <x v="0"/>
    <n v="172"/>
    <n v="526.24"/>
  </r>
  <r>
    <s v="AD01-9361"/>
    <x v="3"/>
    <s v="Jun"/>
    <x v="1"/>
    <x v="0"/>
    <s v="Order assembled"/>
    <x v="0"/>
    <x v="0"/>
    <x v="0"/>
    <n v="970"/>
    <n v="1387.1"/>
  </r>
  <r>
    <s v="AD01-9361"/>
    <x v="3"/>
    <s v="Jun"/>
    <x v="1"/>
    <x v="0"/>
    <s v="Order assembled"/>
    <x v="0"/>
    <x v="0"/>
    <x v="0"/>
    <n v="174"/>
    <n v="248.82"/>
  </r>
  <r>
    <s v="AD01-9361"/>
    <x v="3"/>
    <s v="Jun"/>
    <x v="1"/>
    <x v="0"/>
    <s v="Order assembled"/>
    <x v="0"/>
    <x v="0"/>
    <x v="0"/>
    <n v="201"/>
    <n v="287.43"/>
  </r>
  <r>
    <s v="AD01-9361"/>
    <x v="3"/>
    <s v="Jun"/>
    <x v="1"/>
    <x v="0"/>
    <s v="Order assembled"/>
    <x v="0"/>
    <x v="0"/>
    <x v="0"/>
    <n v="171"/>
    <n v="244.53"/>
  </r>
  <r>
    <s v="AD01-9361"/>
    <x v="3"/>
    <s v="Jun"/>
    <x v="1"/>
    <x v="0"/>
    <s v="Order assembled"/>
    <x v="0"/>
    <x v="0"/>
    <x v="0"/>
    <n v="751"/>
    <n v="1073.93"/>
  </r>
  <r>
    <s v="AD01-9361"/>
    <x v="3"/>
    <s v="Jun"/>
    <x v="1"/>
    <x v="0"/>
    <s v="Order assembled"/>
    <x v="0"/>
    <x v="0"/>
    <x v="0"/>
    <n v="837"/>
    <n v="1196.9100000000001"/>
  </r>
  <r>
    <s v="AD01-9363"/>
    <x v="3"/>
    <s v="Jun"/>
    <x v="1"/>
    <x v="0"/>
    <s v="Order assembled"/>
    <x v="0"/>
    <x v="0"/>
    <x v="0"/>
    <n v="173"/>
    <n v="247.39"/>
  </r>
  <r>
    <s v="AD01-9362"/>
    <x v="3"/>
    <s v="Mar"/>
    <x v="1"/>
    <x v="0"/>
    <s v="Order assembled"/>
    <x v="0"/>
    <x v="0"/>
    <x v="0"/>
    <n v="218"/>
    <n v="311.74"/>
  </r>
  <r>
    <s v="AD01-9362"/>
    <x v="3"/>
    <s v="Mar"/>
    <x v="1"/>
    <x v="0"/>
    <s v="Order assembled"/>
    <x v="0"/>
    <x v="0"/>
    <x v="0"/>
    <n v="188"/>
    <n v="268.83999999999997"/>
  </r>
  <r>
    <s v="AD01-9362"/>
    <x v="3"/>
    <s v="Mar"/>
    <x v="1"/>
    <x v="0"/>
    <s v="Order assembled"/>
    <x v="0"/>
    <x v="0"/>
    <x v="0"/>
    <n v="214"/>
    <n v="526.24"/>
  </r>
  <r>
    <s v="AD01-9362"/>
    <x v="3"/>
    <s v="Mar"/>
    <x v="1"/>
    <x v="0"/>
    <s v="Order assembled"/>
    <x v="0"/>
    <x v="0"/>
    <x v="0"/>
    <n v="190"/>
    <n v="526.24"/>
  </r>
  <r>
    <s v="AD01-9362"/>
    <x v="3"/>
    <s v="Mar"/>
    <x v="1"/>
    <x v="0"/>
    <s v="Order assembled"/>
    <x v="0"/>
    <x v="0"/>
    <x v="0"/>
    <n v="967"/>
    <n v="1382.81"/>
  </r>
  <r>
    <s v="AD01-9362"/>
    <x v="3"/>
    <s v="Mar"/>
    <x v="1"/>
    <x v="0"/>
    <s v="Order assembled"/>
    <x v="0"/>
    <x v="0"/>
    <x v="0"/>
    <n v="189"/>
    <n v="270.27"/>
  </r>
  <r>
    <s v="AD01-9362"/>
    <x v="3"/>
    <s v="Mar"/>
    <x v="1"/>
    <x v="0"/>
    <s v="Order assembled"/>
    <x v="0"/>
    <x v="0"/>
    <x v="0"/>
    <n v="748"/>
    <n v="1069.6400000000001"/>
  </r>
  <r>
    <s v="AD01-9362"/>
    <x v="3"/>
    <s v="Mar"/>
    <x v="1"/>
    <x v="0"/>
    <s v="Order assembled"/>
    <x v="0"/>
    <x v="0"/>
    <x v="0"/>
    <n v="835"/>
    <n v="1194.05"/>
  </r>
  <r>
    <s v="AD01-9362"/>
    <x v="3"/>
    <s v="Mar"/>
    <x v="1"/>
    <x v="0"/>
    <s v="Order assembled"/>
    <x v="0"/>
    <x v="0"/>
    <x v="0"/>
    <n v="215"/>
    <n v="307.45"/>
  </r>
  <r>
    <s v="AD01-9362"/>
    <x v="3"/>
    <s v="Mar"/>
    <x v="1"/>
    <x v="0"/>
    <s v="Order assembled"/>
    <x v="0"/>
    <x v="0"/>
    <x v="0"/>
    <n v="191"/>
    <n v="273.13"/>
  </r>
  <r>
    <s v="AD01-9365"/>
    <x v="3"/>
    <s v="May"/>
    <x v="1"/>
    <x v="0"/>
    <s v="Order assembled"/>
    <x v="0"/>
    <x v="0"/>
    <x v="0"/>
    <n v="206"/>
    <n v="294.58"/>
  </r>
  <r>
    <s v="AD01-9362"/>
    <x v="3"/>
    <s v="May"/>
    <x v="1"/>
    <x v="0"/>
    <s v="Order assembled"/>
    <x v="0"/>
    <x v="0"/>
    <x v="0"/>
    <n v="176"/>
    <n v="251.68"/>
  </r>
  <r>
    <s v="AD01-9362"/>
    <x v="3"/>
    <s v="May"/>
    <x v="1"/>
    <x v="0"/>
    <s v="Order assembled"/>
    <x v="0"/>
    <x v="0"/>
    <x v="0"/>
    <n v="208"/>
    <n v="526.24"/>
  </r>
  <r>
    <s v="AD01-9362"/>
    <x v="3"/>
    <s v="May"/>
    <x v="1"/>
    <x v="0"/>
    <s v="Order assembled"/>
    <x v="0"/>
    <x v="0"/>
    <x v="0"/>
    <n v="178"/>
    <n v="526.24"/>
  </r>
  <r>
    <s v="AD01-9362"/>
    <x v="3"/>
    <s v="May"/>
    <x v="1"/>
    <x v="0"/>
    <s v="Order assembled"/>
    <x v="0"/>
    <x v="0"/>
    <x v="0"/>
    <n v="969"/>
    <n v="1385.67"/>
  </r>
  <r>
    <s v="AD01-9362"/>
    <x v="3"/>
    <s v="May"/>
    <x v="1"/>
    <x v="0"/>
    <s v="Order assembled"/>
    <x v="0"/>
    <x v="0"/>
    <x v="0"/>
    <n v="180"/>
    <n v="257.39999999999998"/>
  </r>
  <r>
    <s v="AD01-9362"/>
    <x v="3"/>
    <s v="May"/>
    <x v="1"/>
    <x v="0"/>
    <s v="Order assembled"/>
    <x v="0"/>
    <x v="0"/>
    <x v="0"/>
    <n v="207"/>
    <n v="296.01"/>
  </r>
  <r>
    <s v="AD01-9362"/>
    <x v="3"/>
    <s v="May"/>
    <x v="1"/>
    <x v="0"/>
    <s v="Order assembled"/>
    <x v="0"/>
    <x v="0"/>
    <x v="0"/>
    <n v="177"/>
    <n v="253.11"/>
  </r>
  <r>
    <s v="AD01-9362"/>
    <x v="3"/>
    <s v="May"/>
    <x v="1"/>
    <x v="0"/>
    <s v="Order assembled"/>
    <x v="0"/>
    <x v="0"/>
    <x v="0"/>
    <n v="750"/>
    <n v="1072.5"/>
  </r>
  <r>
    <s v="AD01-9362"/>
    <x v="3"/>
    <s v="May"/>
    <x v="1"/>
    <x v="0"/>
    <s v="Order assembled"/>
    <x v="0"/>
    <x v="0"/>
    <x v="0"/>
    <n v="836"/>
    <n v="1195.48"/>
  </r>
  <r>
    <s v="AD01-9362"/>
    <x v="3"/>
    <s v="May"/>
    <x v="1"/>
    <x v="0"/>
    <s v="Order assembled"/>
    <x v="0"/>
    <x v="0"/>
    <x v="0"/>
    <n v="203"/>
    <n v="290.29000000000002"/>
  </r>
  <r>
    <s v="AD01-9365"/>
    <x v="3"/>
    <s v="May"/>
    <x v="1"/>
    <x v="0"/>
    <s v="Order assembled"/>
    <x v="0"/>
    <x v="0"/>
    <x v="0"/>
    <n v="179"/>
    <n v="255.97"/>
  </r>
  <r>
    <s v="AD01-9361"/>
    <x v="3"/>
    <s v="Nov"/>
    <x v="1"/>
    <x v="0"/>
    <s v="Order assembled"/>
    <x v="0"/>
    <x v="0"/>
    <x v="0"/>
    <n v="176"/>
    <n v="251.68"/>
  </r>
  <r>
    <s v="AD01-9361"/>
    <x v="3"/>
    <s v="Nov"/>
    <x v="1"/>
    <x v="0"/>
    <s v="Order assembled"/>
    <x v="0"/>
    <x v="0"/>
    <x v="0"/>
    <n v="146"/>
    <n v="208.78"/>
  </r>
  <r>
    <s v="AD01-9361"/>
    <x v="3"/>
    <s v="Nov"/>
    <x v="1"/>
    <x v="0"/>
    <s v="Order assembled"/>
    <x v="0"/>
    <x v="0"/>
    <x v="0"/>
    <n v="172"/>
    <n v="526.24"/>
  </r>
  <r>
    <s v="AD01-9364"/>
    <x v="3"/>
    <s v="Nov"/>
    <x v="1"/>
    <x v="0"/>
    <s v="Order assembled"/>
    <x v="0"/>
    <x v="0"/>
    <x v="0"/>
    <n v="148"/>
    <n v="526.24"/>
  </r>
  <r>
    <s v="AD01-9364"/>
    <x v="3"/>
    <s v="Nov"/>
    <x v="1"/>
    <x v="0"/>
    <s v="Order assembled"/>
    <x v="0"/>
    <x v="0"/>
    <x v="0"/>
    <n v="974"/>
    <n v="1392.82"/>
  </r>
  <r>
    <s v="AD01-9361"/>
    <x v="3"/>
    <s v="Nov"/>
    <x v="1"/>
    <x v="0"/>
    <s v="Order assembled"/>
    <x v="0"/>
    <x v="0"/>
    <x v="0"/>
    <n v="144"/>
    <n v="205.92"/>
  </r>
  <r>
    <s v="AD01-9361"/>
    <x v="3"/>
    <s v="Nov"/>
    <x v="1"/>
    <x v="0"/>
    <s v="Order assembled"/>
    <x v="0"/>
    <x v="0"/>
    <x v="0"/>
    <n v="171"/>
    <n v="244.53"/>
  </r>
  <r>
    <s v="AD01-9364"/>
    <x v="3"/>
    <s v="Nov"/>
    <x v="1"/>
    <x v="0"/>
    <s v="Order assembled"/>
    <x v="0"/>
    <x v="0"/>
    <x v="0"/>
    <n v="147"/>
    <n v="210.21"/>
  </r>
  <r>
    <s v="AD01-9364"/>
    <x v="3"/>
    <s v="Nov"/>
    <x v="1"/>
    <x v="0"/>
    <s v="Order assembled"/>
    <x v="0"/>
    <x v="0"/>
    <x v="0"/>
    <n v="755"/>
    <n v="1079.6500000000001"/>
  </r>
  <r>
    <s v="AD01-9361"/>
    <x v="3"/>
    <s v="Nov"/>
    <x v="1"/>
    <x v="0"/>
    <s v="Order assembled"/>
    <x v="0"/>
    <x v="0"/>
    <x v="0"/>
    <n v="842"/>
    <n v="1204.06"/>
  </r>
  <r>
    <s v="AD01-9361"/>
    <x v="3"/>
    <s v="Nov"/>
    <x v="1"/>
    <x v="0"/>
    <s v="Order assembled"/>
    <x v="0"/>
    <x v="0"/>
    <x v="0"/>
    <n v="173"/>
    <n v="247.39"/>
  </r>
  <r>
    <s v="AD01-9361"/>
    <x v="3"/>
    <s v="Nov"/>
    <x v="1"/>
    <x v="0"/>
    <s v="Order assembled"/>
    <x v="0"/>
    <x v="0"/>
    <x v="0"/>
    <n v="149"/>
    <n v="213.07"/>
  </r>
  <r>
    <s v="AD01-9365"/>
    <x v="3"/>
    <s v="Oct"/>
    <x v="1"/>
    <x v="0"/>
    <s v="Order assembled"/>
    <x v="0"/>
    <x v="0"/>
    <x v="0"/>
    <n v="152"/>
    <n v="217.36"/>
  </r>
  <r>
    <s v="AD01-9361"/>
    <x v="3"/>
    <s v="Oct"/>
    <x v="1"/>
    <x v="0"/>
    <s v="Order assembled"/>
    <x v="0"/>
    <x v="0"/>
    <x v="0"/>
    <n v="178"/>
    <n v="526.24"/>
  </r>
  <r>
    <s v="AD01-9361"/>
    <x v="3"/>
    <s v="Oct"/>
    <x v="1"/>
    <x v="0"/>
    <s v="Order assembled"/>
    <x v="0"/>
    <x v="0"/>
    <x v="0"/>
    <n v="154"/>
    <n v="526.24"/>
  </r>
  <r>
    <s v="AD01-9364"/>
    <x v="3"/>
    <s v="Oct"/>
    <x v="1"/>
    <x v="0"/>
    <s v="Order assembled"/>
    <x v="0"/>
    <x v="0"/>
    <x v="0"/>
    <n v="973"/>
    <n v="1391.39"/>
  </r>
  <r>
    <s v="AD01-9362"/>
    <x v="3"/>
    <s v="Oct"/>
    <x v="1"/>
    <x v="0"/>
    <s v="Order assembled"/>
    <x v="0"/>
    <x v="0"/>
    <x v="0"/>
    <n v="150"/>
    <n v="214.5"/>
  </r>
  <r>
    <s v="AD01-9362"/>
    <x v="3"/>
    <s v="Oct"/>
    <x v="1"/>
    <x v="0"/>
    <s v="Order assembled"/>
    <x v="0"/>
    <x v="0"/>
    <x v="0"/>
    <n v="177"/>
    <n v="253.11"/>
  </r>
  <r>
    <s v="AD01-9364"/>
    <x v="3"/>
    <s v="Oct"/>
    <x v="1"/>
    <x v="0"/>
    <s v="Order assembled"/>
    <x v="0"/>
    <x v="0"/>
    <x v="0"/>
    <n v="153"/>
    <n v="218.79"/>
  </r>
  <r>
    <s v="AD01-9361"/>
    <x v="3"/>
    <s v="Oct"/>
    <x v="1"/>
    <x v="0"/>
    <s v="Order assembled"/>
    <x v="0"/>
    <x v="0"/>
    <x v="0"/>
    <n v="754"/>
    <n v="1078.22"/>
  </r>
  <r>
    <s v="AD01-9361"/>
    <x v="3"/>
    <s v="Oct"/>
    <x v="1"/>
    <x v="0"/>
    <s v="Order assembled"/>
    <x v="0"/>
    <x v="0"/>
    <x v="0"/>
    <n v="841"/>
    <n v="1202.6300000000001"/>
  </r>
  <r>
    <s v="AD01-9365"/>
    <x v="3"/>
    <s v="Oct"/>
    <x v="1"/>
    <x v="0"/>
    <s v="Order assembled"/>
    <x v="0"/>
    <x v="0"/>
    <x v="0"/>
    <n v="179"/>
    <n v="255.97"/>
  </r>
  <r>
    <s v="AD01-9361"/>
    <x v="3"/>
    <s v="Sep"/>
    <x v="1"/>
    <x v="0"/>
    <s v="Order assembled"/>
    <x v="0"/>
    <x v="0"/>
    <x v="0"/>
    <n v="182"/>
    <n v="260.26"/>
  </r>
  <r>
    <s v="AD01-9362"/>
    <x v="3"/>
    <s v="Sep"/>
    <x v="1"/>
    <x v="0"/>
    <s v="Order assembled"/>
    <x v="0"/>
    <x v="0"/>
    <x v="0"/>
    <n v="158"/>
    <n v="225.94"/>
  </r>
  <r>
    <s v="AD01-9362"/>
    <x v="3"/>
    <s v="Sep"/>
    <x v="1"/>
    <x v="0"/>
    <s v="Order assembled"/>
    <x v="0"/>
    <x v="0"/>
    <x v="0"/>
    <n v="184"/>
    <n v="526.24"/>
  </r>
  <r>
    <s v="AD01-9364"/>
    <x v="3"/>
    <s v="Sep"/>
    <x v="1"/>
    <x v="0"/>
    <s v="Order assembled"/>
    <x v="0"/>
    <x v="0"/>
    <x v="0"/>
    <n v="972"/>
    <n v="1389.96"/>
  </r>
  <r>
    <s v="AD01-9361"/>
    <x v="3"/>
    <s v="Sep"/>
    <x v="1"/>
    <x v="0"/>
    <s v="Order assembled"/>
    <x v="0"/>
    <x v="0"/>
    <x v="0"/>
    <n v="156"/>
    <n v="223.08"/>
  </r>
  <r>
    <s v="AD01-9361"/>
    <x v="3"/>
    <s v="Sep"/>
    <x v="1"/>
    <x v="0"/>
    <s v="Order assembled"/>
    <x v="0"/>
    <x v="0"/>
    <x v="0"/>
    <n v="183"/>
    <n v="261.69"/>
  </r>
  <r>
    <s v="AD01-9364"/>
    <x v="3"/>
    <s v="Sep"/>
    <x v="1"/>
    <x v="0"/>
    <s v="Order assembled"/>
    <x v="0"/>
    <x v="0"/>
    <x v="0"/>
    <n v="159"/>
    <n v="227.37"/>
  </r>
  <r>
    <s v="AD01-9362"/>
    <x v="3"/>
    <s v="Sep"/>
    <x v="1"/>
    <x v="0"/>
    <s v="Order assembled"/>
    <x v="0"/>
    <x v="0"/>
    <x v="0"/>
    <n v="840"/>
    <n v="1201.2"/>
  </r>
  <r>
    <s v="AD01-9362"/>
    <x v="3"/>
    <s v="Sep"/>
    <x v="1"/>
    <x v="0"/>
    <s v="Order assembled"/>
    <x v="0"/>
    <x v="0"/>
    <x v="0"/>
    <n v="185"/>
    <n v="264.55"/>
  </r>
  <r>
    <s v="AD01-9361"/>
    <x v="3"/>
    <s v="Sep"/>
    <x v="1"/>
    <x v="0"/>
    <s v="Order assembled"/>
    <x v="0"/>
    <x v="0"/>
    <x v="0"/>
    <n v="155"/>
    <n v="221.65"/>
  </r>
  <r>
    <s v="AD01-9362"/>
    <x v="3"/>
    <s v="Apr"/>
    <x v="1"/>
    <x v="1"/>
    <s v="Cancelld"/>
    <x v="1"/>
    <x v="1"/>
    <x v="2"/>
    <n v="290"/>
    <n v="414.7"/>
  </r>
  <r>
    <s v="AD01-9364"/>
    <x v="3"/>
    <s v="Apr"/>
    <x v="1"/>
    <x v="1"/>
    <s v="Cancelld"/>
    <x v="1"/>
    <x v="1"/>
    <x v="2"/>
    <n v="260"/>
    <n v="371.8"/>
  </r>
  <r>
    <s v="AD01-9362"/>
    <x v="3"/>
    <s v="Apr"/>
    <x v="1"/>
    <x v="1"/>
    <s v="Cancelld"/>
    <x v="1"/>
    <x v="1"/>
    <x v="2"/>
    <n v="286"/>
    <n v="408.98"/>
  </r>
  <r>
    <s v="AD01-9362"/>
    <x v="3"/>
    <s v="Apr"/>
    <x v="1"/>
    <x v="1"/>
    <s v="Cancelld"/>
    <x v="1"/>
    <x v="1"/>
    <x v="2"/>
    <n v="262"/>
    <n v="374.66"/>
  </r>
  <r>
    <s v="AD01-9364"/>
    <x v="3"/>
    <s v="Apr"/>
    <x v="1"/>
    <x v="1"/>
    <s v="Cancelld"/>
    <x v="1"/>
    <x v="1"/>
    <x v="2"/>
    <n v="791"/>
    <n v="1131.1300000000001"/>
  </r>
  <r>
    <s v="AD01-9364"/>
    <x v="3"/>
    <s v="Apr"/>
    <x v="1"/>
    <x v="1"/>
    <s v="Cancelld"/>
    <x v="1"/>
    <x v="1"/>
    <x v="2"/>
    <n v="261"/>
    <n v="373.23"/>
  </r>
  <r>
    <s v="AD01-9362"/>
    <x v="3"/>
    <s v="Apr"/>
    <x v="1"/>
    <x v="1"/>
    <s v="Cancelld"/>
    <x v="1"/>
    <x v="1"/>
    <x v="2"/>
    <n v="289"/>
    <n v="413.27"/>
  </r>
  <r>
    <s v="AD01-9362"/>
    <x v="3"/>
    <s v="Apr"/>
    <x v="1"/>
    <x v="1"/>
    <s v="Cancelld"/>
    <x v="1"/>
    <x v="1"/>
    <x v="2"/>
    <n v="259"/>
    <n v="370.37"/>
  </r>
  <r>
    <s v="AD01-9364"/>
    <x v="3"/>
    <s v="Apr"/>
    <x v="1"/>
    <x v="1"/>
    <s v="Cancelld"/>
    <x v="1"/>
    <x v="1"/>
    <x v="2"/>
    <n v="800"/>
    <n v="1144"/>
  </r>
  <r>
    <s v="AD01-9362"/>
    <x v="3"/>
    <s v="Apr"/>
    <x v="1"/>
    <x v="1"/>
    <s v="Cancelld"/>
    <x v="1"/>
    <x v="1"/>
    <x v="2"/>
    <n v="886"/>
    <n v="1266.98"/>
  </r>
  <r>
    <s v="AD01-9362"/>
    <x v="3"/>
    <s v="Aug"/>
    <x v="1"/>
    <x v="1"/>
    <s v="Cancelld"/>
    <x v="1"/>
    <x v="1"/>
    <x v="2"/>
    <n v="266"/>
    <n v="380.38"/>
  </r>
  <r>
    <s v="AD01-9361"/>
    <x v="3"/>
    <s v="Aug"/>
    <x v="1"/>
    <x v="1"/>
    <s v="Cancelld"/>
    <x v="1"/>
    <x v="1"/>
    <x v="2"/>
    <n v="242"/>
    <n v="346.06"/>
  </r>
  <r>
    <s v="AD01-9361"/>
    <x v="3"/>
    <s v="Aug"/>
    <x v="1"/>
    <x v="1"/>
    <s v="Cancelld"/>
    <x v="1"/>
    <x v="1"/>
    <x v="2"/>
    <n v="268"/>
    <n v="383.24"/>
  </r>
  <r>
    <s v="AD01-9361"/>
    <x v="3"/>
    <s v="Aug"/>
    <x v="1"/>
    <x v="1"/>
    <s v="Cancelld"/>
    <x v="1"/>
    <x v="1"/>
    <x v="2"/>
    <n v="238"/>
    <n v="340.34"/>
  </r>
  <r>
    <s v="AD01-9361"/>
    <x v="3"/>
    <s v="Aug"/>
    <x v="1"/>
    <x v="1"/>
    <s v="Cancelld"/>
    <x v="1"/>
    <x v="1"/>
    <x v="2"/>
    <n v="881"/>
    <n v="1259.83"/>
  </r>
  <r>
    <s v="AD01-9361"/>
    <x v="3"/>
    <s v="Aug"/>
    <x v="1"/>
    <x v="1"/>
    <s v="Cancelld"/>
    <x v="1"/>
    <x v="1"/>
    <x v="2"/>
    <n v="834"/>
    <n v="526.24"/>
  </r>
  <r>
    <s v="AD01-9361"/>
    <x v="3"/>
    <s v="Aug"/>
    <x v="1"/>
    <x v="1"/>
    <s v="Cancelld"/>
    <x v="1"/>
    <x v="1"/>
    <x v="2"/>
    <n v="265"/>
    <n v="378.95"/>
  </r>
  <r>
    <s v="AD01-9361"/>
    <x v="3"/>
    <s v="Aug"/>
    <x v="1"/>
    <x v="1"/>
    <s v="Cancelld"/>
    <x v="1"/>
    <x v="1"/>
    <x v="2"/>
    <n v="241"/>
    <n v="344.63"/>
  </r>
  <r>
    <s v="AD01-9361"/>
    <x v="3"/>
    <s v="Aug"/>
    <x v="1"/>
    <x v="1"/>
    <s v="Cancelld"/>
    <x v="1"/>
    <x v="1"/>
    <x v="2"/>
    <n v="803"/>
    <n v="1148.29"/>
  </r>
  <r>
    <s v="AD01-9362"/>
    <x v="3"/>
    <s v="Aug"/>
    <x v="1"/>
    <x v="1"/>
    <s v="Cancelld"/>
    <x v="1"/>
    <x v="1"/>
    <x v="2"/>
    <n v="239"/>
    <n v="341.77"/>
  </r>
  <r>
    <s v="AD01-9362"/>
    <x v="3"/>
    <s v="Dec"/>
    <x v="1"/>
    <x v="1"/>
    <s v="Cancelld"/>
    <x v="1"/>
    <x v="1"/>
    <x v="2"/>
    <n v="248"/>
    <n v="354.64"/>
  </r>
  <r>
    <s v="AD01-9363"/>
    <x v="3"/>
    <s v="Dec"/>
    <x v="1"/>
    <x v="1"/>
    <s v="Cancelld"/>
    <x v="1"/>
    <x v="1"/>
    <x v="2"/>
    <n v="218"/>
    <n v="311.74"/>
  </r>
  <r>
    <s v="AD01-9362"/>
    <x v="3"/>
    <s v="Dec"/>
    <x v="1"/>
    <x v="1"/>
    <s v="Cancelld"/>
    <x v="1"/>
    <x v="1"/>
    <x v="2"/>
    <n v="244"/>
    <n v="348.92"/>
  </r>
  <r>
    <s v="AD01-9362"/>
    <x v="3"/>
    <s v="Dec"/>
    <x v="1"/>
    <x v="1"/>
    <s v="Cancelld"/>
    <x v="1"/>
    <x v="1"/>
    <x v="2"/>
    <n v="220"/>
    <n v="314.60000000000002"/>
  </r>
  <r>
    <s v="AD01-9364"/>
    <x v="3"/>
    <s v="Dec"/>
    <x v="1"/>
    <x v="1"/>
    <s v="Cancelld"/>
    <x v="1"/>
    <x v="1"/>
    <x v="2"/>
    <n v="798"/>
    <n v="1141.1400000000001"/>
  </r>
  <r>
    <s v="AD01-9362"/>
    <x v="3"/>
    <s v="Dec"/>
    <x v="1"/>
    <x v="1"/>
    <s v="Cancelld"/>
    <x v="1"/>
    <x v="1"/>
    <x v="2"/>
    <n v="885"/>
    <n v="1265.55"/>
  </r>
  <r>
    <s v="AD01-9362"/>
    <x v="3"/>
    <s v="Dec"/>
    <x v="1"/>
    <x v="1"/>
    <s v="Cancelld"/>
    <x v="1"/>
    <x v="1"/>
    <x v="2"/>
    <n v="838"/>
    <n v="526.24"/>
  </r>
  <r>
    <s v="AD01-9364"/>
    <x v="3"/>
    <s v="Dec"/>
    <x v="1"/>
    <x v="1"/>
    <s v="Cancelld"/>
    <x v="1"/>
    <x v="1"/>
    <x v="2"/>
    <n v="219"/>
    <n v="313.17"/>
  </r>
  <r>
    <s v="AD01-9362"/>
    <x v="3"/>
    <s v="Dec"/>
    <x v="1"/>
    <x v="1"/>
    <s v="Cancelld"/>
    <x v="1"/>
    <x v="1"/>
    <x v="2"/>
    <n v="247"/>
    <n v="353.21"/>
  </r>
  <r>
    <s v="AD01-9362"/>
    <x v="3"/>
    <s v="Dec"/>
    <x v="1"/>
    <x v="1"/>
    <s v="Cancelld"/>
    <x v="1"/>
    <x v="1"/>
    <x v="2"/>
    <n v="217"/>
    <n v="310.31"/>
  </r>
  <r>
    <s v="AD01-9363"/>
    <x v="3"/>
    <s v="Dec"/>
    <x v="1"/>
    <x v="1"/>
    <s v="Cancelld"/>
    <x v="1"/>
    <x v="1"/>
    <x v="2"/>
    <n v="807"/>
    <n v="1154.01"/>
  </r>
  <r>
    <s v="AD01-9362"/>
    <x v="3"/>
    <s v="Dec"/>
    <x v="1"/>
    <x v="1"/>
    <s v="Cancelld"/>
    <x v="1"/>
    <x v="1"/>
    <x v="2"/>
    <n v="221"/>
    <n v="316.02999999999997"/>
  </r>
  <r>
    <s v="AD01-9362"/>
    <x v="3"/>
    <s v="Feb"/>
    <x v="1"/>
    <x v="1"/>
    <s v="Cancelld"/>
    <x v="1"/>
    <x v="1"/>
    <x v="2"/>
    <n v="272"/>
    <n v="388.96"/>
  </r>
  <r>
    <s v="AD01-9362"/>
    <x v="3"/>
    <s v="Feb"/>
    <x v="1"/>
    <x v="1"/>
    <s v="Cancelld"/>
    <x v="1"/>
    <x v="1"/>
    <x v="2"/>
    <n v="298"/>
    <n v="426.14"/>
  </r>
  <r>
    <s v="AD01-9361"/>
    <x v="3"/>
    <s v="Feb"/>
    <x v="1"/>
    <x v="1"/>
    <s v="Cancelld"/>
    <x v="1"/>
    <x v="1"/>
    <x v="2"/>
    <n v="226"/>
    <n v="323.18"/>
  </r>
  <r>
    <s v="AD01-9362"/>
    <x v="3"/>
    <s v="Feb"/>
    <x v="1"/>
    <x v="1"/>
    <s v="Cancelld"/>
    <x v="1"/>
    <x v="1"/>
    <x v="2"/>
    <n v="274"/>
    <n v="391.82"/>
  </r>
  <r>
    <s v="AD01-9362"/>
    <x v="3"/>
    <s v="Feb"/>
    <x v="1"/>
    <x v="1"/>
    <s v="Cancelld"/>
    <x v="1"/>
    <x v="1"/>
    <x v="2"/>
    <n v="789"/>
    <n v="1128.27"/>
  </r>
  <r>
    <s v="AD01-9364"/>
    <x v="3"/>
    <s v="Feb"/>
    <x v="1"/>
    <x v="1"/>
    <s v="Cancelld"/>
    <x v="1"/>
    <x v="1"/>
    <x v="2"/>
    <n v="876"/>
    <n v="1252.68"/>
  </r>
  <r>
    <s v="AD01-9361"/>
    <x v="3"/>
    <s v="Feb"/>
    <x v="1"/>
    <x v="1"/>
    <s v="Cancelld"/>
    <x v="1"/>
    <x v="1"/>
    <x v="2"/>
    <n v="958"/>
    <n v="1369.94"/>
  </r>
  <r>
    <s v="AD01-9364"/>
    <x v="3"/>
    <s v="Feb"/>
    <x v="1"/>
    <x v="1"/>
    <s v="Cancelld"/>
    <x v="1"/>
    <x v="1"/>
    <x v="2"/>
    <n v="829"/>
    <n v="526.24"/>
  </r>
  <r>
    <s v="AD01-9362"/>
    <x v="3"/>
    <s v="Feb"/>
    <x v="1"/>
    <x v="1"/>
    <s v="Cancelld"/>
    <x v="1"/>
    <x v="1"/>
    <x v="2"/>
    <n v="273"/>
    <n v="390.39"/>
  </r>
  <r>
    <s v="AD01-9361"/>
    <x v="3"/>
    <s v="Feb"/>
    <x v="1"/>
    <x v="1"/>
    <s v="Cancelld"/>
    <x v="1"/>
    <x v="1"/>
    <x v="2"/>
    <n v="267"/>
    <n v="381.81"/>
  </r>
  <r>
    <s v="AD01-9362"/>
    <x v="3"/>
    <s v="Feb"/>
    <x v="1"/>
    <x v="1"/>
    <s v="Cancelld"/>
    <x v="1"/>
    <x v="1"/>
    <x v="2"/>
    <n v="301"/>
    <n v="430.43"/>
  </r>
  <r>
    <s v="AD01-9362"/>
    <x v="3"/>
    <s v="Feb"/>
    <x v="1"/>
    <x v="1"/>
    <s v="Cancelld"/>
    <x v="1"/>
    <x v="1"/>
    <x v="2"/>
    <n v="271"/>
    <n v="387.53"/>
  </r>
  <r>
    <s v="AD01-9362"/>
    <x v="3"/>
    <s v="Feb"/>
    <x v="1"/>
    <x v="1"/>
    <s v="Cancelld"/>
    <x v="1"/>
    <x v="1"/>
    <x v="2"/>
    <n v="798"/>
    <n v="1141.1400000000001"/>
  </r>
  <r>
    <s v="AD01-9361"/>
    <x v="3"/>
    <s v="Feb"/>
    <x v="1"/>
    <x v="1"/>
    <s v="Cancelld"/>
    <x v="1"/>
    <x v="1"/>
    <x v="2"/>
    <n v="851"/>
    <n v="1216.93"/>
  </r>
  <r>
    <s v="AD01-9361"/>
    <x v="3"/>
    <s v="Jan"/>
    <x v="1"/>
    <x v="1"/>
    <s v="Cancelld"/>
    <x v="1"/>
    <x v="1"/>
    <x v="2"/>
    <n v="302"/>
    <n v="431.86"/>
  </r>
  <r>
    <s v="AD01-9362"/>
    <x v="3"/>
    <s v="Jan"/>
    <x v="1"/>
    <x v="1"/>
    <s v="Cancelld"/>
    <x v="1"/>
    <x v="1"/>
    <x v="2"/>
    <n v="230"/>
    <n v="328.9"/>
  </r>
  <r>
    <s v="AD01-9364"/>
    <x v="3"/>
    <s v="Jan"/>
    <x v="1"/>
    <x v="1"/>
    <s v="Cancelld"/>
    <x v="1"/>
    <x v="1"/>
    <x v="2"/>
    <n v="278"/>
    <n v="397.54"/>
  </r>
  <r>
    <s v="AD01-9361"/>
    <x v="3"/>
    <s v="Jan"/>
    <x v="1"/>
    <x v="1"/>
    <s v="Cancelld"/>
    <x v="1"/>
    <x v="1"/>
    <x v="2"/>
    <n v="304"/>
    <n v="434.72"/>
  </r>
  <r>
    <s v="AD01-9361"/>
    <x v="3"/>
    <s v="Jan"/>
    <x v="1"/>
    <x v="1"/>
    <s v="Cancelld"/>
    <x v="1"/>
    <x v="1"/>
    <x v="2"/>
    <n v="232"/>
    <n v="331.76"/>
  </r>
  <r>
    <s v="AD01-9362"/>
    <x v="3"/>
    <s v="Jan"/>
    <x v="1"/>
    <x v="1"/>
    <s v="Cancelld"/>
    <x v="1"/>
    <x v="1"/>
    <x v="2"/>
    <n v="788"/>
    <n v="1126.8399999999999"/>
  </r>
  <r>
    <s v="AD01-9362"/>
    <x v="3"/>
    <s v="Jan"/>
    <x v="1"/>
    <x v="1"/>
    <s v="Cancelld"/>
    <x v="1"/>
    <x v="1"/>
    <x v="2"/>
    <n v="842"/>
    <n v="1204.06"/>
  </r>
  <r>
    <s v="AD01-9361"/>
    <x v="3"/>
    <s v="Jan"/>
    <x v="1"/>
    <x v="1"/>
    <s v="Cancelld"/>
    <x v="1"/>
    <x v="1"/>
    <x v="2"/>
    <n v="875"/>
    <n v="1251.25"/>
  </r>
  <r>
    <s v="AD01-9363"/>
    <x v="3"/>
    <s v="Jan"/>
    <x v="1"/>
    <x v="1"/>
    <s v="Cancelld"/>
    <x v="1"/>
    <x v="1"/>
    <x v="2"/>
    <n v="955"/>
    <n v="1365.65"/>
  </r>
  <r>
    <s v="AD01-9362"/>
    <x v="3"/>
    <s v="Jan"/>
    <x v="1"/>
    <x v="1"/>
    <s v="Cancelld"/>
    <x v="1"/>
    <x v="1"/>
    <x v="2"/>
    <n v="956"/>
    <n v="1367.08"/>
  </r>
  <r>
    <s v="AD01-9362"/>
    <x v="3"/>
    <s v="Jan"/>
    <x v="1"/>
    <x v="1"/>
    <s v="Cancelld"/>
    <x v="1"/>
    <x v="1"/>
    <x v="2"/>
    <n v="957"/>
    <n v="1368.51"/>
  </r>
  <r>
    <s v="AD01-9361"/>
    <x v="3"/>
    <s v="Jan"/>
    <x v="1"/>
    <x v="1"/>
    <s v="Cancelld"/>
    <x v="1"/>
    <x v="1"/>
    <x v="2"/>
    <n v="828"/>
    <n v="526.24"/>
  </r>
  <r>
    <s v="AD01-9362"/>
    <x v="3"/>
    <s v="Jan"/>
    <x v="1"/>
    <x v="1"/>
    <s v="Cancelld"/>
    <x v="1"/>
    <x v="1"/>
    <x v="2"/>
    <n v="881"/>
    <n v="526.24"/>
  </r>
  <r>
    <s v="AD01-9362"/>
    <x v="3"/>
    <s v="Jan"/>
    <x v="1"/>
    <x v="1"/>
    <s v="Cancelld"/>
    <x v="1"/>
    <x v="1"/>
    <x v="2"/>
    <n v="279"/>
    <n v="398.97"/>
  </r>
  <r>
    <s v="AD01-9361"/>
    <x v="3"/>
    <s v="Jan"/>
    <x v="1"/>
    <x v="1"/>
    <s v="Cancelld"/>
    <x v="1"/>
    <x v="1"/>
    <x v="2"/>
    <n v="285"/>
    <n v="407.55"/>
  </r>
  <r>
    <s v="AD01-9362"/>
    <x v="3"/>
    <s v="Jan"/>
    <x v="1"/>
    <x v="1"/>
    <s v="Cancelld"/>
    <x v="1"/>
    <x v="1"/>
    <x v="2"/>
    <n v="279"/>
    <n v="398.97"/>
  </r>
  <r>
    <s v="AD01-9362"/>
    <x v="3"/>
    <s v="Jan"/>
    <x v="1"/>
    <x v="1"/>
    <s v="Cancelld"/>
    <x v="1"/>
    <x v="1"/>
    <x v="2"/>
    <n v="273"/>
    <n v="390.39"/>
  </r>
  <r>
    <s v="AD01-9362"/>
    <x v="3"/>
    <s v="Jan"/>
    <x v="1"/>
    <x v="1"/>
    <s v="Cancelld"/>
    <x v="1"/>
    <x v="1"/>
    <x v="2"/>
    <n v="229"/>
    <n v="327.47000000000003"/>
  </r>
  <r>
    <s v="AD01-9361"/>
    <x v="3"/>
    <s v="Jan"/>
    <x v="1"/>
    <x v="1"/>
    <s v="Cancelld"/>
    <x v="1"/>
    <x v="1"/>
    <x v="2"/>
    <n v="277"/>
    <n v="396.11"/>
  </r>
  <r>
    <s v="AD01-9364"/>
    <x v="3"/>
    <s v="Jan"/>
    <x v="1"/>
    <x v="1"/>
    <s v="Cancelld"/>
    <x v="1"/>
    <x v="1"/>
    <x v="2"/>
    <n v="797"/>
    <n v="1139.71"/>
  </r>
  <r>
    <s v="AD01-9363"/>
    <x v="3"/>
    <s v="Jan"/>
    <x v="1"/>
    <x v="1"/>
    <s v="Cancelld"/>
    <x v="1"/>
    <x v="1"/>
    <x v="2"/>
    <n v="850"/>
    <n v="1215.5"/>
  </r>
  <r>
    <s v="AD01-9361"/>
    <x v="3"/>
    <s v="Jan"/>
    <x v="1"/>
    <x v="1"/>
    <s v="Cancelld"/>
    <x v="1"/>
    <x v="1"/>
    <x v="2"/>
    <n v="884"/>
    <n v="1264.1199999999999"/>
  </r>
  <r>
    <s v="AD01-9364"/>
    <x v="3"/>
    <s v="Jul"/>
    <x v="1"/>
    <x v="1"/>
    <s v="Cancelld"/>
    <x v="1"/>
    <x v="1"/>
    <x v="2"/>
    <n v="272"/>
    <n v="388.96"/>
  </r>
  <r>
    <s v="AD01-9364"/>
    <x v="3"/>
    <s v="Jul"/>
    <x v="1"/>
    <x v="1"/>
    <s v="Cancelld"/>
    <x v="1"/>
    <x v="1"/>
    <x v="2"/>
    <n v="274"/>
    <n v="391.82"/>
  </r>
  <r>
    <s v="AD01-9364"/>
    <x v="3"/>
    <s v="Jul"/>
    <x v="1"/>
    <x v="1"/>
    <s v="Cancelld"/>
    <x v="1"/>
    <x v="1"/>
    <x v="2"/>
    <n v="244"/>
    <n v="348.92"/>
  </r>
  <r>
    <s v="AD01-9362"/>
    <x v="3"/>
    <s v="Jul"/>
    <x v="1"/>
    <x v="1"/>
    <s v="Cancelld"/>
    <x v="1"/>
    <x v="1"/>
    <x v="2"/>
    <n v="794"/>
    <n v="1135.42"/>
  </r>
  <r>
    <s v="AD01-9362"/>
    <x v="3"/>
    <s v="Jul"/>
    <x v="1"/>
    <x v="1"/>
    <s v="Cancelld"/>
    <x v="1"/>
    <x v="1"/>
    <x v="2"/>
    <n v="880"/>
    <n v="1258.4000000000001"/>
  </r>
  <r>
    <s v="AD01-9362"/>
    <x v="3"/>
    <s v="Jul"/>
    <x v="1"/>
    <x v="1"/>
    <s v="Cancelld"/>
    <x v="1"/>
    <x v="1"/>
    <x v="2"/>
    <n v="833"/>
    <n v="526.24"/>
  </r>
  <r>
    <s v="AD01-9362"/>
    <x v="3"/>
    <s v="Jul"/>
    <x v="1"/>
    <x v="1"/>
    <s v="Cancelld"/>
    <x v="1"/>
    <x v="1"/>
    <x v="2"/>
    <n v="243"/>
    <n v="347.49"/>
  </r>
  <r>
    <s v="AD01-9364"/>
    <x v="3"/>
    <s v="Jul"/>
    <x v="1"/>
    <x v="1"/>
    <s v="Cancelld"/>
    <x v="1"/>
    <x v="1"/>
    <x v="2"/>
    <n v="271"/>
    <n v="387.53"/>
  </r>
  <r>
    <s v="AD01-9364"/>
    <x v="3"/>
    <s v="Jul"/>
    <x v="1"/>
    <x v="1"/>
    <s v="Cancelld"/>
    <x v="1"/>
    <x v="1"/>
    <x v="2"/>
    <n v="247"/>
    <n v="353.21"/>
  </r>
  <r>
    <s v="AD01-9364"/>
    <x v="3"/>
    <s v="Jul"/>
    <x v="1"/>
    <x v="1"/>
    <s v="Cancelld"/>
    <x v="1"/>
    <x v="1"/>
    <x v="2"/>
    <n v="245"/>
    <n v="350.35"/>
  </r>
  <r>
    <s v="AD01-9365"/>
    <x v="3"/>
    <s v="Jun"/>
    <x v="1"/>
    <x v="1"/>
    <s v="Cancelld"/>
    <x v="1"/>
    <x v="1"/>
    <x v="2"/>
    <n v="278"/>
    <n v="397.54"/>
  </r>
  <r>
    <s v="AD01-9361"/>
    <x v="3"/>
    <s v="Jun"/>
    <x v="1"/>
    <x v="1"/>
    <s v="Cancelld"/>
    <x v="1"/>
    <x v="1"/>
    <x v="2"/>
    <n v="248"/>
    <n v="354.64"/>
  </r>
  <r>
    <s v="AD01-9364"/>
    <x v="3"/>
    <s v="Jun"/>
    <x v="1"/>
    <x v="1"/>
    <s v="Cancelld"/>
    <x v="1"/>
    <x v="1"/>
    <x v="2"/>
    <n v="280"/>
    <n v="400.4"/>
  </r>
  <r>
    <s v="AD01-9361"/>
    <x v="3"/>
    <s v="Jun"/>
    <x v="1"/>
    <x v="1"/>
    <s v="Cancelld"/>
    <x v="1"/>
    <x v="1"/>
    <x v="2"/>
    <n v="250"/>
    <n v="357.5"/>
  </r>
  <r>
    <s v="AD01-9362"/>
    <x v="3"/>
    <s v="Jun"/>
    <x v="1"/>
    <x v="1"/>
    <s v="Cancelld"/>
    <x v="1"/>
    <x v="1"/>
    <x v="2"/>
    <n v="793"/>
    <n v="1133.99"/>
  </r>
  <r>
    <s v="AD01-9361"/>
    <x v="3"/>
    <s v="Jun"/>
    <x v="1"/>
    <x v="1"/>
    <s v="Cancelld"/>
    <x v="1"/>
    <x v="1"/>
    <x v="2"/>
    <n v="879"/>
    <n v="1256.97"/>
  </r>
  <r>
    <s v="AD01-9361"/>
    <x v="3"/>
    <s v="Jun"/>
    <x v="1"/>
    <x v="1"/>
    <s v="Cancelld"/>
    <x v="1"/>
    <x v="1"/>
    <x v="2"/>
    <n v="832"/>
    <n v="526.24"/>
  </r>
  <r>
    <s v="AD01-9362"/>
    <x v="3"/>
    <s v="Jun"/>
    <x v="1"/>
    <x v="1"/>
    <s v="Cancelld"/>
    <x v="1"/>
    <x v="1"/>
    <x v="2"/>
    <n v="249"/>
    <n v="356.07"/>
  </r>
  <r>
    <s v="AD01-9361"/>
    <x v="3"/>
    <s v="Jun"/>
    <x v="1"/>
    <x v="1"/>
    <s v="Cancelld"/>
    <x v="1"/>
    <x v="1"/>
    <x v="2"/>
    <n v="277"/>
    <n v="396.11"/>
  </r>
  <r>
    <s v="AD01-9364"/>
    <x v="3"/>
    <s v="Jun"/>
    <x v="1"/>
    <x v="1"/>
    <s v="Cancelld"/>
    <x v="1"/>
    <x v="1"/>
    <x v="2"/>
    <n v="253"/>
    <n v="361.79"/>
  </r>
  <r>
    <s v="AD01-9361"/>
    <x v="3"/>
    <s v="Jun"/>
    <x v="1"/>
    <x v="1"/>
    <s v="Cancelld"/>
    <x v="1"/>
    <x v="1"/>
    <x v="2"/>
    <n v="802"/>
    <n v="1146.8599999999999"/>
  </r>
  <r>
    <s v="AD01-9365"/>
    <x v="3"/>
    <s v="Jun"/>
    <x v="1"/>
    <x v="1"/>
    <s v="Cancelld"/>
    <x v="1"/>
    <x v="1"/>
    <x v="2"/>
    <n v="251"/>
    <n v="358.93"/>
  </r>
  <r>
    <s v="AD01-9364"/>
    <x v="3"/>
    <s v="Mar"/>
    <x v="1"/>
    <x v="1"/>
    <s v="Cancelld"/>
    <x v="1"/>
    <x v="1"/>
    <x v="2"/>
    <n v="296"/>
    <n v="423.28"/>
  </r>
  <r>
    <s v="AD01-9364"/>
    <x v="3"/>
    <s v="Mar"/>
    <x v="1"/>
    <x v="1"/>
    <s v="Cancelld"/>
    <x v="1"/>
    <x v="1"/>
    <x v="2"/>
    <n v="266"/>
    <n v="380.38"/>
  </r>
  <r>
    <s v="AD01-9362"/>
    <x v="3"/>
    <s v="Mar"/>
    <x v="1"/>
    <x v="1"/>
    <s v="Cancelld"/>
    <x v="1"/>
    <x v="1"/>
    <x v="2"/>
    <n v="292"/>
    <n v="417.56"/>
  </r>
  <r>
    <s v="AD01-9364"/>
    <x v="3"/>
    <s v="Mar"/>
    <x v="1"/>
    <x v="1"/>
    <s v="Cancelld"/>
    <x v="1"/>
    <x v="1"/>
    <x v="2"/>
    <n v="268"/>
    <n v="383.24"/>
  </r>
  <r>
    <s v="AD01-9364"/>
    <x v="3"/>
    <s v="Mar"/>
    <x v="1"/>
    <x v="1"/>
    <s v="Cancelld"/>
    <x v="1"/>
    <x v="1"/>
    <x v="2"/>
    <n v="790"/>
    <n v="1129.7"/>
  </r>
  <r>
    <s v="AD01-9362"/>
    <x v="3"/>
    <s v="Mar"/>
    <x v="1"/>
    <x v="1"/>
    <s v="Cancelld"/>
    <x v="1"/>
    <x v="1"/>
    <x v="2"/>
    <n v="877"/>
    <n v="1254.1099999999999"/>
  </r>
  <r>
    <s v="AD01-9362"/>
    <x v="3"/>
    <s v="Mar"/>
    <x v="1"/>
    <x v="1"/>
    <s v="Cancelld"/>
    <x v="1"/>
    <x v="1"/>
    <x v="2"/>
    <n v="830"/>
    <n v="526.24"/>
  </r>
  <r>
    <s v="AD01-9364"/>
    <x v="3"/>
    <s v="Mar"/>
    <x v="1"/>
    <x v="1"/>
    <s v="Cancelld"/>
    <x v="1"/>
    <x v="1"/>
    <x v="2"/>
    <n v="267"/>
    <n v="381.81"/>
  </r>
  <r>
    <s v="AD01-9364"/>
    <x v="3"/>
    <s v="Mar"/>
    <x v="1"/>
    <x v="1"/>
    <s v="Cancelld"/>
    <x v="1"/>
    <x v="1"/>
    <x v="2"/>
    <n v="295"/>
    <n v="421.85"/>
  </r>
  <r>
    <s v="AD01-9362"/>
    <x v="3"/>
    <s v="Mar"/>
    <x v="1"/>
    <x v="1"/>
    <s v="Cancelld"/>
    <x v="1"/>
    <x v="1"/>
    <x v="2"/>
    <n v="265"/>
    <n v="378.95"/>
  </r>
  <r>
    <s v="AD01-9364"/>
    <x v="3"/>
    <s v="Mar"/>
    <x v="1"/>
    <x v="1"/>
    <s v="Cancelld"/>
    <x v="1"/>
    <x v="1"/>
    <x v="2"/>
    <n v="799"/>
    <n v="1142.57"/>
  </r>
  <r>
    <s v="AD01-9364"/>
    <x v="3"/>
    <s v="Mar"/>
    <x v="1"/>
    <x v="1"/>
    <s v="Cancelld"/>
    <x v="1"/>
    <x v="1"/>
    <x v="2"/>
    <n v="885"/>
    <n v="1265.55"/>
  </r>
  <r>
    <s v="AD01-9362"/>
    <x v="3"/>
    <s v="May"/>
    <x v="1"/>
    <x v="1"/>
    <s v="Cancelld"/>
    <x v="1"/>
    <x v="1"/>
    <x v="2"/>
    <n v="284"/>
    <n v="406.12"/>
  </r>
  <r>
    <s v="AD01-9364"/>
    <x v="3"/>
    <s v="May"/>
    <x v="1"/>
    <x v="1"/>
    <s v="Cancelld"/>
    <x v="1"/>
    <x v="1"/>
    <x v="2"/>
    <n v="254"/>
    <n v="363.22"/>
  </r>
  <r>
    <s v="AD01-9362"/>
    <x v="3"/>
    <s v="May"/>
    <x v="1"/>
    <x v="1"/>
    <s v="Cancelld"/>
    <x v="1"/>
    <x v="1"/>
    <x v="2"/>
    <n v="256"/>
    <n v="366.08"/>
  </r>
  <r>
    <s v="AD01-9362"/>
    <x v="3"/>
    <s v="May"/>
    <x v="1"/>
    <x v="1"/>
    <s v="Cancelld"/>
    <x v="1"/>
    <x v="1"/>
    <x v="2"/>
    <n v="792"/>
    <n v="1132.56"/>
  </r>
  <r>
    <s v="AD01-9362"/>
    <x v="3"/>
    <s v="May"/>
    <x v="1"/>
    <x v="1"/>
    <s v="Cancelld"/>
    <x v="1"/>
    <x v="1"/>
    <x v="2"/>
    <n v="878"/>
    <n v="1255.54"/>
  </r>
  <r>
    <s v="AD01-9362"/>
    <x v="3"/>
    <s v="May"/>
    <x v="1"/>
    <x v="1"/>
    <s v="Cancelld"/>
    <x v="1"/>
    <x v="1"/>
    <x v="2"/>
    <n v="831"/>
    <n v="526.24"/>
  </r>
  <r>
    <s v="AD01-9362"/>
    <x v="3"/>
    <s v="May"/>
    <x v="1"/>
    <x v="1"/>
    <s v="Cancelld"/>
    <x v="1"/>
    <x v="1"/>
    <x v="2"/>
    <n v="255"/>
    <n v="364.65"/>
  </r>
  <r>
    <s v="AD01-9362"/>
    <x v="3"/>
    <s v="May"/>
    <x v="1"/>
    <x v="1"/>
    <s v="Cancelld"/>
    <x v="1"/>
    <x v="1"/>
    <x v="2"/>
    <n v="283"/>
    <n v="404.69"/>
  </r>
  <r>
    <s v="AD01-9364"/>
    <x v="3"/>
    <s v="May"/>
    <x v="1"/>
    <x v="1"/>
    <s v="Cancelld"/>
    <x v="1"/>
    <x v="1"/>
    <x v="2"/>
    <n v="801"/>
    <n v="1145.43"/>
  </r>
  <r>
    <s v="AD01-9362"/>
    <x v="3"/>
    <s v="May"/>
    <x v="1"/>
    <x v="1"/>
    <s v="Cancelld"/>
    <x v="1"/>
    <x v="1"/>
    <x v="2"/>
    <n v="257"/>
    <n v="367.51"/>
  </r>
  <r>
    <s v="AD01-9361"/>
    <x v="3"/>
    <s v="Nov"/>
    <x v="1"/>
    <x v="1"/>
    <s v="Cancelld"/>
    <x v="1"/>
    <x v="1"/>
    <x v="2"/>
    <n v="224"/>
    <n v="320.32"/>
  </r>
  <r>
    <s v="AD01-9361"/>
    <x v="3"/>
    <s v="Nov"/>
    <x v="1"/>
    <x v="1"/>
    <s v="Cancelld"/>
    <x v="1"/>
    <x v="1"/>
    <x v="2"/>
    <n v="250"/>
    <n v="357.5"/>
  </r>
  <r>
    <s v="AD01-9361"/>
    <x v="3"/>
    <s v="Nov"/>
    <x v="1"/>
    <x v="1"/>
    <s v="Cancelld"/>
    <x v="1"/>
    <x v="1"/>
    <x v="2"/>
    <n v="226"/>
    <n v="323.18"/>
  </r>
  <r>
    <s v="AD01-9361"/>
    <x v="3"/>
    <s v="Nov"/>
    <x v="1"/>
    <x v="1"/>
    <s v="Cancelld"/>
    <x v="1"/>
    <x v="1"/>
    <x v="2"/>
    <n v="797"/>
    <n v="1139.71"/>
  </r>
  <r>
    <s v="AD01-9361"/>
    <x v="3"/>
    <s v="Nov"/>
    <x v="1"/>
    <x v="1"/>
    <s v="Cancelld"/>
    <x v="1"/>
    <x v="1"/>
    <x v="2"/>
    <n v="884"/>
    <n v="1264.1199999999999"/>
  </r>
  <r>
    <s v="AD01-9361"/>
    <x v="3"/>
    <s v="Nov"/>
    <x v="1"/>
    <x v="1"/>
    <s v="Cancelld"/>
    <x v="1"/>
    <x v="1"/>
    <x v="2"/>
    <n v="837"/>
    <n v="526.24"/>
  </r>
  <r>
    <s v="AD01-9361"/>
    <x v="3"/>
    <s v="Nov"/>
    <x v="1"/>
    <x v="1"/>
    <s v="Cancelld"/>
    <x v="1"/>
    <x v="1"/>
    <x v="2"/>
    <n v="225"/>
    <n v="321.75"/>
  </r>
  <r>
    <s v="AD01-9361"/>
    <x v="3"/>
    <s v="Nov"/>
    <x v="1"/>
    <x v="1"/>
    <s v="Cancelld"/>
    <x v="1"/>
    <x v="1"/>
    <x v="2"/>
    <n v="253"/>
    <n v="361.79"/>
  </r>
  <r>
    <s v="AD01-9361"/>
    <x v="3"/>
    <s v="Nov"/>
    <x v="1"/>
    <x v="1"/>
    <s v="Cancelld"/>
    <x v="1"/>
    <x v="1"/>
    <x v="2"/>
    <n v="223"/>
    <n v="318.89"/>
  </r>
  <r>
    <s v="AD01-9361"/>
    <x v="3"/>
    <s v="Nov"/>
    <x v="1"/>
    <x v="1"/>
    <s v="Cancelld"/>
    <x v="1"/>
    <x v="1"/>
    <x v="2"/>
    <n v="806"/>
    <n v="1152.58"/>
  </r>
  <r>
    <s v="AD01-9362"/>
    <x v="3"/>
    <s v="Oct"/>
    <x v="1"/>
    <x v="1"/>
    <s v="Cancelld"/>
    <x v="1"/>
    <x v="1"/>
    <x v="2"/>
    <n v="254"/>
    <n v="363.22"/>
  </r>
  <r>
    <s v="AD01-9362"/>
    <x v="3"/>
    <s v="Oct"/>
    <x v="1"/>
    <x v="1"/>
    <s v="Cancelld"/>
    <x v="1"/>
    <x v="1"/>
    <x v="2"/>
    <n v="230"/>
    <n v="328.9"/>
  </r>
  <r>
    <s v="AD01-9362"/>
    <x v="3"/>
    <s v="Oct"/>
    <x v="1"/>
    <x v="1"/>
    <s v="Cancelld"/>
    <x v="1"/>
    <x v="1"/>
    <x v="2"/>
    <n v="256"/>
    <n v="366.08"/>
  </r>
  <r>
    <s v="AD01-9362"/>
    <x v="3"/>
    <s v="Oct"/>
    <x v="1"/>
    <x v="1"/>
    <s v="Cancelld"/>
    <x v="1"/>
    <x v="1"/>
    <x v="2"/>
    <n v="796"/>
    <n v="1138.28"/>
  </r>
  <r>
    <s v="AD01-9361"/>
    <x v="3"/>
    <s v="Oct"/>
    <x v="1"/>
    <x v="1"/>
    <s v="Cancelld"/>
    <x v="1"/>
    <x v="1"/>
    <x v="2"/>
    <n v="883"/>
    <n v="1262.69"/>
  </r>
  <r>
    <s v="AD01-9361"/>
    <x v="3"/>
    <s v="Oct"/>
    <x v="1"/>
    <x v="1"/>
    <s v="Cancelld"/>
    <x v="1"/>
    <x v="1"/>
    <x v="2"/>
    <n v="836"/>
    <n v="526.24"/>
  </r>
  <r>
    <s v="AD01-9362"/>
    <x v="3"/>
    <s v="Oct"/>
    <x v="1"/>
    <x v="1"/>
    <s v="Cancelld"/>
    <x v="1"/>
    <x v="1"/>
    <x v="2"/>
    <n v="231"/>
    <n v="330.33"/>
  </r>
  <r>
    <s v="AD01-9362"/>
    <x v="3"/>
    <s v="Oct"/>
    <x v="1"/>
    <x v="1"/>
    <s v="Cancelld"/>
    <x v="1"/>
    <x v="1"/>
    <x v="2"/>
    <n v="229"/>
    <n v="327.47000000000003"/>
  </r>
  <r>
    <s v="AD01-9362"/>
    <x v="3"/>
    <s v="Oct"/>
    <x v="1"/>
    <x v="1"/>
    <s v="Cancelld"/>
    <x v="1"/>
    <x v="1"/>
    <x v="2"/>
    <n v="805"/>
    <n v="1151.1500000000001"/>
  </r>
  <r>
    <s v="AD01-9362"/>
    <x v="3"/>
    <s v="Oct"/>
    <x v="1"/>
    <x v="1"/>
    <s v="Cancelld"/>
    <x v="1"/>
    <x v="1"/>
    <x v="2"/>
    <n v="227"/>
    <n v="324.61"/>
  </r>
  <r>
    <s v="AD01-9364"/>
    <x v="3"/>
    <s v="Sep"/>
    <x v="1"/>
    <x v="1"/>
    <s v="Cancelld"/>
    <x v="1"/>
    <x v="1"/>
    <x v="2"/>
    <n v="260"/>
    <n v="371.8"/>
  </r>
  <r>
    <s v="AD01-9361"/>
    <x v="3"/>
    <s v="Sep"/>
    <x v="1"/>
    <x v="1"/>
    <s v="Cancelld"/>
    <x v="1"/>
    <x v="1"/>
    <x v="2"/>
    <n v="236"/>
    <n v="337.48"/>
  </r>
  <r>
    <s v="AD01-9362"/>
    <x v="3"/>
    <s v="Sep"/>
    <x v="1"/>
    <x v="1"/>
    <s v="Cancelld"/>
    <x v="1"/>
    <x v="1"/>
    <x v="2"/>
    <n v="262"/>
    <n v="374.66"/>
  </r>
  <r>
    <s v="AD01-9365"/>
    <x v="3"/>
    <s v="Sep"/>
    <x v="1"/>
    <x v="1"/>
    <s v="Cancelld"/>
    <x v="1"/>
    <x v="1"/>
    <x v="2"/>
    <n v="232"/>
    <n v="331.76"/>
  </r>
  <r>
    <s v="AD01-9361"/>
    <x v="3"/>
    <s v="Sep"/>
    <x v="1"/>
    <x v="1"/>
    <s v="Cancelld"/>
    <x v="1"/>
    <x v="1"/>
    <x v="2"/>
    <n v="795"/>
    <n v="1136.8499999999999"/>
  </r>
  <r>
    <s v="AD01-9362"/>
    <x v="3"/>
    <s v="Sep"/>
    <x v="1"/>
    <x v="1"/>
    <s v="Cancelld"/>
    <x v="1"/>
    <x v="1"/>
    <x v="2"/>
    <n v="882"/>
    <n v="1261.26"/>
  </r>
  <r>
    <s v="AD01-9362"/>
    <x v="3"/>
    <s v="Sep"/>
    <x v="1"/>
    <x v="1"/>
    <s v="Cancelld"/>
    <x v="1"/>
    <x v="1"/>
    <x v="2"/>
    <n v="835"/>
    <n v="526.24"/>
  </r>
  <r>
    <s v="AD01-9361"/>
    <x v="3"/>
    <s v="Sep"/>
    <x v="1"/>
    <x v="1"/>
    <s v="Cancelld"/>
    <x v="1"/>
    <x v="1"/>
    <x v="2"/>
    <n v="237"/>
    <n v="338.91"/>
  </r>
  <r>
    <s v="AD01-9365"/>
    <x v="3"/>
    <s v="Sep"/>
    <x v="1"/>
    <x v="1"/>
    <s v="Cancelld"/>
    <x v="1"/>
    <x v="1"/>
    <x v="2"/>
    <n v="259"/>
    <n v="370.37"/>
  </r>
  <r>
    <s v="AD01-9362"/>
    <x v="3"/>
    <s v="Sep"/>
    <x v="1"/>
    <x v="1"/>
    <s v="Cancelld"/>
    <x v="1"/>
    <x v="1"/>
    <x v="2"/>
    <n v="235"/>
    <n v="336.05"/>
  </r>
  <r>
    <s v="AD01-9361"/>
    <x v="3"/>
    <s v="Sep"/>
    <x v="1"/>
    <x v="1"/>
    <s v="Cancelld"/>
    <x v="1"/>
    <x v="1"/>
    <x v="2"/>
    <n v="804"/>
    <n v="1149.72"/>
  </r>
  <r>
    <s v="AD01-9364"/>
    <x v="3"/>
    <s v="Sep"/>
    <x v="1"/>
    <x v="1"/>
    <s v="Cancelld"/>
    <x v="1"/>
    <x v="1"/>
    <x v="2"/>
    <n v="233"/>
    <n v="333.19"/>
  </r>
  <r>
    <s v="AD01-9362"/>
    <x v="4"/>
    <s v="Apr"/>
    <x v="0"/>
    <x v="0"/>
    <s v="Order assembled"/>
    <x v="0"/>
    <x v="0"/>
    <x v="1"/>
    <n v="302"/>
    <n v="462.06"/>
  </r>
  <r>
    <s v="AD01-9361"/>
    <x v="4"/>
    <s v="Apr"/>
    <x v="0"/>
    <x v="0"/>
    <s v="Order assembled"/>
    <x v="0"/>
    <x v="0"/>
    <x v="1"/>
    <n v="272"/>
    <n v="388.96"/>
  </r>
  <r>
    <s v="AD01-9362"/>
    <x v="4"/>
    <s v="Apr"/>
    <x v="0"/>
    <x v="0"/>
    <s v="Order assembled"/>
    <x v="0"/>
    <x v="0"/>
    <x v="1"/>
    <n v="298"/>
    <n v="426.14"/>
  </r>
  <r>
    <s v="AD01-9362"/>
    <x v="4"/>
    <s v="Apr"/>
    <x v="0"/>
    <x v="0"/>
    <s v="Order assembled"/>
    <x v="0"/>
    <x v="0"/>
    <x v="1"/>
    <n v="274"/>
    <n v="391.82"/>
  </r>
  <r>
    <s v="AD01-9361"/>
    <x v="4"/>
    <s v="Apr"/>
    <x v="0"/>
    <x v="0"/>
    <s v="Order assembled"/>
    <x v="0"/>
    <x v="0"/>
    <x v="1"/>
    <n v="666"/>
    <n v="952.38"/>
  </r>
  <r>
    <s v="AD01-9364"/>
    <x v="4"/>
    <s v="Apr"/>
    <x v="0"/>
    <x v="0"/>
    <s v="Order assembled"/>
    <x v="0"/>
    <x v="0"/>
    <x v="1"/>
    <n v="753"/>
    <n v="1076.79"/>
  </r>
  <r>
    <s v="AD01-9364"/>
    <x v="4"/>
    <s v="Apr"/>
    <x v="0"/>
    <x v="0"/>
    <s v="Order assembled"/>
    <x v="0"/>
    <x v="0"/>
    <x v="1"/>
    <n v="297"/>
    <n v="424.71"/>
  </r>
  <r>
    <s v="AD01-9361"/>
    <x v="4"/>
    <s v="Apr"/>
    <x v="0"/>
    <x v="0"/>
    <s v="Order assembled"/>
    <x v="0"/>
    <x v="0"/>
    <x v="1"/>
    <n v="792"/>
    <n v="526.24"/>
  </r>
  <r>
    <s v="AD01-9362"/>
    <x v="4"/>
    <s v="Apr"/>
    <x v="0"/>
    <x v="0"/>
    <s v="Order assembled"/>
    <x v="0"/>
    <x v="0"/>
    <x v="1"/>
    <n v="301"/>
    <n v="430.43"/>
  </r>
  <r>
    <s v="AD01-9362"/>
    <x v="4"/>
    <s v="Apr"/>
    <x v="0"/>
    <x v="0"/>
    <s v="Order assembled"/>
    <x v="0"/>
    <x v="0"/>
    <x v="1"/>
    <n v="271"/>
    <n v="387.53"/>
  </r>
  <r>
    <s v="AD01-9361"/>
    <x v="4"/>
    <s v="Apr"/>
    <x v="0"/>
    <x v="0"/>
    <s v="Order assembled"/>
    <x v="0"/>
    <x v="0"/>
    <x v="1"/>
    <n v="299"/>
    <n v="427.57"/>
  </r>
  <r>
    <s v="AD01-9362"/>
    <x v="4"/>
    <s v="Apr"/>
    <x v="0"/>
    <x v="0"/>
    <s v="Order assembled"/>
    <x v="0"/>
    <x v="0"/>
    <x v="1"/>
    <n v="761"/>
    <n v="1088.23"/>
  </r>
  <r>
    <s v="AD01-9361"/>
    <x v="4"/>
    <s v="Aug"/>
    <x v="0"/>
    <x v="0"/>
    <s v="Order assembled"/>
    <x v="0"/>
    <x v="0"/>
    <x v="1"/>
    <n v="278"/>
    <n v="425.34"/>
  </r>
  <r>
    <s v="AD01-9362"/>
    <x v="4"/>
    <s v="Aug"/>
    <x v="0"/>
    <x v="0"/>
    <s v="Order assembled"/>
    <x v="0"/>
    <x v="0"/>
    <x v="1"/>
    <n v="280"/>
    <n v="400.4"/>
  </r>
  <r>
    <s v="AD01-9361"/>
    <x v="4"/>
    <s v="Aug"/>
    <x v="0"/>
    <x v="0"/>
    <s v="Order assembled"/>
    <x v="0"/>
    <x v="0"/>
    <x v="1"/>
    <n v="250"/>
    <n v="357.5"/>
  </r>
  <r>
    <s v="AD01-9362"/>
    <x v="4"/>
    <s v="Aug"/>
    <x v="0"/>
    <x v="0"/>
    <s v="Order assembled"/>
    <x v="0"/>
    <x v="0"/>
    <x v="1"/>
    <n v="670"/>
    <n v="958.1"/>
  </r>
  <r>
    <s v="AD01-9361"/>
    <x v="4"/>
    <s v="Aug"/>
    <x v="0"/>
    <x v="0"/>
    <s v="Order assembled"/>
    <x v="0"/>
    <x v="0"/>
    <x v="1"/>
    <n v="756"/>
    <n v="1081.08"/>
  </r>
  <r>
    <s v="AD01-9361"/>
    <x v="4"/>
    <s v="Aug"/>
    <x v="0"/>
    <x v="0"/>
    <s v="Order assembled"/>
    <x v="0"/>
    <x v="0"/>
    <x v="1"/>
    <n v="279"/>
    <n v="398.97"/>
  </r>
  <r>
    <s v="AD01-9362"/>
    <x v="4"/>
    <s v="Aug"/>
    <x v="0"/>
    <x v="0"/>
    <s v="Order assembled"/>
    <x v="0"/>
    <x v="0"/>
    <x v="1"/>
    <n v="796"/>
    <n v="526.24"/>
  </r>
  <r>
    <s v="AD01-9361"/>
    <x v="4"/>
    <s v="Aug"/>
    <x v="0"/>
    <x v="0"/>
    <s v="Order assembled"/>
    <x v="0"/>
    <x v="0"/>
    <x v="1"/>
    <n v="277"/>
    <n v="396.11"/>
  </r>
  <r>
    <s v="AD01-9362"/>
    <x v="4"/>
    <s v="Aug"/>
    <x v="0"/>
    <x v="0"/>
    <s v="Order assembled"/>
    <x v="0"/>
    <x v="0"/>
    <x v="1"/>
    <n v="253"/>
    <n v="361.79"/>
  </r>
  <r>
    <s v="AD01-9361"/>
    <x v="4"/>
    <s v="Aug"/>
    <x v="0"/>
    <x v="0"/>
    <s v="Order assembled"/>
    <x v="0"/>
    <x v="0"/>
    <x v="1"/>
    <n v="765"/>
    <n v="1093.95"/>
  </r>
  <r>
    <s v="AD01-9361"/>
    <x v="4"/>
    <s v="Dec"/>
    <x v="0"/>
    <x v="0"/>
    <s v="Order assembled"/>
    <x v="0"/>
    <x v="0"/>
    <x v="1"/>
    <n v="230"/>
    <n v="328.9"/>
  </r>
  <r>
    <s v="AD01-9362"/>
    <x v="4"/>
    <s v="Dec"/>
    <x v="0"/>
    <x v="0"/>
    <s v="Order assembled"/>
    <x v="0"/>
    <x v="0"/>
    <x v="1"/>
    <n v="256"/>
    <n v="366.08"/>
  </r>
  <r>
    <s v="AD01-9363"/>
    <x v="4"/>
    <s v="Dec"/>
    <x v="0"/>
    <x v="0"/>
    <s v="Order assembled"/>
    <x v="0"/>
    <x v="0"/>
    <x v="1"/>
    <n v="232"/>
    <n v="331.76"/>
  </r>
  <r>
    <s v="AD01-9364"/>
    <x v="4"/>
    <s v="Dec"/>
    <x v="0"/>
    <x v="0"/>
    <s v="Order assembled"/>
    <x v="0"/>
    <x v="0"/>
    <x v="1"/>
    <n v="673"/>
    <n v="962.39"/>
  </r>
  <r>
    <s v="AD01-9362"/>
    <x v="4"/>
    <s v="Dec"/>
    <x v="0"/>
    <x v="0"/>
    <s v="Order assembled"/>
    <x v="0"/>
    <x v="0"/>
    <x v="1"/>
    <n v="760"/>
    <n v="1086.8"/>
  </r>
  <r>
    <s v="AD01-9362"/>
    <x v="4"/>
    <s v="Dec"/>
    <x v="0"/>
    <x v="0"/>
    <s v="Order assembled"/>
    <x v="0"/>
    <x v="0"/>
    <x v="1"/>
    <n v="255"/>
    <n v="364.65"/>
  </r>
  <r>
    <s v="AD01-9364"/>
    <x v="4"/>
    <s v="Dec"/>
    <x v="0"/>
    <x v="0"/>
    <s v="Order assembled"/>
    <x v="0"/>
    <x v="0"/>
    <x v="1"/>
    <n v="799"/>
    <n v="526.24"/>
  </r>
  <r>
    <s v="AD01-9363"/>
    <x v="4"/>
    <s v="Dec"/>
    <x v="0"/>
    <x v="0"/>
    <s v="Order assembled"/>
    <x v="0"/>
    <x v="0"/>
    <x v="1"/>
    <n v="259"/>
    <n v="370.37"/>
  </r>
  <r>
    <s v="AD01-9362"/>
    <x v="4"/>
    <s v="Dec"/>
    <x v="0"/>
    <x v="0"/>
    <s v="Order assembled"/>
    <x v="0"/>
    <x v="0"/>
    <x v="1"/>
    <n v="229"/>
    <n v="327.47000000000003"/>
  </r>
  <r>
    <s v="AD01-9361"/>
    <x v="4"/>
    <s v="Dec"/>
    <x v="0"/>
    <x v="0"/>
    <s v="Order assembled"/>
    <x v="0"/>
    <x v="0"/>
    <x v="1"/>
    <n v="257"/>
    <n v="367.51"/>
  </r>
  <r>
    <s v="AD01-9364"/>
    <x v="4"/>
    <s v="Feb"/>
    <x v="0"/>
    <x v="0"/>
    <s v="Order assembled"/>
    <x v="0"/>
    <x v="0"/>
    <x v="1"/>
    <n v="308"/>
    <n v="471.24"/>
  </r>
  <r>
    <s v="AD01-9361"/>
    <x v="4"/>
    <s v="Feb"/>
    <x v="0"/>
    <x v="0"/>
    <s v="Order assembled"/>
    <x v="0"/>
    <x v="0"/>
    <x v="1"/>
    <n v="284"/>
    <n v="406.12"/>
  </r>
  <r>
    <s v="AD01-9361"/>
    <x v="4"/>
    <s v="Feb"/>
    <x v="0"/>
    <x v="0"/>
    <s v="Order assembled"/>
    <x v="0"/>
    <x v="0"/>
    <x v="1"/>
    <n v="310"/>
    <n v="443.3"/>
  </r>
  <r>
    <s v="AD01-9362"/>
    <x v="4"/>
    <s v="Feb"/>
    <x v="0"/>
    <x v="0"/>
    <s v="Order assembled"/>
    <x v="0"/>
    <x v="0"/>
    <x v="1"/>
    <n v="664"/>
    <n v="949.52"/>
  </r>
  <r>
    <s v="AD01-9361"/>
    <x v="4"/>
    <s v="Feb"/>
    <x v="0"/>
    <x v="0"/>
    <s v="Order assembled"/>
    <x v="0"/>
    <x v="0"/>
    <x v="1"/>
    <n v="751"/>
    <n v="1073.93"/>
  </r>
  <r>
    <s v="AD01-9361"/>
    <x v="4"/>
    <s v="Feb"/>
    <x v="0"/>
    <x v="0"/>
    <s v="Order assembled"/>
    <x v="0"/>
    <x v="0"/>
    <x v="1"/>
    <n v="309"/>
    <n v="441.87"/>
  </r>
  <r>
    <s v="AD01-9362"/>
    <x v="4"/>
    <s v="Feb"/>
    <x v="0"/>
    <x v="0"/>
    <s v="Order assembled"/>
    <x v="0"/>
    <x v="0"/>
    <x v="1"/>
    <n v="790"/>
    <n v="526.24"/>
  </r>
  <r>
    <s v="AD01-9361"/>
    <x v="4"/>
    <s v="Feb"/>
    <x v="0"/>
    <x v="0"/>
    <s v="Order assembled"/>
    <x v="0"/>
    <x v="0"/>
    <x v="1"/>
    <n v="283"/>
    <n v="404.69"/>
  </r>
  <r>
    <s v="AD01-9361"/>
    <x v="4"/>
    <s v="Feb"/>
    <x v="0"/>
    <x v="0"/>
    <s v="Order assembled"/>
    <x v="0"/>
    <x v="0"/>
    <x v="1"/>
    <n v="311"/>
    <n v="444.73"/>
  </r>
  <r>
    <s v="AD01-9364"/>
    <x v="4"/>
    <s v="Feb"/>
    <x v="0"/>
    <x v="0"/>
    <s v="Order assembled"/>
    <x v="0"/>
    <x v="0"/>
    <x v="1"/>
    <n v="760"/>
    <n v="1086.8"/>
  </r>
  <r>
    <s v="AD01-9362"/>
    <x v="4"/>
    <s v="Jan"/>
    <x v="0"/>
    <x v="0"/>
    <s v="Order assembled"/>
    <x v="0"/>
    <x v="0"/>
    <x v="1"/>
    <n v="314"/>
    <n v="480.42"/>
  </r>
  <r>
    <s v="AD01-9362"/>
    <x v="4"/>
    <s v="Jan"/>
    <x v="0"/>
    <x v="0"/>
    <s v="Order assembled"/>
    <x v="0"/>
    <x v="0"/>
    <x v="1"/>
    <n v="290"/>
    <n v="414.7"/>
  </r>
  <r>
    <s v="AD01-9362"/>
    <x v="4"/>
    <s v="Jan"/>
    <x v="0"/>
    <x v="0"/>
    <s v="Order assembled"/>
    <x v="0"/>
    <x v="0"/>
    <x v="1"/>
    <n v="316"/>
    <n v="451.88"/>
  </r>
  <r>
    <s v="AD01-9363"/>
    <x v="4"/>
    <s v="Jan"/>
    <x v="0"/>
    <x v="0"/>
    <s v="Order assembled"/>
    <x v="0"/>
    <x v="0"/>
    <x v="1"/>
    <n v="286"/>
    <n v="408.98"/>
  </r>
  <r>
    <s v="AD01-9362"/>
    <x v="4"/>
    <s v="Jan"/>
    <x v="0"/>
    <x v="0"/>
    <s v="Order assembled"/>
    <x v="0"/>
    <x v="0"/>
    <x v="1"/>
    <n v="663"/>
    <n v="948.09"/>
  </r>
  <r>
    <s v="AD01-9362"/>
    <x v="4"/>
    <s v="Jan"/>
    <x v="0"/>
    <x v="0"/>
    <s v="Order assembled"/>
    <x v="0"/>
    <x v="0"/>
    <x v="1"/>
    <n v="750"/>
    <n v="1072.5"/>
  </r>
  <r>
    <s v="AD01-9362"/>
    <x v="4"/>
    <s v="Jan"/>
    <x v="0"/>
    <x v="0"/>
    <s v="Order assembled"/>
    <x v="0"/>
    <x v="0"/>
    <x v="1"/>
    <n v="315"/>
    <n v="450.45"/>
  </r>
  <r>
    <s v="AD01-9362"/>
    <x v="4"/>
    <s v="Jan"/>
    <x v="0"/>
    <x v="0"/>
    <s v="Order assembled"/>
    <x v="0"/>
    <x v="0"/>
    <x v="1"/>
    <n v="789"/>
    <n v="526.24"/>
  </r>
  <r>
    <s v="AD01-9363"/>
    <x v="4"/>
    <s v="Jan"/>
    <x v="0"/>
    <x v="0"/>
    <s v="Order assembled"/>
    <x v="0"/>
    <x v="0"/>
    <x v="1"/>
    <n v="313"/>
    <n v="447.59"/>
  </r>
  <r>
    <s v="AD01-9362"/>
    <x v="4"/>
    <s v="Jan"/>
    <x v="0"/>
    <x v="0"/>
    <s v="Order assembled"/>
    <x v="0"/>
    <x v="0"/>
    <x v="1"/>
    <n v="289"/>
    <n v="413.27"/>
  </r>
  <r>
    <s v="AD01-9362"/>
    <x v="4"/>
    <s v="Jan"/>
    <x v="0"/>
    <x v="0"/>
    <s v="Order assembled"/>
    <x v="0"/>
    <x v="0"/>
    <x v="1"/>
    <n v="317"/>
    <n v="453.31"/>
  </r>
  <r>
    <s v="AD01-9362"/>
    <x v="4"/>
    <s v="Jan"/>
    <x v="0"/>
    <x v="0"/>
    <s v="Order assembled"/>
    <x v="0"/>
    <x v="0"/>
    <x v="1"/>
    <n v="759"/>
    <n v="1085.3699999999999"/>
  </r>
  <r>
    <s v="AD01-9362"/>
    <x v="4"/>
    <s v="Jul"/>
    <x v="0"/>
    <x v="0"/>
    <s v="Order assembled"/>
    <x v="0"/>
    <x v="0"/>
    <x v="1"/>
    <n v="284"/>
    <n v="434.52"/>
  </r>
  <r>
    <s v="AD01-9362"/>
    <x v="4"/>
    <s v="Jul"/>
    <x v="0"/>
    <x v="0"/>
    <s v="Order assembled"/>
    <x v="0"/>
    <x v="0"/>
    <x v="1"/>
    <n v="254"/>
    <n v="363.22"/>
  </r>
  <r>
    <s v="AD01-9362"/>
    <x v="4"/>
    <s v="Jul"/>
    <x v="0"/>
    <x v="0"/>
    <s v="Order assembled"/>
    <x v="0"/>
    <x v="0"/>
    <x v="1"/>
    <n v="286"/>
    <n v="408.98"/>
  </r>
  <r>
    <s v="AD01-9361"/>
    <x v="4"/>
    <s v="Jul"/>
    <x v="0"/>
    <x v="0"/>
    <s v="Order assembled"/>
    <x v="0"/>
    <x v="0"/>
    <x v="1"/>
    <n v="256"/>
    <n v="366.08"/>
  </r>
  <r>
    <s v="AD01-9362"/>
    <x v="4"/>
    <s v="Jul"/>
    <x v="0"/>
    <x v="0"/>
    <s v="Order assembled"/>
    <x v="0"/>
    <x v="0"/>
    <x v="1"/>
    <n v="669"/>
    <n v="956.67"/>
  </r>
  <r>
    <s v="AD01-9361"/>
    <x v="4"/>
    <s v="Jul"/>
    <x v="0"/>
    <x v="0"/>
    <s v="Order assembled"/>
    <x v="0"/>
    <x v="0"/>
    <x v="1"/>
    <n v="755"/>
    <n v="1079.6500000000001"/>
  </r>
  <r>
    <s v="AD01-9361"/>
    <x v="4"/>
    <s v="Jul"/>
    <x v="0"/>
    <x v="0"/>
    <s v="Order assembled"/>
    <x v="0"/>
    <x v="0"/>
    <x v="1"/>
    <n v="285"/>
    <n v="407.55"/>
  </r>
  <r>
    <s v="AD01-9362"/>
    <x v="4"/>
    <s v="Jul"/>
    <x v="0"/>
    <x v="0"/>
    <s v="Order assembled"/>
    <x v="0"/>
    <x v="0"/>
    <x v="1"/>
    <n v="795"/>
    <n v="526.24"/>
  </r>
  <r>
    <s v="AD01-9361"/>
    <x v="4"/>
    <s v="Jul"/>
    <x v="0"/>
    <x v="0"/>
    <s v="Order assembled"/>
    <x v="0"/>
    <x v="0"/>
    <x v="1"/>
    <n v="283"/>
    <n v="404.69"/>
  </r>
  <r>
    <s v="AD01-9362"/>
    <x v="4"/>
    <s v="Jul"/>
    <x v="0"/>
    <x v="0"/>
    <s v="Order assembled"/>
    <x v="0"/>
    <x v="0"/>
    <x v="1"/>
    <n v="259"/>
    <n v="370.37"/>
  </r>
  <r>
    <s v="AD01-9362"/>
    <x v="4"/>
    <s v="Jul"/>
    <x v="0"/>
    <x v="0"/>
    <s v="Order assembled"/>
    <x v="0"/>
    <x v="0"/>
    <x v="1"/>
    <n v="281"/>
    <n v="401.83"/>
  </r>
  <r>
    <s v="AD01-9362"/>
    <x v="4"/>
    <s v="Jul"/>
    <x v="0"/>
    <x v="0"/>
    <s v="Order assembled"/>
    <x v="0"/>
    <x v="0"/>
    <x v="1"/>
    <n v="764"/>
    <n v="1092.52"/>
  </r>
  <r>
    <s v="AD01-9364"/>
    <x v="4"/>
    <s v="Jun"/>
    <x v="0"/>
    <x v="0"/>
    <s v="Order assembled"/>
    <x v="0"/>
    <x v="0"/>
    <x v="1"/>
    <n v="290"/>
    <n v="443.7"/>
  </r>
  <r>
    <s v="AD01-9364"/>
    <x v="4"/>
    <s v="Jun"/>
    <x v="0"/>
    <x v="0"/>
    <s v="Order assembled"/>
    <x v="0"/>
    <x v="0"/>
    <x v="1"/>
    <n v="260"/>
    <n v="371.8"/>
  </r>
  <r>
    <s v="AD01-9362"/>
    <x v="4"/>
    <s v="Jun"/>
    <x v="0"/>
    <x v="0"/>
    <s v="Order assembled"/>
    <x v="0"/>
    <x v="0"/>
    <x v="1"/>
    <n v="262"/>
    <n v="374.66"/>
  </r>
  <r>
    <s v="AD01-9364"/>
    <x v="4"/>
    <s v="Jun"/>
    <x v="0"/>
    <x v="0"/>
    <s v="Order assembled"/>
    <x v="0"/>
    <x v="0"/>
    <x v="1"/>
    <n v="668"/>
    <n v="955.24"/>
  </r>
  <r>
    <s v="AD01-9364"/>
    <x v="4"/>
    <s v="Jun"/>
    <x v="0"/>
    <x v="0"/>
    <s v="Order assembled"/>
    <x v="0"/>
    <x v="0"/>
    <x v="1"/>
    <n v="754"/>
    <n v="1078.22"/>
  </r>
  <r>
    <s v="AD01-9364"/>
    <x v="4"/>
    <s v="Jun"/>
    <x v="0"/>
    <x v="0"/>
    <s v="Order assembled"/>
    <x v="0"/>
    <x v="0"/>
    <x v="1"/>
    <n v="291"/>
    <n v="416.13"/>
  </r>
  <r>
    <s v="AD01-9364"/>
    <x v="4"/>
    <s v="Jun"/>
    <x v="0"/>
    <x v="0"/>
    <s v="Order assembled"/>
    <x v="0"/>
    <x v="0"/>
    <x v="1"/>
    <n v="794"/>
    <n v="526.24"/>
  </r>
  <r>
    <s v="AD01-9362"/>
    <x v="4"/>
    <s v="Jun"/>
    <x v="0"/>
    <x v="0"/>
    <s v="Order assembled"/>
    <x v="0"/>
    <x v="0"/>
    <x v="1"/>
    <n v="289"/>
    <n v="413.27"/>
  </r>
  <r>
    <s v="AD01-9364"/>
    <x v="4"/>
    <s v="Jun"/>
    <x v="0"/>
    <x v="0"/>
    <s v="Order assembled"/>
    <x v="0"/>
    <x v="0"/>
    <x v="1"/>
    <n v="287"/>
    <n v="410.41"/>
  </r>
  <r>
    <s v="AD01-9364"/>
    <x v="4"/>
    <s v="Jun"/>
    <x v="0"/>
    <x v="0"/>
    <s v="Order assembled"/>
    <x v="0"/>
    <x v="0"/>
    <x v="1"/>
    <n v="763"/>
    <n v="1091.0899999999999"/>
  </r>
  <r>
    <s v="AD01-9361"/>
    <x v="4"/>
    <s v="Mar"/>
    <x v="0"/>
    <x v="0"/>
    <s v="Order assembled"/>
    <x v="0"/>
    <x v="0"/>
    <x v="1"/>
    <n v="278"/>
    <n v="397.54"/>
  </r>
  <r>
    <s v="AD01-9362"/>
    <x v="4"/>
    <s v="Mar"/>
    <x v="0"/>
    <x v="0"/>
    <s v="Order assembled"/>
    <x v="0"/>
    <x v="0"/>
    <x v="1"/>
    <n v="304"/>
    <n v="434.72"/>
  </r>
  <r>
    <s v="AD01-9362"/>
    <x v="4"/>
    <s v="Mar"/>
    <x v="0"/>
    <x v="0"/>
    <s v="Order assembled"/>
    <x v="0"/>
    <x v="0"/>
    <x v="1"/>
    <n v="280"/>
    <n v="400.4"/>
  </r>
  <r>
    <s v="AD01-9362"/>
    <x v="4"/>
    <s v="Mar"/>
    <x v="0"/>
    <x v="0"/>
    <s v="Order assembled"/>
    <x v="0"/>
    <x v="0"/>
    <x v="1"/>
    <n v="665"/>
    <n v="950.95"/>
  </r>
  <r>
    <s v="AD01-9364"/>
    <x v="4"/>
    <s v="Mar"/>
    <x v="0"/>
    <x v="0"/>
    <s v="Order assembled"/>
    <x v="0"/>
    <x v="0"/>
    <x v="1"/>
    <n v="752"/>
    <n v="1075.3599999999999"/>
  </r>
  <r>
    <s v="AD01-9364"/>
    <x v="4"/>
    <s v="Mar"/>
    <x v="0"/>
    <x v="0"/>
    <s v="Order assembled"/>
    <x v="0"/>
    <x v="0"/>
    <x v="1"/>
    <n v="303"/>
    <n v="433.29"/>
  </r>
  <r>
    <s v="AD01-9362"/>
    <x v="4"/>
    <s v="Mar"/>
    <x v="0"/>
    <x v="0"/>
    <s v="Order assembled"/>
    <x v="0"/>
    <x v="0"/>
    <x v="1"/>
    <n v="791"/>
    <n v="526.24"/>
  </r>
  <r>
    <s v="AD01-9362"/>
    <x v="4"/>
    <s v="Mar"/>
    <x v="0"/>
    <x v="0"/>
    <s v="Order assembled"/>
    <x v="0"/>
    <x v="0"/>
    <x v="1"/>
    <n v="307"/>
    <n v="439.01"/>
  </r>
  <r>
    <s v="AD01-9362"/>
    <x v="4"/>
    <s v="Mar"/>
    <x v="0"/>
    <x v="0"/>
    <s v="Order assembled"/>
    <x v="0"/>
    <x v="0"/>
    <x v="1"/>
    <n v="277"/>
    <n v="396.11"/>
  </r>
  <r>
    <s v="AD01-9361"/>
    <x v="4"/>
    <s v="Mar"/>
    <x v="0"/>
    <x v="0"/>
    <s v="Order assembled"/>
    <x v="0"/>
    <x v="0"/>
    <x v="1"/>
    <n v="305"/>
    <n v="436.15"/>
  </r>
  <r>
    <s v="AD01-9362"/>
    <x v="4"/>
    <s v="May"/>
    <x v="0"/>
    <x v="0"/>
    <s v="Order assembled"/>
    <x v="0"/>
    <x v="0"/>
    <x v="1"/>
    <n v="296"/>
    <n v="452.88"/>
  </r>
  <r>
    <s v="AD01-9362"/>
    <x v="4"/>
    <s v="May"/>
    <x v="0"/>
    <x v="0"/>
    <s v="Order assembled"/>
    <x v="0"/>
    <x v="0"/>
    <x v="1"/>
    <n v="266"/>
    <n v="380.38"/>
  </r>
  <r>
    <s v="AD01-9362"/>
    <x v="4"/>
    <s v="May"/>
    <x v="0"/>
    <x v="0"/>
    <s v="Order assembled"/>
    <x v="0"/>
    <x v="0"/>
    <x v="1"/>
    <n v="292"/>
    <n v="417.56"/>
  </r>
  <r>
    <s v="AD01-9362"/>
    <x v="4"/>
    <s v="May"/>
    <x v="0"/>
    <x v="0"/>
    <s v="Order assembled"/>
    <x v="0"/>
    <x v="0"/>
    <x v="1"/>
    <n v="268"/>
    <n v="383.24"/>
  </r>
  <r>
    <s v="AD01-9361"/>
    <x v="4"/>
    <s v="May"/>
    <x v="0"/>
    <x v="0"/>
    <s v="Order assembled"/>
    <x v="0"/>
    <x v="0"/>
    <x v="1"/>
    <n v="667"/>
    <n v="953.81"/>
  </r>
  <r>
    <s v="AD01-9361"/>
    <x v="4"/>
    <s v="May"/>
    <x v="0"/>
    <x v="0"/>
    <s v="Order assembled"/>
    <x v="0"/>
    <x v="0"/>
    <x v="1"/>
    <n v="793"/>
    <n v="526.24"/>
  </r>
  <r>
    <s v="AD01-9362"/>
    <x v="4"/>
    <s v="May"/>
    <x v="0"/>
    <x v="0"/>
    <s v="Order assembled"/>
    <x v="0"/>
    <x v="0"/>
    <x v="1"/>
    <n v="295"/>
    <n v="421.85"/>
  </r>
  <r>
    <s v="AD01-9362"/>
    <x v="4"/>
    <s v="May"/>
    <x v="0"/>
    <x v="0"/>
    <s v="Order assembled"/>
    <x v="0"/>
    <x v="0"/>
    <x v="1"/>
    <n v="265"/>
    <n v="378.95"/>
  </r>
  <r>
    <s v="AD01-9362"/>
    <x v="4"/>
    <s v="May"/>
    <x v="0"/>
    <x v="0"/>
    <s v="Order assembled"/>
    <x v="0"/>
    <x v="0"/>
    <x v="1"/>
    <n v="293"/>
    <n v="418.99"/>
  </r>
  <r>
    <s v="AD01-9362"/>
    <x v="4"/>
    <s v="May"/>
    <x v="0"/>
    <x v="0"/>
    <s v="Order assembled"/>
    <x v="0"/>
    <x v="0"/>
    <x v="1"/>
    <n v="762"/>
    <n v="1089.6600000000001"/>
  </r>
  <r>
    <s v="AD01-9361"/>
    <x v="4"/>
    <s v="Nov"/>
    <x v="0"/>
    <x v="0"/>
    <s v="Order assembled"/>
    <x v="0"/>
    <x v="0"/>
    <x v="1"/>
    <n v="260"/>
    <n v="397.8"/>
  </r>
  <r>
    <s v="AD01-9362"/>
    <x v="4"/>
    <s v="Nov"/>
    <x v="0"/>
    <x v="0"/>
    <s v="Order assembled"/>
    <x v="0"/>
    <x v="0"/>
    <x v="1"/>
    <n v="236"/>
    <n v="337.48"/>
  </r>
  <r>
    <s v="AD01-9361"/>
    <x v="4"/>
    <s v="Nov"/>
    <x v="0"/>
    <x v="0"/>
    <s v="Order assembled"/>
    <x v="0"/>
    <x v="0"/>
    <x v="1"/>
    <n v="262"/>
    <n v="374.66"/>
  </r>
  <r>
    <s v="AD01-9365"/>
    <x v="4"/>
    <s v="Nov"/>
    <x v="0"/>
    <x v="0"/>
    <s v="Order assembled"/>
    <x v="0"/>
    <x v="0"/>
    <x v="1"/>
    <n v="672"/>
    <n v="960.96"/>
  </r>
  <r>
    <s v="AD01-9362"/>
    <x v="4"/>
    <s v="Nov"/>
    <x v="0"/>
    <x v="0"/>
    <s v="Order assembled"/>
    <x v="0"/>
    <x v="0"/>
    <x v="1"/>
    <n v="759"/>
    <n v="1085.3699999999999"/>
  </r>
  <r>
    <s v="AD01-9362"/>
    <x v="4"/>
    <s v="Nov"/>
    <x v="0"/>
    <x v="0"/>
    <s v="Order assembled"/>
    <x v="0"/>
    <x v="0"/>
    <x v="1"/>
    <n v="261"/>
    <n v="373.23"/>
  </r>
  <r>
    <s v="AD01-9365"/>
    <x v="4"/>
    <s v="Nov"/>
    <x v="0"/>
    <x v="0"/>
    <s v="Order assembled"/>
    <x v="0"/>
    <x v="0"/>
    <x v="1"/>
    <n v="798"/>
    <n v="526.24"/>
  </r>
  <r>
    <s v="AD01-9361"/>
    <x v="4"/>
    <s v="Nov"/>
    <x v="0"/>
    <x v="0"/>
    <s v="Order assembled"/>
    <x v="0"/>
    <x v="0"/>
    <x v="1"/>
    <n v="235"/>
    <n v="336.05"/>
  </r>
  <r>
    <s v="AD01-9362"/>
    <x v="4"/>
    <s v="Nov"/>
    <x v="0"/>
    <x v="0"/>
    <s v="Order assembled"/>
    <x v="0"/>
    <x v="0"/>
    <x v="1"/>
    <n v="263"/>
    <n v="376.09"/>
  </r>
  <r>
    <s v="AD01-9361"/>
    <x v="4"/>
    <s v="Nov"/>
    <x v="0"/>
    <x v="0"/>
    <s v="Order assembled"/>
    <x v="0"/>
    <x v="0"/>
    <x v="1"/>
    <n v="768"/>
    <n v="1098.24"/>
  </r>
  <r>
    <s v="AD01-9362"/>
    <x v="4"/>
    <s v="Oct"/>
    <x v="0"/>
    <x v="0"/>
    <s v="Order assembled"/>
    <x v="0"/>
    <x v="0"/>
    <x v="1"/>
    <n v="266"/>
    <n v="406.98"/>
  </r>
  <r>
    <s v="AD01-9364"/>
    <x v="4"/>
    <s v="Oct"/>
    <x v="0"/>
    <x v="0"/>
    <s v="Order assembled"/>
    <x v="0"/>
    <x v="0"/>
    <x v="1"/>
    <n v="242"/>
    <n v="346.06"/>
  </r>
  <r>
    <s v="AD01-9362"/>
    <x v="4"/>
    <s v="Oct"/>
    <x v="0"/>
    <x v="0"/>
    <s v="Order assembled"/>
    <x v="0"/>
    <x v="0"/>
    <x v="1"/>
    <n v="268"/>
    <n v="383.24"/>
  </r>
  <r>
    <s v="AD01-9362"/>
    <x v="4"/>
    <s v="Oct"/>
    <x v="0"/>
    <x v="0"/>
    <s v="Order assembled"/>
    <x v="0"/>
    <x v="0"/>
    <x v="1"/>
    <n v="238"/>
    <n v="340.34"/>
  </r>
  <r>
    <s v="AD01-9362"/>
    <x v="4"/>
    <s v="Oct"/>
    <x v="0"/>
    <x v="0"/>
    <s v="Order assembled"/>
    <x v="0"/>
    <x v="0"/>
    <x v="1"/>
    <n v="671"/>
    <n v="959.53"/>
  </r>
  <r>
    <s v="AD01-9364"/>
    <x v="4"/>
    <s v="Oct"/>
    <x v="0"/>
    <x v="0"/>
    <s v="Order assembled"/>
    <x v="0"/>
    <x v="0"/>
    <x v="1"/>
    <n v="758"/>
    <n v="1083.94"/>
  </r>
  <r>
    <s v="AD01-9364"/>
    <x v="4"/>
    <s v="Oct"/>
    <x v="0"/>
    <x v="0"/>
    <s v="Order assembled"/>
    <x v="0"/>
    <x v="0"/>
    <x v="1"/>
    <n v="267"/>
    <n v="381.81"/>
  </r>
  <r>
    <s v="AD01-9362"/>
    <x v="4"/>
    <s v="Oct"/>
    <x v="0"/>
    <x v="0"/>
    <s v="Order assembled"/>
    <x v="0"/>
    <x v="0"/>
    <x v="1"/>
    <n v="797"/>
    <n v="526.24"/>
  </r>
  <r>
    <s v="AD01-9362"/>
    <x v="4"/>
    <s v="Oct"/>
    <x v="0"/>
    <x v="0"/>
    <s v="Order assembled"/>
    <x v="0"/>
    <x v="0"/>
    <x v="1"/>
    <n v="265"/>
    <n v="378.95"/>
  </r>
  <r>
    <s v="AD01-9362"/>
    <x v="4"/>
    <s v="Oct"/>
    <x v="0"/>
    <x v="0"/>
    <s v="Order assembled"/>
    <x v="0"/>
    <x v="0"/>
    <x v="1"/>
    <n v="241"/>
    <n v="344.63"/>
  </r>
  <r>
    <s v="AD01-9364"/>
    <x v="4"/>
    <s v="Oct"/>
    <x v="0"/>
    <x v="0"/>
    <s v="Order assembled"/>
    <x v="0"/>
    <x v="0"/>
    <x v="1"/>
    <n v="269"/>
    <n v="384.67"/>
  </r>
  <r>
    <s v="AD01-9362"/>
    <x v="4"/>
    <s v="Oct"/>
    <x v="0"/>
    <x v="0"/>
    <s v="Order assembled"/>
    <x v="0"/>
    <x v="0"/>
    <x v="1"/>
    <n v="767"/>
    <n v="1096.81"/>
  </r>
  <r>
    <s v="AD01-9364"/>
    <x v="4"/>
    <s v="Sep"/>
    <x v="0"/>
    <x v="0"/>
    <s v="Order assembled"/>
    <x v="0"/>
    <x v="0"/>
    <x v="1"/>
    <n v="272"/>
    <n v="416.16"/>
  </r>
  <r>
    <s v="AD01-9364"/>
    <x v="4"/>
    <s v="Sep"/>
    <x v="0"/>
    <x v="0"/>
    <s v="Order assembled"/>
    <x v="0"/>
    <x v="0"/>
    <x v="1"/>
    <n v="248"/>
    <n v="354.64"/>
  </r>
  <r>
    <s v="AD01-9365"/>
    <x v="4"/>
    <s v="Sep"/>
    <x v="0"/>
    <x v="0"/>
    <s v="Order assembled"/>
    <x v="0"/>
    <x v="0"/>
    <x v="1"/>
    <n v="274"/>
    <n v="391.82"/>
  </r>
  <r>
    <s v="AD01-9361"/>
    <x v="4"/>
    <s v="Sep"/>
    <x v="0"/>
    <x v="0"/>
    <s v="Order assembled"/>
    <x v="0"/>
    <x v="0"/>
    <x v="1"/>
    <n v="244"/>
    <n v="348.92"/>
  </r>
  <r>
    <s v="AD01-9362"/>
    <x v="4"/>
    <s v="Sep"/>
    <x v="0"/>
    <x v="0"/>
    <s v="Order assembled"/>
    <x v="0"/>
    <x v="0"/>
    <x v="1"/>
    <n v="757"/>
    <n v="1082.51"/>
  </r>
  <r>
    <s v="AD01-9362"/>
    <x v="4"/>
    <s v="Sep"/>
    <x v="0"/>
    <x v="0"/>
    <s v="Order assembled"/>
    <x v="0"/>
    <x v="0"/>
    <x v="1"/>
    <n v="273"/>
    <n v="390.39"/>
  </r>
  <r>
    <s v="AD01-9361"/>
    <x v="4"/>
    <s v="Sep"/>
    <x v="0"/>
    <x v="0"/>
    <s v="Order assembled"/>
    <x v="0"/>
    <x v="0"/>
    <x v="1"/>
    <n v="271"/>
    <n v="387.53"/>
  </r>
  <r>
    <s v="AD01-9365"/>
    <x v="4"/>
    <s v="Sep"/>
    <x v="0"/>
    <x v="0"/>
    <s v="Order assembled"/>
    <x v="0"/>
    <x v="0"/>
    <x v="1"/>
    <n v="247"/>
    <n v="353.21"/>
  </r>
  <r>
    <s v="AD01-9364"/>
    <x v="4"/>
    <s v="Sep"/>
    <x v="0"/>
    <x v="0"/>
    <s v="Order assembled"/>
    <x v="0"/>
    <x v="0"/>
    <x v="1"/>
    <n v="275"/>
    <n v="393.25"/>
  </r>
  <r>
    <s v="AD01-9364"/>
    <x v="4"/>
    <s v="Sep"/>
    <x v="0"/>
    <x v="0"/>
    <s v="Order assembled"/>
    <x v="0"/>
    <x v="0"/>
    <x v="1"/>
    <n v="766"/>
    <n v="1095.3800000000001"/>
  </r>
  <r>
    <s v="AD01-9362"/>
    <x v="4"/>
    <s v="Apr"/>
    <x v="1"/>
    <x v="0"/>
    <s v="Order assembled"/>
    <x v="0"/>
    <x v="0"/>
    <x v="0"/>
    <n v="146"/>
    <n v="208.78"/>
  </r>
  <r>
    <s v="AD01-9364"/>
    <x v="4"/>
    <s v="Apr"/>
    <x v="1"/>
    <x v="0"/>
    <s v="Order assembled"/>
    <x v="0"/>
    <x v="0"/>
    <x v="0"/>
    <n v="368"/>
    <n v="526.24"/>
  </r>
  <r>
    <s v="AD01-9361"/>
    <x v="4"/>
    <s v="Apr"/>
    <x v="1"/>
    <x v="0"/>
    <s v="Order assembled"/>
    <x v="0"/>
    <x v="0"/>
    <x v="0"/>
    <n v="148"/>
    <n v="526.24"/>
  </r>
  <r>
    <s v="AD01-9363"/>
    <x v="4"/>
    <s v="Apr"/>
    <x v="1"/>
    <x v="0"/>
    <s v="Order assembled"/>
    <x v="0"/>
    <x v="0"/>
    <x v="0"/>
    <n v="364"/>
    <n v="526.24"/>
  </r>
  <r>
    <s v="AD01-9363"/>
    <x v="4"/>
    <s v="Apr"/>
    <x v="1"/>
    <x v="0"/>
    <s v="Order assembled"/>
    <x v="0"/>
    <x v="0"/>
    <x v="0"/>
    <n v="366"/>
    <n v="523.38"/>
  </r>
  <r>
    <s v="AD01-9363"/>
    <x v="4"/>
    <s v="Apr"/>
    <x v="1"/>
    <x v="0"/>
    <s v="Order assembled"/>
    <x v="0"/>
    <x v="0"/>
    <x v="0"/>
    <n v="147"/>
    <n v="210.21"/>
  </r>
  <r>
    <s v="AD01-9363"/>
    <x v="4"/>
    <s v="Apr"/>
    <x v="1"/>
    <x v="0"/>
    <s v="Order assembled"/>
    <x v="0"/>
    <x v="0"/>
    <x v="0"/>
    <n v="760"/>
    <n v="1086.8"/>
  </r>
  <r>
    <s v="AD01-9361"/>
    <x v="4"/>
    <s v="Apr"/>
    <x v="1"/>
    <x v="0"/>
    <s v="Order assembled"/>
    <x v="0"/>
    <x v="0"/>
    <x v="0"/>
    <n v="846"/>
    <n v="1209.78"/>
  </r>
  <r>
    <s v="AD01-9364"/>
    <x v="4"/>
    <s v="Apr"/>
    <x v="1"/>
    <x v="0"/>
    <s v="Order assembled"/>
    <x v="0"/>
    <x v="0"/>
    <x v="0"/>
    <n v="149"/>
    <n v="213.07"/>
  </r>
  <r>
    <s v="AD01-9362"/>
    <x v="4"/>
    <s v="Apr"/>
    <x v="1"/>
    <x v="0"/>
    <s v="Order assembled"/>
    <x v="0"/>
    <x v="0"/>
    <x v="0"/>
    <n v="365"/>
    <n v="521.95000000000005"/>
  </r>
  <r>
    <s v="AD01-9361"/>
    <x v="4"/>
    <s v="Aug"/>
    <x v="1"/>
    <x v="0"/>
    <s v="Order assembled"/>
    <x v="0"/>
    <x v="0"/>
    <x v="0"/>
    <n v="128"/>
    <n v="183.04"/>
  </r>
  <r>
    <s v="AD01-9361"/>
    <x v="4"/>
    <s v="Aug"/>
    <x v="1"/>
    <x v="0"/>
    <s v="Order assembled"/>
    <x v="0"/>
    <x v="0"/>
    <x v="0"/>
    <n v="344"/>
    <n v="491.92"/>
  </r>
  <r>
    <s v="AD01-9361"/>
    <x v="4"/>
    <s v="Aug"/>
    <x v="1"/>
    <x v="0"/>
    <s v="Order assembled"/>
    <x v="0"/>
    <x v="0"/>
    <x v="0"/>
    <n v="370"/>
    <n v="526.24"/>
  </r>
  <r>
    <s v="AD01-9361"/>
    <x v="4"/>
    <s v="Aug"/>
    <x v="1"/>
    <x v="0"/>
    <s v="Order assembled"/>
    <x v="0"/>
    <x v="0"/>
    <x v="0"/>
    <n v="346"/>
    <n v="526.24"/>
  </r>
  <r>
    <s v="AD01-9362"/>
    <x v="4"/>
    <s v="Aug"/>
    <x v="1"/>
    <x v="0"/>
    <s v="Order assembled"/>
    <x v="0"/>
    <x v="0"/>
    <x v="0"/>
    <n v="982"/>
    <n v="1404.26"/>
  </r>
  <r>
    <s v="AD01-9361"/>
    <x v="4"/>
    <s v="Aug"/>
    <x v="1"/>
    <x v="0"/>
    <s v="Order assembled"/>
    <x v="0"/>
    <x v="0"/>
    <x v="0"/>
    <n v="342"/>
    <n v="489.06"/>
  </r>
  <r>
    <s v="AD01-9361"/>
    <x v="4"/>
    <s v="Aug"/>
    <x v="1"/>
    <x v="0"/>
    <s v="Order assembled"/>
    <x v="0"/>
    <x v="0"/>
    <x v="0"/>
    <n v="369"/>
    <n v="527.66999999999996"/>
  </r>
  <r>
    <s v="AD01-9362"/>
    <x v="4"/>
    <s v="Aug"/>
    <x v="1"/>
    <x v="0"/>
    <s v="Order assembled"/>
    <x v="0"/>
    <x v="0"/>
    <x v="0"/>
    <n v="345"/>
    <n v="493.35"/>
  </r>
  <r>
    <s v="AD01-9361"/>
    <x v="4"/>
    <s v="Aug"/>
    <x v="1"/>
    <x v="0"/>
    <s v="Order assembled"/>
    <x v="0"/>
    <x v="0"/>
    <x v="0"/>
    <n v="763"/>
    <n v="1091.0899999999999"/>
  </r>
  <r>
    <s v="AD01-9361"/>
    <x v="4"/>
    <s v="Aug"/>
    <x v="1"/>
    <x v="0"/>
    <s v="Order assembled"/>
    <x v="0"/>
    <x v="0"/>
    <x v="0"/>
    <n v="850"/>
    <n v="1215.5"/>
  </r>
  <r>
    <s v="AD01-9361"/>
    <x v="4"/>
    <s v="Aug"/>
    <x v="1"/>
    <x v="0"/>
    <s v="Order assembled"/>
    <x v="0"/>
    <x v="0"/>
    <x v="0"/>
    <n v="371"/>
    <n v="530.53"/>
  </r>
  <r>
    <s v="AD01-9361"/>
    <x v="4"/>
    <s v="Aug"/>
    <x v="1"/>
    <x v="0"/>
    <s v="Order assembled"/>
    <x v="0"/>
    <x v="0"/>
    <x v="0"/>
    <n v="347"/>
    <n v="496.21"/>
  </r>
  <r>
    <s v="AD01-9361"/>
    <x v="4"/>
    <s v="Dec"/>
    <x v="1"/>
    <x v="0"/>
    <s v="Order assembled"/>
    <x v="0"/>
    <x v="0"/>
    <x v="0"/>
    <n v="350"/>
    <n v="500.5"/>
  </r>
  <r>
    <s v="AD01-9364"/>
    <x v="4"/>
    <s v="Dec"/>
    <x v="1"/>
    <x v="0"/>
    <s v="Order assembled"/>
    <x v="0"/>
    <x v="0"/>
    <x v="0"/>
    <n v="352"/>
    <n v="526.24"/>
  </r>
  <r>
    <s v="AD01-9362"/>
    <x v="4"/>
    <s v="Dec"/>
    <x v="1"/>
    <x v="0"/>
    <s v="Order assembled"/>
    <x v="0"/>
    <x v="0"/>
    <x v="0"/>
    <n v="322"/>
    <n v="526.24"/>
  </r>
  <r>
    <s v="AD01-9362"/>
    <x v="4"/>
    <s v="Dec"/>
    <x v="1"/>
    <x v="0"/>
    <s v="Order assembled"/>
    <x v="0"/>
    <x v="0"/>
    <x v="0"/>
    <n v="986"/>
    <n v="1409.98"/>
  </r>
  <r>
    <s v="AD01-9361"/>
    <x v="4"/>
    <s v="Dec"/>
    <x v="1"/>
    <x v="0"/>
    <s v="Order assembled"/>
    <x v="0"/>
    <x v="0"/>
    <x v="0"/>
    <n v="324"/>
    <n v="463.32"/>
  </r>
  <r>
    <s v="AD01-9361"/>
    <x v="4"/>
    <s v="Dec"/>
    <x v="1"/>
    <x v="0"/>
    <s v="Order assembled"/>
    <x v="0"/>
    <x v="0"/>
    <x v="0"/>
    <n v="351"/>
    <n v="501.93"/>
  </r>
  <r>
    <s v="AD01-9362"/>
    <x v="4"/>
    <s v="Dec"/>
    <x v="1"/>
    <x v="0"/>
    <s v="Order assembled"/>
    <x v="0"/>
    <x v="0"/>
    <x v="0"/>
    <n v="321"/>
    <n v="459.03"/>
  </r>
  <r>
    <s v="AD01-9362"/>
    <x v="4"/>
    <s v="Dec"/>
    <x v="1"/>
    <x v="0"/>
    <s v="Order assembled"/>
    <x v="0"/>
    <x v="0"/>
    <x v="0"/>
    <n v="767"/>
    <n v="1096.81"/>
  </r>
  <r>
    <s v="AD01-9364"/>
    <x v="4"/>
    <s v="Dec"/>
    <x v="1"/>
    <x v="0"/>
    <s v="Order assembled"/>
    <x v="0"/>
    <x v="0"/>
    <x v="0"/>
    <n v="853"/>
    <n v="1219.79"/>
  </r>
  <r>
    <s v="AD01-9361"/>
    <x v="4"/>
    <s v="Dec"/>
    <x v="1"/>
    <x v="0"/>
    <s v="Order assembled"/>
    <x v="0"/>
    <x v="0"/>
    <x v="0"/>
    <n v="323"/>
    <n v="461.89"/>
  </r>
  <r>
    <s v="AD01-9364"/>
    <x v="4"/>
    <s v="Feb"/>
    <x v="1"/>
    <x v="0"/>
    <s v="Order assembled"/>
    <x v="0"/>
    <x v="0"/>
    <x v="0"/>
    <n v="158"/>
    <n v="225.94"/>
  </r>
  <r>
    <s v="AD01-9361"/>
    <x v="4"/>
    <s v="Feb"/>
    <x v="1"/>
    <x v="0"/>
    <s v="Order assembled"/>
    <x v="0"/>
    <x v="0"/>
    <x v="0"/>
    <n v="128"/>
    <n v="183.04"/>
  </r>
  <r>
    <s v="AD01-9364"/>
    <x v="4"/>
    <s v="Feb"/>
    <x v="1"/>
    <x v="0"/>
    <s v="Order assembled"/>
    <x v="0"/>
    <x v="0"/>
    <x v="0"/>
    <n v="160"/>
    <n v="526.24"/>
  </r>
  <r>
    <s v="AD01-9362"/>
    <x v="4"/>
    <s v="Feb"/>
    <x v="1"/>
    <x v="0"/>
    <s v="Order assembled"/>
    <x v="0"/>
    <x v="0"/>
    <x v="0"/>
    <n v="130"/>
    <n v="526.24"/>
  </r>
  <r>
    <s v="AD01-9362"/>
    <x v="4"/>
    <s v="Feb"/>
    <x v="1"/>
    <x v="0"/>
    <s v="Order assembled"/>
    <x v="0"/>
    <x v="0"/>
    <x v="0"/>
    <n v="977"/>
    <n v="1397.11"/>
  </r>
  <r>
    <s v="AD01-9361"/>
    <x v="4"/>
    <s v="Feb"/>
    <x v="1"/>
    <x v="0"/>
    <s v="Order assembled"/>
    <x v="0"/>
    <x v="0"/>
    <x v="0"/>
    <n v="132"/>
    <n v="188.76"/>
  </r>
  <r>
    <s v="AD01-9361"/>
    <x v="4"/>
    <s v="Feb"/>
    <x v="1"/>
    <x v="0"/>
    <s v="Order assembled"/>
    <x v="0"/>
    <x v="0"/>
    <x v="0"/>
    <n v="159"/>
    <n v="227.37"/>
  </r>
  <r>
    <s v="AD01-9362"/>
    <x v="4"/>
    <s v="Feb"/>
    <x v="1"/>
    <x v="0"/>
    <s v="Order assembled"/>
    <x v="0"/>
    <x v="0"/>
    <x v="0"/>
    <n v="129"/>
    <n v="184.47"/>
  </r>
  <r>
    <s v="AD01-9362"/>
    <x v="4"/>
    <s v="Feb"/>
    <x v="1"/>
    <x v="0"/>
    <s v="Order assembled"/>
    <x v="0"/>
    <x v="0"/>
    <x v="0"/>
    <n v="758"/>
    <n v="1083.94"/>
  </r>
  <r>
    <s v="AD01-9364"/>
    <x v="4"/>
    <s v="Feb"/>
    <x v="1"/>
    <x v="0"/>
    <s v="Order assembled"/>
    <x v="0"/>
    <x v="0"/>
    <x v="0"/>
    <n v="844"/>
    <n v="1206.92"/>
  </r>
  <r>
    <s v="AD01-9361"/>
    <x v="4"/>
    <s v="Feb"/>
    <x v="1"/>
    <x v="0"/>
    <s v="Order assembled"/>
    <x v="0"/>
    <x v="0"/>
    <x v="0"/>
    <n v="155"/>
    <n v="221.65"/>
  </r>
  <r>
    <s v="AD01-9364"/>
    <x v="4"/>
    <s v="Feb"/>
    <x v="1"/>
    <x v="0"/>
    <s v="Order assembled"/>
    <x v="0"/>
    <x v="0"/>
    <x v="0"/>
    <n v="131"/>
    <n v="187.33"/>
  </r>
  <r>
    <s v="AD01-9361"/>
    <x v="4"/>
    <s v="Jan"/>
    <x v="1"/>
    <x v="0"/>
    <s v="Order assembled"/>
    <x v="0"/>
    <x v="0"/>
    <x v="0"/>
    <n v="164"/>
    <n v="234.52"/>
  </r>
  <r>
    <s v="AD01-9363"/>
    <x v="4"/>
    <s v="Jan"/>
    <x v="1"/>
    <x v="0"/>
    <s v="Order assembled"/>
    <x v="0"/>
    <x v="0"/>
    <x v="0"/>
    <n v="134"/>
    <n v="191.62"/>
  </r>
  <r>
    <s v="AD01-9362"/>
    <x v="4"/>
    <s v="Jan"/>
    <x v="1"/>
    <x v="0"/>
    <s v="Order assembled"/>
    <x v="0"/>
    <x v="0"/>
    <x v="0"/>
    <n v="136"/>
    <n v="526.24"/>
  </r>
  <r>
    <s v="AD01-9362"/>
    <x v="4"/>
    <s v="Jan"/>
    <x v="1"/>
    <x v="0"/>
    <s v="Order assembled"/>
    <x v="0"/>
    <x v="0"/>
    <x v="0"/>
    <n v="976"/>
    <n v="1395.68"/>
  </r>
  <r>
    <s v="AD01-9362"/>
    <x v="4"/>
    <s v="Jan"/>
    <x v="1"/>
    <x v="0"/>
    <s v="Order assembled"/>
    <x v="0"/>
    <x v="0"/>
    <x v="0"/>
    <n v="138"/>
    <n v="197.34"/>
  </r>
  <r>
    <s v="AD01-9362"/>
    <x v="4"/>
    <s v="Jan"/>
    <x v="1"/>
    <x v="0"/>
    <s v="Order assembled"/>
    <x v="0"/>
    <x v="0"/>
    <x v="0"/>
    <n v="165"/>
    <n v="235.95"/>
  </r>
  <r>
    <s v="AD01-9362"/>
    <x v="4"/>
    <s v="Jan"/>
    <x v="1"/>
    <x v="0"/>
    <s v="Order assembled"/>
    <x v="0"/>
    <x v="0"/>
    <x v="0"/>
    <n v="135"/>
    <n v="193.05"/>
  </r>
  <r>
    <s v="AD01-9362"/>
    <x v="4"/>
    <s v="Jan"/>
    <x v="1"/>
    <x v="0"/>
    <s v="Order assembled"/>
    <x v="0"/>
    <x v="0"/>
    <x v="0"/>
    <n v="757"/>
    <n v="1082.51"/>
  </r>
  <r>
    <s v="AD01-9363"/>
    <x v="4"/>
    <s v="Jan"/>
    <x v="1"/>
    <x v="0"/>
    <s v="Order assembled"/>
    <x v="0"/>
    <x v="0"/>
    <x v="0"/>
    <n v="161"/>
    <n v="230.23"/>
  </r>
  <r>
    <s v="AD01-9361"/>
    <x v="4"/>
    <s v="Jan"/>
    <x v="1"/>
    <x v="0"/>
    <s v="Order assembled"/>
    <x v="0"/>
    <x v="0"/>
    <x v="0"/>
    <n v="137"/>
    <n v="195.91"/>
  </r>
  <r>
    <s v="AD01-9362"/>
    <x v="4"/>
    <s v="Jul"/>
    <x v="1"/>
    <x v="0"/>
    <s v="Order assembled"/>
    <x v="0"/>
    <x v="0"/>
    <x v="0"/>
    <n v="350"/>
    <n v="500.5"/>
  </r>
  <r>
    <s v="AD01-9361"/>
    <x v="4"/>
    <s v="Jul"/>
    <x v="1"/>
    <x v="0"/>
    <s v="Order assembled"/>
    <x v="0"/>
    <x v="0"/>
    <x v="0"/>
    <n v="130"/>
    <n v="526.24"/>
  </r>
  <r>
    <s v="AD01-9362"/>
    <x v="4"/>
    <s v="Jul"/>
    <x v="1"/>
    <x v="0"/>
    <s v="Order assembled"/>
    <x v="0"/>
    <x v="0"/>
    <x v="0"/>
    <n v="352"/>
    <n v="526.24"/>
  </r>
  <r>
    <s v="AD01-9364"/>
    <x v="4"/>
    <s v="Jul"/>
    <x v="1"/>
    <x v="0"/>
    <s v="Order assembled"/>
    <x v="0"/>
    <x v="0"/>
    <x v="0"/>
    <n v="981"/>
    <n v="1402.83"/>
  </r>
  <r>
    <s v="AD01-9362"/>
    <x v="4"/>
    <s v="Jul"/>
    <x v="1"/>
    <x v="0"/>
    <s v="Order assembled"/>
    <x v="0"/>
    <x v="0"/>
    <x v="0"/>
    <n v="348"/>
    <n v="497.64"/>
  </r>
  <r>
    <s v="AD01-9362"/>
    <x v="4"/>
    <s v="Jul"/>
    <x v="1"/>
    <x v="0"/>
    <s v="Order assembled"/>
    <x v="0"/>
    <x v="0"/>
    <x v="0"/>
    <n v="129"/>
    <n v="184.47"/>
  </r>
  <r>
    <s v="AD01-9364"/>
    <x v="4"/>
    <s v="Jul"/>
    <x v="1"/>
    <x v="0"/>
    <s v="Order assembled"/>
    <x v="0"/>
    <x v="0"/>
    <x v="0"/>
    <n v="351"/>
    <n v="501.93"/>
  </r>
  <r>
    <s v="AD01-9362"/>
    <x v="4"/>
    <s v="Jul"/>
    <x v="1"/>
    <x v="0"/>
    <s v="Order assembled"/>
    <x v="0"/>
    <x v="0"/>
    <x v="0"/>
    <n v="762"/>
    <n v="1089.6600000000001"/>
  </r>
  <r>
    <s v="AD01-9361"/>
    <x v="4"/>
    <s v="Jul"/>
    <x v="1"/>
    <x v="0"/>
    <s v="Order assembled"/>
    <x v="0"/>
    <x v="0"/>
    <x v="0"/>
    <n v="849"/>
    <n v="1214.07"/>
  </r>
  <r>
    <s v="AD01-9362"/>
    <x v="4"/>
    <s v="Jul"/>
    <x v="1"/>
    <x v="0"/>
    <s v="Order assembled"/>
    <x v="0"/>
    <x v="0"/>
    <x v="0"/>
    <n v="131"/>
    <n v="187.33"/>
  </r>
  <r>
    <s v="AD01-9364"/>
    <x v="4"/>
    <s v="Jun"/>
    <x v="1"/>
    <x v="0"/>
    <s v="Order assembled"/>
    <x v="0"/>
    <x v="0"/>
    <x v="0"/>
    <n v="134"/>
    <n v="191.62"/>
  </r>
  <r>
    <s v="AD01-9364"/>
    <x v="4"/>
    <s v="Jun"/>
    <x v="1"/>
    <x v="0"/>
    <s v="Order assembled"/>
    <x v="0"/>
    <x v="0"/>
    <x v="0"/>
    <n v="356"/>
    <n v="509.08"/>
  </r>
  <r>
    <s v="AD01-9364"/>
    <x v="4"/>
    <s v="Jun"/>
    <x v="1"/>
    <x v="0"/>
    <s v="Order assembled"/>
    <x v="0"/>
    <x v="0"/>
    <x v="0"/>
    <n v="136"/>
    <n v="526.24"/>
  </r>
  <r>
    <s v="AD01-9364"/>
    <x v="4"/>
    <s v="Jun"/>
    <x v="1"/>
    <x v="0"/>
    <s v="Order assembled"/>
    <x v="0"/>
    <x v="0"/>
    <x v="0"/>
    <n v="980"/>
    <n v="1401.4"/>
  </r>
  <r>
    <s v="AD01-9362"/>
    <x v="4"/>
    <s v="Jun"/>
    <x v="1"/>
    <x v="0"/>
    <s v="Order assembled"/>
    <x v="0"/>
    <x v="0"/>
    <x v="0"/>
    <n v="354"/>
    <n v="506.22"/>
  </r>
  <r>
    <s v="AD01-9362"/>
    <x v="4"/>
    <s v="Jun"/>
    <x v="1"/>
    <x v="0"/>
    <s v="Order assembled"/>
    <x v="0"/>
    <x v="0"/>
    <x v="0"/>
    <n v="135"/>
    <n v="193.05"/>
  </r>
  <r>
    <s v="AD01-9364"/>
    <x v="4"/>
    <s v="Jun"/>
    <x v="1"/>
    <x v="0"/>
    <s v="Order assembled"/>
    <x v="0"/>
    <x v="0"/>
    <x v="0"/>
    <n v="357"/>
    <n v="510.51"/>
  </r>
  <r>
    <s v="AD01-9364"/>
    <x v="4"/>
    <s v="Jun"/>
    <x v="1"/>
    <x v="0"/>
    <s v="Order assembled"/>
    <x v="0"/>
    <x v="0"/>
    <x v="0"/>
    <n v="848"/>
    <n v="1212.6400000000001"/>
  </r>
  <r>
    <s v="AD01-9364"/>
    <x v="4"/>
    <s v="Jun"/>
    <x v="1"/>
    <x v="0"/>
    <s v="Order assembled"/>
    <x v="0"/>
    <x v="0"/>
    <x v="0"/>
    <n v="137"/>
    <n v="195.91"/>
  </r>
  <r>
    <s v="AD01-9364"/>
    <x v="4"/>
    <s v="Jun"/>
    <x v="1"/>
    <x v="0"/>
    <s v="Order assembled"/>
    <x v="0"/>
    <x v="0"/>
    <x v="0"/>
    <n v="353"/>
    <n v="504.79"/>
  </r>
  <r>
    <s v="AD01-9362"/>
    <x v="4"/>
    <s v="Mar"/>
    <x v="1"/>
    <x v="0"/>
    <s v="Order assembled"/>
    <x v="0"/>
    <x v="0"/>
    <x v="0"/>
    <n v="152"/>
    <n v="217.36"/>
  </r>
  <r>
    <s v="AD01-9362"/>
    <x v="4"/>
    <s v="Mar"/>
    <x v="1"/>
    <x v="0"/>
    <s v="Order assembled"/>
    <x v="0"/>
    <x v="0"/>
    <x v="0"/>
    <n v="154"/>
    <n v="526.24"/>
  </r>
  <r>
    <s v="AD01-9362"/>
    <x v="4"/>
    <s v="Mar"/>
    <x v="1"/>
    <x v="0"/>
    <s v="Order assembled"/>
    <x v="0"/>
    <x v="0"/>
    <x v="0"/>
    <n v="370"/>
    <n v="526.24"/>
  </r>
  <r>
    <s v="AD01-9362"/>
    <x v="4"/>
    <s v="Mar"/>
    <x v="1"/>
    <x v="0"/>
    <s v="Order assembled"/>
    <x v="0"/>
    <x v="0"/>
    <x v="0"/>
    <n v="978"/>
    <n v="1398.54"/>
  </r>
  <r>
    <s v="AD01-9361"/>
    <x v="4"/>
    <s v="Mar"/>
    <x v="1"/>
    <x v="0"/>
    <s v="Order assembled"/>
    <x v="0"/>
    <x v="0"/>
    <x v="0"/>
    <n v="372"/>
    <n v="531.96"/>
  </r>
  <r>
    <s v="AD01-9361"/>
    <x v="4"/>
    <s v="Mar"/>
    <x v="1"/>
    <x v="0"/>
    <s v="Order assembled"/>
    <x v="0"/>
    <x v="0"/>
    <x v="0"/>
    <n v="153"/>
    <n v="218.79"/>
  </r>
  <r>
    <s v="AD01-9362"/>
    <x v="4"/>
    <s v="Mar"/>
    <x v="1"/>
    <x v="0"/>
    <s v="Order assembled"/>
    <x v="0"/>
    <x v="0"/>
    <x v="0"/>
    <n v="369"/>
    <n v="527.66999999999996"/>
  </r>
  <r>
    <s v="AD01-9362"/>
    <x v="4"/>
    <s v="Mar"/>
    <x v="1"/>
    <x v="0"/>
    <s v="Order assembled"/>
    <x v="0"/>
    <x v="0"/>
    <x v="0"/>
    <n v="759"/>
    <n v="1085.3699999999999"/>
  </r>
  <r>
    <s v="AD01-9362"/>
    <x v="4"/>
    <s v="Mar"/>
    <x v="1"/>
    <x v="0"/>
    <s v="Order assembled"/>
    <x v="0"/>
    <x v="0"/>
    <x v="0"/>
    <n v="845"/>
    <n v="1208.3499999999999"/>
  </r>
  <r>
    <s v="AD01-9362"/>
    <x v="4"/>
    <s v="Mar"/>
    <x v="1"/>
    <x v="0"/>
    <s v="Order assembled"/>
    <x v="0"/>
    <x v="0"/>
    <x v="0"/>
    <n v="371"/>
    <n v="530.53"/>
  </r>
  <r>
    <s v="AD01-9364"/>
    <x v="4"/>
    <s v="May"/>
    <x v="1"/>
    <x v="0"/>
    <s v="Order assembled"/>
    <x v="0"/>
    <x v="0"/>
    <x v="0"/>
    <n v="140"/>
    <n v="200.2"/>
  </r>
  <r>
    <s v="AD01-9361"/>
    <x v="4"/>
    <s v="May"/>
    <x v="1"/>
    <x v="0"/>
    <s v="Order assembled"/>
    <x v="0"/>
    <x v="0"/>
    <x v="0"/>
    <n v="362"/>
    <n v="517.66"/>
  </r>
  <r>
    <s v="AD01-9364"/>
    <x v="4"/>
    <s v="May"/>
    <x v="1"/>
    <x v="0"/>
    <s v="Order assembled"/>
    <x v="0"/>
    <x v="0"/>
    <x v="0"/>
    <n v="142"/>
    <n v="526.24"/>
  </r>
  <r>
    <s v="AD01-9361"/>
    <x v="4"/>
    <s v="May"/>
    <x v="1"/>
    <x v="0"/>
    <s v="Order assembled"/>
    <x v="0"/>
    <x v="0"/>
    <x v="0"/>
    <n v="358"/>
    <n v="526.24"/>
  </r>
  <r>
    <s v="AD01-9362"/>
    <x v="4"/>
    <s v="May"/>
    <x v="1"/>
    <x v="0"/>
    <s v="Order assembled"/>
    <x v="0"/>
    <x v="0"/>
    <x v="0"/>
    <n v="979"/>
    <n v="1399.97"/>
  </r>
  <r>
    <s v="AD01-9364"/>
    <x v="4"/>
    <s v="May"/>
    <x v="1"/>
    <x v="0"/>
    <s v="Order assembled"/>
    <x v="0"/>
    <x v="0"/>
    <x v="0"/>
    <n v="360"/>
    <n v="514.79999999999995"/>
  </r>
  <r>
    <s v="AD01-9364"/>
    <x v="4"/>
    <s v="May"/>
    <x v="1"/>
    <x v="0"/>
    <s v="Order assembled"/>
    <x v="0"/>
    <x v="0"/>
    <x v="0"/>
    <n v="141"/>
    <n v="201.63"/>
  </r>
  <r>
    <s v="AD01-9362"/>
    <x v="4"/>
    <s v="May"/>
    <x v="1"/>
    <x v="0"/>
    <s v="Order assembled"/>
    <x v="0"/>
    <x v="0"/>
    <x v="0"/>
    <n v="363"/>
    <n v="519.09"/>
  </r>
  <r>
    <s v="AD01-9361"/>
    <x v="4"/>
    <s v="May"/>
    <x v="1"/>
    <x v="0"/>
    <s v="Order assembled"/>
    <x v="0"/>
    <x v="0"/>
    <x v="0"/>
    <n v="761"/>
    <n v="1088.23"/>
  </r>
  <r>
    <s v="AD01-9364"/>
    <x v="4"/>
    <s v="May"/>
    <x v="1"/>
    <x v="0"/>
    <s v="Order assembled"/>
    <x v="0"/>
    <x v="0"/>
    <x v="0"/>
    <n v="847"/>
    <n v="1211.21"/>
  </r>
  <r>
    <s v="AD01-9361"/>
    <x v="4"/>
    <s v="May"/>
    <x v="1"/>
    <x v="0"/>
    <s v="Order assembled"/>
    <x v="0"/>
    <x v="0"/>
    <x v="0"/>
    <n v="143"/>
    <n v="204.49"/>
  </r>
  <r>
    <s v="AD01-9364"/>
    <x v="4"/>
    <s v="May"/>
    <x v="1"/>
    <x v="0"/>
    <s v="Order assembled"/>
    <x v="0"/>
    <x v="0"/>
    <x v="0"/>
    <n v="359"/>
    <n v="513.37"/>
  </r>
  <r>
    <s v="AD01-9361"/>
    <x v="4"/>
    <s v="Nov"/>
    <x v="1"/>
    <x v="0"/>
    <s v="Order assembled"/>
    <x v="0"/>
    <x v="0"/>
    <x v="0"/>
    <n v="356"/>
    <n v="509.08"/>
  </r>
  <r>
    <s v="AD01-9361"/>
    <x v="4"/>
    <s v="Nov"/>
    <x v="1"/>
    <x v="0"/>
    <s v="Order assembled"/>
    <x v="0"/>
    <x v="0"/>
    <x v="0"/>
    <n v="326"/>
    <n v="466.18"/>
  </r>
  <r>
    <s v="AD01-9364"/>
    <x v="4"/>
    <s v="Nov"/>
    <x v="1"/>
    <x v="0"/>
    <s v="Order assembled"/>
    <x v="0"/>
    <x v="0"/>
    <x v="0"/>
    <n v="358"/>
    <n v="526.24"/>
  </r>
  <r>
    <s v="AD01-9364"/>
    <x v="4"/>
    <s v="Nov"/>
    <x v="1"/>
    <x v="0"/>
    <s v="Order assembled"/>
    <x v="0"/>
    <x v="0"/>
    <x v="0"/>
    <n v="328"/>
    <n v="526.24"/>
  </r>
  <r>
    <s v="AD01-9362"/>
    <x v="4"/>
    <s v="Nov"/>
    <x v="1"/>
    <x v="0"/>
    <s v="Order assembled"/>
    <x v="0"/>
    <x v="0"/>
    <x v="0"/>
    <n v="985"/>
    <n v="1408.55"/>
  </r>
  <r>
    <s v="AD01-9361"/>
    <x v="4"/>
    <s v="Nov"/>
    <x v="1"/>
    <x v="0"/>
    <s v="Order assembled"/>
    <x v="0"/>
    <x v="0"/>
    <x v="0"/>
    <n v="330"/>
    <n v="471.9"/>
  </r>
  <r>
    <s v="AD01-9361"/>
    <x v="4"/>
    <s v="Nov"/>
    <x v="1"/>
    <x v="0"/>
    <s v="Order assembled"/>
    <x v="0"/>
    <x v="0"/>
    <x v="0"/>
    <n v="357"/>
    <n v="510.51"/>
  </r>
  <r>
    <s v="AD01-9362"/>
    <x v="4"/>
    <s v="Nov"/>
    <x v="1"/>
    <x v="0"/>
    <s v="Order assembled"/>
    <x v="0"/>
    <x v="0"/>
    <x v="0"/>
    <n v="327"/>
    <n v="467.61"/>
  </r>
  <r>
    <s v="AD01-9364"/>
    <x v="4"/>
    <s v="Nov"/>
    <x v="1"/>
    <x v="0"/>
    <s v="Order assembled"/>
    <x v="0"/>
    <x v="0"/>
    <x v="0"/>
    <n v="766"/>
    <n v="1095.3800000000001"/>
  </r>
  <r>
    <s v="AD01-9364"/>
    <x v="4"/>
    <s v="Nov"/>
    <x v="1"/>
    <x v="0"/>
    <s v="Order assembled"/>
    <x v="0"/>
    <x v="0"/>
    <x v="0"/>
    <n v="852"/>
    <n v="1218.3599999999999"/>
  </r>
  <r>
    <s v="AD01-9361"/>
    <x v="4"/>
    <s v="Nov"/>
    <x v="1"/>
    <x v="0"/>
    <s v="Order assembled"/>
    <x v="0"/>
    <x v="0"/>
    <x v="0"/>
    <n v="353"/>
    <n v="504.79"/>
  </r>
  <r>
    <s v="AD01-9361"/>
    <x v="4"/>
    <s v="Nov"/>
    <x v="1"/>
    <x v="0"/>
    <s v="Order assembled"/>
    <x v="0"/>
    <x v="0"/>
    <x v="0"/>
    <n v="329"/>
    <n v="470.47"/>
  </r>
  <r>
    <s v="AD01-9361"/>
    <x v="4"/>
    <s v="Oct"/>
    <x v="1"/>
    <x v="0"/>
    <s v="Order assembled"/>
    <x v="0"/>
    <x v="0"/>
    <x v="0"/>
    <n v="362"/>
    <n v="517.66"/>
  </r>
  <r>
    <s v="AD01-9362"/>
    <x v="4"/>
    <s v="Oct"/>
    <x v="1"/>
    <x v="0"/>
    <s v="Order assembled"/>
    <x v="0"/>
    <x v="0"/>
    <x v="0"/>
    <n v="332"/>
    <n v="474.76"/>
  </r>
  <r>
    <s v="AD01-9362"/>
    <x v="4"/>
    <s v="Oct"/>
    <x v="1"/>
    <x v="0"/>
    <s v="Order assembled"/>
    <x v="0"/>
    <x v="0"/>
    <x v="0"/>
    <n v="334"/>
    <n v="526.24"/>
  </r>
  <r>
    <s v="AD01-9363"/>
    <x v="4"/>
    <s v="Oct"/>
    <x v="1"/>
    <x v="0"/>
    <s v="Order assembled"/>
    <x v="0"/>
    <x v="0"/>
    <x v="0"/>
    <n v="984"/>
    <n v="1407.12"/>
  </r>
  <r>
    <s v="AD01-9364"/>
    <x v="4"/>
    <s v="Oct"/>
    <x v="1"/>
    <x v="0"/>
    <s v="Order assembled"/>
    <x v="0"/>
    <x v="0"/>
    <x v="0"/>
    <n v="336"/>
    <n v="480.48"/>
  </r>
  <r>
    <s v="AD01-9364"/>
    <x v="4"/>
    <s v="Oct"/>
    <x v="1"/>
    <x v="0"/>
    <s v="Order assembled"/>
    <x v="0"/>
    <x v="0"/>
    <x v="0"/>
    <n v="363"/>
    <n v="519.09"/>
  </r>
  <r>
    <s v="AD01-9363"/>
    <x v="4"/>
    <s v="Oct"/>
    <x v="1"/>
    <x v="0"/>
    <s v="Order assembled"/>
    <x v="0"/>
    <x v="0"/>
    <x v="0"/>
    <n v="333"/>
    <n v="476.19"/>
  </r>
  <r>
    <s v="AD01-9362"/>
    <x v="4"/>
    <s v="Oct"/>
    <x v="1"/>
    <x v="0"/>
    <s v="Order assembled"/>
    <x v="0"/>
    <x v="0"/>
    <x v="0"/>
    <n v="765"/>
    <n v="1093.95"/>
  </r>
  <r>
    <s v="AD01-9362"/>
    <x v="4"/>
    <s v="Oct"/>
    <x v="1"/>
    <x v="0"/>
    <s v="Order assembled"/>
    <x v="0"/>
    <x v="0"/>
    <x v="0"/>
    <n v="359"/>
    <n v="513.37"/>
  </r>
  <r>
    <s v="AD01-9361"/>
    <x v="4"/>
    <s v="Oct"/>
    <x v="1"/>
    <x v="0"/>
    <s v="Order assembled"/>
    <x v="0"/>
    <x v="0"/>
    <x v="0"/>
    <n v="335"/>
    <n v="479.05"/>
  </r>
  <r>
    <s v="AD01-9361"/>
    <x v="4"/>
    <s v="Sep"/>
    <x v="1"/>
    <x v="0"/>
    <s v="Order assembled"/>
    <x v="0"/>
    <x v="0"/>
    <x v="0"/>
    <n v="368"/>
    <n v="526.24"/>
  </r>
  <r>
    <s v="AD01-9362"/>
    <x v="4"/>
    <s v="Sep"/>
    <x v="1"/>
    <x v="0"/>
    <s v="Order assembled"/>
    <x v="0"/>
    <x v="0"/>
    <x v="0"/>
    <n v="338"/>
    <n v="483.34"/>
  </r>
  <r>
    <s v="AD01-9364"/>
    <x v="4"/>
    <s v="Sep"/>
    <x v="1"/>
    <x v="0"/>
    <s v="Order assembled"/>
    <x v="0"/>
    <x v="0"/>
    <x v="0"/>
    <n v="364"/>
    <n v="526.24"/>
  </r>
  <r>
    <s v="AD01-9361"/>
    <x v="4"/>
    <s v="Sep"/>
    <x v="1"/>
    <x v="0"/>
    <s v="Order assembled"/>
    <x v="0"/>
    <x v="0"/>
    <x v="0"/>
    <n v="340"/>
    <n v="526.24"/>
  </r>
  <r>
    <s v="AD01-9361"/>
    <x v="4"/>
    <s v="Sep"/>
    <x v="1"/>
    <x v="0"/>
    <s v="Order assembled"/>
    <x v="0"/>
    <x v="0"/>
    <x v="0"/>
    <n v="983"/>
    <n v="1405.69"/>
  </r>
  <r>
    <s v="AD01-9361"/>
    <x v="4"/>
    <s v="Sep"/>
    <x v="1"/>
    <x v="0"/>
    <s v="Order assembled"/>
    <x v="0"/>
    <x v="0"/>
    <x v="0"/>
    <n v="339"/>
    <n v="484.77"/>
  </r>
  <r>
    <s v="AD01-9361"/>
    <x v="4"/>
    <s v="Sep"/>
    <x v="1"/>
    <x v="0"/>
    <s v="Order assembled"/>
    <x v="0"/>
    <x v="0"/>
    <x v="0"/>
    <n v="764"/>
    <n v="1092.52"/>
  </r>
  <r>
    <s v="AD01-9364"/>
    <x v="4"/>
    <s v="Sep"/>
    <x v="1"/>
    <x v="0"/>
    <s v="Order assembled"/>
    <x v="0"/>
    <x v="0"/>
    <x v="0"/>
    <n v="851"/>
    <n v="1216.93"/>
  </r>
  <r>
    <s v="AD01-9362"/>
    <x v="4"/>
    <s v="Sep"/>
    <x v="1"/>
    <x v="0"/>
    <s v="Order assembled"/>
    <x v="0"/>
    <x v="0"/>
    <x v="0"/>
    <n v="365"/>
    <n v="521.95000000000005"/>
  </r>
  <r>
    <s v="AD01-9361"/>
    <x v="4"/>
    <s v="Sep"/>
    <x v="1"/>
    <x v="0"/>
    <s v="Order assembled"/>
    <x v="0"/>
    <x v="0"/>
    <x v="0"/>
    <n v="341"/>
    <n v="487.63"/>
  </r>
  <r>
    <s v="AD01-9361"/>
    <x v="4"/>
    <s v="Apr"/>
    <x v="1"/>
    <x v="1"/>
    <s v="Cancelld"/>
    <x v="1"/>
    <x v="1"/>
    <x v="2"/>
    <n v="224"/>
    <n v="320.32"/>
  </r>
  <r>
    <s v="AD01-9361"/>
    <x v="4"/>
    <s v="Apr"/>
    <x v="1"/>
    <x v="1"/>
    <s v="Cancelld"/>
    <x v="1"/>
    <x v="1"/>
    <x v="2"/>
    <n v="226"/>
    <n v="323.18"/>
  </r>
  <r>
    <s v="AD01-9362"/>
    <x v="4"/>
    <s v="Apr"/>
    <x v="1"/>
    <x v="1"/>
    <s v="Cancelld"/>
    <x v="1"/>
    <x v="1"/>
    <x v="2"/>
    <n v="196"/>
    <n v="280.27999999999997"/>
  </r>
  <r>
    <s v="AD01-9362"/>
    <x v="4"/>
    <s v="Apr"/>
    <x v="1"/>
    <x v="1"/>
    <s v="Cancelld"/>
    <x v="1"/>
    <x v="1"/>
    <x v="2"/>
    <n v="802"/>
    <n v="1146.8599999999999"/>
  </r>
  <r>
    <s v="AD01-9365"/>
    <x v="4"/>
    <s v="Apr"/>
    <x v="1"/>
    <x v="1"/>
    <s v="Cancelld"/>
    <x v="1"/>
    <x v="1"/>
    <x v="2"/>
    <n v="888"/>
    <n v="1269.8399999999999"/>
  </r>
  <r>
    <s v="AD01-9365"/>
    <x v="4"/>
    <s v="Apr"/>
    <x v="1"/>
    <x v="1"/>
    <s v="Cancelld"/>
    <x v="1"/>
    <x v="1"/>
    <x v="2"/>
    <n v="841"/>
    <n v="526.24"/>
  </r>
  <r>
    <s v="AD01-9362"/>
    <x v="4"/>
    <s v="Apr"/>
    <x v="1"/>
    <x v="1"/>
    <s v="Cancelld"/>
    <x v="1"/>
    <x v="1"/>
    <x v="2"/>
    <n v="195"/>
    <n v="278.85000000000002"/>
  </r>
  <r>
    <s v="AD01-9362"/>
    <x v="4"/>
    <s v="Apr"/>
    <x v="1"/>
    <x v="1"/>
    <s v="Cancelld"/>
    <x v="1"/>
    <x v="1"/>
    <x v="2"/>
    <n v="223"/>
    <n v="318.89"/>
  </r>
  <r>
    <s v="AD01-9361"/>
    <x v="4"/>
    <s v="Apr"/>
    <x v="1"/>
    <x v="1"/>
    <s v="Cancelld"/>
    <x v="1"/>
    <x v="1"/>
    <x v="2"/>
    <n v="199"/>
    <n v="284.57"/>
  </r>
  <r>
    <s v="AD01-9361"/>
    <x v="4"/>
    <s v="Apr"/>
    <x v="1"/>
    <x v="1"/>
    <s v="Cancelld"/>
    <x v="1"/>
    <x v="1"/>
    <x v="2"/>
    <n v="197"/>
    <n v="281.70999999999998"/>
  </r>
  <r>
    <s v="AD01-9362"/>
    <x v="4"/>
    <s v="Aug"/>
    <x v="1"/>
    <x v="1"/>
    <s v="Cancelld"/>
    <x v="1"/>
    <x v="1"/>
    <x v="2"/>
    <n v="176"/>
    <n v="251.68"/>
  </r>
  <r>
    <s v="AD01-9361"/>
    <x v="4"/>
    <s v="Aug"/>
    <x v="1"/>
    <x v="1"/>
    <s v="Cancelld"/>
    <x v="1"/>
    <x v="1"/>
    <x v="2"/>
    <n v="202"/>
    <n v="288.86"/>
  </r>
  <r>
    <s v="AD01-9362"/>
    <x v="4"/>
    <s v="Aug"/>
    <x v="1"/>
    <x v="1"/>
    <s v="Cancelld"/>
    <x v="1"/>
    <x v="1"/>
    <x v="2"/>
    <n v="178"/>
    <n v="254.54"/>
  </r>
  <r>
    <s v="AD01-9364"/>
    <x v="4"/>
    <s v="Aug"/>
    <x v="1"/>
    <x v="1"/>
    <s v="Cancelld"/>
    <x v="1"/>
    <x v="1"/>
    <x v="2"/>
    <n v="805"/>
    <n v="1151.1500000000001"/>
  </r>
  <r>
    <s v="AD01-9363"/>
    <x v="4"/>
    <s v="Aug"/>
    <x v="1"/>
    <x v="1"/>
    <s v="Cancelld"/>
    <x v="1"/>
    <x v="1"/>
    <x v="2"/>
    <n v="892"/>
    <n v="1275.56"/>
  </r>
  <r>
    <s v="AD01-9363"/>
    <x v="4"/>
    <s v="Aug"/>
    <x v="1"/>
    <x v="1"/>
    <s v="Cancelld"/>
    <x v="1"/>
    <x v="1"/>
    <x v="2"/>
    <n v="845"/>
    <n v="526.24"/>
  </r>
  <r>
    <s v="AD01-9364"/>
    <x v="4"/>
    <s v="Aug"/>
    <x v="1"/>
    <x v="1"/>
    <s v="Cancelld"/>
    <x v="1"/>
    <x v="1"/>
    <x v="2"/>
    <n v="177"/>
    <n v="253.11"/>
  </r>
  <r>
    <s v="AD01-9362"/>
    <x v="4"/>
    <s v="Aug"/>
    <x v="1"/>
    <x v="1"/>
    <s v="Cancelld"/>
    <x v="1"/>
    <x v="1"/>
    <x v="2"/>
    <n v="205"/>
    <n v="293.14999999999998"/>
  </r>
  <r>
    <s v="AD01-9361"/>
    <x v="4"/>
    <s v="Aug"/>
    <x v="1"/>
    <x v="1"/>
    <s v="Cancelld"/>
    <x v="1"/>
    <x v="1"/>
    <x v="2"/>
    <n v="175"/>
    <n v="250.25"/>
  </r>
  <r>
    <s v="AD01-9362"/>
    <x v="4"/>
    <s v="Aug"/>
    <x v="1"/>
    <x v="1"/>
    <s v="Cancelld"/>
    <x v="1"/>
    <x v="1"/>
    <x v="2"/>
    <n v="814"/>
    <n v="1164.02"/>
  </r>
  <r>
    <s v="AD01-9365"/>
    <x v="4"/>
    <s v="Dec"/>
    <x v="1"/>
    <x v="1"/>
    <s v="Cancelld"/>
    <x v="1"/>
    <x v="1"/>
    <x v="2"/>
    <n v="182"/>
    <n v="260.26"/>
  </r>
  <r>
    <s v="AD01-9364"/>
    <x v="4"/>
    <s v="Dec"/>
    <x v="1"/>
    <x v="1"/>
    <s v="Cancelld"/>
    <x v="1"/>
    <x v="1"/>
    <x v="2"/>
    <n v="152"/>
    <n v="217.36"/>
  </r>
  <r>
    <s v="AD01-9361"/>
    <x v="4"/>
    <s v="Dec"/>
    <x v="1"/>
    <x v="1"/>
    <s v="Cancelld"/>
    <x v="1"/>
    <x v="1"/>
    <x v="2"/>
    <n v="184"/>
    <n v="263.12"/>
  </r>
  <r>
    <s v="AD01-9363"/>
    <x v="4"/>
    <s v="Dec"/>
    <x v="1"/>
    <x v="1"/>
    <s v="Cancelld"/>
    <x v="1"/>
    <x v="1"/>
    <x v="2"/>
    <n v="154"/>
    <n v="220.22"/>
  </r>
  <r>
    <s v="AD01-9363"/>
    <x v="4"/>
    <s v="Dec"/>
    <x v="1"/>
    <x v="1"/>
    <s v="Cancelld"/>
    <x v="1"/>
    <x v="1"/>
    <x v="2"/>
    <n v="809"/>
    <n v="1156.8699999999999"/>
  </r>
  <r>
    <s v="AD01-9362"/>
    <x v="4"/>
    <s v="Dec"/>
    <x v="1"/>
    <x v="1"/>
    <s v="Cancelld"/>
    <x v="1"/>
    <x v="1"/>
    <x v="2"/>
    <n v="895"/>
    <n v="1279.8499999999999"/>
  </r>
  <r>
    <s v="AD01-9362"/>
    <x v="4"/>
    <s v="Dec"/>
    <x v="1"/>
    <x v="1"/>
    <s v="Cancelld"/>
    <x v="1"/>
    <x v="1"/>
    <x v="2"/>
    <n v="848"/>
    <n v="526.24"/>
  </r>
  <r>
    <s v="AD01-9363"/>
    <x v="4"/>
    <s v="Dec"/>
    <x v="1"/>
    <x v="1"/>
    <s v="Cancelld"/>
    <x v="1"/>
    <x v="1"/>
    <x v="2"/>
    <n v="153"/>
    <n v="218.79"/>
  </r>
  <r>
    <s v="AD01-9363"/>
    <x v="4"/>
    <s v="Dec"/>
    <x v="1"/>
    <x v="1"/>
    <s v="Cancelld"/>
    <x v="1"/>
    <x v="1"/>
    <x v="2"/>
    <n v="181"/>
    <n v="258.83"/>
  </r>
  <r>
    <s v="AD01-9361"/>
    <x v="4"/>
    <s v="Dec"/>
    <x v="1"/>
    <x v="1"/>
    <s v="Cancelld"/>
    <x v="1"/>
    <x v="1"/>
    <x v="2"/>
    <n v="157"/>
    <n v="224.51"/>
  </r>
  <r>
    <s v="AD01-9364"/>
    <x v="4"/>
    <s v="Dec"/>
    <x v="1"/>
    <x v="1"/>
    <s v="Cancelld"/>
    <x v="1"/>
    <x v="1"/>
    <x v="2"/>
    <n v="818"/>
    <n v="1169.74"/>
  </r>
  <r>
    <s v="AD01-9365"/>
    <x v="4"/>
    <s v="Dec"/>
    <x v="1"/>
    <x v="1"/>
    <s v="Cancelld"/>
    <x v="1"/>
    <x v="1"/>
    <x v="2"/>
    <n v="155"/>
    <n v="221.65"/>
  </r>
  <r>
    <s v="AD01-9361"/>
    <x v="4"/>
    <s v="Feb"/>
    <x v="1"/>
    <x v="1"/>
    <s v="Cancelld"/>
    <x v="1"/>
    <x v="1"/>
    <x v="2"/>
    <n v="236"/>
    <n v="337.48"/>
  </r>
  <r>
    <s v="AD01-9361"/>
    <x v="4"/>
    <s v="Feb"/>
    <x v="1"/>
    <x v="1"/>
    <s v="Cancelld"/>
    <x v="1"/>
    <x v="1"/>
    <x v="2"/>
    <n v="206"/>
    <n v="294.58"/>
  </r>
  <r>
    <s v="AD01-9363"/>
    <x v="4"/>
    <s v="Feb"/>
    <x v="1"/>
    <x v="1"/>
    <s v="Cancelld"/>
    <x v="1"/>
    <x v="1"/>
    <x v="2"/>
    <n v="208"/>
    <n v="297.44"/>
  </r>
  <r>
    <s v="AD01-9362"/>
    <x v="4"/>
    <s v="Feb"/>
    <x v="1"/>
    <x v="1"/>
    <s v="Cancelld"/>
    <x v="1"/>
    <x v="1"/>
    <x v="2"/>
    <n v="800"/>
    <n v="1144"/>
  </r>
  <r>
    <s v="AD01-9364"/>
    <x v="4"/>
    <s v="Feb"/>
    <x v="1"/>
    <x v="1"/>
    <s v="Cancelld"/>
    <x v="1"/>
    <x v="1"/>
    <x v="2"/>
    <n v="886"/>
    <n v="1266.98"/>
  </r>
  <r>
    <s v="AD01-9364"/>
    <x v="4"/>
    <s v="Feb"/>
    <x v="1"/>
    <x v="1"/>
    <s v="Cancelld"/>
    <x v="1"/>
    <x v="1"/>
    <x v="2"/>
    <n v="839"/>
    <n v="526.24"/>
  </r>
  <r>
    <s v="AD01-9362"/>
    <x v="4"/>
    <s v="Feb"/>
    <x v="1"/>
    <x v="1"/>
    <s v="Cancelld"/>
    <x v="1"/>
    <x v="1"/>
    <x v="2"/>
    <n v="207"/>
    <n v="296.01"/>
  </r>
  <r>
    <s v="AD01-9363"/>
    <x v="4"/>
    <s v="Feb"/>
    <x v="1"/>
    <x v="1"/>
    <s v="Cancelld"/>
    <x v="1"/>
    <x v="1"/>
    <x v="2"/>
    <n v="235"/>
    <n v="336.05"/>
  </r>
  <r>
    <s v="AD01-9361"/>
    <x v="4"/>
    <s v="Feb"/>
    <x v="1"/>
    <x v="1"/>
    <s v="Cancelld"/>
    <x v="1"/>
    <x v="1"/>
    <x v="2"/>
    <n v="809"/>
    <n v="1156.8699999999999"/>
  </r>
  <r>
    <s v="AD01-9361"/>
    <x v="4"/>
    <s v="Feb"/>
    <x v="1"/>
    <x v="1"/>
    <s v="Cancelld"/>
    <x v="1"/>
    <x v="1"/>
    <x v="2"/>
    <n v="209"/>
    <n v="298.87"/>
  </r>
  <r>
    <s v="AD01-9361"/>
    <x v="4"/>
    <s v="Jan"/>
    <x v="1"/>
    <x v="1"/>
    <s v="Cancelld"/>
    <x v="1"/>
    <x v="1"/>
    <x v="2"/>
    <n v="242"/>
    <n v="346.06"/>
  </r>
  <r>
    <s v="AD01-9364"/>
    <x v="4"/>
    <s v="Jan"/>
    <x v="1"/>
    <x v="1"/>
    <s v="Cancelld"/>
    <x v="1"/>
    <x v="1"/>
    <x v="2"/>
    <n v="212"/>
    <n v="303.16000000000003"/>
  </r>
  <r>
    <s v="AD01-9362"/>
    <x v="4"/>
    <s v="Jan"/>
    <x v="1"/>
    <x v="1"/>
    <s v="Cancelld"/>
    <x v="1"/>
    <x v="1"/>
    <x v="2"/>
    <n v="238"/>
    <n v="340.34"/>
  </r>
  <r>
    <s v="AD01-9364"/>
    <x v="4"/>
    <s v="Jan"/>
    <x v="1"/>
    <x v="1"/>
    <s v="Cancelld"/>
    <x v="1"/>
    <x v="1"/>
    <x v="2"/>
    <n v="214"/>
    <n v="306.02"/>
  </r>
  <r>
    <s v="AD01-9362"/>
    <x v="4"/>
    <s v="Jan"/>
    <x v="1"/>
    <x v="1"/>
    <s v="Cancelld"/>
    <x v="1"/>
    <x v="1"/>
    <x v="2"/>
    <n v="799"/>
    <n v="1142.57"/>
  </r>
  <r>
    <s v="AD01-9362"/>
    <x v="4"/>
    <s v="Jan"/>
    <x v="1"/>
    <x v="1"/>
    <s v="Cancelld"/>
    <x v="1"/>
    <x v="1"/>
    <x v="2"/>
    <n v="213"/>
    <n v="304.58999999999997"/>
  </r>
  <r>
    <s v="AD01-9364"/>
    <x v="4"/>
    <s v="Jan"/>
    <x v="1"/>
    <x v="1"/>
    <s v="Cancelld"/>
    <x v="1"/>
    <x v="1"/>
    <x v="2"/>
    <n v="241"/>
    <n v="344.63"/>
  </r>
  <r>
    <s v="AD01-9362"/>
    <x v="4"/>
    <s v="Jan"/>
    <x v="1"/>
    <x v="1"/>
    <s v="Cancelld"/>
    <x v="1"/>
    <x v="1"/>
    <x v="2"/>
    <n v="211"/>
    <n v="301.73"/>
  </r>
  <r>
    <s v="AD01-9364"/>
    <x v="4"/>
    <s v="Jan"/>
    <x v="1"/>
    <x v="1"/>
    <s v="Cancelld"/>
    <x v="1"/>
    <x v="1"/>
    <x v="2"/>
    <n v="808"/>
    <n v="1155.44"/>
  </r>
  <r>
    <s v="AD01-9361"/>
    <x v="4"/>
    <s v="Jan"/>
    <x v="1"/>
    <x v="1"/>
    <s v="Cancelld"/>
    <x v="1"/>
    <x v="1"/>
    <x v="2"/>
    <n v="215"/>
    <n v="307.45"/>
  </r>
  <r>
    <s v="AD01-9361"/>
    <x v="4"/>
    <s v="Jul"/>
    <x v="1"/>
    <x v="1"/>
    <s v="Cancelld"/>
    <x v="1"/>
    <x v="1"/>
    <x v="2"/>
    <n v="206"/>
    <n v="294.58"/>
  </r>
  <r>
    <s v="AD01-9362"/>
    <x v="4"/>
    <s v="Jul"/>
    <x v="1"/>
    <x v="1"/>
    <s v="Cancelld"/>
    <x v="1"/>
    <x v="1"/>
    <x v="2"/>
    <n v="182"/>
    <n v="260.26"/>
  </r>
  <r>
    <s v="AD01-9362"/>
    <x v="4"/>
    <s v="Jul"/>
    <x v="1"/>
    <x v="1"/>
    <s v="Cancelld"/>
    <x v="1"/>
    <x v="1"/>
    <x v="2"/>
    <n v="208"/>
    <n v="297.44"/>
  </r>
  <r>
    <s v="AD01-9362"/>
    <x v="4"/>
    <s v="Jul"/>
    <x v="1"/>
    <x v="1"/>
    <s v="Cancelld"/>
    <x v="1"/>
    <x v="1"/>
    <x v="2"/>
    <n v="804"/>
    <n v="1149.72"/>
  </r>
  <r>
    <s v="AD01-9361"/>
    <x v="4"/>
    <s v="Jul"/>
    <x v="1"/>
    <x v="1"/>
    <s v="Cancelld"/>
    <x v="1"/>
    <x v="1"/>
    <x v="2"/>
    <n v="891"/>
    <n v="1274.1300000000001"/>
  </r>
  <r>
    <s v="AD01-9361"/>
    <x v="4"/>
    <s v="Jul"/>
    <x v="1"/>
    <x v="1"/>
    <s v="Cancelld"/>
    <x v="1"/>
    <x v="1"/>
    <x v="2"/>
    <n v="844"/>
    <n v="526.24"/>
  </r>
  <r>
    <s v="AD01-9362"/>
    <x v="4"/>
    <s v="Jul"/>
    <x v="1"/>
    <x v="1"/>
    <s v="Cancelld"/>
    <x v="1"/>
    <x v="1"/>
    <x v="2"/>
    <n v="183"/>
    <n v="261.69"/>
  </r>
  <r>
    <s v="AD01-9362"/>
    <x v="4"/>
    <s v="Jul"/>
    <x v="1"/>
    <x v="1"/>
    <s v="Cancelld"/>
    <x v="1"/>
    <x v="1"/>
    <x v="2"/>
    <n v="181"/>
    <n v="258.83"/>
  </r>
  <r>
    <s v="AD01-9362"/>
    <x v="4"/>
    <s v="Jul"/>
    <x v="1"/>
    <x v="1"/>
    <s v="Cancelld"/>
    <x v="1"/>
    <x v="1"/>
    <x v="2"/>
    <n v="813"/>
    <n v="1162.5899999999999"/>
  </r>
  <r>
    <s v="AD01-9361"/>
    <x v="4"/>
    <s v="Jul"/>
    <x v="1"/>
    <x v="1"/>
    <s v="Cancelld"/>
    <x v="1"/>
    <x v="1"/>
    <x v="2"/>
    <n v="179"/>
    <n v="255.97"/>
  </r>
  <r>
    <s v="AD01-9362"/>
    <x v="4"/>
    <s v="Jun"/>
    <x v="1"/>
    <x v="1"/>
    <s v="Cancelld"/>
    <x v="1"/>
    <x v="1"/>
    <x v="2"/>
    <n v="212"/>
    <n v="303.16000000000003"/>
  </r>
  <r>
    <s v="AD01-9364"/>
    <x v="4"/>
    <s v="Jun"/>
    <x v="1"/>
    <x v="1"/>
    <s v="Cancelld"/>
    <x v="1"/>
    <x v="1"/>
    <x v="2"/>
    <n v="188"/>
    <n v="268.83999999999997"/>
  </r>
  <r>
    <s v="AD01-9363"/>
    <x v="4"/>
    <s v="Jun"/>
    <x v="1"/>
    <x v="1"/>
    <s v="Cancelld"/>
    <x v="1"/>
    <x v="1"/>
    <x v="2"/>
    <n v="214"/>
    <n v="306.02"/>
  </r>
  <r>
    <s v="AD01-9364"/>
    <x v="4"/>
    <s v="Jun"/>
    <x v="1"/>
    <x v="1"/>
    <s v="Cancelld"/>
    <x v="1"/>
    <x v="1"/>
    <x v="2"/>
    <n v="184"/>
    <n v="263.12"/>
  </r>
  <r>
    <s v="AD01-9363"/>
    <x v="4"/>
    <s v="Jun"/>
    <x v="1"/>
    <x v="1"/>
    <s v="Cancelld"/>
    <x v="1"/>
    <x v="1"/>
    <x v="2"/>
    <n v="803"/>
    <n v="1148.29"/>
  </r>
  <r>
    <s v="AD01-9364"/>
    <x v="4"/>
    <s v="Jun"/>
    <x v="1"/>
    <x v="1"/>
    <s v="Cancelld"/>
    <x v="1"/>
    <x v="1"/>
    <x v="2"/>
    <n v="890"/>
    <n v="1272.7"/>
  </r>
  <r>
    <s v="AD01-9364"/>
    <x v="4"/>
    <s v="Jun"/>
    <x v="1"/>
    <x v="1"/>
    <s v="Cancelld"/>
    <x v="1"/>
    <x v="1"/>
    <x v="2"/>
    <n v="843"/>
    <n v="526.24"/>
  </r>
  <r>
    <s v="AD01-9363"/>
    <x v="4"/>
    <s v="Jun"/>
    <x v="1"/>
    <x v="1"/>
    <s v="Cancelld"/>
    <x v="1"/>
    <x v="1"/>
    <x v="2"/>
    <n v="189"/>
    <n v="270.27"/>
  </r>
  <r>
    <s v="AD01-9364"/>
    <x v="4"/>
    <s v="Jun"/>
    <x v="1"/>
    <x v="1"/>
    <s v="Cancelld"/>
    <x v="1"/>
    <x v="1"/>
    <x v="2"/>
    <n v="211"/>
    <n v="301.73"/>
  </r>
  <r>
    <s v="AD01-9363"/>
    <x v="4"/>
    <s v="Jun"/>
    <x v="1"/>
    <x v="1"/>
    <s v="Cancelld"/>
    <x v="1"/>
    <x v="1"/>
    <x v="2"/>
    <n v="187"/>
    <n v="267.41000000000003"/>
  </r>
  <r>
    <s v="AD01-9364"/>
    <x v="4"/>
    <s v="Jun"/>
    <x v="1"/>
    <x v="1"/>
    <s v="Cancelld"/>
    <x v="1"/>
    <x v="1"/>
    <x v="2"/>
    <n v="812"/>
    <n v="1161.1600000000001"/>
  </r>
  <r>
    <s v="AD01-9362"/>
    <x v="4"/>
    <s v="Jun"/>
    <x v="1"/>
    <x v="1"/>
    <s v="Cancelld"/>
    <x v="1"/>
    <x v="1"/>
    <x v="2"/>
    <n v="185"/>
    <n v="264.55"/>
  </r>
  <r>
    <s v="AD01-9362"/>
    <x v="4"/>
    <s v="Mar"/>
    <x v="1"/>
    <x v="1"/>
    <s v="Cancelld"/>
    <x v="1"/>
    <x v="1"/>
    <x v="2"/>
    <n v="230"/>
    <n v="328.9"/>
  </r>
  <r>
    <s v="AD01-9361"/>
    <x v="4"/>
    <s v="Mar"/>
    <x v="1"/>
    <x v="1"/>
    <s v="Cancelld"/>
    <x v="1"/>
    <x v="1"/>
    <x v="2"/>
    <n v="200"/>
    <n v="286"/>
  </r>
  <r>
    <s v="AD01-9361"/>
    <x v="4"/>
    <s v="Mar"/>
    <x v="1"/>
    <x v="1"/>
    <s v="Cancelld"/>
    <x v="1"/>
    <x v="1"/>
    <x v="2"/>
    <n v="232"/>
    <n v="331.76"/>
  </r>
  <r>
    <s v="AD01-9364"/>
    <x v="4"/>
    <s v="Mar"/>
    <x v="1"/>
    <x v="1"/>
    <s v="Cancelld"/>
    <x v="1"/>
    <x v="1"/>
    <x v="2"/>
    <n v="202"/>
    <n v="288.86"/>
  </r>
  <r>
    <s v="AD01-9361"/>
    <x v="4"/>
    <s v="Mar"/>
    <x v="1"/>
    <x v="1"/>
    <s v="Cancelld"/>
    <x v="1"/>
    <x v="1"/>
    <x v="2"/>
    <n v="801"/>
    <n v="1145.43"/>
  </r>
  <r>
    <s v="AD01-9361"/>
    <x v="4"/>
    <s v="Mar"/>
    <x v="1"/>
    <x v="1"/>
    <s v="Cancelld"/>
    <x v="1"/>
    <x v="1"/>
    <x v="2"/>
    <n v="887"/>
    <n v="1268.4100000000001"/>
  </r>
  <r>
    <s v="AD01-9361"/>
    <x v="4"/>
    <s v="Mar"/>
    <x v="1"/>
    <x v="1"/>
    <s v="Cancelld"/>
    <x v="1"/>
    <x v="1"/>
    <x v="2"/>
    <n v="840"/>
    <n v="526.24"/>
  </r>
  <r>
    <s v="AD01-9361"/>
    <x v="4"/>
    <s v="Mar"/>
    <x v="1"/>
    <x v="1"/>
    <s v="Cancelld"/>
    <x v="1"/>
    <x v="1"/>
    <x v="2"/>
    <n v="201"/>
    <n v="287.43"/>
  </r>
  <r>
    <s v="AD01-9364"/>
    <x v="4"/>
    <s v="Mar"/>
    <x v="1"/>
    <x v="1"/>
    <s v="Cancelld"/>
    <x v="1"/>
    <x v="1"/>
    <x v="2"/>
    <n v="229"/>
    <n v="327.47000000000003"/>
  </r>
  <r>
    <s v="AD01-9361"/>
    <x v="4"/>
    <s v="Mar"/>
    <x v="1"/>
    <x v="1"/>
    <s v="Cancelld"/>
    <x v="1"/>
    <x v="1"/>
    <x v="2"/>
    <n v="205"/>
    <n v="293.14999999999998"/>
  </r>
  <r>
    <s v="AD01-9361"/>
    <x v="4"/>
    <s v="Mar"/>
    <x v="1"/>
    <x v="1"/>
    <s v="Cancelld"/>
    <x v="1"/>
    <x v="1"/>
    <x v="2"/>
    <n v="810"/>
    <n v="1158.3"/>
  </r>
  <r>
    <s v="AD01-9362"/>
    <x v="4"/>
    <s v="Mar"/>
    <x v="1"/>
    <x v="1"/>
    <s v="Cancelld"/>
    <x v="1"/>
    <x v="1"/>
    <x v="2"/>
    <n v="203"/>
    <n v="290.29000000000002"/>
  </r>
  <r>
    <s v="AD01-9364"/>
    <x v="4"/>
    <s v="May"/>
    <x v="1"/>
    <x v="1"/>
    <s v="Cancelld"/>
    <x v="1"/>
    <x v="1"/>
    <x v="2"/>
    <n v="218"/>
    <n v="311.74"/>
  </r>
  <r>
    <s v="AD01-9364"/>
    <x v="4"/>
    <s v="May"/>
    <x v="1"/>
    <x v="1"/>
    <s v="Cancelld"/>
    <x v="1"/>
    <x v="1"/>
    <x v="2"/>
    <n v="194"/>
    <n v="277.42"/>
  </r>
  <r>
    <s v="AD01-9362"/>
    <x v="4"/>
    <s v="May"/>
    <x v="1"/>
    <x v="1"/>
    <s v="Cancelld"/>
    <x v="1"/>
    <x v="1"/>
    <x v="2"/>
    <n v="220"/>
    <n v="314.60000000000002"/>
  </r>
  <r>
    <s v="AD01-9362"/>
    <x v="4"/>
    <s v="May"/>
    <x v="1"/>
    <x v="1"/>
    <s v="Cancelld"/>
    <x v="1"/>
    <x v="1"/>
    <x v="2"/>
    <n v="190"/>
    <n v="271.7"/>
  </r>
  <r>
    <s v="AD01-9362"/>
    <x v="4"/>
    <s v="May"/>
    <x v="1"/>
    <x v="1"/>
    <s v="Cancelld"/>
    <x v="1"/>
    <x v="1"/>
    <x v="2"/>
    <n v="889"/>
    <n v="1271.27"/>
  </r>
  <r>
    <s v="AD01-9362"/>
    <x v="4"/>
    <s v="May"/>
    <x v="1"/>
    <x v="1"/>
    <s v="Cancelld"/>
    <x v="1"/>
    <x v="1"/>
    <x v="2"/>
    <n v="842"/>
    <n v="526.24"/>
  </r>
  <r>
    <s v="AD01-9362"/>
    <x v="4"/>
    <s v="May"/>
    <x v="1"/>
    <x v="1"/>
    <s v="Cancelld"/>
    <x v="1"/>
    <x v="1"/>
    <x v="2"/>
    <n v="217"/>
    <n v="310.31"/>
  </r>
  <r>
    <s v="AD01-9362"/>
    <x v="4"/>
    <s v="May"/>
    <x v="1"/>
    <x v="1"/>
    <s v="Cancelld"/>
    <x v="1"/>
    <x v="1"/>
    <x v="2"/>
    <n v="193"/>
    <n v="275.99"/>
  </r>
  <r>
    <s v="AD01-9364"/>
    <x v="4"/>
    <s v="May"/>
    <x v="1"/>
    <x v="1"/>
    <s v="Cancelld"/>
    <x v="1"/>
    <x v="1"/>
    <x v="2"/>
    <n v="811"/>
    <n v="1159.73"/>
  </r>
  <r>
    <s v="AD01-9364"/>
    <x v="4"/>
    <s v="May"/>
    <x v="1"/>
    <x v="1"/>
    <s v="Cancelld"/>
    <x v="1"/>
    <x v="1"/>
    <x v="2"/>
    <n v="191"/>
    <n v="273.13"/>
  </r>
  <r>
    <s v="AD01-9362"/>
    <x v="4"/>
    <s v="Nov"/>
    <x v="1"/>
    <x v="1"/>
    <s v="Cancelld"/>
    <x v="1"/>
    <x v="1"/>
    <x v="2"/>
    <n v="188"/>
    <n v="268.83999999999997"/>
  </r>
  <r>
    <s v="AD01-9365"/>
    <x v="4"/>
    <s v="Nov"/>
    <x v="1"/>
    <x v="1"/>
    <s v="Cancelld"/>
    <x v="1"/>
    <x v="1"/>
    <x v="2"/>
    <n v="158"/>
    <n v="225.94"/>
  </r>
  <r>
    <s v="AD01-9361"/>
    <x v="4"/>
    <s v="Nov"/>
    <x v="1"/>
    <x v="1"/>
    <s v="Cancelld"/>
    <x v="1"/>
    <x v="1"/>
    <x v="2"/>
    <n v="160"/>
    <n v="228.8"/>
  </r>
  <r>
    <s v="AD01-9361"/>
    <x v="4"/>
    <s v="Nov"/>
    <x v="1"/>
    <x v="1"/>
    <s v="Cancelld"/>
    <x v="1"/>
    <x v="1"/>
    <x v="2"/>
    <n v="808"/>
    <n v="1155.44"/>
  </r>
  <r>
    <s v="AD01-9362"/>
    <x v="4"/>
    <s v="Nov"/>
    <x v="1"/>
    <x v="1"/>
    <s v="Cancelld"/>
    <x v="1"/>
    <x v="1"/>
    <x v="2"/>
    <n v="894"/>
    <n v="1278.42"/>
  </r>
  <r>
    <s v="AD01-9362"/>
    <x v="4"/>
    <s v="Nov"/>
    <x v="1"/>
    <x v="1"/>
    <s v="Cancelld"/>
    <x v="1"/>
    <x v="1"/>
    <x v="2"/>
    <n v="847"/>
    <n v="526.24"/>
  </r>
  <r>
    <s v="AD01-9361"/>
    <x v="4"/>
    <s v="Nov"/>
    <x v="1"/>
    <x v="1"/>
    <s v="Cancelld"/>
    <x v="1"/>
    <x v="1"/>
    <x v="2"/>
    <n v="159"/>
    <n v="227.37"/>
  </r>
  <r>
    <s v="AD01-9361"/>
    <x v="4"/>
    <s v="Nov"/>
    <x v="1"/>
    <x v="1"/>
    <s v="Cancelld"/>
    <x v="1"/>
    <x v="1"/>
    <x v="2"/>
    <n v="187"/>
    <n v="267.41000000000003"/>
  </r>
  <r>
    <s v="AD01-9365"/>
    <x v="4"/>
    <s v="Nov"/>
    <x v="1"/>
    <x v="1"/>
    <s v="Cancelld"/>
    <x v="1"/>
    <x v="1"/>
    <x v="2"/>
    <n v="817"/>
    <n v="1168.31"/>
  </r>
  <r>
    <s v="AD01-9362"/>
    <x v="4"/>
    <s v="Nov"/>
    <x v="1"/>
    <x v="1"/>
    <s v="Cancelld"/>
    <x v="1"/>
    <x v="1"/>
    <x v="2"/>
    <n v="161"/>
    <n v="230.23"/>
  </r>
  <r>
    <s v="AD01-9361"/>
    <x v="4"/>
    <s v="Oct"/>
    <x v="1"/>
    <x v="1"/>
    <s v="Cancelld"/>
    <x v="1"/>
    <x v="1"/>
    <x v="2"/>
    <n v="194"/>
    <n v="277.42"/>
  </r>
  <r>
    <s v="AD01-9362"/>
    <x v="4"/>
    <s v="Oct"/>
    <x v="1"/>
    <x v="1"/>
    <s v="Cancelld"/>
    <x v="1"/>
    <x v="1"/>
    <x v="2"/>
    <n v="164"/>
    <n v="234.52"/>
  </r>
  <r>
    <s v="AD01-9362"/>
    <x v="4"/>
    <s v="Oct"/>
    <x v="1"/>
    <x v="1"/>
    <s v="Cancelld"/>
    <x v="1"/>
    <x v="1"/>
    <x v="2"/>
    <n v="190"/>
    <n v="271.7"/>
  </r>
  <r>
    <s v="AD01-9363"/>
    <x v="4"/>
    <s v="Oct"/>
    <x v="1"/>
    <x v="1"/>
    <s v="Cancelld"/>
    <x v="1"/>
    <x v="1"/>
    <x v="2"/>
    <n v="166"/>
    <n v="237.38"/>
  </r>
  <r>
    <s v="AD01-9361"/>
    <x v="4"/>
    <s v="Oct"/>
    <x v="1"/>
    <x v="1"/>
    <s v="Cancelld"/>
    <x v="1"/>
    <x v="1"/>
    <x v="2"/>
    <n v="807"/>
    <n v="1154.01"/>
  </r>
  <r>
    <s v="AD01-9361"/>
    <x v="4"/>
    <s v="Oct"/>
    <x v="1"/>
    <x v="1"/>
    <s v="Cancelld"/>
    <x v="1"/>
    <x v="1"/>
    <x v="2"/>
    <n v="165"/>
    <n v="235.95"/>
  </r>
  <r>
    <s v="AD01-9363"/>
    <x v="4"/>
    <s v="Oct"/>
    <x v="1"/>
    <x v="1"/>
    <s v="Cancelld"/>
    <x v="1"/>
    <x v="1"/>
    <x v="2"/>
    <n v="193"/>
    <n v="275.99"/>
  </r>
  <r>
    <s v="AD01-9362"/>
    <x v="4"/>
    <s v="Oct"/>
    <x v="1"/>
    <x v="1"/>
    <s v="Cancelld"/>
    <x v="1"/>
    <x v="1"/>
    <x v="2"/>
    <n v="163"/>
    <n v="233.09"/>
  </r>
  <r>
    <s v="AD01-9362"/>
    <x v="4"/>
    <s v="Oct"/>
    <x v="1"/>
    <x v="1"/>
    <s v="Cancelld"/>
    <x v="1"/>
    <x v="1"/>
    <x v="2"/>
    <n v="816"/>
    <n v="1166.8800000000001"/>
  </r>
  <r>
    <s v="AD01-9361"/>
    <x v="4"/>
    <s v="Oct"/>
    <x v="1"/>
    <x v="1"/>
    <s v="Cancelld"/>
    <x v="1"/>
    <x v="1"/>
    <x v="2"/>
    <n v="167"/>
    <n v="238.81"/>
  </r>
  <r>
    <s v="AD01-9362"/>
    <x v="4"/>
    <s v="Sep"/>
    <x v="1"/>
    <x v="1"/>
    <s v="Cancelld"/>
    <x v="1"/>
    <x v="1"/>
    <x v="2"/>
    <n v="200"/>
    <n v="286"/>
  </r>
  <r>
    <s v="AD01-9361"/>
    <x v="4"/>
    <s v="Sep"/>
    <x v="1"/>
    <x v="1"/>
    <s v="Cancelld"/>
    <x v="1"/>
    <x v="1"/>
    <x v="2"/>
    <n v="170"/>
    <n v="243.1"/>
  </r>
  <r>
    <s v="AD01-9361"/>
    <x v="4"/>
    <s v="Sep"/>
    <x v="1"/>
    <x v="1"/>
    <s v="Cancelld"/>
    <x v="1"/>
    <x v="1"/>
    <x v="2"/>
    <n v="196"/>
    <n v="280.27999999999997"/>
  </r>
  <r>
    <s v="AD01-9362"/>
    <x v="4"/>
    <s v="Sep"/>
    <x v="1"/>
    <x v="1"/>
    <s v="Cancelld"/>
    <x v="1"/>
    <x v="1"/>
    <x v="2"/>
    <n v="172"/>
    <n v="245.96"/>
  </r>
  <r>
    <s v="AD01-9362"/>
    <x v="4"/>
    <s v="Sep"/>
    <x v="1"/>
    <x v="1"/>
    <s v="Cancelld"/>
    <x v="1"/>
    <x v="1"/>
    <x v="2"/>
    <n v="806"/>
    <n v="1152.58"/>
  </r>
  <r>
    <s v="AD01-9361"/>
    <x v="4"/>
    <s v="Sep"/>
    <x v="1"/>
    <x v="1"/>
    <s v="Cancelld"/>
    <x v="1"/>
    <x v="1"/>
    <x v="2"/>
    <n v="893"/>
    <n v="1276.99"/>
  </r>
  <r>
    <s v="AD01-9361"/>
    <x v="4"/>
    <s v="Sep"/>
    <x v="1"/>
    <x v="1"/>
    <s v="Cancelld"/>
    <x v="1"/>
    <x v="1"/>
    <x v="2"/>
    <n v="846"/>
    <n v="526.24"/>
  </r>
  <r>
    <s v="AD01-9362"/>
    <x v="4"/>
    <s v="Sep"/>
    <x v="1"/>
    <x v="1"/>
    <s v="Cancelld"/>
    <x v="1"/>
    <x v="1"/>
    <x v="2"/>
    <n v="171"/>
    <n v="244.53"/>
  </r>
  <r>
    <s v="AD01-9362"/>
    <x v="4"/>
    <s v="Sep"/>
    <x v="1"/>
    <x v="1"/>
    <s v="Cancelld"/>
    <x v="1"/>
    <x v="1"/>
    <x v="2"/>
    <n v="199"/>
    <n v="284.57"/>
  </r>
  <r>
    <s v="AD01-9361"/>
    <x v="4"/>
    <s v="Sep"/>
    <x v="1"/>
    <x v="1"/>
    <s v="Cancelld"/>
    <x v="1"/>
    <x v="1"/>
    <x v="2"/>
    <n v="169"/>
    <n v="241.67"/>
  </r>
  <r>
    <s v="AD01-9361"/>
    <x v="4"/>
    <s v="Sep"/>
    <x v="1"/>
    <x v="1"/>
    <s v="Cancelld"/>
    <x v="1"/>
    <x v="1"/>
    <x v="2"/>
    <n v="815"/>
    <n v="1165.45"/>
  </r>
  <r>
    <s v="AD01-9362"/>
    <x v="4"/>
    <s v="Sep"/>
    <x v="1"/>
    <x v="1"/>
    <s v="Cancelld"/>
    <x v="1"/>
    <x v="1"/>
    <x v="2"/>
    <n v="173"/>
    <n v="247.39"/>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15">
  <r>
    <s v="Credit Card"/>
    <x v="0"/>
    <x v="0"/>
    <x v="0"/>
    <s v="Shipment"/>
    <n v="350"/>
    <n v="500.5"/>
  </r>
  <r>
    <s v="Credit Card"/>
    <x v="0"/>
    <x v="0"/>
    <x v="0"/>
    <s v="Shipment"/>
    <n v="344"/>
    <n v="491.92"/>
  </r>
  <r>
    <s v="Credit Card"/>
    <x v="0"/>
    <x v="0"/>
    <x v="0"/>
    <s v="Download"/>
    <n v="236"/>
    <n v="337.48"/>
  </r>
  <r>
    <s v="Credit Card"/>
    <x v="0"/>
    <x v="0"/>
    <x v="0"/>
    <s v="Download"/>
    <n v="284"/>
    <n v="406.12"/>
  </r>
  <r>
    <s v="Credit Card"/>
    <x v="0"/>
    <x v="0"/>
    <x v="0"/>
    <s v="Download"/>
    <n v="238"/>
    <n v="340.34"/>
  </r>
  <r>
    <s v="Credit Card"/>
    <x v="0"/>
    <x v="0"/>
    <x v="0"/>
    <s v="Download"/>
    <n v="280"/>
    <n v="400.4"/>
  </r>
  <r>
    <s v="Credit Card"/>
    <x v="0"/>
    <x v="0"/>
    <x v="0"/>
    <s v="Download"/>
    <n v="208"/>
    <n v="297.44"/>
  </r>
  <r>
    <s v="Credit Card"/>
    <x v="0"/>
    <x v="0"/>
    <x v="0"/>
    <s v="Shipment"/>
    <n v="354"/>
    <n v="526.24"/>
  </r>
  <r>
    <s v="Credit Card"/>
    <x v="0"/>
    <x v="0"/>
    <x v="0"/>
    <s v="Shipment"/>
    <n v="348"/>
    <n v="526.24"/>
  </r>
  <r>
    <s v="Credit Card"/>
    <x v="0"/>
    <x v="0"/>
    <x v="0"/>
    <s v="Shipment"/>
    <n v="342"/>
    <n v="526.24"/>
  </r>
  <r>
    <s v="Credit Card"/>
    <x v="0"/>
    <x v="0"/>
    <x v="0"/>
    <s v="Download"/>
    <n v="677"/>
    <n v="968.11"/>
  </r>
  <r>
    <s v="Credit Card"/>
    <x v="0"/>
    <x v="0"/>
    <x v="0"/>
    <s v="Download"/>
    <n v="710"/>
    <n v="1015.3"/>
  </r>
  <r>
    <s v="Credit Card"/>
    <x v="0"/>
    <x v="0"/>
    <x v="0"/>
    <s v="Download"/>
    <n v="763"/>
    <n v="1091.0899999999999"/>
  </r>
  <r>
    <s v="Credit Card"/>
    <x v="0"/>
    <x v="0"/>
    <x v="0"/>
    <s v="Shipment"/>
    <n v="351"/>
    <n v="501.93"/>
  </r>
  <r>
    <s v="Credit Card"/>
    <x v="0"/>
    <x v="0"/>
    <x v="0"/>
    <s v="Shipment"/>
    <n v="345"/>
    <n v="493.35"/>
  </r>
  <r>
    <s v="Credit Card"/>
    <x v="0"/>
    <x v="0"/>
    <x v="0"/>
    <s v="Shipment"/>
    <n v="339"/>
    <n v="484.77"/>
  </r>
  <r>
    <s v="Credit Card"/>
    <x v="0"/>
    <x v="0"/>
    <x v="0"/>
    <s v="Download"/>
    <n v="237"/>
    <n v="338.91"/>
  </r>
  <r>
    <s v="Credit Card"/>
    <x v="0"/>
    <x v="0"/>
    <x v="0"/>
    <s v="Download"/>
    <n v="749"/>
    <n v="526.24"/>
  </r>
  <r>
    <s v="Credit Card"/>
    <x v="0"/>
    <x v="0"/>
    <x v="0"/>
    <s v="Download"/>
    <n v="803"/>
    <n v="526.24"/>
  </r>
  <r>
    <s v="Credit Card"/>
    <x v="0"/>
    <x v="0"/>
    <x v="0"/>
    <s v="Download"/>
    <n v="235"/>
    <n v="336.05"/>
  </r>
  <r>
    <s v="Credit Card"/>
    <x v="0"/>
    <x v="0"/>
    <x v="0"/>
    <s v="Download"/>
    <n v="283"/>
    <n v="404.69"/>
  </r>
  <r>
    <s v="Credit Card"/>
    <x v="0"/>
    <x v="0"/>
    <x v="0"/>
    <s v="Download"/>
    <n v="211"/>
    <n v="301.73"/>
  </r>
  <r>
    <s v="Credit Card"/>
    <x v="0"/>
    <x v="0"/>
    <x v="0"/>
    <s v="Shipment"/>
    <n v="876"/>
    <n v="1252.68"/>
  </r>
  <r>
    <s v="Credit Card"/>
    <x v="0"/>
    <x v="0"/>
    <x v="0"/>
    <s v="Shipment"/>
    <n v="877"/>
    <n v="1254.1099999999999"/>
  </r>
  <r>
    <s v="Credit Card"/>
    <x v="0"/>
    <x v="0"/>
    <x v="0"/>
    <s v="Shipment"/>
    <n v="878"/>
    <n v="1255.54"/>
  </r>
  <r>
    <s v="Credit Card"/>
    <x v="0"/>
    <x v="0"/>
    <x v="0"/>
    <s v="Download"/>
    <n v="281"/>
    <n v="401.83"/>
  </r>
  <r>
    <s v="Credit Card"/>
    <x v="0"/>
    <x v="0"/>
    <x v="0"/>
    <s v="Download"/>
    <n v="772"/>
    <n v="1103.96"/>
  </r>
  <r>
    <s v="Credit Card"/>
    <x v="0"/>
    <x v="0"/>
    <x v="0"/>
    <s v="Shipment"/>
    <n v="290"/>
    <n v="414.7"/>
  </r>
  <r>
    <s v="Credit Card"/>
    <x v="0"/>
    <x v="0"/>
    <x v="0"/>
    <s v="Shipment"/>
    <n v="284"/>
    <n v="406.12"/>
  </r>
  <r>
    <s v="Credit Card"/>
    <x v="0"/>
    <x v="0"/>
    <x v="0"/>
    <s v="Shipment"/>
    <n v="278"/>
    <n v="397.54"/>
  </r>
  <r>
    <s v="Credit Card"/>
    <x v="0"/>
    <x v="0"/>
    <x v="0"/>
    <s v="Download"/>
    <n v="212"/>
    <n v="303.16000000000003"/>
  </r>
  <r>
    <s v="Credit Card"/>
    <x v="0"/>
    <x v="0"/>
    <x v="0"/>
    <s v="Download"/>
    <n v="260"/>
    <n v="371.8"/>
  </r>
  <r>
    <s v="Credit Card"/>
    <x v="0"/>
    <x v="0"/>
    <x v="0"/>
    <s v="Download"/>
    <n v="188"/>
    <n v="268.83999999999997"/>
  </r>
  <r>
    <s v="Credit Card"/>
    <x v="0"/>
    <x v="0"/>
    <x v="0"/>
    <s v="Download"/>
    <n v="214"/>
    <n v="306.02"/>
  </r>
  <r>
    <s v="Credit Card"/>
    <x v="0"/>
    <x v="0"/>
    <x v="0"/>
    <s v="Download"/>
    <n v="262"/>
    <n v="374.66"/>
  </r>
  <r>
    <s v="Credit Card"/>
    <x v="0"/>
    <x v="0"/>
    <x v="0"/>
    <s v="Download"/>
    <n v="190"/>
    <n v="271.7"/>
  </r>
  <r>
    <s v="Credit Card"/>
    <x v="0"/>
    <x v="0"/>
    <x v="0"/>
    <s v="Download"/>
    <n v="288"/>
    <n v="526.24"/>
  </r>
  <r>
    <s v="Credit Card"/>
    <x v="0"/>
    <x v="0"/>
    <x v="0"/>
    <s v="Download"/>
    <n v="282"/>
    <n v="526.24"/>
  </r>
  <r>
    <s v="Credit Card"/>
    <x v="0"/>
    <x v="0"/>
    <x v="0"/>
    <s v="Download"/>
    <n v="276"/>
    <n v="526.24"/>
  </r>
  <r>
    <s v="Credit Card"/>
    <x v="0"/>
    <x v="0"/>
    <x v="0"/>
    <s v="Download"/>
    <n v="680"/>
    <n v="972.4"/>
  </r>
  <r>
    <s v="Credit Card"/>
    <x v="0"/>
    <x v="0"/>
    <x v="0"/>
    <s v="Download"/>
    <n v="767"/>
    <n v="1096.81"/>
  </r>
  <r>
    <s v="Credit Card"/>
    <x v="0"/>
    <x v="0"/>
    <x v="0"/>
    <s v="Download"/>
    <n v="285"/>
    <n v="407.55"/>
  </r>
  <r>
    <s v="Credit Card"/>
    <x v="0"/>
    <x v="0"/>
    <x v="0"/>
    <s v="Download"/>
    <n v="279"/>
    <n v="398.97"/>
  </r>
  <r>
    <s v="Credit Card"/>
    <x v="0"/>
    <x v="0"/>
    <x v="0"/>
    <s v="Download"/>
    <n v="213"/>
    <n v="304.58999999999997"/>
  </r>
  <r>
    <s v="Credit Card"/>
    <x v="0"/>
    <x v="0"/>
    <x v="0"/>
    <s v="Download"/>
    <n v="753"/>
    <n v="526.24"/>
  </r>
  <r>
    <s v="Credit Card"/>
    <x v="0"/>
    <x v="0"/>
    <x v="0"/>
    <s v="Download"/>
    <n v="806"/>
    <n v="526.24"/>
  </r>
  <r>
    <s v="Credit Card"/>
    <x v="0"/>
    <x v="0"/>
    <x v="0"/>
    <s v="Download"/>
    <n v="217"/>
    <n v="310.31"/>
  </r>
  <r>
    <s v="Credit Card"/>
    <x v="0"/>
    <x v="0"/>
    <x v="0"/>
    <s v="Download"/>
    <n v="259"/>
    <n v="370.37"/>
  </r>
  <r>
    <s v="Credit Card"/>
    <x v="0"/>
    <x v="0"/>
    <x v="0"/>
    <s v="Download"/>
    <n v="187"/>
    <n v="267.41000000000003"/>
  </r>
  <r>
    <s v="Credit Card"/>
    <x v="0"/>
    <x v="0"/>
    <x v="0"/>
    <s v="Shipment"/>
    <n v="287"/>
    <n v="410.41"/>
  </r>
  <r>
    <s v="Credit Card"/>
    <x v="0"/>
    <x v="1"/>
    <x v="0"/>
    <s v="Shipment"/>
    <n v="281"/>
    <n v="401.83"/>
  </r>
  <r>
    <s v="Credit Card"/>
    <x v="0"/>
    <x v="1"/>
    <x v="0"/>
    <s v="Shipment"/>
    <n v="275"/>
    <n v="393.25"/>
  </r>
  <r>
    <s v="Credit Card"/>
    <x v="0"/>
    <x v="1"/>
    <x v="0"/>
    <s v="Download"/>
    <n v="215"/>
    <n v="307.45"/>
  </r>
  <r>
    <s v="Credit Card"/>
    <x v="0"/>
    <x v="1"/>
    <x v="0"/>
    <s v="Download"/>
    <n v="263"/>
    <n v="376.09"/>
  </r>
  <r>
    <s v="Credit Card"/>
    <x v="0"/>
    <x v="1"/>
    <x v="0"/>
    <s v="Download"/>
    <n v="776"/>
    <n v="1109.68"/>
  </r>
  <r>
    <s v="Credit Card"/>
    <x v="0"/>
    <x v="1"/>
    <x v="0"/>
    <s v="Shipment"/>
    <n v="224"/>
    <n v="526.24"/>
  </r>
  <r>
    <s v="Credit Card"/>
    <x v="0"/>
    <x v="1"/>
    <x v="0"/>
    <s v="Shipment"/>
    <n v="218"/>
    <n v="526.24"/>
  </r>
  <r>
    <s v="Credit Card"/>
    <x v="0"/>
    <x v="1"/>
    <x v="0"/>
    <s v="Shipment"/>
    <n v="212"/>
    <n v="526.24"/>
  </r>
  <r>
    <s v="Credit Card"/>
    <x v="0"/>
    <x v="1"/>
    <x v="0"/>
    <s v="Download"/>
    <n v="194"/>
    <n v="277.42"/>
  </r>
  <r>
    <s v="Credit Card"/>
    <x v="0"/>
    <x v="1"/>
    <x v="0"/>
    <s v="Download"/>
    <n v="242"/>
    <n v="346.06"/>
  </r>
  <r>
    <s v="Credit Card"/>
    <x v="0"/>
    <x v="1"/>
    <x v="0"/>
    <s v="Download"/>
    <n v="164"/>
    <n v="234.52"/>
  </r>
  <r>
    <s v="Credit Card"/>
    <x v="0"/>
    <x v="1"/>
    <x v="0"/>
    <s v="Download"/>
    <n v="238"/>
    <n v="340.34"/>
  </r>
  <r>
    <s v="Credit Card"/>
    <x v="0"/>
    <x v="1"/>
    <x v="0"/>
    <s v="Download"/>
    <n v="166"/>
    <n v="237.38"/>
  </r>
  <r>
    <s v="Credit Card"/>
    <x v="0"/>
    <x v="1"/>
    <x v="0"/>
    <s v="Shipment"/>
    <n v="222"/>
    <n v="526.24"/>
  </r>
  <r>
    <s v="Credit Card"/>
    <x v="0"/>
    <x v="1"/>
    <x v="0"/>
    <s v="Shipment"/>
    <n v="216"/>
    <n v="526.24"/>
  </r>
  <r>
    <s v="Credit Card"/>
    <x v="0"/>
    <x v="1"/>
    <x v="0"/>
    <s v="Download"/>
    <n v="684"/>
    <n v="978.12"/>
  </r>
  <r>
    <s v="Credit Card"/>
    <x v="0"/>
    <x v="1"/>
    <x v="0"/>
    <s v="Download"/>
    <n v="717"/>
    <n v="1025.31"/>
  </r>
  <r>
    <s v="Credit Card"/>
    <x v="0"/>
    <x v="1"/>
    <x v="0"/>
    <s v="Download"/>
    <n v="770"/>
    <n v="1101.0999999999999"/>
  </r>
  <r>
    <s v="Credit Card"/>
    <x v="0"/>
    <x v="1"/>
    <x v="0"/>
    <s v="Shipment"/>
    <n v="225"/>
    <n v="321.75"/>
  </r>
  <r>
    <s v="Credit Card"/>
    <x v="0"/>
    <x v="1"/>
    <x v="0"/>
    <s v="Shipment"/>
    <n v="219"/>
    <n v="313.17"/>
  </r>
  <r>
    <s v="Credit Card"/>
    <x v="0"/>
    <x v="1"/>
    <x v="0"/>
    <s v="Shipment"/>
    <n v="213"/>
    <n v="304.58999999999997"/>
  </r>
  <r>
    <s v="Credit Card"/>
    <x v="0"/>
    <x v="1"/>
    <x v="0"/>
    <s v="Download"/>
    <n v="195"/>
    <n v="278.85000000000002"/>
  </r>
  <r>
    <s v="Credit Card"/>
    <x v="0"/>
    <x v="1"/>
    <x v="0"/>
    <s v="Download"/>
    <n v="810"/>
    <n v="526.24"/>
  </r>
  <r>
    <s v="Credit Card"/>
    <x v="0"/>
    <x v="1"/>
    <x v="0"/>
    <s v="Download"/>
    <n v="193"/>
    <n v="275.99"/>
  </r>
  <r>
    <s v="Credit Card"/>
    <x v="0"/>
    <x v="1"/>
    <x v="0"/>
    <s v="Download"/>
    <n v="241"/>
    <n v="344.63"/>
  </r>
  <r>
    <s v="Credit Card"/>
    <x v="0"/>
    <x v="1"/>
    <x v="0"/>
    <s v="Shipment"/>
    <n v="221"/>
    <n v="316.02999999999997"/>
  </r>
  <r>
    <s v="Credit Card"/>
    <x v="0"/>
    <x v="1"/>
    <x v="0"/>
    <s v="Shipment"/>
    <n v="215"/>
    <n v="307.45"/>
  </r>
  <r>
    <s v="Credit Card"/>
    <x v="0"/>
    <x v="1"/>
    <x v="0"/>
    <s v="Download"/>
    <n v="191"/>
    <n v="273.13"/>
  </r>
  <r>
    <s v="Credit Card"/>
    <x v="0"/>
    <x v="1"/>
    <x v="0"/>
    <s v="Download"/>
    <n v="239"/>
    <n v="341.77"/>
  </r>
  <r>
    <s v="Credit Card"/>
    <x v="0"/>
    <x v="1"/>
    <x v="0"/>
    <s v="Download"/>
    <n v="779"/>
    <n v="1113.97"/>
  </r>
  <r>
    <s v="Credit Card"/>
    <x v="0"/>
    <x v="1"/>
    <x v="0"/>
    <s v="Download"/>
    <n v="248"/>
    <n v="354.64"/>
  </r>
  <r>
    <s v="Credit Card"/>
    <x v="0"/>
    <x v="1"/>
    <x v="0"/>
    <s v="Download"/>
    <n v="218"/>
    <n v="311.74"/>
  </r>
  <r>
    <s v="Credit Card"/>
    <x v="0"/>
    <x v="1"/>
    <x v="0"/>
    <s v="Download"/>
    <n v="244"/>
    <n v="348.92"/>
  </r>
  <r>
    <s v="Credit Card"/>
    <x v="0"/>
    <x v="1"/>
    <x v="0"/>
    <s v="Download"/>
    <n v="292"/>
    <n v="417.56"/>
  </r>
  <r>
    <s v="Credit Card"/>
    <x v="0"/>
    <x v="1"/>
    <x v="0"/>
    <s v="Download"/>
    <n v="220"/>
    <n v="314.60000000000002"/>
  </r>
  <r>
    <s v="Credit Card"/>
    <x v="0"/>
    <x v="1"/>
    <x v="0"/>
    <s v="Download"/>
    <n v="675"/>
    <n v="965.25"/>
  </r>
  <r>
    <s v="Credit Card"/>
    <x v="0"/>
    <x v="1"/>
    <x v="0"/>
    <s v="Download"/>
    <n v="708"/>
    <n v="1012.44"/>
  </r>
  <r>
    <s v="Credit Card"/>
    <x v="0"/>
    <x v="1"/>
    <x v="0"/>
    <s v="Download"/>
    <n v="761"/>
    <n v="1088.23"/>
  </r>
  <r>
    <s v="Credit Card"/>
    <x v="0"/>
    <x v="1"/>
    <x v="0"/>
    <s v="Download"/>
    <n v="249"/>
    <n v="356.07"/>
  </r>
  <r>
    <s v="Credit Card"/>
    <x v="0"/>
    <x v="1"/>
    <x v="0"/>
    <s v="Download"/>
    <n v="748"/>
    <n v="526.24"/>
  </r>
  <r>
    <s v="Credit Card"/>
    <x v="0"/>
    <x v="1"/>
    <x v="0"/>
    <s v="Download"/>
    <n v="801"/>
    <n v="526.24"/>
  </r>
  <r>
    <s v="Credit Card"/>
    <x v="0"/>
    <x v="1"/>
    <x v="0"/>
    <s v="Download"/>
    <n v="247"/>
    <n v="353.21"/>
  </r>
  <r>
    <s v="Credit Card"/>
    <x v="0"/>
    <x v="1"/>
    <x v="0"/>
    <s v="Download"/>
    <n v="295"/>
    <n v="421.85"/>
  </r>
  <r>
    <s v="Credit Card"/>
    <x v="0"/>
    <x v="1"/>
    <x v="0"/>
    <s v="Download"/>
    <n v="217"/>
    <n v="310.31"/>
  </r>
  <r>
    <s v="Credit Card"/>
    <x v="0"/>
    <x v="1"/>
    <x v="0"/>
    <s v="Download"/>
    <n v="245"/>
    <n v="350.35"/>
  </r>
  <r>
    <s v="Credit Card"/>
    <x v="0"/>
    <x v="1"/>
    <x v="0"/>
    <s v="Download"/>
    <n v="293"/>
    <n v="418.99"/>
  </r>
  <r>
    <s v="Credit Card"/>
    <x v="0"/>
    <x v="1"/>
    <x v="0"/>
    <s v="Download"/>
    <n v="770"/>
    <n v="1101.0999999999999"/>
  </r>
  <r>
    <s v="Credit Card"/>
    <x v="0"/>
    <x v="1"/>
    <x v="0"/>
    <s v="Download"/>
    <n v="254"/>
    <n v="388.62"/>
  </r>
  <r>
    <s v="Credit Card"/>
    <x v="0"/>
    <x v="1"/>
    <x v="0"/>
    <s v="Download"/>
    <n v="296"/>
    <n v="423.28"/>
  </r>
  <r>
    <s v="Credit Card"/>
    <x v="0"/>
    <x v="1"/>
    <x v="0"/>
    <s v="Download"/>
    <n v="224"/>
    <n v="320.32"/>
  </r>
  <r>
    <s v="Credit Card"/>
    <x v="0"/>
    <x v="1"/>
    <x v="0"/>
    <s v="Shipment"/>
    <n v="370"/>
    <n v="529.1"/>
  </r>
  <r>
    <s v="Credit Card"/>
    <x v="0"/>
    <x v="1"/>
    <x v="0"/>
    <s v="Download"/>
    <n v="250"/>
    <n v="357.5"/>
  </r>
  <r>
    <s v="Credit Card"/>
    <x v="0"/>
    <x v="1"/>
    <x v="0"/>
    <s v="Download"/>
    <n v="298"/>
    <n v="426.14"/>
  </r>
  <r>
    <s v="Credit Card"/>
    <x v="0"/>
    <x v="1"/>
    <x v="0"/>
    <s v="Download"/>
    <n v="226"/>
    <n v="323.18"/>
  </r>
  <r>
    <s v="Credit Card"/>
    <x v="0"/>
    <x v="1"/>
    <x v="0"/>
    <s v="Shipment"/>
    <n v="372"/>
    <n v="526.24"/>
  </r>
  <r>
    <s v="Credit Card"/>
    <x v="0"/>
    <x v="1"/>
    <x v="0"/>
    <s v="Download"/>
    <n v="674"/>
    <n v="963.82"/>
  </r>
  <r>
    <s v="Credit Card"/>
    <x v="0"/>
    <x v="1"/>
    <x v="0"/>
    <s v="Download"/>
    <n v="707"/>
    <n v="1011.01"/>
  </r>
  <r>
    <s v="Credit Card"/>
    <x v="0"/>
    <x v="1"/>
    <x v="0"/>
    <s v="Download"/>
    <n v="747"/>
    <n v="526.24"/>
  </r>
  <r>
    <s v="Credit Card"/>
    <x v="0"/>
    <x v="1"/>
    <x v="0"/>
    <s v="Download"/>
    <n v="800"/>
    <n v="526.24"/>
  </r>
  <r>
    <s v="Credit Card"/>
    <x v="0"/>
    <x v="1"/>
    <x v="0"/>
    <s v="Download"/>
    <n v="253"/>
    <n v="361.79"/>
  </r>
  <r>
    <s v="Credit Card"/>
    <x v="0"/>
    <x v="1"/>
    <x v="0"/>
    <s v="Download"/>
    <n v="223"/>
    <n v="318.89"/>
  </r>
  <r>
    <s v="Credit Card"/>
    <x v="0"/>
    <x v="1"/>
    <x v="0"/>
    <s v="Shipment"/>
    <n v="873"/>
    <n v="1248.3900000000001"/>
  </r>
  <r>
    <s v="Credit Card"/>
    <x v="0"/>
    <x v="1"/>
    <x v="0"/>
    <s v="Download"/>
    <n v="251"/>
    <n v="358.93"/>
  </r>
  <r>
    <s v="Credit Card"/>
    <x v="0"/>
    <x v="1"/>
    <x v="0"/>
    <s v="Download"/>
    <n v="299"/>
    <n v="427.57"/>
  </r>
  <r>
    <s v="Credit Card"/>
    <x v="0"/>
    <x v="1"/>
    <x v="0"/>
    <s v="Download"/>
    <n v="769"/>
    <n v="1099.67"/>
  </r>
  <r>
    <s v="Credit Card"/>
    <x v="0"/>
    <x v="1"/>
    <x v="0"/>
    <s v="Shipment"/>
    <n v="302"/>
    <n v="431.86"/>
  </r>
  <r>
    <s v="Credit Card"/>
    <x v="0"/>
    <x v="1"/>
    <x v="0"/>
    <s v="Shipment"/>
    <n v="296"/>
    <n v="423.28"/>
  </r>
  <r>
    <s v="Credit Card"/>
    <x v="0"/>
    <x v="1"/>
    <x v="0"/>
    <s v="Download"/>
    <n v="218"/>
    <n v="311.74"/>
  </r>
  <r>
    <s v="Credit Card"/>
    <x v="0"/>
    <x v="1"/>
    <x v="0"/>
    <s v="Download"/>
    <n v="266"/>
    <n v="380.38"/>
  </r>
  <r>
    <s v="Credit Card"/>
    <x v="0"/>
    <x v="1"/>
    <x v="0"/>
    <s v="Download"/>
    <n v="194"/>
    <n v="277.42"/>
  </r>
  <r>
    <s v="Credit Card"/>
    <x v="0"/>
    <x v="1"/>
    <x v="0"/>
    <s v="Download"/>
    <n v="220"/>
    <n v="314.60000000000002"/>
  </r>
  <r>
    <s v="Credit Card"/>
    <x v="0"/>
    <x v="1"/>
    <x v="0"/>
    <s v="Download"/>
    <n v="268"/>
    <n v="383.24"/>
  </r>
  <r>
    <s v="Credit Card"/>
    <x v="0"/>
    <x v="1"/>
    <x v="0"/>
    <s v="Download"/>
    <n v="306"/>
    <n v="526.24"/>
  </r>
  <r>
    <s v="Credit Card"/>
    <x v="0"/>
    <x v="1"/>
    <x v="0"/>
    <s v="Download"/>
    <n v="300"/>
    <n v="526.24"/>
  </r>
  <r>
    <s v="Credit Card"/>
    <x v="0"/>
    <x v="1"/>
    <x v="0"/>
    <s v="Download"/>
    <n v="294"/>
    <n v="526.24"/>
  </r>
  <r>
    <s v="Credit Card"/>
    <x v="0"/>
    <x v="1"/>
    <x v="0"/>
    <s v="Download"/>
    <n v="679"/>
    <n v="970.97"/>
  </r>
  <r>
    <s v="Credit Card"/>
    <x v="0"/>
    <x v="1"/>
    <x v="0"/>
    <s v="Download"/>
    <n v="713"/>
    <n v="1019.59"/>
  </r>
  <r>
    <s v="Credit Card"/>
    <x v="0"/>
    <x v="1"/>
    <x v="0"/>
    <s v="Download"/>
    <n v="766"/>
    <n v="1095.3800000000001"/>
  </r>
  <r>
    <s v="Credit Card"/>
    <x v="0"/>
    <x v="1"/>
    <x v="0"/>
    <s v="Download"/>
    <n v="303"/>
    <n v="433.29"/>
  </r>
  <r>
    <s v="Credit Card"/>
    <x v="0"/>
    <x v="1"/>
    <x v="0"/>
    <s v="Download"/>
    <n v="297"/>
    <n v="424.71"/>
  </r>
  <r>
    <s v="Credit Card"/>
    <x v="0"/>
    <x v="1"/>
    <x v="0"/>
    <s v="Download"/>
    <n v="291"/>
    <n v="416.13"/>
  </r>
  <r>
    <s v="Credit Card"/>
    <x v="0"/>
    <x v="1"/>
    <x v="0"/>
    <s v="Download"/>
    <n v="219"/>
    <n v="313.17"/>
  </r>
  <r>
    <s v="Credit Card"/>
    <x v="0"/>
    <x v="1"/>
    <x v="0"/>
    <s v="Download"/>
    <n v="752"/>
    <n v="526.24"/>
  </r>
  <r>
    <s v="Credit Card"/>
    <x v="0"/>
    <x v="1"/>
    <x v="0"/>
    <s v="Download"/>
    <n v="805"/>
    <n v="526.24"/>
  </r>
  <r>
    <s v="Credit Card"/>
    <x v="0"/>
    <x v="1"/>
    <x v="0"/>
    <s v="Download"/>
    <n v="265"/>
    <n v="378.95"/>
  </r>
  <r>
    <s v="Credit Card"/>
    <x v="0"/>
    <x v="1"/>
    <x v="0"/>
    <s v="Download"/>
    <n v="193"/>
    <n v="275.99"/>
  </r>
  <r>
    <s v="Credit Card"/>
    <x v="0"/>
    <x v="1"/>
    <x v="0"/>
    <s v="Shipment"/>
    <n v="884"/>
    <n v="1264.1199999999999"/>
  </r>
  <r>
    <s v="Credit Card"/>
    <x v="0"/>
    <x v="1"/>
    <x v="0"/>
    <s v="Shipment"/>
    <n v="885"/>
    <n v="1265.55"/>
  </r>
  <r>
    <s v="Credit Card"/>
    <x v="0"/>
    <x v="1"/>
    <x v="0"/>
    <s v="Shipment"/>
    <n v="886"/>
    <n v="1266.98"/>
  </r>
  <r>
    <s v="Credit Card"/>
    <x v="0"/>
    <x v="1"/>
    <x v="0"/>
    <s v="Download"/>
    <n v="221"/>
    <n v="316.02999999999997"/>
  </r>
  <r>
    <s v="Credit Card"/>
    <x v="0"/>
    <x v="1"/>
    <x v="0"/>
    <s v="Download"/>
    <n v="269"/>
    <n v="384.67"/>
  </r>
  <r>
    <s v="Credit Card"/>
    <x v="0"/>
    <x v="1"/>
    <x v="0"/>
    <s v="Download"/>
    <n v="775"/>
    <n v="1108.25"/>
  </r>
  <r>
    <s v="Credit Card"/>
    <x v="0"/>
    <x v="1"/>
    <x v="0"/>
    <s v="Shipment"/>
    <n v="320"/>
    <n v="457.6"/>
  </r>
  <r>
    <s v="Credit Card"/>
    <x v="0"/>
    <x v="1"/>
    <x v="0"/>
    <s v="Shipment"/>
    <n v="314"/>
    <n v="449.02"/>
  </r>
  <r>
    <s v="Credit Card"/>
    <x v="0"/>
    <x v="1"/>
    <x v="0"/>
    <s v="Shipment"/>
    <n v="308"/>
    <n v="440.44"/>
  </r>
  <r>
    <s v="Credit Card"/>
    <x v="0"/>
    <x v="1"/>
    <x v="0"/>
    <s v="Download"/>
    <n v="224"/>
    <n v="320.32"/>
  </r>
  <r>
    <s v="Credit Card"/>
    <x v="0"/>
    <x v="1"/>
    <x v="0"/>
    <s v="Download"/>
    <n v="272"/>
    <n v="388.96"/>
  </r>
  <r>
    <s v="Credit Card"/>
    <x v="0"/>
    <x v="1"/>
    <x v="0"/>
    <s v="Download"/>
    <n v="200"/>
    <n v="286"/>
  </r>
  <r>
    <s v="Credit Card"/>
    <x v="0"/>
    <x v="1"/>
    <x v="0"/>
    <s v="Download"/>
    <n v="226"/>
    <n v="323.18"/>
  </r>
  <r>
    <s v="Credit Card"/>
    <x v="0"/>
    <x v="1"/>
    <x v="0"/>
    <s v="Download"/>
    <n v="274"/>
    <n v="391.82"/>
  </r>
  <r>
    <s v="Credit Card"/>
    <x v="0"/>
    <x v="1"/>
    <x v="0"/>
    <s v="Download"/>
    <n v="196"/>
    <n v="280.27999999999997"/>
  </r>
  <r>
    <s v="Credit Card"/>
    <x v="0"/>
    <x v="1"/>
    <x v="0"/>
    <s v="Download"/>
    <n v="318"/>
    <n v="526.24"/>
  </r>
  <r>
    <s v="Credit Card"/>
    <x v="0"/>
    <x v="1"/>
    <x v="0"/>
    <s v="Download"/>
    <n v="312"/>
    <n v="526.24"/>
  </r>
  <r>
    <s v="Credit Card"/>
    <x v="0"/>
    <x v="1"/>
    <x v="0"/>
    <s v="Download"/>
    <n v="712"/>
    <n v="1018.16"/>
  </r>
  <r>
    <s v="Credit Card"/>
    <x v="0"/>
    <x v="1"/>
    <x v="0"/>
    <s v="Download"/>
    <n v="765"/>
    <n v="1093.95"/>
  </r>
  <r>
    <s v="Credit Card"/>
    <x v="0"/>
    <x v="1"/>
    <x v="0"/>
    <s v="Shipment"/>
    <n v="321"/>
    <n v="459.03"/>
  </r>
  <r>
    <s v="Credit Card"/>
    <x v="0"/>
    <x v="1"/>
    <x v="0"/>
    <s v="Download"/>
    <n v="315"/>
    <n v="450.45"/>
  </r>
  <r>
    <s v="Credit Card"/>
    <x v="0"/>
    <x v="1"/>
    <x v="0"/>
    <s v="Download"/>
    <n v="309"/>
    <n v="441.87"/>
  </r>
  <r>
    <s v="Credit Card"/>
    <x v="0"/>
    <x v="1"/>
    <x v="0"/>
    <s v="Download"/>
    <n v="225"/>
    <n v="321.75"/>
  </r>
  <r>
    <s v="Credit Card"/>
    <x v="0"/>
    <x v="1"/>
    <x v="0"/>
    <s v="Download"/>
    <n v="751"/>
    <n v="526.24"/>
  </r>
  <r>
    <s v="Credit Card"/>
    <x v="0"/>
    <x v="1"/>
    <x v="0"/>
    <s v="Download"/>
    <n v="223"/>
    <n v="318.89"/>
  </r>
  <r>
    <s v="Credit Card"/>
    <x v="0"/>
    <x v="1"/>
    <x v="0"/>
    <s v="Download"/>
    <n v="271"/>
    <n v="387.53"/>
  </r>
  <r>
    <s v="Credit Card"/>
    <x v="0"/>
    <x v="1"/>
    <x v="0"/>
    <s v="Download"/>
    <n v="199"/>
    <n v="284.57"/>
  </r>
  <r>
    <s v="Credit Card"/>
    <x v="0"/>
    <x v="1"/>
    <x v="0"/>
    <s v="Shipment"/>
    <n v="882"/>
    <n v="1261.26"/>
  </r>
  <r>
    <s v="Credit Card"/>
    <x v="0"/>
    <x v="1"/>
    <x v="0"/>
    <s v="Shipment"/>
    <n v="883"/>
    <n v="1262.69"/>
  </r>
  <r>
    <s v="Credit Card"/>
    <x v="0"/>
    <x v="1"/>
    <x v="0"/>
    <s v="Download"/>
    <n v="227"/>
    <n v="324.61"/>
  </r>
  <r>
    <s v="Credit Card"/>
    <x v="0"/>
    <x v="1"/>
    <x v="0"/>
    <s v="Download"/>
    <n v="774"/>
    <n v="1106.82"/>
  </r>
  <r>
    <s v="Credit Card"/>
    <x v="0"/>
    <x v="1"/>
    <x v="0"/>
    <s v="Download"/>
    <n v="368"/>
    <n v="526.24"/>
  </r>
  <r>
    <s v="Credit Card"/>
    <x v="0"/>
    <x v="1"/>
    <x v="0"/>
    <s v="Shipment"/>
    <n v="362"/>
    <n v="517.66"/>
  </r>
  <r>
    <s v="Credit Card"/>
    <x v="0"/>
    <x v="1"/>
    <x v="0"/>
    <s v="Shipment"/>
    <n v="356"/>
    <n v="509.08"/>
  </r>
  <r>
    <s v="Credit Card"/>
    <x v="0"/>
    <x v="1"/>
    <x v="0"/>
    <s v="Download"/>
    <n v="242"/>
    <n v="346.06"/>
  </r>
  <r>
    <s v="Credit Card"/>
    <x v="0"/>
    <x v="1"/>
    <x v="0"/>
    <s v="Download"/>
    <n v="290"/>
    <n v="414.7"/>
  </r>
  <r>
    <s v="Credit Card"/>
    <x v="0"/>
    <x v="1"/>
    <x v="0"/>
    <s v="Download"/>
    <n v="212"/>
    <n v="303.16000000000003"/>
  </r>
  <r>
    <s v="Credit Card"/>
    <x v="0"/>
    <x v="1"/>
    <x v="0"/>
    <s v="Download"/>
    <n v="286"/>
    <n v="408.98"/>
  </r>
  <r>
    <s v="Credit Card"/>
    <x v="0"/>
    <x v="1"/>
    <x v="0"/>
    <s v="Download"/>
    <n v="214"/>
    <n v="306.02"/>
  </r>
  <r>
    <s v="Credit Card"/>
    <x v="0"/>
    <x v="1"/>
    <x v="0"/>
    <s v="Download"/>
    <n v="366"/>
    <n v="526.24"/>
  </r>
  <r>
    <s v="Credit Card"/>
    <x v="0"/>
    <x v="1"/>
    <x v="0"/>
    <s v="Shipment"/>
    <n v="360"/>
    <n v="526.24"/>
  </r>
  <r>
    <s v="Credit Card"/>
    <x v="0"/>
    <x v="1"/>
    <x v="0"/>
    <s v="Download"/>
    <n v="676"/>
    <n v="966.68"/>
  </r>
  <r>
    <s v="Credit Card"/>
    <x v="0"/>
    <x v="1"/>
    <x v="0"/>
    <s v="Download"/>
    <n v="709"/>
    <n v="1013.87"/>
  </r>
  <r>
    <s v="Credit Card"/>
    <x v="0"/>
    <x v="1"/>
    <x v="0"/>
    <s v="Download"/>
    <n v="762"/>
    <n v="1089.6600000000001"/>
  </r>
  <r>
    <s v="Credit Card"/>
    <x v="0"/>
    <x v="1"/>
    <x v="0"/>
    <s v="Download"/>
    <n v="369"/>
    <n v="527.66999999999996"/>
  </r>
  <r>
    <s v="Credit Card"/>
    <x v="0"/>
    <x v="1"/>
    <x v="0"/>
    <s v="Download"/>
    <n v="363"/>
    <n v="519.09"/>
  </r>
  <r>
    <s v="Credit Card"/>
    <x v="0"/>
    <x v="1"/>
    <x v="0"/>
    <s v="Shipment"/>
    <n v="357"/>
    <n v="510.51"/>
  </r>
  <r>
    <s v="Credit Card"/>
    <x v="0"/>
    <x v="1"/>
    <x v="0"/>
    <s v="Download"/>
    <n v="243"/>
    <n v="347.49"/>
  </r>
  <r>
    <s v="Credit Card"/>
    <x v="0"/>
    <x v="1"/>
    <x v="0"/>
    <s v="Download"/>
    <n v="802"/>
    <n v="526.24"/>
  </r>
  <r>
    <s v="Credit Card"/>
    <x v="0"/>
    <x v="1"/>
    <x v="0"/>
    <s v="Download"/>
    <n v="241"/>
    <n v="344.63"/>
  </r>
  <r>
    <s v="Credit Card"/>
    <x v="0"/>
    <x v="1"/>
    <x v="0"/>
    <s v="Download"/>
    <n v="289"/>
    <n v="413.27"/>
  </r>
  <r>
    <s v="Credit Card"/>
    <x v="0"/>
    <x v="1"/>
    <x v="0"/>
    <s v="Download"/>
    <n v="874"/>
    <n v="1249.82"/>
  </r>
  <r>
    <s v="Credit Card"/>
    <x v="0"/>
    <x v="1"/>
    <x v="0"/>
    <s v="Shipment"/>
    <n v="875"/>
    <n v="1251.25"/>
  </r>
  <r>
    <s v="Credit Card"/>
    <x v="0"/>
    <x v="1"/>
    <x v="0"/>
    <s v="Download"/>
    <n v="239"/>
    <n v="341.77"/>
  </r>
  <r>
    <s v="Credit Card"/>
    <x v="0"/>
    <x v="1"/>
    <x v="0"/>
    <s v="Download"/>
    <n v="287"/>
    <n v="410.41"/>
  </r>
  <r>
    <s v="Credit Card"/>
    <x v="0"/>
    <x v="1"/>
    <x v="0"/>
    <s v="Download"/>
    <n v="771"/>
    <n v="1102.53"/>
  </r>
  <r>
    <s v="Credit Card"/>
    <x v="0"/>
    <x v="1"/>
    <x v="0"/>
    <s v="Shipment"/>
    <n v="338"/>
    <n v="483.34"/>
  </r>
  <r>
    <s v="Credit Card"/>
    <x v="0"/>
    <x v="1"/>
    <x v="0"/>
    <s v="Shipment"/>
    <n v="332"/>
    <n v="474.76"/>
  </r>
  <r>
    <s v="Credit Card"/>
    <x v="0"/>
    <x v="1"/>
    <x v="0"/>
    <s v="Shipment"/>
    <n v="326"/>
    <n v="466.18"/>
  </r>
  <r>
    <s v="Credit Card"/>
    <x v="0"/>
    <x v="1"/>
    <x v="0"/>
    <s v="Download"/>
    <n v="230"/>
    <n v="328.9"/>
  </r>
  <r>
    <s v="Credit Card"/>
    <x v="0"/>
    <x v="1"/>
    <x v="0"/>
    <s v="Download"/>
    <n v="278"/>
    <n v="397.54"/>
  </r>
  <r>
    <s v="Credit Card"/>
    <x v="0"/>
    <x v="1"/>
    <x v="0"/>
    <s v="Download"/>
    <n v="206"/>
    <n v="294.58"/>
  </r>
  <r>
    <s v="Credit Card"/>
    <x v="0"/>
    <x v="1"/>
    <x v="0"/>
    <s v="Download"/>
    <n v="232"/>
    <n v="331.76"/>
  </r>
  <r>
    <s v="Credit Card"/>
    <x v="0"/>
    <x v="1"/>
    <x v="0"/>
    <s v="Download"/>
    <n v="202"/>
    <n v="288.86"/>
  </r>
  <r>
    <s v="Credit Card"/>
    <x v="0"/>
    <x v="1"/>
    <x v="0"/>
    <s v="Shipment"/>
    <n v="336"/>
    <n v="526.24"/>
  </r>
  <r>
    <s v="Credit Card"/>
    <x v="0"/>
    <x v="1"/>
    <x v="0"/>
    <s v="Shipment"/>
    <n v="330"/>
    <n v="526.24"/>
  </r>
  <r>
    <s v="Credit Card"/>
    <x v="0"/>
    <x v="1"/>
    <x v="0"/>
    <s v="Shipment"/>
    <n v="324"/>
    <n v="526.24"/>
  </r>
  <r>
    <s v="Credit Card"/>
    <x v="0"/>
    <x v="1"/>
    <x v="0"/>
    <s v="Download"/>
    <n v="678"/>
    <n v="969.54"/>
  </r>
  <r>
    <s v="Credit Card"/>
    <x v="0"/>
    <x v="1"/>
    <x v="0"/>
    <s v="Download"/>
    <n v="711"/>
    <n v="1016.73"/>
  </r>
  <r>
    <s v="Credit Card"/>
    <x v="0"/>
    <x v="1"/>
    <x v="0"/>
    <s v="Download"/>
    <n v="764"/>
    <n v="1092.52"/>
  </r>
  <r>
    <s v="Credit Card"/>
    <x v="0"/>
    <x v="1"/>
    <x v="0"/>
    <s v="Shipment"/>
    <n v="333"/>
    <n v="476.19"/>
  </r>
  <r>
    <s v="Credit Card"/>
    <x v="0"/>
    <x v="1"/>
    <x v="0"/>
    <s v="Shipment"/>
    <n v="327"/>
    <n v="467.61"/>
  </r>
  <r>
    <s v="Credit Card"/>
    <x v="0"/>
    <x v="1"/>
    <x v="0"/>
    <s v="Download"/>
    <n v="231"/>
    <n v="330.33"/>
  </r>
  <r>
    <s v="Credit Card"/>
    <x v="0"/>
    <x v="1"/>
    <x v="0"/>
    <s v="Download"/>
    <n v="750"/>
    <n v="526.24"/>
  </r>
  <r>
    <s v="Credit Card"/>
    <x v="0"/>
    <x v="1"/>
    <x v="0"/>
    <s v="Download"/>
    <n v="804"/>
    <n v="526.24"/>
  </r>
  <r>
    <s v="Credit Card"/>
    <x v="0"/>
    <x v="1"/>
    <x v="0"/>
    <s v="Download"/>
    <n v="229"/>
    <n v="327.47000000000003"/>
  </r>
  <r>
    <s v="Credit Card"/>
    <x v="0"/>
    <x v="1"/>
    <x v="0"/>
    <s v="Download"/>
    <n v="277"/>
    <n v="396.11"/>
  </r>
  <r>
    <s v="Credit Card"/>
    <x v="0"/>
    <x v="0"/>
    <x v="0"/>
    <s v="Download"/>
    <n v="205"/>
    <n v="293.14999999999998"/>
  </r>
  <r>
    <s v="Credit Card"/>
    <x v="0"/>
    <x v="0"/>
    <x v="0"/>
    <s v="Shipment"/>
    <n v="879"/>
    <n v="1256.97"/>
  </r>
  <r>
    <s v="Credit Card"/>
    <x v="0"/>
    <x v="0"/>
    <x v="0"/>
    <s v="Shipment"/>
    <n v="880"/>
    <n v="1258.4000000000001"/>
  </r>
  <r>
    <s v="Credit Card"/>
    <x v="0"/>
    <x v="0"/>
    <x v="0"/>
    <s v="Shipment"/>
    <n v="881"/>
    <n v="1259.83"/>
  </r>
  <r>
    <s v="Credit Card"/>
    <x v="0"/>
    <x v="0"/>
    <x v="0"/>
    <s v="Download"/>
    <n v="233"/>
    <n v="333.19"/>
  </r>
  <r>
    <s v="Credit Card"/>
    <x v="0"/>
    <x v="0"/>
    <x v="0"/>
    <s v="Download"/>
    <n v="275"/>
    <n v="393.25"/>
  </r>
  <r>
    <s v="Credit Card"/>
    <x v="0"/>
    <x v="0"/>
    <x v="0"/>
    <s v="Download"/>
    <n v="773"/>
    <n v="1105.3900000000001"/>
  </r>
  <r>
    <s v="Credit Card"/>
    <x v="0"/>
    <x v="0"/>
    <x v="0"/>
    <s v="Shipment"/>
    <n v="242"/>
    <n v="526.24"/>
  </r>
  <r>
    <s v="Credit Card"/>
    <x v="0"/>
    <x v="0"/>
    <x v="0"/>
    <s v="Shipment"/>
    <n v="236"/>
    <n v="526.24"/>
  </r>
  <r>
    <s v="Credit Card"/>
    <x v="0"/>
    <x v="0"/>
    <x v="0"/>
    <s v="Shipment"/>
    <n v="230"/>
    <n v="526.24"/>
  </r>
  <r>
    <s v="Credit Card"/>
    <x v="0"/>
    <x v="0"/>
    <x v="0"/>
    <s v="Download"/>
    <n v="200"/>
    <n v="286"/>
  </r>
  <r>
    <s v="Credit Card"/>
    <x v="0"/>
    <x v="0"/>
    <x v="0"/>
    <s v="Download"/>
    <n v="170"/>
    <n v="243.1"/>
  </r>
  <r>
    <s v="Credit Card"/>
    <x v="0"/>
    <x v="0"/>
    <x v="0"/>
    <s v="Download"/>
    <n v="196"/>
    <n v="280.27999999999997"/>
  </r>
  <r>
    <s v="Credit Card"/>
    <x v="0"/>
    <x v="0"/>
    <x v="0"/>
    <s v="Download"/>
    <n v="244"/>
    <n v="348.92"/>
  </r>
  <r>
    <s v="Credit Card"/>
    <x v="0"/>
    <x v="0"/>
    <x v="0"/>
    <s v="Download"/>
    <n v="172"/>
    <n v="245.96"/>
  </r>
  <r>
    <s v="Credit Card"/>
    <x v="0"/>
    <x v="0"/>
    <x v="0"/>
    <s v="Shipment"/>
    <n v="240"/>
    <n v="526.24"/>
  </r>
  <r>
    <s v="Credit Card"/>
    <x v="0"/>
    <x v="0"/>
    <x v="0"/>
    <s v="Shipment"/>
    <n v="234"/>
    <n v="526.24"/>
  </r>
  <r>
    <s v="Credit Card"/>
    <x v="0"/>
    <x v="0"/>
    <x v="0"/>
    <s v="Shipment"/>
    <n v="228"/>
    <n v="526.24"/>
  </r>
  <r>
    <s v="Credit Card"/>
    <x v="0"/>
    <x v="0"/>
    <x v="0"/>
    <s v="Download"/>
    <n v="683"/>
    <n v="976.69"/>
  </r>
  <r>
    <s v="Credit Card"/>
    <x v="0"/>
    <x v="0"/>
    <x v="0"/>
    <s v="Download"/>
    <n v="716"/>
    <n v="1023.88"/>
  </r>
  <r>
    <s v="Credit Card"/>
    <x v="0"/>
    <x v="0"/>
    <x v="0"/>
    <s v="Download"/>
    <n v="769"/>
    <n v="1099.67"/>
  </r>
  <r>
    <s v="Credit Card"/>
    <x v="0"/>
    <x v="0"/>
    <x v="0"/>
    <s v="Shipment"/>
    <n v="237"/>
    <n v="338.91"/>
  </r>
  <r>
    <s v="Credit Card"/>
    <x v="0"/>
    <x v="0"/>
    <x v="0"/>
    <s v="Shipment"/>
    <n v="231"/>
    <n v="330.33"/>
  </r>
  <r>
    <s v="Credit Card"/>
    <x v="0"/>
    <x v="0"/>
    <x v="0"/>
    <s v="Download"/>
    <n v="201"/>
    <n v="287.43"/>
  </r>
  <r>
    <s v="Credit Card"/>
    <x v="0"/>
    <x v="0"/>
    <x v="0"/>
    <s v="Download"/>
    <n v="756"/>
    <n v="526.24"/>
  </r>
  <r>
    <s v="Credit Card"/>
    <x v="0"/>
    <x v="0"/>
    <x v="0"/>
    <s v="Download"/>
    <n v="809"/>
    <n v="526.24"/>
  </r>
  <r>
    <s v="Credit Card"/>
    <x v="0"/>
    <x v="0"/>
    <x v="0"/>
    <s v="Download"/>
    <n v="199"/>
    <n v="284.57"/>
  </r>
  <r>
    <s v="Credit Card"/>
    <x v="0"/>
    <x v="0"/>
    <x v="0"/>
    <s v="Download"/>
    <n v="247"/>
    <n v="353.21"/>
  </r>
  <r>
    <s v="Credit Card"/>
    <x v="0"/>
    <x v="0"/>
    <x v="0"/>
    <s v="Download"/>
    <n v="169"/>
    <n v="241.67"/>
  </r>
  <r>
    <s v="Credit Card"/>
    <x v="0"/>
    <x v="0"/>
    <x v="0"/>
    <s v="Shipment"/>
    <n v="239"/>
    <n v="341.77"/>
  </r>
  <r>
    <s v="Credit Card"/>
    <x v="0"/>
    <x v="0"/>
    <x v="0"/>
    <s v="Shipment"/>
    <n v="233"/>
    <n v="333.19"/>
  </r>
  <r>
    <s v="Credit Card"/>
    <x v="0"/>
    <x v="0"/>
    <x v="0"/>
    <s v="Shipment"/>
    <n v="227"/>
    <n v="324.61"/>
  </r>
  <r>
    <s v="Credit Card"/>
    <x v="0"/>
    <x v="0"/>
    <x v="0"/>
    <s v="Download"/>
    <n v="197"/>
    <n v="281.70999999999998"/>
  </r>
  <r>
    <s v="Credit Card"/>
    <x v="0"/>
    <x v="0"/>
    <x v="0"/>
    <s v="Download"/>
    <n v="245"/>
    <n v="350.35"/>
  </r>
  <r>
    <s v="Credit Card"/>
    <x v="0"/>
    <x v="0"/>
    <x v="0"/>
    <s v="Download"/>
    <n v="778"/>
    <n v="1112.54"/>
  </r>
  <r>
    <s v="Credit Card"/>
    <x v="0"/>
    <x v="0"/>
    <x v="0"/>
    <s v="Shipment"/>
    <n v="254"/>
    <n v="526.24"/>
  </r>
  <r>
    <s v="Credit Card"/>
    <x v="0"/>
    <x v="0"/>
    <x v="0"/>
    <s v="Shipment"/>
    <n v="248"/>
    <n v="526.24"/>
  </r>
  <r>
    <s v="Credit Card"/>
    <x v="0"/>
    <x v="0"/>
    <x v="0"/>
    <s v="Download"/>
    <n v="206"/>
    <n v="294.58"/>
  </r>
  <r>
    <s v="Credit Card"/>
    <x v="0"/>
    <x v="0"/>
    <x v="0"/>
    <s v="Download"/>
    <n v="248"/>
    <n v="354.64"/>
  </r>
  <r>
    <s v="Credit Card"/>
    <x v="0"/>
    <x v="0"/>
    <x v="0"/>
    <s v="Download"/>
    <n v="176"/>
    <n v="251.68"/>
  </r>
  <r>
    <s v="Credit Card"/>
    <x v="0"/>
    <x v="0"/>
    <x v="0"/>
    <s v="Download"/>
    <n v="202"/>
    <n v="288.86"/>
  </r>
  <r>
    <s v="Credit Card"/>
    <x v="0"/>
    <x v="0"/>
    <x v="0"/>
    <s v="Download"/>
    <n v="250"/>
    <n v="357.5"/>
  </r>
  <r>
    <s v="Credit Card"/>
    <x v="0"/>
    <x v="0"/>
    <x v="0"/>
    <s v="Download"/>
    <n v="178"/>
    <n v="254.54"/>
  </r>
  <r>
    <s v="Credit Card"/>
    <x v="0"/>
    <x v="0"/>
    <x v="0"/>
    <s v="Download"/>
    <n v="258"/>
    <n v="526.24"/>
  </r>
  <r>
    <s v="Credit Card"/>
    <x v="0"/>
    <x v="0"/>
    <x v="0"/>
    <s v="Download"/>
    <n v="252"/>
    <n v="526.24"/>
  </r>
  <r>
    <s v="Credit Card"/>
    <x v="0"/>
    <x v="0"/>
    <x v="0"/>
    <s v="Shipment"/>
    <n v="246"/>
    <n v="526.24"/>
  </r>
  <r>
    <s v="Credit Card"/>
    <x v="0"/>
    <x v="0"/>
    <x v="0"/>
    <s v="Download"/>
    <n v="682"/>
    <n v="975.26"/>
  </r>
  <r>
    <s v="Credit Card"/>
    <x v="0"/>
    <x v="0"/>
    <x v="0"/>
    <s v="Download"/>
    <n v="715"/>
    <n v="1022.45"/>
  </r>
  <r>
    <s v="Credit Card"/>
    <x v="0"/>
    <x v="0"/>
    <x v="0"/>
    <s v="Download"/>
    <n v="255"/>
    <n v="364.65"/>
  </r>
  <r>
    <s v="Credit Card"/>
    <x v="0"/>
    <x v="0"/>
    <x v="0"/>
    <s v="Download"/>
    <n v="249"/>
    <n v="356.07"/>
  </r>
  <r>
    <s v="Credit Card"/>
    <x v="0"/>
    <x v="0"/>
    <x v="0"/>
    <s v="Shipment"/>
    <n v="243"/>
    <n v="347.49"/>
  </r>
  <r>
    <s v="Credit Card"/>
    <x v="0"/>
    <x v="0"/>
    <x v="0"/>
    <s v="Download"/>
    <n v="755"/>
    <n v="526.24"/>
  </r>
  <r>
    <s v="Credit Card"/>
    <x v="0"/>
    <x v="0"/>
    <x v="0"/>
    <s v="Download"/>
    <n v="808"/>
    <n v="526.24"/>
  </r>
  <r>
    <s v="Credit Card"/>
    <x v="0"/>
    <x v="0"/>
    <x v="0"/>
    <s v="Download"/>
    <n v="205"/>
    <n v="293.14999999999998"/>
  </r>
  <r>
    <s v="Credit Card"/>
    <x v="0"/>
    <x v="0"/>
    <x v="0"/>
    <s v="Download"/>
    <n v="253"/>
    <n v="361.79"/>
  </r>
  <r>
    <s v="Credit Card"/>
    <x v="0"/>
    <x v="0"/>
    <x v="0"/>
    <s v="Download"/>
    <n v="175"/>
    <n v="250.25"/>
  </r>
  <r>
    <s v="Credit Card"/>
    <x v="0"/>
    <x v="0"/>
    <x v="0"/>
    <s v="Shipment"/>
    <n v="257"/>
    <n v="367.51"/>
  </r>
  <r>
    <s v="Credit Card"/>
    <x v="0"/>
    <x v="0"/>
    <x v="0"/>
    <s v="Shipment"/>
    <n v="251"/>
    <n v="358.93"/>
  </r>
  <r>
    <s v="Credit Card"/>
    <x v="0"/>
    <x v="0"/>
    <x v="0"/>
    <s v="Shipment"/>
    <n v="245"/>
    <n v="350.35"/>
  </r>
  <r>
    <s v="Credit Card"/>
    <x v="0"/>
    <x v="0"/>
    <x v="0"/>
    <s v="Download"/>
    <n v="203"/>
    <n v="290.29000000000002"/>
  </r>
  <r>
    <s v="Credit Card"/>
    <x v="0"/>
    <x v="0"/>
    <x v="0"/>
    <s v="Download"/>
    <n v="251"/>
    <n v="358.93"/>
  </r>
  <r>
    <s v="Credit Card"/>
    <x v="0"/>
    <x v="0"/>
    <x v="0"/>
    <s v="Download"/>
    <n v="777"/>
    <n v="1111.1099999999999"/>
  </r>
  <r>
    <s v="Credit Card"/>
    <x v="0"/>
    <x v="0"/>
    <x v="0"/>
    <s v="Shipment"/>
    <n v="272"/>
    <n v="526.24"/>
  </r>
  <r>
    <s v="Credit Card"/>
    <x v="0"/>
    <x v="0"/>
    <x v="0"/>
    <s v="Shipment"/>
    <n v="266"/>
    <n v="526.24"/>
  </r>
  <r>
    <s v="Credit Card"/>
    <x v="0"/>
    <x v="0"/>
    <x v="0"/>
    <s v="Shipment"/>
    <n v="260"/>
    <n v="526.24"/>
  </r>
  <r>
    <s v="Credit Card"/>
    <x v="0"/>
    <x v="0"/>
    <x v="0"/>
    <s v="Download"/>
    <n v="254"/>
    <n v="363.22"/>
  </r>
  <r>
    <s v="Credit Card"/>
    <x v="0"/>
    <x v="0"/>
    <x v="0"/>
    <s v="Download"/>
    <n v="182"/>
    <n v="260.26"/>
  </r>
  <r>
    <s v="Credit Card"/>
    <x v="0"/>
    <x v="0"/>
    <x v="0"/>
    <s v="Download"/>
    <n v="208"/>
    <n v="297.44"/>
  </r>
  <r>
    <s v="Credit Card"/>
    <x v="0"/>
    <x v="0"/>
    <x v="0"/>
    <s v="Download"/>
    <n v="256"/>
    <n v="366.08"/>
  </r>
  <r>
    <s v="Credit Card"/>
    <x v="0"/>
    <x v="0"/>
    <x v="0"/>
    <s v="Download"/>
    <n v="184"/>
    <n v="263.12"/>
  </r>
  <r>
    <s v="Credit Card"/>
    <x v="0"/>
    <x v="0"/>
    <x v="0"/>
    <s v="Download"/>
    <n v="270"/>
    <n v="526.24"/>
  </r>
  <r>
    <s v="Credit Card"/>
    <x v="0"/>
    <x v="0"/>
    <x v="0"/>
    <s v="Download"/>
    <n v="264"/>
    <n v="526.24"/>
  </r>
  <r>
    <s v="Credit Card"/>
    <x v="0"/>
    <x v="0"/>
    <x v="0"/>
    <s v="Download"/>
    <n v="681"/>
    <n v="973.83"/>
  </r>
  <r>
    <s v="Credit Card"/>
    <x v="0"/>
    <x v="0"/>
    <x v="0"/>
    <s v="Download"/>
    <n v="714"/>
    <n v="1021.02"/>
  </r>
  <r>
    <s v="Credit Card"/>
    <x v="0"/>
    <x v="0"/>
    <x v="0"/>
    <s v="Download"/>
    <n v="768"/>
    <n v="1098.24"/>
  </r>
  <r>
    <s v="Credit Card"/>
    <x v="0"/>
    <x v="0"/>
    <x v="0"/>
    <s v="Download"/>
    <n v="273"/>
    <n v="390.39"/>
  </r>
  <r>
    <s v="Credit Card"/>
    <x v="0"/>
    <x v="0"/>
    <x v="0"/>
    <s v="Download"/>
    <n v="267"/>
    <n v="381.81"/>
  </r>
  <r>
    <s v="Credit Card"/>
    <x v="0"/>
    <x v="0"/>
    <x v="0"/>
    <s v="Download"/>
    <n v="261"/>
    <n v="373.23"/>
  </r>
  <r>
    <s v="Credit Card"/>
    <x v="0"/>
    <x v="0"/>
    <x v="0"/>
    <s v="Download"/>
    <n v="207"/>
    <n v="296.01"/>
  </r>
  <r>
    <s v="Credit Card"/>
    <x v="0"/>
    <x v="0"/>
    <x v="0"/>
    <s v="Download"/>
    <n v="754"/>
    <n v="526.24"/>
  </r>
  <r>
    <s v="Credit Card"/>
    <x v="0"/>
    <x v="0"/>
    <x v="0"/>
    <s v="Download"/>
    <n v="807"/>
    <n v="526.24"/>
  </r>
  <r>
    <s v="Credit Card"/>
    <x v="0"/>
    <x v="0"/>
    <x v="0"/>
    <s v="Download"/>
    <n v="211"/>
    <n v="301.73"/>
  </r>
  <r>
    <s v="Credit Card"/>
    <x v="0"/>
    <x v="0"/>
    <x v="0"/>
    <s v="Download"/>
    <n v="181"/>
    <n v="258.83"/>
  </r>
  <r>
    <s v="Credit Card"/>
    <x v="0"/>
    <x v="0"/>
    <x v="0"/>
    <s v="Shipment"/>
    <n v="269"/>
    <n v="384.67"/>
  </r>
  <r>
    <s v="Credit Card"/>
    <x v="0"/>
    <x v="0"/>
    <x v="0"/>
    <s v="Shipment"/>
    <n v="263"/>
    <n v="376.09"/>
  </r>
  <r>
    <s v="Credit Card"/>
    <x v="0"/>
    <x v="0"/>
    <x v="0"/>
    <s v="Download"/>
    <n v="209"/>
    <n v="298.87"/>
  </r>
  <r>
    <s v="Credit Card"/>
    <x v="0"/>
    <x v="0"/>
    <x v="0"/>
    <s v="Download"/>
    <n v="257"/>
    <n v="367.51"/>
  </r>
  <r>
    <s v="Credit Card"/>
    <x v="0"/>
    <x v="0"/>
    <x v="0"/>
    <s v="Shipment"/>
    <n v="128"/>
    <n v="183.04"/>
  </r>
  <r>
    <s v="Credit Card"/>
    <x v="0"/>
    <x v="0"/>
    <x v="0"/>
    <s v="Shipment"/>
    <n v="302"/>
    <n v="431.86"/>
  </r>
  <r>
    <s v="Credit Card"/>
    <x v="0"/>
    <x v="0"/>
    <x v="0"/>
    <s v="Shipment"/>
    <n v="328"/>
    <n v="526.24"/>
  </r>
  <r>
    <s v="Credit Card"/>
    <x v="0"/>
    <x v="0"/>
    <x v="0"/>
    <s v="Shipment"/>
    <n v="130"/>
    <n v="526.24"/>
  </r>
  <r>
    <s v="Credit Card"/>
    <x v="0"/>
    <x v="0"/>
    <x v="0"/>
    <s v="Shipment"/>
    <n v="304"/>
    <n v="526.24"/>
  </r>
  <r>
    <s v="Credit Card"/>
    <x v="0"/>
    <x v="0"/>
    <x v="0"/>
    <s v="Shipment"/>
    <n v="989"/>
    <n v="1414.27"/>
  </r>
  <r>
    <s v="Credit Card"/>
    <x v="0"/>
    <x v="0"/>
    <x v="0"/>
    <s v="Shipment"/>
    <n v="1022"/>
    <n v="1461.46"/>
  </r>
  <r>
    <s v="Credit Card"/>
    <x v="0"/>
    <x v="0"/>
    <x v="0"/>
    <s v="Shipment"/>
    <n v="300"/>
    <n v="429"/>
  </r>
  <r>
    <s v="Credit Card"/>
    <x v="0"/>
    <x v="0"/>
    <x v="0"/>
    <s v="Shipment"/>
    <n v="327"/>
    <n v="467.61"/>
  </r>
  <r>
    <s v="Credit Card"/>
    <x v="0"/>
    <x v="0"/>
    <x v="0"/>
    <s v="Shipment"/>
    <n v="129"/>
    <n v="184.47"/>
  </r>
  <r>
    <s v="Credit Card"/>
    <x v="0"/>
    <x v="0"/>
    <x v="0"/>
    <s v="Shipment"/>
    <n v="303"/>
    <n v="433.29"/>
  </r>
  <r>
    <s v="Credit Card"/>
    <x v="0"/>
    <x v="0"/>
    <x v="0"/>
    <s v="Shipment"/>
    <n v="770"/>
    <n v="1101.0999999999999"/>
  </r>
  <r>
    <s v="Credit Card"/>
    <x v="0"/>
    <x v="0"/>
    <x v="0"/>
    <s v="Shipment"/>
    <n v="857"/>
    <n v="1225.51"/>
  </r>
  <r>
    <s v="Credit Card"/>
    <x v="0"/>
    <x v="0"/>
    <x v="0"/>
    <s v="Shipment"/>
    <n v="329"/>
    <n v="470.47"/>
  </r>
  <r>
    <s v="Credit Card"/>
    <x v="0"/>
    <x v="0"/>
    <x v="0"/>
    <s v="Shipment"/>
    <n v="131"/>
    <n v="187.33"/>
  </r>
  <r>
    <s v="Credit Card"/>
    <x v="0"/>
    <x v="0"/>
    <x v="0"/>
    <s v="Shipment"/>
    <n v="308"/>
    <n v="440.44"/>
  </r>
  <r>
    <s v="Credit Card"/>
    <x v="0"/>
    <x v="0"/>
    <x v="0"/>
    <s v="Shipment"/>
    <n v="356"/>
    <n v="509.08"/>
  </r>
  <r>
    <s v="Credit Card"/>
    <x v="0"/>
    <x v="0"/>
    <x v="0"/>
    <s v="Shipment"/>
    <n v="310"/>
    <n v="526.24"/>
  </r>
  <r>
    <s v="Credit Card"/>
    <x v="0"/>
    <x v="0"/>
    <x v="0"/>
    <s v="Shipment"/>
    <n v="352"/>
    <n v="526.24"/>
  </r>
  <r>
    <s v="Credit Card"/>
    <x v="0"/>
    <x v="0"/>
    <x v="0"/>
    <s v="Shipment"/>
    <n v="280"/>
    <n v="526.24"/>
  </r>
  <r>
    <s v="Credit Card"/>
    <x v="0"/>
    <x v="0"/>
    <x v="0"/>
    <s v="Shipment"/>
    <n v="993"/>
    <n v="1419.99"/>
  </r>
  <r>
    <s v="Credit Card"/>
    <x v="0"/>
    <x v="0"/>
    <x v="0"/>
    <s v="Shipment"/>
    <n v="1026"/>
    <n v="1467.18"/>
  </r>
  <r>
    <s v="Credit Card"/>
    <x v="0"/>
    <x v="0"/>
    <x v="0"/>
    <s v="Shipment"/>
    <n v="282"/>
    <n v="403.26"/>
  </r>
  <r>
    <s v="Credit Card"/>
    <x v="0"/>
    <x v="0"/>
    <x v="0"/>
    <s v="Shipment"/>
    <n v="309"/>
    <n v="441.87"/>
  </r>
  <r>
    <s v="Credit Card"/>
    <x v="0"/>
    <x v="0"/>
    <x v="0"/>
    <s v="Shipment"/>
    <n v="357"/>
    <n v="510.51"/>
  </r>
  <r>
    <s v="Credit Card"/>
    <x v="0"/>
    <x v="0"/>
    <x v="0"/>
    <s v="Shipment"/>
    <n v="279"/>
    <n v="398.97"/>
  </r>
  <r>
    <s v="Credit Card"/>
    <x v="0"/>
    <x v="0"/>
    <x v="0"/>
    <s v="Shipment"/>
    <n v="774"/>
    <n v="1106.82"/>
  </r>
  <r>
    <s v="Credit Card"/>
    <x v="0"/>
    <x v="0"/>
    <x v="0"/>
    <s v="Shipment"/>
    <n v="807"/>
    <n v="1154.01"/>
  </r>
  <r>
    <s v="Credit Card"/>
    <x v="0"/>
    <x v="0"/>
    <x v="0"/>
    <s v="Shipment"/>
    <n v="860"/>
    <n v="1229.8"/>
  </r>
  <r>
    <s v="Credit Card"/>
    <x v="0"/>
    <x v="0"/>
    <x v="0"/>
    <s v="Shipment"/>
    <n v="353"/>
    <n v="504.79"/>
  </r>
  <r>
    <s v="Credit Card"/>
    <x v="0"/>
    <x v="0"/>
    <x v="0"/>
    <s v="Shipment"/>
    <n v="281"/>
    <n v="401.83"/>
  </r>
  <r>
    <s v="Credit Card"/>
    <x v="0"/>
    <x v="0"/>
    <x v="0"/>
    <s v="Shipment"/>
    <n v="284"/>
    <n v="406.12"/>
  </r>
  <r>
    <s v="Credit Card"/>
    <x v="0"/>
    <x v="0"/>
    <x v="0"/>
    <s v="Shipment"/>
    <n v="332"/>
    <n v="474.76"/>
  </r>
  <r>
    <s v="Credit Card"/>
    <x v="0"/>
    <x v="0"/>
    <x v="0"/>
    <s v="Shipment"/>
    <n v="260"/>
    <n v="371.8"/>
  </r>
  <r>
    <s v="Credit Card"/>
    <x v="0"/>
    <x v="0"/>
    <x v="0"/>
    <s v="Shipment"/>
    <n v="286"/>
    <n v="526.24"/>
  </r>
  <r>
    <s v="Credit Card"/>
    <x v="0"/>
    <x v="0"/>
    <x v="0"/>
    <s v="Shipment"/>
    <n v="334"/>
    <n v="526.24"/>
  </r>
  <r>
    <s v="Credit Card"/>
    <x v="0"/>
    <x v="0"/>
    <x v="0"/>
    <s v="Shipment"/>
    <n v="262"/>
    <n v="526.24"/>
  </r>
  <r>
    <s v="Credit Card"/>
    <x v="0"/>
    <x v="0"/>
    <x v="0"/>
    <s v="Shipment"/>
    <n v="996"/>
    <n v="1424.28"/>
  </r>
  <r>
    <s v="Credit Card"/>
    <x v="0"/>
    <x v="0"/>
    <x v="0"/>
    <s v="Shipment"/>
    <n v="258"/>
    <n v="368.94"/>
  </r>
  <r>
    <s v="Credit Card"/>
    <x v="0"/>
    <x v="0"/>
    <x v="0"/>
    <s v="Shipment"/>
    <n v="285"/>
    <n v="407.55"/>
  </r>
  <r>
    <s v="Credit Card"/>
    <x v="0"/>
    <x v="0"/>
    <x v="0"/>
    <s v="Shipment"/>
    <n v="333"/>
    <n v="476.19"/>
  </r>
  <r>
    <s v="Credit Card"/>
    <x v="0"/>
    <x v="0"/>
    <x v="0"/>
    <s v="Shipment"/>
    <n v="261"/>
    <n v="373.23"/>
  </r>
  <r>
    <s v="Credit Card"/>
    <x v="0"/>
    <x v="0"/>
    <x v="0"/>
    <s v="Shipment"/>
    <n v="777"/>
    <n v="1111.1099999999999"/>
  </r>
  <r>
    <s v="Credit Card"/>
    <x v="0"/>
    <x v="0"/>
    <x v="0"/>
    <s v="Shipment"/>
    <n v="811"/>
    <n v="1159.73"/>
  </r>
  <r>
    <s v="Credit Card"/>
    <x v="0"/>
    <x v="0"/>
    <x v="0"/>
    <s v="Shipment"/>
    <n v="864"/>
    <n v="1235.52"/>
  </r>
  <r>
    <s v="Credit Card"/>
    <x v="0"/>
    <x v="0"/>
    <x v="0"/>
    <s v="Shipment"/>
    <n v="287"/>
    <n v="410.41"/>
  </r>
  <r>
    <s v="Credit Card"/>
    <x v="0"/>
    <x v="0"/>
    <x v="0"/>
    <s v="Shipment"/>
    <n v="335"/>
    <n v="479.05"/>
  </r>
  <r>
    <s v="Credit Card"/>
    <x v="0"/>
    <x v="0"/>
    <x v="0"/>
    <s v="Shipment"/>
    <n v="257"/>
    <n v="367.51"/>
  </r>
  <r>
    <s v="Credit Card"/>
    <x v="0"/>
    <x v="0"/>
    <x v="0"/>
    <s v="Download"/>
    <n v="350"/>
    <n v="500.5"/>
  </r>
  <r>
    <s v="Credit Card"/>
    <x v="0"/>
    <x v="0"/>
    <x v="0"/>
    <s v="Download"/>
    <n v="344"/>
    <n v="491.92"/>
  </r>
  <r>
    <s v="Credit Card"/>
    <x v="0"/>
    <x v="0"/>
    <x v="0"/>
    <s v="Shipment"/>
    <n v="338"/>
    <n v="483.34"/>
  </r>
  <r>
    <s v="Credit Card"/>
    <x v="0"/>
    <x v="0"/>
    <x v="0"/>
    <s v="Shipment"/>
    <n v="140"/>
    <n v="200.2"/>
  </r>
  <r>
    <s v="Credit Card"/>
    <x v="0"/>
    <x v="0"/>
    <x v="0"/>
    <s v="Shipment"/>
    <n v="314"/>
    <n v="449.02"/>
  </r>
  <r>
    <s v="Credit Card"/>
    <x v="0"/>
    <x v="0"/>
    <x v="0"/>
    <s v="Download"/>
    <n v="352"/>
    <n v="503.36"/>
  </r>
  <r>
    <s v="Credit Card"/>
    <x v="0"/>
    <x v="0"/>
    <x v="0"/>
    <s v="Download"/>
    <n v="346"/>
    <n v="494.78"/>
  </r>
  <r>
    <s v="Credit Card"/>
    <x v="0"/>
    <x v="0"/>
    <x v="0"/>
    <s v="Download"/>
    <n v="340"/>
    <n v="486.2"/>
  </r>
  <r>
    <s v="Credit Card"/>
    <x v="0"/>
    <x v="0"/>
    <x v="0"/>
    <s v="Shipment"/>
    <n v="340"/>
    <n v="526.24"/>
  </r>
  <r>
    <s v="Credit Card"/>
    <x v="0"/>
    <x v="0"/>
    <x v="0"/>
    <s v="Shipment"/>
    <n v="142"/>
    <n v="526.24"/>
  </r>
  <r>
    <s v="Credit Card"/>
    <x v="0"/>
    <x v="0"/>
    <x v="0"/>
    <s v="Shipment"/>
    <n v="987"/>
    <n v="1411.41"/>
  </r>
  <r>
    <s v="Credit Card"/>
    <x v="0"/>
    <x v="0"/>
    <x v="0"/>
    <s v="Shipment"/>
    <n v="1021"/>
    <n v="1460.03"/>
  </r>
  <r>
    <s v="Credit Card"/>
    <x v="0"/>
    <x v="0"/>
    <x v="0"/>
    <s v="Shipment"/>
    <n v="312"/>
    <n v="446.16"/>
  </r>
  <r>
    <s v="Credit Card"/>
    <x v="0"/>
    <x v="0"/>
    <x v="0"/>
    <s v="Shipment"/>
    <n v="339"/>
    <n v="484.77"/>
  </r>
  <r>
    <s v="Credit Card"/>
    <x v="0"/>
    <x v="0"/>
    <x v="0"/>
    <s v="Shipment"/>
    <n v="141"/>
    <n v="201.63"/>
  </r>
  <r>
    <s v="Credit Card"/>
    <x v="0"/>
    <x v="0"/>
    <x v="0"/>
    <s v="Shipment"/>
    <n v="315"/>
    <n v="450.45"/>
  </r>
  <r>
    <s v="Credit Card"/>
    <x v="0"/>
    <x v="0"/>
    <x v="0"/>
    <s v="Shipment"/>
    <n v="355"/>
    <n v="507.65"/>
  </r>
  <r>
    <s v="Credit Card"/>
    <x v="0"/>
    <x v="0"/>
    <x v="0"/>
    <s v="Download"/>
    <n v="349"/>
    <n v="499.07"/>
  </r>
  <r>
    <s v="Credit Card"/>
    <x v="0"/>
    <x v="0"/>
    <x v="0"/>
    <s v="Download"/>
    <n v="343"/>
    <n v="490.49"/>
  </r>
  <r>
    <s v="Credit Card"/>
    <x v="0"/>
    <x v="0"/>
    <x v="0"/>
    <s v="Shipment"/>
    <n v="802"/>
    <n v="1146.8599999999999"/>
  </r>
  <r>
    <s v="Credit Card"/>
    <x v="0"/>
    <x v="0"/>
    <x v="0"/>
    <s v="Shipment"/>
    <n v="855"/>
    <n v="1222.6500000000001"/>
  </r>
  <r>
    <s v="Credit Card"/>
    <x v="0"/>
    <x v="0"/>
    <x v="0"/>
    <s v="Download"/>
    <n v="789"/>
    <n v="1128.27"/>
  </r>
  <r>
    <s v="Credit Card"/>
    <x v="0"/>
    <x v="0"/>
    <x v="0"/>
    <s v="Download"/>
    <n v="790"/>
    <n v="1129.7"/>
  </r>
  <r>
    <s v="Credit Card"/>
    <x v="0"/>
    <x v="0"/>
    <x v="0"/>
    <s v="Download"/>
    <n v="791"/>
    <n v="1131.1300000000001"/>
  </r>
  <r>
    <s v="Credit Card"/>
    <x v="0"/>
    <x v="0"/>
    <x v="0"/>
    <s v="Shipment"/>
    <n v="341"/>
    <n v="487.63"/>
  </r>
  <r>
    <s v="Credit Card"/>
    <x v="0"/>
    <x v="0"/>
    <x v="0"/>
    <s v="Shipment"/>
    <n v="143"/>
    <n v="204.49"/>
  </r>
  <r>
    <s v="Credit Card"/>
    <x v="0"/>
    <x v="0"/>
    <x v="0"/>
    <s v="Shipment"/>
    <n v="311"/>
    <n v="444.73"/>
  </r>
  <r>
    <s v="Credit Card"/>
    <x v="0"/>
    <x v="0"/>
    <x v="0"/>
    <s v="Shipment"/>
    <n v="356"/>
    <n v="509.08"/>
  </r>
  <r>
    <s v="Credit Card"/>
    <x v="0"/>
    <x v="0"/>
    <x v="0"/>
    <s v="Shipment"/>
    <n v="344"/>
    <n v="491.92"/>
  </r>
  <r>
    <s v="Credit Card"/>
    <x v="0"/>
    <x v="0"/>
    <x v="0"/>
    <s v="Shipment"/>
    <n v="146"/>
    <n v="208.78"/>
  </r>
  <r>
    <s v="Credit Card"/>
    <x v="0"/>
    <x v="0"/>
    <x v="0"/>
    <s v="Shipment"/>
    <n v="320"/>
    <n v="457.6"/>
  </r>
  <r>
    <s v="Credit Card"/>
    <x v="0"/>
    <x v="0"/>
    <x v="0"/>
    <s v="Shipment"/>
    <n v="358"/>
    <n v="511.94"/>
  </r>
  <r>
    <s v="Credit Card"/>
    <x v="0"/>
    <x v="0"/>
    <x v="0"/>
    <s v="Shipment"/>
    <n v="262"/>
    <n v="374.66"/>
  </r>
  <r>
    <s v="Credit Card"/>
    <x v="0"/>
    <x v="0"/>
    <x v="0"/>
    <s v="Shipment"/>
    <n v="346"/>
    <n v="526.24"/>
  </r>
  <r>
    <s v="Credit Card"/>
    <x v="0"/>
    <x v="0"/>
    <x v="0"/>
    <s v="Shipment"/>
    <n v="148"/>
    <n v="526.24"/>
  </r>
  <r>
    <s v="Credit Card"/>
    <x v="0"/>
    <x v="0"/>
    <x v="0"/>
    <s v="Shipment"/>
    <n v="316"/>
    <n v="526.24"/>
  </r>
  <r>
    <s v="Credit Card"/>
    <x v="0"/>
    <x v="0"/>
    <x v="0"/>
    <s v="Shipment"/>
    <n v="959"/>
    <n v="1371.37"/>
  </r>
  <r>
    <s v="Credit Card"/>
    <x v="0"/>
    <x v="0"/>
    <x v="0"/>
    <s v="Shipment"/>
    <n v="1020"/>
    <n v="1458.6"/>
  </r>
  <r>
    <s v="Credit Card"/>
    <x v="0"/>
    <x v="0"/>
    <x v="0"/>
    <s v="Shipment"/>
    <n v="318"/>
    <n v="454.74"/>
  </r>
  <r>
    <s v="Credit Card"/>
    <x v="0"/>
    <x v="0"/>
    <x v="0"/>
    <s v="Shipment"/>
    <n v="345"/>
    <n v="493.35"/>
  </r>
  <r>
    <s v="Credit Card"/>
    <x v="0"/>
    <x v="0"/>
    <x v="0"/>
    <s v="Shipment"/>
    <n v="147"/>
    <n v="210.21"/>
  </r>
  <r>
    <s v="Credit Card"/>
    <x v="0"/>
    <x v="0"/>
    <x v="0"/>
    <s v="Shipment"/>
    <n v="265"/>
    <n v="378.95"/>
  </r>
  <r>
    <s v="Credit Card"/>
    <x v="0"/>
    <x v="0"/>
    <x v="0"/>
    <s v="Shipment"/>
    <n v="768"/>
    <n v="1098.24"/>
  </r>
  <r>
    <s v="Credit Card"/>
    <x v="0"/>
    <x v="0"/>
    <x v="0"/>
    <s v="Shipment"/>
    <n v="801"/>
    <n v="1145.43"/>
  </r>
  <r>
    <s v="Credit Card"/>
    <x v="0"/>
    <x v="0"/>
    <x v="0"/>
    <s v="Shipment"/>
    <n v="854"/>
    <n v="1221.22"/>
  </r>
  <r>
    <s v="Credit Card"/>
    <x v="0"/>
    <x v="0"/>
    <x v="0"/>
    <s v="Shipment"/>
    <n v="788"/>
    <n v="1126.8399999999999"/>
  </r>
  <r>
    <s v="Credit Card"/>
    <x v="0"/>
    <x v="0"/>
    <x v="0"/>
    <s v="Shipment"/>
    <n v="263"/>
    <n v="376.09"/>
  </r>
  <r>
    <s v="Credit Card"/>
    <x v="0"/>
    <x v="0"/>
    <x v="0"/>
    <s v="Shipment"/>
    <n v="347"/>
    <n v="496.21"/>
  </r>
  <r>
    <s v="Credit Card"/>
    <x v="0"/>
    <x v="0"/>
    <x v="0"/>
    <s v="Shipment"/>
    <n v="317"/>
    <n v="453.31"/>
  </r>
  <r>
    <s v="Credit Card"/>
    <x v="0"/>
    <x v="0"/>
    <x v="0"/>
    <s v="Shipment"/>
    <n v="314"/>
    <n v="449.02"/>
  </r>
  <r>
    <s v="Credit Card"/>
    <x v="0"/>
    <x v="0"/>
    <x v="0"/>
    <s v="Shipment"/>
    <n v="362"/>
    <n v="517.66"/>
  </r>
  <r>
    <s v="Credit Card"/>
    <x v="0"/>
    <x v="0"/>
    <x v="0"/>
    <s v="Shipment"/>
    <n v="284"/>
    <n v="406.12"/>
  </r>
  <r>
    <s v="Credit Card"/>
    <x v="0"/>
    <x v="0"/>
    <x v="0"/>
    <s v="Shipment"/>
    <n v="358"/>
    <n v="526.24"/>
  </r>
  <r>
    <s v="Credit Card"/>
    <x v="0"/>
    <x v="0"/>
    <x v="0"/>
    <s v="Shipment"/>
    <n v="286"/>
    <n v="526.24"/>
  </r>
  <r>
    <s v="Credit Card"/>
    <x v="0"/>
    <x v="0"/>
    <x v="0"/>
    <s v="Shipment"/>
    <n v="992"/>
    <n v="1418.56"/>
  </r>
  <r>
    <s v="Credit Card"/>
    <x v="0"/>
    <x v="0"/>
    <x v="0"/>
    <s v="Shipment"/>
    <n v="1025"/>
    <n v="1465.75"/>
  </r>
  <r>
    <s v="Credit Card"/>
    <x v="0"/>
    <x v="0"/>
    <x v="0"/>
    <s v="Shipment"/>
    <n v="288"/>
    <n v="411.84"/>
  </r>
  <r>
    <s v="Credit Card"/>
    <x v="0"/>
    <x v="0"/>
    <x v="0"/>
    <s v="Shipment"/>
    <n v="315"/>
    <n v="450.45"/>
  </r>
  <r>
    <s v="Credit Card"/>
    <x v="0"/>
    <x v="0"/>
    <x v="0"/>
    <s v="Shipment"/>
    <n v="285"/>
    <n v="407.55"/>
  </r>
  <r>
    <s v="Credit Card"/>
    <x v="0"/>
    <x v="0"/>
    <x v="0"/>
    <s v="Shipment"/>
    <n v="773"/>
    <n v="1105.3900000000001"/>
  </r>
  <r>
    <s v="Credit Card"/>
    <x v="0"/>
    <x v="0"/>
    <x v="0"/>
    <s v="Shipment"/>
    <n v="806"/>
    <n v="1152.58"/>
  </r>
  <r>
    <s v="Credit Card"/>
    <x v="0"/>
    <x v="0"/>
    <x v="0"/>
    <s v="Shipment"/>
    <n v="311"/>
    <n v="444.73"/>
  </r>
  <r>
    <s v="Credit Card"/>
    <x v="0"/>
    <x v="0"/>
    <x v="0"/>
    <s v="Shipment"/>
    <n v="359"/>
    <n v="513.37"/>
  </r>
  <r>
    <s v="Credit Card"/>
    <x v="0"/>
    <x v="0"/>
    <x v="0"/>
    <s v="Shipment"/>
    <n v="287"/>
    <n v="410.41"/>
  </r>
  <r>
    <s v="Credit Card"/>
    <x v="0"/>
    <x v="0"/>
    <x v="0"/>
    <s v="Shipment"/>
    <n v="320"/>
    <n v="457.6"/>
  </r>
  <r>
    <s v="Credit Card"/>
    <x v="0"/>
    <x v="0"/>
    <x v="0"/>
    <s v="Shipment"/>
    <n v="290"/>
    <n v="414.7"/>
  </r>
  <r>
    <s v="Credit Card"/>
    <x v="0"/>
    <x v="0"/>
    <x v="0"/>
    <s v="Shipment"/>
    <n v="316"/>
    <n v="526.24"/>
  </r>
  <r>
    <s v="Credit Card"/>
    <x v="0"/>
    <x v="0"/>
    <x v="0"/>
    <s v="Shipment"/>
    <n v="364"/>
    <n v="526.24"/>
  </r>
  <r>
    <s v="Credit Card"/>
    <x v="0"/>
    <x v="0"/>
    <x v="0"/>
    <s v="Shipment"/>
    <n v="292"/>
    <n v="526.24"/>
  </r>
  <r>
    <s v="Credit Card"/>
    <x v="0"/>
    <x v="0"/>
    <x v="0"/>
    <s v="Shipment"/>
    <n v="991"/>
    <n v="1417.13"/>
  </r>
  <r>
    <s v="Credit Card"/>
    <x v="0"/>
    <x v="0"/>
    <x v="0"/>
    <s v="Shipment"/>
    <n v="1024"/>
    <n v="1464.32"/>
  </r>
  <r>
    <s v="Credit Card"/>
    <x v="0"/>
    <x v="0"/>
    <x v="0"/>
    <s v="Shipment"/>
    <n v="294"/>
    <n v="420.42"/>
  </r>
  <r>
    <s v="Credit Card"/>
    <x v="0"/>
    <x v="0"/>
    <x v="0"/>
    <s v="Shipment"/>
    <n v="321"/>
    <n v="459.03"/>
  </r>
  <r>
    <s v="Credit Card"/>
    <x v="0"/>
    <x v="0"/>
    <x v="0"/>
    <s v="Shipment"/>
    <n v="363"/>
    <n v="519.09"/>
  </r>
  <r>
    <s v="Credit Card"/>
    <x v="0"/>
    <x v="0"/>
    <x v="0"/>
    <s v="Shipment"/>
    <n v="291"/>
    <n v="416.13"/>
  </r>
  <r>
    <s v="Credit Card"/>
    <x v="0"/>
    <x v="0"/>
    <x v="0"/>
    <s v="Shipment"/>
    <n v="772"/>
    <n v="1103.96"/>
  </r>
  <r>
    <s v="Credit Card"/>
    <x v="0"/>
    <x v="0"/>
    <x v="0"/>
    <s v="Shipment"/>
    <n v="805"/>
    <n v="1151.1500000000001"/>
  </r>
  <r>
    <s v="Credit Card"/>
    <x v="0"/>
    <x v="0"/>
    <x v="0"/>
    <s v="Shipment"/>
    <n v="859"/>
    <n v="1228.3699999999999"/>
  </r>
  <r>
    <s v="Credit Card"/>
    <x v="0"/>
    <x v="0"/>
    <x v="0"/>
    <s v="Shipment"/>
    <n v="317"/>
    <n v="453.31"/>
  </r>
  <r>
    <s v="Credit Card"/>
    <x v="0"/>
    <x v="0"/>
    <x v="0"/>
    <s v="Shipment"/>
    <n v="365"/>
    <n v="521.95000000000005"/>
  </r>
  <r>
    <s v="Credit Card"/>
    <x v="0"/>
    <x v="0"/>
    <x v="0"/>
    <s v="Shipment"/>
    <n v="293"/>
    <n v="418.99"/>
  </r>
  <r>
    <s v="Credit Card"/>
    <x v="0"/>
    <x v="0"/>
    <x v="0"/>
    <s v="Shipment"/>
    <n v="332"/>
    <n v="474.76"/>
  </r>
  <r>
    <s v="Credit Card"/>
    <x v="0"/>
    <x v="0"/>
    <x v="0"/>
    <s v="Shipment"/>
    <n v="134"/>
    <n v="191.62"/>
  </r>
  <r>
    <s v="Credit Card"/>
    <x v="0"/>
    <x v="0"/>
    <x v="0"/>
    <s v="Shipment"/>
    <n v="308"/>
    <n v="440.44"/>
  </r>
  <r>
    <s v="Credit Card"/>
    <x v="0"/>
    <x v="0"/>
    <x v="0"/>
    <s v="Shipment"/>
    <n v="334"/>
    <n v="526.24"/>
  </r>
  <r>
    <s v="Credit Card"/>
    <x v="0"/>
    <x v="0"/>
    <x v="0"/>
    <s v="Shipment"/>
    <n v="136"/>
    <n v="526.24"/>
  </r>
  <r>
    <s v="Credit Card"/>
    <x v="0"/>
    <x v="0"/>
    <x v="0"/>
    <s v="Shipment"/>
    <n v="310"/>
    <n v="526.24"/>
  </r>
  <r>
    <s v="Credit Card"/>
    <x v="0"/>
    <x v="0"/>
    <x v="0"/>
    <s v="Shipment"/>
    <n v="988"/>
    <n v="1412.84"/>
  </r>
  <r>
    <s v="Credit Card"/>
    <x v="0"/>
    <x v="0"/>
    <x v="0"/>
    <s v="Shipment"/>
    <n v="306"/>
    <n v="437.58"/>
  </r>
  <r>
    <s v="Credit Card"/>
    <x v="0"/>
    <x v="0"/>
    <x v="0"/>
    <s v="Shipment"/>
    <n v="333"/>
    <n v="476.19"/>
  </r>
  <r>
    <s v="Credit Card"/>
    <x v="0"/>
    <x v="0"/>
    <x v="0"/>
    <s v="Shipment"/>
    <n v="135"/>
    <n v="193.05"/>
  </r>
  <r>
    <s v="Credit Card"/>
    <x v="0"/>
    <x v="0"/>
    <x v="0"/>
    <s v="Shipment"/>
    <n v="309"/>
    <n v="441.87"/>
  </r>
  <r>
    <s v="Credit Card"/>
    <x v="0"/>
    <x v="0"/>
    <x v="0"/>
    <s v="Shipment"/>
    <n v="769"/>
    <n v="1099.67"/>
  </r>
  <r>
    <s v="Credit Card"/>
    <x v="0"/>
    <x v="0"/>
    <x v="0"/>
    <s v="Shipment"/>
    <n v="803"/>
    <n v="1148.29"/>
  </r>
  <r>
    <s v="Credit Card"/>
    <x v="0"/>
    <x v="0"/>
    <x v="0"/>
    <s v="Shipment"/>
    <n v="856"/>
    <n v="1224.08"/>
  </r>
  <r>
    <s v="Credit Card"/>
    <x v="0"/>
    <x v="0"/>
    <x v="0"/>
    <s v="Shipment"/>
    <n v="335"/>
    <n v="479.05"/>
  </r>
  <r>
    <s v="Credit Card"/>
    <x v="0"/>
    <x v="0"/>
    <x v="0"/>
    <s v="Shipment"/>
    <n v="137"/>
    <n v="195.91"/>
  </r>
  <r>
    <s v="Credit Card"/>
    <x v="0"/>
    <x v="0"/>
    <x v="0"/>
    <s v="Shipment"/>
    <n v="305"/>
    <n v="436.15"/>
  </r>
  <r>
    <s v="Credit Card"/>
    <x v="0"/>
    <x v="0"/>
    <x v="0"/>
    <s v="Shipment"/>
    <n v="326"/>
    <n v="466.18"/>
  </r>
  <r>
    <s v="Credit Card"/>
    <x v="0"/>
    <x v="0"/>
    <x v="0"/>
    <s v="Shipment"/>
    <n v="368"/>
    <n v="526.24"/>
  </r>
  <r>
    <s v="Credit Card"/>
    <x v="0"/>
    <x v="0"/>
    <x v="0"/>
    <s v="Shipment"/>
    <n v="296"/>
    <n v="423.28"/>
  </r>
  <r>
    <s v="Credit Card"/>
    <x v="0"/>
    <x v="0"/>
    <x v="0"/>
    <s v="Shipment"/>
    <n v="322"/>
    <n v="526.24"/>
  </r>
  <r>
    <s v="Credit Card"/>
    <x v="0"/>
    <x v="0"/>
    <x v="0"/>
    <s v="Shipment"/>
    <n v="370"/>
    <n v="526.24"/>
  </r>
  <r>
    <s v="Credit Card"/>
    <x v="0"/>
    <x v="0"/>
    <x v="0"/>
    <s v="Shipment"/>
    <n v="298"/>
    <n v="526.24"/>
  </r>
  <r>
    <s v="Credit Card"/>
    <x v="0"/>
    <x v="0"/>
    <x v="0"/>
    <s v="Shipment"/>
    <n v="990"/>
    <n v="1415.7"/>
  </r>
  <r>
    <s v="Credit Card"/>
    <x v="0"/>
    <x v="0"/>
    <x v="0"/>
    <s v="Shipment"/>
    <n v="1023"/>
    <n v="1462.89"/>
  </r>
  <r>
    <s v="Credit Card"/>
    <x v="0"/>
    <x v="0"/>
    <x v="0"/>
    <s v="Shipment"/>
    <n v="369"/>
    <n v="527.66999999999996"/>
  </r>
  <r>
    <s v="Credit Card"/>
    <x v="0"/>
    <x v="0"/>
    <x v="0"/>
    <s v="Shipment"/>
    <n v="297"/>
    <n v="424.71"/>
  </r>
  <r>
    <s v="Credit Card"/>
    <x v="0"/>
    <x v="0"/>
    <x v="0"/>
    <s v="Shipment"/>
    <n v="771"/>
    <n v="1102.53"/>
  </r>
  <r>
    <s v="Credit Card"/>
    <x v="0"/>
    <x v="0"/>
    <x v="0"/>
    <s v="Shipment"/>
    <n v="804"/>
    <n v="1149.72"/>
  </r>
  <r>
    <s v="Credit Card"/>
    <x v="0"/>
    <x v="0"/>
    <x v="0"/>
    <s v="Shipment"/>
    <n v="858"/>
    <n v="1226.94"/>
  </r>
  <r>
    <s v="Credit Card"/>
    <x v="0"/>
    <x v="0"/>
    <x v="0"/>
    <s v="Shipment"/>
    <n v="323"/>
    <n v="461.89"/>
  </r>
  <r>
    <s v="Credit Card"/>
    <x v="0"/>
    <x v="0"/>
    <x v="0"/>
    <s v="Shipment"/>
    <n v="371"/>
    <n v="530.53"/>
  </r>
  <r>
    <s v="Credit Card"/>
    <x v="0"/>
    <x v="0"/>
    <x v="0"/>
    <s v="Shipment"/>
    <n v="299"/>
    <n v="427.57"/>
  </r>
  <r>
    <s v="Credit Card"/>
    <x v="0"/>
    <x v="0"/>
    <x v="0"/>
    <s v="Shipment"/>
    <n v="290"/>
    <n v="414.7"/>
  </r>
  <r>
    <s v="Credit Card"/>
    <x v="0"/>
    <x v="0"/>
    <x v="0"/>
    <s v="Shipment"/>
    <n v="338"/>
    <n v="483.34"/>
  </r>
  <r>
    <s v="Credit Card"/>
    <x v="0"/>
    <x v="0"/>
    <x v="0"/>
    <s v="Shipment"/>
    <n v="266"/>
    <n v="380.38"/>
  </r>
  <r>
    <s v="Credit Card"/>
    <x v="0"/>
    <x v="0"/>
    <x v="0"/>
    <s v="Shipment"/>
    <n v="292"/>
    <n v="526.24"/>
  </r>
  <r>
    <s v="Credit Card"/>
    <x v="0"/>
    <x v="0"/>
    <x v="0"/>
    <s v="Shipment"/>
    <n v="340"/>
    <n v="526.24"/>
  </r>
  <r>
    <s v="Credit Card"/>
    <x v="0"/>
    <x v="0"/>
    <x v="0"/>
    <s v="Shipment"/>
    <n v="995"/>
    <n v="1422.85"/>
  </r>
  <r>
    <s v="Credit Card"/>
    <x v="0"/>
    <x v="0"/>
    <x v="0"/>
    <s v="Shipment"/>
    <n v="1029"/>
    <n v="1471.47"/>
  </r>
  <r>
    <s v="Credit Card"/>
    <x v="0"/>
    <x v="0"/>
    <x v="0"/>
    <s v="Shipment"/>
    <n v="264"/>
    <n v="377.52"/>
  </r>
  <r>
    <s v="Credit Card"/>
    <x v="0"/>
    <x v="0"/>
    <x v="0"/>
    <s v="Shipment"/>
    <n v="291"/>
    <n v="416.13"/>
  </r>
  <r>
    <s v="Credit Card"/>
    <x v="0"/>
    <x v="0"/>
    <x v="0"/>
    <s v="Shipment"/>
    <n v="339"/>
    <n v="484.77"/>
  </r>
  <r>
    <s v="Credit Card"/>
    <x v="0"/>
    <x v="0"/>
    <x v="0"/>
    <s v="Shipment"/>
    <n v="267"/>
    <n v="381.81"/>
  </r>
  <r>
    <s v="Credit Card"/>
    <x v="0"/>
    <x v="0"/>
    <x v="0"/>
    <s v="Shipment"/>
    <n v="810"/>
    <n v="1158.3"/>
  </r>
  <r>
    <s v="Credit Card"/>
    <x v="0"/>
    <x v="0"/>
    <x v="0"/>
    <s v="Shipment"/>
    <n v="863"/>
    <n v="1234.0899999999999"/>
  </r>
  <r>
    <s v="Credit Card"/>
    <x v="0"/>
    <x v="0"/>
    <x v="1"/>
    <s v="Shipment"/>
    <n v="293"/>
    <n v="418.99"/>
  </r>
  <r>
    <s v="Credit Card"/>
    <x v="0"/>
    <x v="0"/>
    <x v="1"/>
    <s v="Shipment"/>
    <n v="341"/>
    <n v="487.63"/>
  </r>
  <r>
    <s v="Credit Card"/>
    <x v="0"/>
    <x v="0"/>
    <x v="1"/>
    <s v="Shipment"/>
    <n v="263"/>
    <n v="376.09"/>
  </r>
  <r>
    <s v="Credit Card"/>
    <x v="0"/>
    <x v="0"/>
    <x v="1"/>
    <s v="Shipment"/>
    <n v="296"/>
    <n v="423.28"/>
  </r>
  <r>
    <s v="Credit Card"/>
    <x v="0"/>
    <x v="0"/>
    <x v="1"/>
    <s v="Shipment"/>
    <n v="344"/>
    <n v="491.92"/>
  </r>
  <r>
    <s v="Credit Card"/>
    <x v="0"/>
    <x v="0"/>
    <x v="1"/>
    <s v="Shipment"/>
    <n v="272"/>
    <n v="388.96"/>
  </r>
  <r>
    <s v="Credit Card"/>
    <x v="0"/>
    <x v="0"/>
    <x v="1"/>
    <s v="Shipment"/>
    <n v="298"/>
    <n v="526.24"/>
  </r>
  <r>
    <s v="Credit Card"/>
    <x v="0"/>
    <x v="0"/>
    <x v="1"/>
    <s v="Shipment"/>
    <n v="346"/>
    <n v="526.24"/>
  </r>
  <r>
    <s v="Credit Card"/>
    <x v="0"/>
    <x v="0"/>
    <x v="1"/>
    <s v="Shipment"/>
    <n v="268"/>
    <n v="526.24"/>
  </r>
  <r>
    <s v="Credit Card"/>
    <x v="0"/>
    <x v="0"/>
    <x v="1"/>
    <s v="Shipment"/>
    <n v="1028"/>
    <n v="1470.04"/>
  </r>
  <r>
    <s v="Credit Card"/>
    <x v="0"/>
    <x v="0"/>
    <x v="1"/>
    <s v="Shipment"/>
    <n v="270"/>
    <n v="386.1"/>
  </r>
  <r>
    <s v="Credit Card"/>
    <x v="0"/>
    <x v="0"/>
    <x v="1"/>
    <s v="Shipment"/>
    <n v="297"/>
    <n v="424.71"/>
  </r>
  <r>
    <s v="Credit Card"/>
    <x v="0"/>
    <x v="0"/>
    <x v="1"/>
    <s v="Shipment"/>
    <n v="345"/>
    <n v="493.35"/>
  </r>
  <r>
    <s v="Credit Card"/>
    <x v="0"/>
    <x v="0"/>
    <x v="1"/>
    <s v="Shipment"/>
    <n v="776"/>
    <n v="1109.68"/>
  </r>
  <r>
    <s v="Credit Card"/>
    <x v="0"/>
    <x v="0"/>
    <x v="1"/>
    <s v="Shipment"/>
    <n v="809"/>
    <n v="1156.8699999999999"/>
  </r>
  <r>
    <s v="Credit Card"/>
    <x v="0"/>
    <x v="0"/>
    <x v="1"/>
    <s v="Shipment"/>
    <n v="862"/>
    <n v="1232.6600000000001"/>
  </r>
  <r>
    <s v="Credit Card"/>
    <x v="0"/>
    <x v="0"/>
    <x v="1"/>
    <s v="Shipment"/>
    <n v="299"/>
    <n v="427.57"/>
  </r>
  <r>
    <s v="Credit Card"/>
    <x v="0"/>
    <x v="0"/>
    <x v="1"/>
    <s v="Shipment"/>
    <n v="269"/>
    <n v="384.67"/>
  </r>
  <r>
    <s v="Credit Card"/>
    <x v="0"/>
    <x v="0"/>
    <x v="1"/>
    <s v="Shipment"/>
    <n v="302"/>
    <n v="431.86"/>
  </r>
  <r>
    <s v="Credit Card"/>
    <x v="0"/>
    <x v="0"/>
    <x v="1"/>
    <s v="Shipment"/>
    <n v="350"/>
    <n v="500.5"/>
  </r>
  <r>
    <s v="Credit Card"/>
    <x v="0"/>
    <x v="0"/>
    <x v="1"/>
    <s v="Shipment"/>
    <n v="278"/>
    <n v="397.54"/>
  </r>
  <r>
    <s v="Credit Card"/>
    <x v="0"/>
    <x v="0"/>
    <x v="1"/>
    <s v="Shipment"/>
    <n v="304"/>
    <n v="526.24"/>
  </r>
  <r>
    <s v="Credit Card"/>
    <x v="0"/>
    <x v="0"/>
    <x v="1"/>
    <s v="Shipment"/>
    <n v="274"/>
    <n v="526.24"/>
  </r>
  <r>
    <s v="Credit Card"/>
    <x v="0"/>
    <x v="0"/>
    <x v="1"/>
    <s v="Shipment"/>
    <n v="994"/>
    <n v="1421.42"/>
  </r>
  <r>
    <s v="Credit Card"/>
    <x v="0"/>
    <x v="0"/>
    <x v="1"/>
    <s v="Shipment"/>
    <n v="1027"/>
    <n v="1468.61"/>
  </r>
  <r>
    <s v="Credit Card"/>
    <x v="0"/>
    <x v="0"/>
    <x v="1"/>
    <s v="Shipment"/>
    <n v="276"/>
    <n v="394.68"/>
  </r>
  <r>
    <s v="Credit Card"/>
    <x v="0"/>
    <x v="0"/>
    <x v="1"/>
    <s v="Shipment"/>
    <n v="303"/>
    <n v="433.29"/>
  </r>
  <r>
    <s v="Credit Card"/>
    <x v="0"/>
    <x v="0"/>
    <x v="1"/>
    <s v="Shipment"/>
    <n v="351"/>
    <n v="501.93"/>
  </r>
  <r>
    <s v="Credit Card"/>
    <x v="0"/>
    <x v="0"/>
    <x v="1"/>
    <s v="Shipment"/>
    <n v="273"/>
    <n v="390.39"/>
  </r>
  <r>
    <s v="Credit Card"/>
    <x v="0"/>
    <x v="0"/>
    <x v="1"/>
    <s v="Shipment"/>
    <n v="775"/>
    <n v="1108.25"/>
  </r>
  <r>
    <s v="Credit Card"/>
    <x v="0"/>
    <x v="0"/>
    <x v="1"/>
    <s v="Shipment"/>
    <n v="808"/>
    <n v="1155.44"/>
  </r>
  <r>
    <s v="Credit Card"/>
    <x v="0"/>
    <x v="0"/>
    <x v="1"/>
    <s v="Shipment"/>
    <n v="861"/>
    <n v="1231.23"/>
  </r>
  <r>
    <s v="Credit Card"/>
    <x v="0"/>
    <x v="0"/>
    <x v="1"/>
    <s v="Shipment"/>
    <n v="305"/>
    <n v="436.15"/>
  </r>
  <r>
    <s v="Credit Card"/>
    <x v="0"/>
    <x v="0"/>
    <x v="1"/>
    <s v="Shipment"/>
    <n v="347"/>
    <n v="496.21"/>
  </r>
  <r>
    <s v="Credit Card"/>
    <x v="0"/>
    <x v="0"/>
    <x v="1"/>
    <s v="Shipment"/>
    <n v="1111"/>
    <n v="1588.73"/>
  </r>
  <r>
    <s v="Cash on Delivery"/>
    <x v="1"/>
    <x v="1"/>
    <x v="1"/>
    <s v="Shipment"/>
    <n v="352"/>
    <n v="503.36"/>
  </r>
  <r>
    <s v="Cash on Delivery"/>
    <x v="1"/>
    <x v="1"/>
    <x v="1"/>
    <s v="Shipment"/>
    <n v="346"/>
    <n v="494.78"/>
  </r>
  <r>
    <s v="Cash on Delivery"/>
    <x v="1"/>
    <x v="1"/>
    <x v="1"/>
    <s v="Shipment"/>
    <n v="340"/>
    <n v="486.2"/>
  </r>
  <r>
    <s v="Cash on Delivery"/>
    <x v="1"/>
    <x v="1"/>
    <x v="1"/>
    <s v="Shipment"/>
    <n v="349"/>
    <n v="499.07"/>
  </r>
  <r>
    <s v="Cash on Delivery"/>
    <x v="1"/>
    <x v="1"/>
    <x v="1"/>
    <s v="Shipment"/>
    <n v="343"/>
    <n v="490.49"/>
  </r>
  <r>
    <s v="Cash on Delivery"/>
    <x v="1"/>
    <x v="1"/>
    <x v="1"/>
    <s v="Branch"/>
    <n v="286"/>
    <n v="408.98"/>
  </r>
  <r>
    <s v="Cash on Delivery"/>
    <x v="1"/>
    <x v="1"/>
    <x v="1"/>
    <s v="Branch"/>
    <n v="280"/>
    <n v="400.4"/>
  </r>
  <r>
    <s v="Cash on Delivery"/>
    <x v="1"/>
    <x v="1"/>
    <x v="1"/>
    <s v="Branch"/>
    <n v="289"/>
    <n v="413.27"/>
  </r>
  <r>
    <s v="Cash on Delivery"/>
    <x v="1"/>
    <x v="1"/>
    <x v="1"/>
    <s v="Branch"/>
    <n v="283"/>
    <n v="404.69"/>
  </r>
  <r>
    <s v="Cash on Delivery"/>
    <x v="1"/>
    <x v="1"/>
    <x v="1"/>
    <s v="Branch"/>
    <n v="277"/>
    <n v="396.11"/>
  </r>
  <r>
    <s v="Cash on Delivery"/>
    <x v="1"/>
    <x v="1"/>
    <x v="1"/>
    <s v="Shipment"/>
    <n v="226"/>
    <n v="323.18"/>
  </r>
  <r>
    <s v="Cash on Delivery"/>
    <x v="1"/>
    <x v="1"/>
    <x v="0"/>
    <s v="Shipment"/>
    <n v="220"/>
    <n v="314.60000000000002"/>
  </r>
  <r>
    <s v="Cash on Delivery"/>
    <x v="1"/>
    <x v="1"/>
    <x v="0"/>
    <s v="Shipment"/>
    <n v="214"/>
    <n v="306.02"/>
  </r>
  <r>
    <s v="Cash on Delivery"/>
    <x v="1"/>
    <x v="1"/>
    <x v="0"/>
    <s v="Shipment"/>
    <n v="223"/>
    <n v="318.89"/>
  </r>
  <r>
    <s v="Cash on Delivery"/>
    <x v="1"/>
    <x v="1"/>
    <x v="0"/>
    <s v="Shipment"/>
    <n v="217"/>
    <n v="310.31"/>
  </r>
  <r>
    <s v="Cash on Delivery"/>
    <x v="1"/>
    <x v="1"/>
    <x v="0"/>
    <s v="Shipment"/>
    <n v="211"/>
    <n v="301.73"/>
  </r>
  <r>
    <s v="Cash on Delivery"/>
    <x v="1"/>
    <x v="1"/>
    <x v="0"/>
    <s v="Branch"/>
    <n v="304"/>
    <n v="434.72"/>
  </r>
  <r>
    <s v="Cash on Delivery"/>
    <x v="1"/>
    <x v="1"/>
    <x v="0"/>
    <s v="Branch"/>
    <n v="298"/>
    <n v="426.14"/>
  </r>
  <r>
    <s v="Cash on Delivery"/>
    <x v="1"/>
    <x v="1"/>
    <x v="0"/>
    <s v="Branch"/>
    <n v="292"/>
    <n v="417.56"/>
  </r>
  <r>
    <s v="Cash on Delivery"/>
    <x v="1"/>
    <x v="1"/>
    <x v="0"/>
    <s v="Branch"/>
    <n v="301"/>
    <n v="430.43"/>
  </r>
  <r>
    <s v="Cash on Delivery"/>
    <x v="1"/>
    <x v="1"/>
    <x v="0"/>
    <s v="Branch"/>
    <n v="295"/>
    <n v="421.85"/>
  </r>
  <r>
    <s v="Cash on Delivery"/>
    <x v="1"/>
    <x v="1"/>
    <x v="0"/>
    <s v="Shipment"/>
    <n v="322"/>
    <n v="460.46"/>
  </r>
  <r>
    <s v="Cash on Delivery"/>
    <x v="1"/>
    <x v="1"/>
    <x v="0"/>
    <s v="Branch"/>
    <n v="316"/>
    <n v="451.88"/>
  </r>
  <r>
    <s v="Cash on Delivery"/>
    <x v="1"/>
    <x v="1"/>
    <x v="0"/>
    <s v="Branch"/>
    <n v="310"/>
    <n v="443.3"/>
  </r>
  <r>
    <s v="Cash on Delivery"/>
    <x v="1"/>
    <x v="1"/>
    <x v="0"/>
    <s v="Branch"/>
    <n v="319"/>
    <n v="456.17"/>
  </r>
  <r>
    <s v="Cash on Delivery"/>
    <x v="1"/>
    <x v="1"/>
    <x v="0"/>
    <s v="Branch"/>
    <n v="313"/>
    <n v="447.59"/>
  </r>
  <r>
    <s v="Cash on Delivery"/>
    <x v="1"/>
    <x v="1"/>
    <x v="0"/>
    <s v="Branch"/>
    <n v="307"/>
    <n v="439.01"/>
  </r>
  <r>
    <s v="Cash on Delivery"/>
    <x v="1"/>
    <x v="1"/>
    <x v="0"/>
    <s v="Shipment"/>
    <n v="334"/>
    <n v="477.62"/>
  </r>
  <r>
    <s v="Cash on Delivery"/>
    <x v="1"/>
    <x v="1"/>
    <x v="0"/>
    <s v="Shipment"/>
    <n v="328"/>
    <n v="469.04"/>
  </r>
  <r>
    <s v="Cash on Delivery"/>
    <x v="1"/>
    <x v="1"/>
    <x v="0"/>
    <s v="Shipment"/>
    <n v="337"/>
    <n v="481.91"/>
  </r>
  <r>
    <s v="Cash on Delivery"/>
    <x v="1"/>
    <x v="1"/>
    <x v="0"/>
    <s v="Shipment"/>
    <n v="331"/>
    <n v="473.33"/>
  </r>
  <r>
    <s v="Cash on Delivery"/>
    <x v="1"/>
    <x v="1"/>
    <x v="0"/>
    <s v="Shipment"/>
    <n v="325"/>
    <n v="464.75"/>
  </r>
  <r>
    <s v="Cash on Delivery"/>
    <x v="1"/>
    <x v="1"/>
    <x v="0"/>
    <s v="Shipment"/>
    <n v="238"/>
    <n v="340.34"/>
  </r>
  <r>
    <s v="Cash on Delivery"/>
    <x v="1"/>
    <x v="1"/>
    <x v="0"/>
    <s v="Shipment"/>
    <n v="232"/>
    <n v="331.76"/>
  </r>
  <r>
    <s v="Cash on Delivery"/>
    <x v="1"/>
    <x v="1"/>
    <x v="0"/>
    <s v="Shipment"/>
    <n v="241"/>
    <n v="344.63"/>
  </r>
  <r>
    <s v="Cash on Delivery"/>
    <x v="1"/>
    <x v="1"/>
    <x v="0"/>
    <s v="Shipment"/>
    <n v="235"/>
    <n v="336.05"/>
  </r>
  <r>
    <s v="Cash on Delivery"/>
    <x v="1"/>
    <x v="1"/>
    <x v="0"/>
    <s v="Shipment"/>
    <n v="229"/>
    <n v="327.47000000000003"/>
  </r>
  <r>
    <s v="Cash on Delivery"/>
    <x v="1"/>
    <x v="1"/>
    <x v="0"/>
    <s v="Branch"/>
    <n v="256"/>
    <n v="366.08"/>
  </r>
  <r>
    <s v="Cash on Delivery"/>
    <x v="1"/>
    <x v="1"/>
    <x v="0"/>
    <s v="Branch"/>
    <n v="250"/>
    <n v="357.5"/>
  </r>
  <r>
    <s v="Cash on Delivery"/>
    <x v="1"/>
    <x v="1"/>
    <x v="0"/>
    <s v="Shipment"/>
    <n v="244"/>
    <n v="348.92"/>
  </r>
  <r>
    <s v="Cash on Delivery"/>
    <x v="1"/>
    <x v="1"/>
    <x v="0"/>
    <s v="Branch"/>
    <n v="253"/>
    <n v="361.79"/>
  </r>
  <r>
    <s v="Cash on Delivery"/>
    <x v="1"/>
    <x v="1"/>
    <x v="0"/>
    <s v="Branch"/>
    <n v="247"/>
    <n v="353.21"/>
  </r>
  <r>
    <s v="Cash on Delivery"/>
    <x v="1"/>
    <x v="1"/>
    <x v="0"/>
    <s v="Branch"/>
    <n v="274"/>
    <n v="391.82"/>
  </r>
  <r>
    <s v="Cash on Delivery"/>
    <x v="1"/>
    <x v="1"/>
    <x v="0"/>
    <s v="Branch"/>
    <n v="268"/>
    <n v="383.24"/>
  </r>
  <r>
    <s v="Cash on Delivery"/>
    <x v="1"/>
    <x v="1"/>
    <x v="0"/>
    <s v="Branch"/>
    <n v="262"/>
    <n v="374.66"/>
  </r>
  <r>
    <s v="Cash on Delivery"/>
    <x v="1"/>
    <x v="1"/>
    <x v="0"/>
    <s v="Branch"/>
    <n v="271"/>
    <n v="387.53"/>
  </r>
  <r>
    <s v="Cash on Delivery"/>
    <x v="1"/>
    <x v="1"/>
    <x v="0"/>
    <s v="Branch"/>
    <n v="265"/>
    <n v="378.95"/>
  </r>
  <r>
    <s v="Cash on Delivery"/>
    <x v="1"/>
    <x v="1"/>
    <x v="0"/>
    <s v="Branch"/>
    <n v="259"/>
    <n v="370.37"/>
  </r>
  <r>
    <s v="Cash on Delivery"/>
    <x v="1"/>
    <x v="1"/>
    <x v="0"/>
    <s v="Branch"/>
    <n v="158"/>
    <n v="225.94"/>
  </r>
  <r>
    <s v="Cash on Delivery"/>
    <x v="1"/>
    <x v="1"/>
    <x v="0"/>
    <s v="Branch"/>
    <n v="206"/>
    <n v="294.58"/>
  </r>
  <r>
    <s v="Cash on Delivery"/>
    <x v="1"/>
    <x v="1"/>
    <x v="0"/>
    <s v="Branch"/>
    <n v="134"/>
    <n v="191.62"/>
  </r>
  <r>
    <s v="Cash on Delivery"/>
    <x v="1"/>
    <x v="1"/>
    <x v="0"/>
    <s v="Branch"/>
    <n v="160"/>
    <n v="228.8"/>
  </r>
  <r>
    <s v="Cash on Delivery"/>
    <x v="1"/>
    <x v="1"/>
    <x v="0"/>
    <s v="Branch"/>
    <n v="208"/>
    <n v="297.44"/>
  </r>
  <r>
    <s v="Cash on Delivery"/>
    <x v="1"/>
    <x v="1"/>
    <x v="0"/>
    <s v="Branch"/>
    <n v="136"/>
    <n v="194.48"/>
  </r>
  <r>
    <s v="Cash on Delivery"/>
    <x v="1"/>
    <x v="1"/>
    <x v="0"/>
    <s v="Branch"/>
    <n v="812"/>
    <n v="1161.1600000000001"/>
  </r>
  <r>
    <s v="Cash on Delivery"/>
    <x v="1"/>
    <x v="1"/>
    <x v="0"/>
    <s v="Branch"/>
    <n v="899"/>
    <n v="1285.57"/>
  </r>
  <r>
    <s v="Cash on Delivery"/>
    <x v="1"/>
    <x v="1"/>
    <x v="0"/>
    <s v="Branch"/>
    <n v="852"/>
    <n v="526.24"/>
  </r>
  <r>
    <s v="Cash on Delivery"/>
    <x v="1"/>
    <x v="1"/>
    <x v="0"/>
    <s v="Branch"/>
    <n v="885"/>
    <n v="526.24"/>
  </r>
  <r>
    <s v="Cash on Delivery"/>
    <x v="1"/>
    <x v="1"/>
    <x v="0"/>
    <s v="Branch"/>
    <n v="135"/>
    <n v="193.05"/>
  </r>
  <r>
    <s v="Cash on Delivery"/>
    <x v="1"/>
    <x v="1"/>
    <x v="0"/>
    <s v="Branch"/>
    <n v="163"/>
    <n v="233.09"/>
  </r>
  <r>
    <s v="Cash on Delivery"/>
    <x v="1"/>
    <x v="1"/>
    <x v="0"/>
    <s v="Branch"/>
    <n v="205"/>
    <n v="293.14999999999998"/>
  </r>
  <r>
    <s v="Cash on Delivery"/>
    <x v="1"/>
    <x v="1"/>
    <x v="0"/>
    <s v="Branch"/>
    <n v="133"/>
    <n v="190.19"/>
  </r>
  <r>
    <s v="Cash on Delivery"/>
    <x v="1"/>
    <x v="1"/>
    <x v="0"/>
    <s v="Branch"/>
    <n v="821"/>
    <n v="1174.03"/>
  </r>
  <r>
    <s v="Cash on Delivery"/>
    <x v="1"/>
    <x v="1"/>
    <x v="0"/>
    <s v="Branch"/>
    <n v="854"/>
    <n v="1221.22"/>
  </r>
  <r>
    <s v="Cash on Delivery"/>
    <x v="1"/>
    <x v="1"/>
    <x v="0"/>
    <s v="Branch"/>
    <n v="131"/>
    <n v="187.33"/>
  </r>
  <r>
    <s v="Cash on Delivery"/>
    <x v="1"/>
    <x v="1"/>
    <x v="0"/>
    <s v="Branch"/>
    <n v="140"/>
    <n v="200.2"/>
  </r>
  <r>
    <s v="Cash on Delivery"/>
    <x v="1"/>
    <x v="1"/>
    <x v="0"/>
    <s v="Branch"/>
    <n v="188"/>
    <n v="268.83999999999997"/>
  </r>
  <r>
    <s v="Cash on Delivery"/>
    <x v="1"/>
    <x v="1"/>
    <x v="0"/>
    <s v="Branch"/>
    <n v="356"/>
    <n v="509.08"/>
  </r>
  <r>
    <s v="Cash on Delivery"/>
    <x v="1"/>
    <x v="1"/>
    <x v="0"/>
    <s v="Branch"/>
    <n v="184"/>
    <n v="263.12"/>
  </r>
  <r>
    <s v="Cash on Delivery"/>
    <x v="1"/>
    <x v="1"/>
    <x v="0"/>
    <s v="Branch"/>
    <n v="358"/>
    <n v="511.94"/>
  </r>
  <r>
    <s v="Cash on Delivery"/>
    <x v="1"/>
    <x v="1"/>
    <x v="0"/>
    <s v="Branch"/>
    <n v="816"/>
    <n v="1166.8800000000001"/>
  </r>
  <r>
    <s v="Cash on Delivery"/>
    <x v="1"/>
    <x v="1"/>
    <x v="0"/>
    <s v="Branch"/>
    <n v="849"/>
    <n v="1214.07"/>
  </r>
  <r>
    <s v="Cash on Delivery"/>
    <x v="1"/>
    <x v="1"/>
    <x v="0"/>
    <s v="Branch"/>
    <n v="902"/>
    <n v="1289.8599999999999"/>
  </r>
  <r>
    <s v="Cash on Delivery"/>
    <x v="1"/>
    <x v="1"/>
    <x v="0"/>
    <s v="Branch"/>
    <n v="855"/>
    <n v="526.24"/>
  </r>
  <r>
    <s v="Cash on Delivery"/>
    <x v="1"/>
    <x v="1"/>
    <x v="0"/>
    <s v="Branch"/>
    <n v="357"/>
    <n v="510.51"/>
  </r>
  <r>
    <s v="Cash on Delivery"/>
    <x v="1"/>
    <x v="1"/>
    <x v="0"/>
    <s v="Branch"/>
    <n v="139"/>
    <n v="198.77"/>
  </r>
  <r>
    <s v="Cash on Delivery"/>
    <x v="1"/>
    <x v="1"/>
    <x v="0"/>
    <s v="Branch"/>
    <n v="187"/>
    <n v="267.41000000000003"/>
  </r>
  <r>
    <s v="Cash on Delivery"/>
    <x v="1"/>
    <x v="1"/>
    <x v="0"/>
    <s v="Branch"/>
    <n v="825"/>
    <n v="1179.75"/>
  </r>
  <r>
    <s v="Cash on Delivery"/>
    <x v="1"/>
    <x v="1"/>
    <x v="0"/>
    <s v="Branch"/>
    <n v="858"/>
    <n v="1226.94"/>
  </r>
  <r>
    <s v="Cash on Delivery"/>
    <x v="1"/>
    <x v="1"/>
    <x v="0"/>
    <s v="Branch"/>
    <n v="359"/>
    <n v="513.37"/>
  </r>
  <r>
    <s v="Cash on Delivery"/>
    <x v="1"/>
    <x v="1"/>
    <x v="0"/>
    <s v="Branch"/>
    <n v="362"/>
    <n v="517.66"/>
  </r>
  <r>
    <s v="Cash on Delivery"/>
    <x v="1"/>
    <x v="1"/>
    <x v="0"/>
    <s v="Branch"/>
    <n v="164"/>
    <n v="234.52"/>
  </r>
  <r>
    <s v="Cash on Delivery"/>
    <x v="1"/>
    <x v="1"/>
    <x v="0"/>
    <s v="Branch"/>
    <n v="338"/>
    <n v="483.34"/>
  </r>
  <r>
    <s v="Cash on Delivery"/>
    <x v="1"/>
    <x v="1"/>
    <x v="0"/>
    <s v="Branch"/>
    <n v="364"/>
    <n v="520.52"/>
  </r>
  <r>
    <s v="Cash on Delivery"/>
    <x v="1"/>
    <x v="1"/>
    <x v="0"/>
    <s v="Branch"/>
    <n v="166"/>
    <n v="237.38"/>
  </r>
  <r>
    <s v="Cash on Delivery"/>
    <x v="1"/>
    <x v="1"/>
    <x v="0"/>
    <s v="Branch"/>
    <n v="819"/>
    <n v="1171.17"/>
  </r>
  <r>
    <s v="Cash on Delivery"/>
    <x v="1"/>
    <x v="1"/>
    <x v="0"/>
    <s v="Branch"/>
    <n v="853"/>
    <n v="1219.79"/>
  </r>
  <r>
    <s v="Cash on Delivery"/>
    <x v="1"/>
    <x v="1"/>
    <x v="0"/>
    <s v="Branch"/>
    <n v="906"/>
    <n v="1295.58"/>
  </r>
  <r>
    <s v="Cash on Delivery"/>
    <x v="1"/>
    <x v="1"/>
    <x v="0"/>
    <s v="Branch"/>
    <n v="859"/>
    <n v="526.24"/>
  </r>
  <r>
    <s v="Cash on Delivery"/>
    <x v="1"/>
    <x v="1"/>
    <x v="0"/>
    <s v="Branch"/>
    <n v="165"/>
    <n v="526.24"/>
  </r>
  <r>
    <s v="Cash on Delivery"/>
    <x v="1"/>
    <x v="1"/>
    <x v="0"/>
    <s v="Branch"/>
    <n v="339"/>
    <n v="484.77"/>
  </r>
  <r>
    <s v="Cash on Delivery"/>
    <x v="1"/>
    <x v="1"/>
    <x v="0"/>
    <s v="Branch"/>
    <n v="163"/>
    <n v="233.09"/>
  </r>
  <r>
    <s v="Cash on Delivery"/>
    <x v="1"/>
    <x v="1"/>
    <x v="0"/>
    <s v="Branch"/>
    <n v="337"/>
    <n v="481.91"/>
  </r>
  <r>
    <s v="Cash on Delivery"/>
    <x v="1"/>
    <x v="1"/>
    <x v="0"/>
    <s v="Branch"/>
    <n v="828"/>
    <n v="1184.04"/>
  </r>
  <r>
    <s v="Cash on Delivery"/>
    <x v="1"/>
    <x v="1"/>
    <x v="0"/>
    <s v="Branch"/>
    <n v="861"/>
    <n v="1231.23"/>
  </r>
  <r>
    <s v="Cash on Delivery"/>
    <x v="1"/>
    <x v="1"/>
    <x v="0"/>
    <s v="Branch"/>
    <n v="335"/>
    <n v="479.05"/>
  </r>
  <r>
    <s v="Cash on Delivery"/>
    <x v="1"/>
    <x v="1"/>
    <x v="0"/>
    <s v="Branch"/>
    <n v="170"/>
    <n v="243.1"/>
  </r>
  <r>
    <s v="Cash on Delivery"/>
    <x v="1"/>
    <x v="1"/>
    <x v="0"/>
    <s v="Branch"/>
    <n v="218"/>
    <n v="311.74"/>
  </r>
  <r>
    <s v="Cash on Delivery"/>
    <x v="1"/>
    <x v="1"/>
    <x v="0"/>
    <s v="Branch"/>
    <n v="146"/>
    <n v="208.78"/>
  </r>
  <r>
    <s v="Cash on Delivery"/>
    <x v="1"/>
    <x v="1"/>
    <x v="0"/>
    <s v="Branch"/>
    <n v="172"/>
    <n v="245.96"/>
  </r>
  <r>
    <s v="Cash on Delivery"/>
    <x v="1"/>
    <x v="1"/>
    <x v="0"/>
    <s v="Branch"/>
    <n v="220"/>
    <n v="314.60000000000002"/>
  </r>
  <r>
    <s v="Cash on Delivery"/>
    <x v="1"/>
    <x v="1"/>
    <x v="0"/>
    <s v="Branch"/>
    <n v="142"/>
    <n v="203.06"/>
  </r>
  <r>
    <s v="Cash on Delivery"/>
    <x v="1"/>
    <x v="1"/>
    <x v="0"/>
    <s v="Branch"/>
    <n v="844"/>
    <n v="1206.92"/>
  </r>
  <r>
    <s v="Cash on Delivery"/>
    <x v="1"/>
    <x v="1"/>
    <x v="0"/>
    <s v="Branch"/>
    <n v="897"/>
    <n v="1282.71"/>
  </r>
  <r>
    <s v="Cash on Delivery"/>
    <x v="1"/>
    <x v="1"/>
    <x v="0"/>
    <s v="Branch"/>
    <n v="850"/>
    <n v="526.24"/>
  </r>
  <r>
    <s v="Cash on Delivery"/>
    <x v="1"/>
    <x v="1"/>
    <x v="0"/>
    <s v="Branch"/>
    <n v="883"/>
    <n v="526.24"/>
  </r>
  <r>
    <s v="Cash on Delivery"/>
    <x v="1"/>
    <x v="1"/>
    <x v="0"/>
    <s v="Branch"/>
    <n v="169"/>
    <n v="241.67"/>
  </r>
  <r>
    <s v="Cash on Delivery"/>
    <x v="1"/>
    <x v="1"/>
    <x v="0"/>
    <s v="Branch"/>
    <n v="217"/>
    <n v="310.31"/>
  </r>
  <r>
    <s v="Cash on Delivery"/>
    <x v="1"/>
    <x v="1"/>
    <x v="0"/>
    <s v="Branch"/>
    <n v="145"/>
    <n v="207.35"/>
  </r>
  <r>
    <s v="Cash on Delivery"/>
    <x v="1"/>
    <x v="1"/>
    <x v="0"/>
    <s v="Branch"/>
    <n v="819"/>
    <n v="1171.17"/>
  </r>
  <r>
    <s v="Cash on Delivery"/>
    <x v="1"/>
    <x v="1"/>
    <x v="0"/>
    <s v="Branch"/>
    <n v="143"/>
    <n v="204.49"/>
  </r>
  <r>
    <s v="Cash on Delivery"/>
    <x v="1"/>
    <x v="1"/>
    <x v="0"/>
    <s v="Branch"/>
    <n v="176"/>
    <n v="251.68"/>
  </r>
  <r>
    <s v="Cash on Delivery"/>
    <x v="1"/>
    <x v="1"/>
    <x v="0"/>
    <s v="Branch"/>
    <n v="224"/>
    <n v="320.32"/>
  </r>
  <r>
    <s v="Cash on Delivery"/>
    <x v="1"/>
    <x v="1"/>
    <x v="0"/>
    <s v="Branch"/>
    <n v="178"/>
    <n v="254.54"/>
  </r>
  <r>
    <s v="Cash on Delivery"/>
    <x v="1"/>
    <x v="1"/>
    <x v="0"/>
    <s v="Branch"/>
    <n v="148"/>
    <n v="211.64"/>
  </r>
  <r>
    <s v="Cash on Delivery"/>
    <x v="1"/>
    <x v="1"/>
    <x v="0"/>
    <s v="Branch"/>
    <n v="810"/>
    <n v="1158.3"/>
  </r>
  <r>
    <s v="Cash on Delivery"/>
    <x v="1"/>
    <x v="1"/>
    <x v="0"/>
    <s v="Branch"/>
    <n v="843"/>
    <n v="1205.49"/>
  </r>
  <r>
    <s v="Cash on Delivery"/>
    <x v="1"/>
    <x v="1"/>
    <x v="0"/>
    <s v="Branch"/>
    <n v="896"/>
    <n v="1281.28"/>
  </r>
  <r>
    <s v="Cash on Delivery"/>
    <x v="0"/>
    <x v="1"/>
    <x v="0"/>
    <s v="Shipment"/>
    <n v="818"/>
    <n v="526.24"/>
  </r>
  <r>
    <s v="Cash on Delivery"/>
    <x v="1"/>
    <x v="1"/>
    <x v="0"/>
    <s v="Branch"/>
    <n v="849"/>
    <n v="526.24"/>
  </r>
  <r>
    <s v="Cash on Delivery"/>
    <x v="1"/>
    <x v="1"/>
    <x v="0"/>
    <s v="Branch"/>
    <n v="882"/>
    <n v="526.24"/>
  </r>
  <r>
    <s v="Cash on Delivery"/>
    <x v="1"/>
    <x v="1"/>
    <x v="0"/>
    <s v="Branch"/>
    <n v="147"/>
    <n v="210.21"/>
  </r>
  <r>
    <s v="Cash on Delivery"/>
    <x v="1"/>
    <x v="1"/>
    <x v="0"/>
    <s v="Branch"/>
    <n v="175"/>
    <n v="250.25"/>
  </r>
  <r>
    <s v="Cash on Delivery"/>
    <x v="1"/>
    <x v="1"/>
    <x v="0"/>
    <s v="Branch"/>
    <n v="223"/>
    <n v="318.89"/>
  </r>
  <r>
    <s v="Cash on Delivery"/>
    <x v="1"/>
    <x v="1"/>
    <x v="0"/>
    <s v="Branch"/>
    <n v="151"/>
    <n v="215.93"/>
  </r>
  <r>
    <s v="Cash on Delivery"/>
    <x v="1"/>
    <x v="1"/>
    <x v="0"/>
    <s v="Branch"/>
    <n v="852"/>
    <n v="1218.3599999999999"/>
  </r>
  <r>
    <s v="Cash on Delivery"/>
    <x v="1"/>
    <x v="1"/>
    <x v="0"/>
    <s v="Branch"/>
    <n v="149"/>
    <n v="213.07"/>
  </r>
  <r>
    <s v="Cash on Delivery"/>
    <x v="1"/>
    <x v="1"/>
    <x v="0"/>
    <s v="Branch"/>
    <n v="146"/>
    <n v="208.78"/>
  </r>
  <r>
    <s v="Cash on Delivery"/>
    <x v="1"/>
    <x v="1"/>
    <x v="0"/>
    <s v="Branch"/>
    <n v="362"/>
    <n v="517.66"/>
  </r>
  <r>
    <s v="Cash on Delivery"/>
    <x v="1"/>
    <x v="1"/>
    <x v="0"/>
    <s v="Branch"/>
    <n v="142"/>
    <n v="203.06"/>
  </r>
  <r>
    <s v="Cash on Delivery"/>
    <x v="1"/>
    <x v="1"/>
    <x v="0"/>
    <s v="Branch"/>
    <n v="190"/>
    <n v="271.7"/>
  </r>
  <r>
    <s v="Cash on Delivery"/>
    <x v="1"/>
    <x v="1"/>
    <x v="0"/>
    <s v="Branch"/>
    <n v="364"/>
    <n v="520.52"/>
  </r>
  <r>
    <s v="Cash on Delivery"/>
    <x v="1"/>
    <x v="1"/>
    <x v="0"/>
    <s v="Branch"/>
    <n v="815"/>
    <n v="1165.45"/>
  </r>
  <r>
    <s v="Cash on Delivery"/>
    <x v="1"/>
    <x v="1"/>
    <x v="0"/>
    <s v="Branch"/>
    <n v="848"/>
    <n v="1212.6400000000001"/>
  </r>
  <r>
    <s v="Cash on Delivery"/>
    <x v="1"/>
    <x v="1"/>
    <x v="0"/>
    <s v="Branch"/>
    <n v="901"/>
    <n v="1288.43"/>
  </r>
  <r>
    <s v="Cash on Delivery"/>
    <x v="1"/>
    <x v="1"/>
    <x v="0"/>
    <s v="Branch"/>
    <n v="854"/>
    <n v="526.24"/>
  </r>
  <r>
    <s v="Cash on Delivery"/>
    <x v="1"/>
    <x v="1"/>
    <x v="0"/>
    <s v="Branch"/>
    <n v="189"/>
    <n v="526.24"/>
  </r>
  <r>
    <s v="Cash on Delivery"/>
    <x v="1"/>
    <x v="1"/>
    <x v="0"/>
    <s v="Branch"/>
    <n v="363"/>
    <n v="519.09"/>
  </r>
  <r>
    <s v="Cash on Delivery"/>
    <x v="1"/>
    <x v="1"/>
    <x v="0"/>
    <s v="Branch"/>
    <n v="145"/>
    <n v="207.35"/>
  </r>
  <r>
    <s v="Cash on Delivery"/>
    <x v="1"/>
    <x v="1"/>
    <x v="0"/>
    <s v="Branch"/>
    <n v="193"/>
    <n v="275.99"/>
  </r>
  <r>
    <s v="Cash on Delivery"/>
    <x v="1"/>
    <x v="1"/>
    <x v="0"/>
    <s v="Branch"/>
    <n v="361"/>
    <n v="516.23"/>
  </r>
  <r>
    <s v="Cash on Delivery"/>
    <x v="1"/>
    <x v="1"/>
    <x v="0"/>
    <s v="Branch"/>
    <n v="824"/>
    <n v="1178.32"/>
  </r>
  <r>
    <s v="Cash on Delivery"/>
    <x v="1"/>
    <x v="1"/>
    <x v="0"/>
    <s v="Branch"/>
    <n v="857"/>
    <n v="1225.51"/>
  </r>
  <r>
    <s v="Cash on Delivery"/>
    <x v="1"/>
    <x v="1"/>
    <x v="0"/>
    <s v="Branch"/>
    <n v="365"/>
    <n v="521.95000000000005"/>
  </r>
  <r>
    <s v="Cash on Delivery"/>
    <x v="1"/>
    <x v="1"/>
    <x v="0"/>
    <s v="Branch"/>
    <n v="152"/>
    <n v="217.36"/>
  </r>
  <r>
    <s v="Cash on Delivery"/>
    <x v="1"/>
    <x v="1"/>
    <x v="0"/>
    <s v="Branch"/>
    <n v="194"/>
    <n v="277.42"/>
  </r>
  <r>
    <s v="Cash on Delivery"/>
    <x v="1"/>
    <x v="1"/>
    <x v="0"/>
    <s v="Branch"/>
    <n v="368"/>
    <n v="526.24"/>
  </r>
  <r>
    <s v="Cash on Delivery"/>
    <x v="1"/>
    <x v="1"/>
    <x v="0"/>
    <s v="Branch"/>
    <n v="148"/>
    <n v="211.64"/>
  </r>
  <r>
    <s v="Cash on Delivery"/>
    <x v="1"/>
    <x v="1"/>
    <x v="0"/>
    <s v="Branch"/>
    <n v="196"/>
    <n v="280.27999999999997"/>
  </r>
  <r>
    <s v="Cash on Delivery"/>
    <x v="1"/>
    <x v="1"/>
    <x v="0"/>
    <s v="Branch"/>
    <n v="370"/>
    <n v="529.1"/>
  </r>
  <r>
    <s v="Cash on Delivery"/>
    <x v="1"/>
    <x v="1"/>
    <x v="0"/>
    <s v="Branch"/>
    <n v="814"/>
    <n v="1164.02"/>
  </r>
  <r>
    <s v="Cash on Delivery"/>
    <x v="1"/>
    <x v="1"/>
    <x v="0"/>
    <s v="Branch"/>
    <n v="847"/>
    <n v="1211.21"/>
  </r>
  <r>
    <s v="Cash on Delivery"/>
    <x v="1"/>
    <x v="1"/>
    <x v="0"/>
    <s v="Branch"/>
    <n v="195"/>
    <n v="526.24"/>
  </r>
  <r>
    <s v="Cash on Delivery"/>
    <x v="1"/>
    <x v="1"/>
    <x v="0"/>
    <s v="Branch"/>
    <n v="369"/>
    <n v="527.66999999999996"/>
  </r>
  <r>
    <s v="Cash on Delivery"/>
    <x v="1"/>
    <x v="1"/>
    <x v="0"/>
    <s v="Branch"/>
    <n v="151"/>
    <n v="215.93"/>
  </r>
  <r>
    <s v="Cash on Delivery"/>
    <x v="1"/>
    <x v="1"/>
    <x v="0"/>
    <s v="Branch"/>
    <n v="199"/>
    <n v="284.57"/>
  </r>
  <r>
    <s v="Cash on Delivery"/>
    <x v="1"/>
    <x v="1"/>
    <x v="0"/>
    <s v="Branch"/>
    <n v="367"/>
    <n v="524.80999999999995"/>
  </r>
  <r>
    <s v="Cash on Delivery"/>
    <x v="1"/>
    <x v="1"/>
    <x v="0"/>
    <s v="Branch"/>
    <n v="823"/>
    <n v="1176.8900000000001"/>
  </r>
  <r>
    <s v="Cash on Delivery"/>
    <x v="1"/>
    <x v="1"/>
    <x v="0"/>
    <s v="Branch"/>
    <n v="856"/>
    <n v="1224.08"/>
  </r>
  <r>
    <s v="Cash on Delivery"/>
    <x v="1"/>
    <x v="1"/>
    <x v="0"/>
    <s v="Branch"/>
    <n v="371"/>
    <n v="530.53"/>
  </r>
  <r>
    <s v="Cash on Delivery"/>
    <x v="1"/>
    <x v="1"/>
    <x v="0"/>
    <s v="Branch"/>
    <n v="164"/>
    <n v="234.52"/>
  </r>
  <r>
    <s v="Cash on Delivery"/>
    <x v="1"/>
    <x v="1"/>
    <x v="0"/>
    <s v="Branch"/>
    <n v="212"/>
    <n v="303.16000000000003"/>
  </r>
  <r>
    <s v="Cash on Delivery"/>
    <x v="1"/>
    <x v="1"/>
    <x v="0"/>
    <s v="Branch"/>
    <n v="140"/>
    <n v="200.2"/>
  </r>
  <r>
    <s v="Cash on Delivery"/>
    <x v="1"/>
    <x v="1"/>
    <x v="0"/>
    <s v="Branch"/>
    <n v="166"/>
    <n v="237.38"/>
  </r>
  <r>
    <s v="Cash on Delivery"/>
    <x v="1"/>
    <x v="1"/>
    <x v="0"/>
    <s v="Branch"/>
    <n v="214"/>
    <n v="306.02"/>
  </r>
  <r>
    <s v="Cash on Delivery"/>
    <x v="1"/>
    <x v="1"/>
    <x v="0"/>
    <s v="Branch"/>
    <n v="811"/>
    <n v="1159.73"/>
  </r>
  <r>
    <s v="Cash on Delivery"/>
    <x v="1"/>
    <x v="1"/>
    <x v="0"/>
    <s v="Branch"/>
    <n v="845"/>
    <n v="1208.3499999999999"/>
  </r>
  <r>
    <s v="Cash on Delivery"/>
    <x v="1"/>
    <x v="1"/>
    <x v="0"/>
    <s v="Branch"/>
    <n v="898"/>
    <n v="1284.1400000000001"/>
  </r>
  <r>
    <s v="Cash on Delivery"/>
    <x v="1"/>
    <x v="1"/>
    <x v="0"/>
    <s v="Branch"/>
    <n v="851"/>
    <n v="526.24"/>
  </r>
  <r>
    <s v="Cash on Delivery"/>
    <x v="1"/>
    <x v="1"/>
    <x v="0"/>
    <s v="Branch"/>
    <n v="884"/>
    <n v="526.24"/>
  </r>
  <r>
    <s v="Cash on Delivery"/>
    <x v="1"/>
    <x v="1"/>
    <x v="0"/>
    <s v="Branch"/>
    <n v="141"/>
    <n v="201.63"/>
  </r>
  <r>
    <s v="Cash on Delivery"/>
    <x v="1"/>
    <x v="1"/>
    <x v="0"/>
    <s v="Branch"/>
    <n v="211"/>
    <n v="301.73"/>
  </r>
  <r>
    <s v="Cash on Delivery"/>
    <x v="1"/>
    <x v="1"/>
    <x v="0"/>
    <s v="Branch"/>
    <n v="139"/>
    <n v="198.77"/>
  </r>
  <r>
    <s v="Cash on Delivery"/>
    <x v="1"/>
    <x v="1"/>
    <x v="0"/>
    <s v="Branch"/>
    <n v="820"/>
    <n v="1172.5999999999999"/>
  </r>
  <r>
    <s v="Cash on Delivery"/>
    <x v="1"/>
    <x v="1"/>
    <x v="0"/>
    <s v="Branch"/>
    <n v="853"/>
    <n v="1219.79"/>
  </r>
  <r>
    <s v="Cash on Delivery"/>
    <x v="1"/>
    <x v="1"/>
    <x v="0"/>
    <s v="Branch"/>
    <n v="137"/>
    <n v="195.91"/>
  </r>
  <r>
    <s v="Cash on Delivery"/>
    <x v="1"/>
    <x v="1"/>
    <x v="0"/>
    <s v="Branch"/>
    <n v="200"/>
    <n v="286"/>
  </r>
  <r>
    <s v="Cash on Delivery"/>
    <x v="1"/>
    <x v="1"/>
    <x v="0"/>
    <s v="Branch"/>
    <n v="128"/>
    <n v="183.04"/>
  </r>
  <r>
    <s v="Cash on Delivery"/>
    <x v="1"/>
    <x v="1"/>
    <x v="0"/>
    <s v="Branch"/>
    <n v="154"/>
    <n v="220.22"/>
  </r>
  <r>
    <s v="Cash on Delivery"/>
    <x v="1"/>
    <x v="1"/>
    <x v="0"/>
    <s v="Branch"/>
    <n v="202"/>
    <n v="288.86"/>
  </r>
  <r>
    <s v="Cash on Delivery"/>
    <x v="1"/>
    <x v="1"/>
    <x v="0"/>
    <s v="Branch"/>
    <n v="130"/>
    <n v="185.9"/>
  </r>
  <r>
    <s v="Cash on Delivery"/>
    <x v="1"/>
    <x v="1"/>
    <x v="0"/>
    <s v="Branch"/>
    <n v="813"/>
    <n v="1162.5899999999999"/>
  </r>
  <r>
    <s v="Cash on Delivery"/>
    <x v="1"/>
    <x v="1"/>
    <x v="0"/>
    <s v="Branch"/>
    <n v="846"/>
    <n v="1209.78"/>
  </r>
  <r>
    <s v="Cash on Delivery"/>
    <x v="1"/>
    <x v="1"/>
    <x v="0"/>
    <s v="Branch"/>
    <n v="900"/>
    <n v="1287"/>
  </r>
  <r>
    <s v="Cash on Delivery"/>
    <x v="1"/>
    <x v="1"/>
    <x v="1"/>
    <s v="Branch"/>
    <n v="853"/>
    <n v="526.24"/>
  </r>
  <r>
    <s v="Cash on Delivery"/>
    <x v="1"/>
    <x v="1"/>
    <x v="1"/>
    <s v="Branch"/>
    <n v="886"/>
    <n v="526.24"/>
  </r>
  <r>
    <s v="Cash on Delivery"/>
    <x v="1"/>
    <x v="1"/>
    <x v="1"/>
    <s v="Branch"/>
    <n v="129"/>
    <n v="184.47"/>
  </r>
  <r>
    <s v="Cash on Delivery"/>
    <x v="1"/>
    <x v="1"/>
    <x v="1"/>
    <s v="Branch"/>
    <n v="157"/>
    <n v="224.51"/>
  </r>
  <r>
    <s v="Cash on Delivery"/>
    <x v="1"/>
    <x v="1"/>
    <x v="1"/>
    <s v="Branch"/>
    <n v="127"/>
    <n v="181.61"/>
  </r>
  <r>
    <s v="Cash on Delivery"/>
    <x v="1"/>
    <x v="1"/>
    <x v="1"/>
    <s v="Branch"/>
    <n v="822"/>
    <n v="1175.46"/>
  </r>
  <r>
    <s v="Cash on Delivery"/>
    <x v="1"/>
    <x v="1"/>
    <x v="1"/>
    <s v="Branch"/>
    <n v="855"/>
    <n v="1222.6500000000001"/>
  </r>
  <r>
    <s v="Cash on Delivery"/>
    <x v="1"/>
    <x v="1"/>
    <x v="1"/>
    <s v="Branch"/>
    <n v="368"/>
    <n v="526.24"/>
  </r>
  <r>
    <s v="Cash on Delivery"/>
    <x v="1"/>
    <x v="1"/>
    <x v="1"/>
    <s v="Branch"/>
    <n v="170"/>
    <n v="243.1"/>
  </r>
  <r>
    <s v="Cash on Delivery"/>
    <x v="1"/>
    <x v="1"/>
    <x v="1"/>
    <s v="Branch"/>
    <n v="344"/>
    <n v="491.92"/>
  </r>
  <r>
    <s v="Cash on Delivery"/>
    <x v="1"/>
    <x v="1"/>
    <x v="1"/>
    <s v="Branch"/>
    <n v="370"/>
    <n v="529.1"/>
  </r>
  <r>
    <s v="Cash on Delivery"/>
    <x v="1"/>
    <x v="1"/>
    <x v="1"/>
    <s v="Branch"/>
    <n v="172"/>
    <n v="245.96"/>
  </r>
  <r>
    <s v="Cash on Delivery"/>
    <x v="1"/>
    <x v="1"/>
    <x v="1"/>
    <s v="Branch"/>
    <n v="340"/>
    <n v="486.2"/>
  </r>
  <r>
    <s v="Cash on Delivery"/>
    <x v="1"/>
    <x v="1"/>
    <x v="1"/>
    <s v="Branch"/>
    <n v="852"/>
    <n v="1218.3599999999999"/>
  </r>
  <r>
    <s v="Cash on Delivery"/>
    <x v="1"/>
    <x v="1"/>
    <x v="1"/>
    <s v="Branch"/>
    <n v="905"/>
    <n v="1294.1500000000001"/>
  </r>
  <r>
    <s v="Cash on Delivery"/>
    <x v="1"/>
    <x v="1"/>
    <x v="1"/>
    <s v="Branch"/>
    <n v="858"/>
    <n v="526.24"/>
  </r>
  <r>
    <s v="Cash on Delivery"/>
    <x v="1"/>
    <x v="1"/>
    <x v="1"/>
    <s v="Branch"/>
    <n v="171"/>
    <n v="526.24"/>
  </r>
  <r>
    <s v="Cash on Delivery"/>
    <x v="1"/>
    <x v="1"/>
    <x v="1"/>
    <s v="Branch"/>
    <n v="367"/>
    <n v="524.80999999999995"/>
  </r>
  <r>
    <s v="Cash on Delivery"/>
    <x v="1"/>
    <x v="1"/>
    <x v="1"/>
    <s v="Branch"/>
    <n v="169"/>
    <n v="241.67"/>
  </r>
  <r>
    <s v="Cash on Delivery"/>
    <x v="1"/>
    <x v="1"/>
    <x v="1"/>
    <s v="Branch"/>
    <n v="343"/>
    <n v="490.49"/>
  </r>
  <r>
    <s v="Cash on Delivery"/>
    <x v="1"/>
    <x v="1"/>
    <x v="1"/>
    <s v="Branch"/>
    <n v="827"/>
    <n v="1182.6099999999999"/>
  </r>
  <r>
    <s v="Cash on Delivery"/>
    <x v="1"/>
    <x v="1"/>
    <x v="1"/>
    <s v="Branch"/>
    <n v="341"/>
    <n v="487.63"/>
  </r>
  <r>
    <s v="Cash on Delivery"/>
    <x v="1"/>
    <x v="1"/>
    <x v="1"/>
    <s v="Branch"/>
    <n v="128"/>
    <n v="183.04"/>
  </r>
  <r>
    <s v="Cash on Delivery"/>
    <x v="1"/>
    <x v="1"/>
    <x v="1"/>
    <s v="Branch"/>
    <n v="176"/>
    <n v="251.68"/>
  </r>
  <r>
    <s v="Cash on Delivery"/>
    <x v="1"/>
    <x v="1"/>
    <x v="1"/>
    <s v="Branch"/>
    <n v="350"/>
    <n v="500.5"/>
  </r>
  <r>
    <s v="Cash on Delivery"/>
    <x v="1"/>
    <x v="1"/>
    <x v="1"/>
    <s v="Branch"/>
    <n v="130"/>
    <n v="185.9"/>
  </r>
  <r>
    <s v="Cash on Delivery"/>
    <x v="1"/>
    <x v="1"/>
    <x v="1"/>
    <s v="Branch"/>
    <n v="346"/>
    <n v="494.78"/>
  </r>
  <r>
    <s v="Cash on Delivery"/>
    <x v="1"/>
    <x v="1"/>
    <x v="1"/>
    <s v="Branch"/>
    <n v="818"/>
    <n v="1169.74"/>
  </r>
  <r>
    <s v="Cash on Delivery"/>
    <x v="1"/>
    <x v="1"/>
    <x v="1"/>
    <s v="Branch"/>
    <n v="851"/>
    <n v="1216.93"/>
  </r>
  <r>
    <s v="Cash on Delivery"/>
    <x v="1"/>
    <x v="1"/>
    <x v="1"/>
    <s v="Branch"/>
    <n v="904"/>
    <n v="1292.72"/>
  </r>
  <r>
    <s v="Cash on Delivery"/>
    <x v="1"/>
    <x v="1"/>
    <x v="1"/>
    <s v="Branch"/>
    <n v="857"/>
    <n v="526.24"/>
  </r>
  <r>
    <s v="Cash on Delivery"/>
    <x v="1"/>
    <x v="1"/>
    <x v="1"/>
    <s v="Branch"/>
    <n v="177"/>
    <n v="526.24"/>
  </r>
  <r>
    <s v="Cash on Delivery"/>
    <x v="1"/>
    <x v="1"/>
    <x v="1"/>
    <s v="Branch"/>
    <n v="345"/>
    <n v="493.35"/>
  </r>
  <r>
    <s v="Cash on Delivery"/>
    <x v="1"/>
    <x v="1"/>
    <x v="1"/>
    <s v="Branch"/>
    <n v="127"/>
    <n v="181.61"/>
  </r>
  <r>
    <s v="Cash on Delivery"/>
    <x v="1"/>
    <x v="1"/>
    <x v="1"/>
    <s v="Branch"/>
    <n v="175"/>
    <n v="250.25"/>
  </r>
  <r>
    <s v="Cash on Delivery"/>
    <x v="1"/>
    <x v="1"/>
    <x v="1"/>
    <s v="Branch"/>
    <n v="349"/>
    <n v="499.07"/>
  </r>
  <r>
    <s v="Cash on Delivery"/>
    <x v="1"/>
    <x v="1"/>
    <x v="1"/>
    <s v="Branch"/>
    <n v="826"/>
    <n v="1181.18"/>
  </r>
  <r>
    <s v="Cash on Delivery"/>
    <x v="1"/>
    <x v="1"/>
    <x v="1"/>
    <s v="Branch"/>
    <n v="860"/>
    <n v="1229.8"/>
  </r>
  <r>
    <s v="Cash on Delivery"/>
    <x v="1"/>
    <x v="1"/>
    <x v="1"/>
    <s v="Branch"/>
    <n v="347"/>
    <n v="496.21"/>
  </r>
  <r>
    <s v="Cash on Delivery"/>
    <x v="1"/>
    <x v="1"/>
    <x v="1"/>
    <s v="Branch"/>
    <n v="134"/>
    <n v="191.62"/>
  </r>
  <r>
    <s v="Cash on Delivery"/>
    <x v="1"/>
    <x v="1"/>
    <x v="1"/>
    <s v="Branch"/>
    <n v="182"/>
    <n v="260.26"/>
  </r>
  <r>
    <s v="Cash on Delivery"/>
    <x v="1"/>
    <x v="1"/>
    <x v="1"/>
    <s v="Branch"/>
    <n v="136"/>
    <n v="194.48"/>
  </r>
  <r>
    <s v="Cash on Delivery"/>
    <x v="1"/>
    <x v="1"/>
    <x v="1"/>
    <s v="Branch"/>
    <n v="178"/>
    <n v="254.54"/>
  </r>
  <r>
    <s v="Cash on Delivery"/>
    <x v="1"/>
    <x v="1"/>
    <x v="1"/>
    <s v="Branch"/>
    <n v="352"/>
    <n v="503.36"/>
  </r>
  <r>
    <s v="Cash on Delivery"/>
    <x v="1"/>
    <x v="1"/>
    <x v="1"/>
    <s v="Branch"/>
    <n v="817"/>
    <n v="1168.31"/>
  </r>
  <r>
    <s v="Cash on Delivery"/>
    <x v="1"/>
    <x v="1"/>
    <x v="1"/>
    <s v="Branch"/>
    <n v="850"/>
    <n v="1215.5"/>
  </r>
  <r>
    <s v="Cash on Delivery"/>
    <x v="1"/>
    <x v="1"/>
    <x v="1"/>
    <s v="Branch"/>
    <n v="903"/>
    <n v="1291.29"/>
  </r>
  <r>
    <s v="Cash on Delivery"/>
    <x v="1"/>
    <x v="1"/>
    <x v="1"/>
    <s v="Branch"/>
    <n v="856"/>
    <n v="526.24"/>
  </r>
  <r>
    <s v="Cash on Delivery"/>
    <x v="1"/>
    <x v="1"/>
    <x v="1"/>
    <s v="Branch"/>
    <n v="183"/>
    <n v="526.24"/>
  </r>
  <r>
    <s v="Cash on Delivery"/>
    <x v="1"/>
    <x v="1"/>
    <x v="1"/>
    <s v="Branch"/>
    <n v="351"/>
    <n v="501.93"/>
  </r>
  <r>
    <s v="Cash on Delivery"/>
    <x v="1"/>
    <x v="1"/>
    <x v="1"/>
    <s v="Branch"/>
    <n v="133"/>
    <n v="190.19"/>
  </r>
  <r>
    <s v="Cash on Delivery"/>
    <x v="1"/>
    <x v="1"/>
    <x v="1"/>
    <s v="Branch"/>
    <n v="181"/>
    <n v="258.83"/>
  </r>
  <r>
    <s v="Cash on Delivery"/>
    <x v="1"/>
    <x v="1"/>
    <x v="1"/>
    <s v="Branch"/>
    <n v="355"/>
    <n v="507.65"/>
  </r>
  <r>
    <s v="Cash on Delivery"/>
    <x v="1"/>
    <x v="1"/>
    <x v="1"/>
    <s v="Branch"/>
    <n v="859"/>
    <n v="1228.3699999999999"/>
  </r>
  <r>
    <s v="Cash on Delivery"/>
    <x v="1"/>
    <x v="1"/>
    <x v="1"/>
    <s v="Branch"/>
    <n v="353"/>
    <n v="504.79"/>
  </r>
  <r>
    <s v="Cash on Delivery"/>
    <x v="0"/>
    <x v="1"/>
    <x v="1"/>
    <s v="Download"/>
    <n v="364"/>
    <n v="520.52"/>
  </r>
  <r>
    <s v="Cash on Delivery"/>
    <x v="0"/>
    <x v="1"/>
    <x v="1"/>
    <s v="Shipment"/>
    <n v="358"/>
    <n v="511.94"/>
  </r>
  <r>
    <s v="Cash on Delivery"/>
    <x v="0"/>
    <x v="1"/>
    <x v="1"/>
    <s v="Download"/>
    <n v="367"/>
    <n v="524.80999999999995"/>
  </r>
  <r>
    <s v="Cash on Delivery"/>
    <x v="0"/>
    <x v="1"/>
    <x v="1"/>
    <s v="Shipment"/>
    <n v="361"/>
    <n v="516.23"/>
  </r>
  <r>
    <s v="Cash on Delivery"/>
    <x v="1"/>
    <x v="1"/>
    <x v="1"/>
    <s v="Shipment"/>
    <n v="355"/>
    <n v="507.65"/>
  </r>
  <r>
    <s v="Cash on Delivery"/>
    <x v="0"/>
    <x v="0"/>
    <x v="1"/>
    <s v="Download"/>
    <n v="780"/>
    <n v="1115.4000000000001"/>
  </r>
  <r>
    <s v="Cash on Delivery"/>
    <x v="0"/>
    <x v="0"/>
    <x v="1"/>
    <s v="Download"/>
    <n v="781"/>
    <n v="1116.83"/>
  </r>
  <r>
    <s v="Cash on Delivery"/>
    <x v="0"/>
    <x v="0"/>
    <x v="1"/>
    <s v="Download"/>
    <n v="782"/>
    <n v="1118.26"/>
  </r>
  <r>
    <s v="Cash on Delivery"/>
    <x v="0"/>
    <x v="0"/>
    <x v="1"/>
    <s v="Download"/>
    <n v="820"/>
    <n v="526.24"/>
  </r>
  <r>
    <s v="Cash on Delivery"/>
    <x v="0"/>
    <x v="0"/>
    <x v="1"/>
    <s v="Download"/>
    <n v="821"/>
    <n v="526.24"/>
  </r>
  <r>
    <s v="Cash on Delivery"/>
    <x v="0"/>
    <x v="0"/>
    <x v="1"/>
    <s v="Shipment"/>
    <n v="362"/>
    <n v="517.66"/>
  </r>
  <r>
    <s v="Cash on Delivery"/>
    <x v="0"/>
    <x v="0"/>
    <x v="1"/>
    <s v="Shipment"/>
    <n v="779"/>
    <n v="1113.97"/>
  </r>
  <r>
    <s v="Cash on Delivery"/>
    <x v="0"/>
    <x v="0"/>
    <x v="1"/>
    <s v="Shipment"/>
    <n v="819"/>
    <n v="526.24"/>
  </r>
  <r>
    <s v="Cash on Delivery"/>
    <x v="0"/>
    <x v="0"/>
    <x v="1"/>
    <s v="Shipment"/>
    <n v="361"/>
    <n v="516.23"/>
  </r>
  <r>
    <s v="Cash on Delivery"/>
    <x v="0"/>
    <x v="0"/>
    <x v="1"/>
    <s v="Download"/>
    <n v="822"/>
    <n v="526.24"/>
  </r>
  <r>
    <s v="Credit Card"/>
    <x v="0"/>
    <x v="1"/>
    <x v="0"/>
    <s v="Shipment"/>
    <n v="278"/>
    <n v="397.54"/>
  </r>
  <r>
    <s v="Credit Card"/>
    <x v="0"/>
    <x v="1"/>
    <x v="0"/>
    <s v="Shipment"/>
    <n v="272"/>
    <n v="388.96"/>
  </r>
  <r>
    <s v="Credit Card"/>
    <x v="0"/>
    <x v="1"/>
    <x v="0"/>
    <s v="Shipment"/>
    <n v="266"/>
    <n v="380.38"/>
  </r>
  <r>
    <s v="Credit Card"/>
    <x v="0"/>
    <x v="1"/>
    <x v="0"/>
    <s v="Shipment"/>
    <n v="276"/>
    <n v="526.24"/>
  </r>
  <r>
    <s v="Credit Card"/>
    <x v="0"/>
    <x v="1"/>
    <x v="0"/>
    <s v="Shipment"/>
    <n v="270"/>
    <n v="526.24"/>
  </r>
  <r>
    <s v="Credit Card"/>
    <x v="0"/>
    <x v="1"/>
    <x v="0"/>
    <s v="Shipment"/>
    <n v="279"/>
    <n v="398.97"/>
  </r>
  <r>
    <s v="Credit Card"/>
    <x v="0"/>
    <x v="1"/>
    <x v="0"/>
    <s v="Shipment"/>
    <n v="273"/>
    <n v="390.39"/>
  </r>
  <r>
    <s v="Credit Card"/>
    <x v="0"/>
    <x v="1"/>
    <x v="0"/>
    <s v="Shipment"/>
    <n v="267"/>
    <n v="381.81"/>
  </r>
  <r>
    <s v="Credit Card"/>
    <x v="0"/>
    <x v="1"/>
    <x v="0"/>
    <s v="Shipment"/>
    <n v="275"/>
    <n v="393.25"/>
  </r>
  <r>
    <s v="Credit Card"/>
    <x v="0"/>
    <x v="1"/>
    <x v="0"/>
    <s v="Shipment"/>
    <n v="269"/>
    <n v="384.67"/>
  </r>
  <r>
    <s v="Credit Card"/>
    <x v="0"/>
    <x v="1"/>
    <x v="0"/>
    <s v="Shipment"/>
    <n v="296"/>
    <n v="423.28"/>
  </r>
  <r>
    <s v="Credit Card"/>
    <x v="0"/>
    <x v="1"/>
    <x v="0"/>
    <s v="Shipment"/>
    <n v="290"/>
    <n v="414.7"/>
  </r>
  <r>
    <s v="Credit Card"/>
    <x v="0"/>
    <x v="1"/>
    <x v="0"/>
    <s v="Shipment"/>
    <n v="284"/>
    <n v="406.12"/>
  </r>
  <r>
    <s v="Credit Card"/>
    <x v="0"/>
    <x v="1"/>
    <x v="0"/>
    <s v="Shipment"/>
    <n v="294"/>
    <n v="526.24"/>
  </r>
  <r>
    <s v="Credit Card"/>
    <x v="0"/>
    <x v="1"/>
    <x v="0"/>
    <s v="Shipment"/>
    <n v="288"/>
    <n v="526.24"/>
  </r>
  <r>
    <s v="Credit Card"/>
    <x v="0"/>
    <x v="1"/>
    <x v="0"/>
    <s v="Shipment"/>
    <n v="282"/>
    <n v="526.24"/>
  </r>
  <r>
    <s v="Credit Card"/>
    <x v="0"/>
    <x v="1"/>
    <x v="0"/>
    <s v="Shipment"/>
    <n v="291"/>
    <n v="416.13"/>
  </r>
  <r>
    <s v="Credit Card"/>
    <x v="0"/>
    <x v="1"/>
    <x v="0"/>
    <s v="Shipment"/>
    <n v="285"/>
    <n v="407.55"/>
  </r>
  <r>
    <s v="Credit Card"/>
    <x v="0"/>
    <x v="1"/>
    <x v="0"/>
    <s v="Shipment"/>
    <n v="293"/>
    <n v="418.99"/>
  </r>
  <r>
    <s v="Credit Card"/>
    <x v="0"/>
    <x v="1"/>
    <x v="0"/>
    <s v="Shipment"/>
    <n v="287"/>
    <n v="410.41"/>
  </r>
  <r>
    <s v="Credit Card"/>
    <x v="0"/>
    <x v="1"/>
    <x v="0"/>
    <s v="Shipment"/>
    <n v="281"/>
    <n v="401.83"/>
  </r>
  <r>
    <s v="Credit Card"/>
    <x v="0"/>
    <x v="1"/>
    <x v="0"/>
    <s v="Shipment"/>
    <n v="308"/>
    <n v="440.44"/>
  </r>
  <r>
    <s v="Credit Card"/>
    <x v="0"/>
    <x v="1"/>
    <x v="0"/>
    <s v="Shipment"/>
    <n v="302"/>
    <n v="431.86"/>
  </r>
  <r>
    <s v="Credit Card"/>
    <x v="0"/>
    <x v="1"/>
    <x v="0"/>
    <s v="Shipment"/>
    <n v="306"/>
    <n v="526.24"/>
  </r>
  <r>
    <s v="Credit Card"/>
    <x v="0"/>
    <x v="1"/>
    <x v="0"/>
    <s v="Shipment"/>
    <n v="300"/>
    <n v="526.24"/>
  </r>
  <r>
    <s v="Credit Card"/>
    <x v="0"/>
    <x v="1"/>
    <x v="0"/>
    <s v="Shipment"/>
    <n v="309"/>
    <n v="441.87"/>
  </r>
  <r>
    <s v="Credit Card"/>
    <x v="0"/>
    <x v="1"/>
    <x v="0"/>
    <s v="Shipment"/>
    <n v="303"/>
    <n v="433.29"/>
  </r>
  <r>
    <s v="Credit Card"/>
    <x v="0"/>
    <x v="1"/>
    <x v="0"/>
    <s v="Shipment"/>
    <n v="297"/>
    <n v="424.71"/>
  </r>
  <r>
    <s v="Credit Card"/>
    <x v="0"/>
    <x v="1"/>
    <x v="0"/>
    <s v="Shipment"/>
    <n v="305"/>
    <n v="436.15"/>
  </r>
  <r>
    <s v="Credit Card"/>
    <x v="0"/>
    <x v="1"/>
    <x v="0"/>
    <s v="Shipment"/>
    <n v="299"/>
    <n v="427.57"/>
  </r>
  <r>
    <s v="Credit Card"/>
    <x v="0"/>
    <x v="0"/>
    <x v="0"/>
    <s v="Shipment"/>
    <n v="158"/>
    <n v="526.24"/>
  </r>
  <r>
    <s v="Credit Card"/>
    <x v="0"/>
    <x v="0"/>
    <x v="0"/>
    <s v="Shipment"/>
    <n v="152"/>
    <n v="526.24"/>
  </r>
  <r>
    <s v="Credit Card"/>
    <x v="0"/>
    <x v="0"/>
    <x v="0"/>
    <s v="Download"/>
    <n v="170"/>
    <n v="243.1"/>
  </r>
  <r>
    <s v="Credit Card"/>
    <x v="0"/>
    <x v="0"/>
    <x v="0"/>
    <s v="Download"/>
    <n v="218"/>
    <n v="311.74"/>
  </r>
  <r>
    <s v="Credit Card"/>
    <x v="0"/>
    <x v="0"/>
    <x v="0"/>
    <s v="Download"/>
    <n v="146"/>
    <n v="208.78"/>
  </r>
  <r>
    <s v="Credit Card"/>
    <x v="0"/>
    <x v="0"/>
    <x v="0"/>
    <s v="Download"/>
    <n v="172"/>
    <n v="245.96"/>
  </r>
  <r>
    <s v="Credit Card"/>
    <x v="0"/>
    <x v="0"/>
    <x v="0"/>
    <s v="Download"/>
    <n v="220"/>
    <n v="314.60000000000002"/>
  </r>
  <r>
    <s v="Credit Card"/>
    <x v="0"/>
    <x v="0"/>
    <x v="0"/>
    <s v="Download"/>
    <n v="162"/>
    <n v="526.24"/>
  </r>
  <r>
    <s v="Credit Card"/>
    <x v="0"/>
    <x v="0"/>
    <x v="0"/>
    <s v="Download"/>
    <n v="156"/>
    <n v="526.24"/>
  </r>
  <r>
    <s v="Credit Card"/>
    <x v="0"/>
    <x v="0"/>
    <x v="0"/>
    <s v="Download"/>
    <n v="150"/>
    <n v="526.24"/>
  </r>
  <r>
    <s v="Credit Card"/>
    <x v="0"/>
    <x v="0"/>
    <x v="0"/>
    <s v="Download"/>
    <n v="687"/>
    <n v="982.41"/>
  </r>
  <r>
    <s v="Credit Card"/>
    <x v="0"/>
    <x v="0"/>
    <x v="0"/>
    <s v="Download"/>
    <n v="721"/>
    <n v="1031.03"/>
  </r>
  <r>
    <s v="Credit Card"/>
    <x v="0"/>
    <x v="0"/>
    <x v="0"/>
    <s v="Download"/>
    <n v="774"/>
    <n v="1106.82"/>
  </r>
  <r>
    <s v="Credit Card"/>
    <x v="0"/>
    <x v="0"/>
    <x v="0"/>
    <s v="Download"/>
    <n v="159"/>
    <n v="227.37"/>
  </r>
  <r>
    <s v="Credit Card"/>
    <x v="0"/>
    <x v="0"/>
    <x v="0"/>
    <s v="Download"/>
    <n v="153"/>
    <n v="218.79"/>
  </r>
  <r>
    <s v="Credit Card"/>
    <x v="0"/>
    <x v="0"/>
    <x v="0"/>
    <s v="Download"/>
    <n v="147"/>
    <n v="210.21"/>
  </r>
  <r>
    <s v="Credit Card"/>
    <x v="0"/>
    <x v="0"/>
    <x v="0"/>
    <s v="Download"/>
    <n v="171"/>
    <n v="244.53"/>
  </r>
  <r>
    <s v="Credit Card"/>
    <x v="0"/>
    <x v="0"/>
    <x v="0"/>
    <s v="Download"/>
    <n v="760"/>
    <n v="526.24"/>
  </r>
  <r>
    <s v="Credit Card"/>
    <x v="0"/>
    <x v="0"/>
    <x v="0"/>
    <s v="Download"/>
    <n v="813"/>
    <n v="526.24"/>
  </r>
  <r>
    <s v="Credit Card"/>
    <x v="0"/>
    <x v="0"/>
    <x v="0"/>
    <s v="Download"/>
    <n v="217"/>
    <n v="310.31"/>
  </r>
  <r>
    <s v="Credit Card"/>
    <x v="0"/>
    <x v="0"/>
    <x v="0"/>
    <s v="Download"/>
    <n v="145"/>
    <n v="207.35"/>
  </r>
  <r>
    <s v="Credit Card"/>
    <x v="0"/>
    <x v="0"/>
    <x v="0"/>
    <s v="Shipment"/>
    <n v="161"/>
    <n v="230.23"/>
  </r>
  <r>
    <s v="Credit Card"/>
    <x v="0"/>
    <x v="0"/>
    <x v="0"/>
    <s v="Shipment"/>
    <n v="155"/>
    <n v="221.65"/>
  </r>
  <r>
    <s v="Credit Card"/>
    <x v="0"/>
    <x v="0"/>
    <x v="0"/>
    <s v="Shipment"/>
    <n v="149"/>
    <n v="213.07"/>
  </r>
  <r>
    <s v="Credit Card"/>
    <x v="0"/>
    <x v="0"/>
    <x v="0"/>
    <s v="Download"/>
    <n v="173"/>
    <n v="247.39"/>
  </r>
  <r>
    <s v="Credit Card"/>
    <x v="0"/>
    <x v="0"/>
    <x v="0"/>
    <s v="Download"/>
    <n v="221"/>
    <n v="316.02999999999997"/>
  </r>
  <r>
    <s v="Credit Card"/>
    <x v="0"/>
    <x v="0"/>
    <x v="0"/>
    <s v="Download"/>
    <n v="783"/>
    <n v="1119.69"/>
  </r>
  <r>
    <s v="Credit Card"/>
    <x v="0"/>
    <x v="0"/>
    <x v="0"/>
    <s v="Shipment"/>
    <n v="344"/>
    <n v="491.92"/>
  </r>
  <r>
    <s v="Credit Card"/>
    <x v="0"/>
    <x v="0"/>
    <x v="0"/>
    <s v="Shipment"/>
    <n v="338"/>
    <n v="483.34"/>
  </r>
  <r>
    <s v="Credit Card"/>
    <x v="0"/>
    <x v="0"/>
    <x v="0"/>
    <s v="Shipment"/>
    <n v="332"/>
    <n v="474.76"/>
  </r>
  <r>
    <s v="Credit Card"/>
    <x v="0"/>
    <x v="0"/>
    <x v="0"/>
    <s v="Download"/>
    <n v="152"/>
    <n v="206.72"/>
  </r>
  <r>
    <s v="Credit Card"/>
    <x v="0"/>
    <x v="0"/>
    <x v="0"/>
    <s v="Download"/>
    <n v="368"/>
    <n v="526.24"/>
  </r>
  <r>
    <s v="Credit Card"/>
    <x v="0"/>
    <x v="0"/>
    <x v="0"/>
    <s v="Download"/>
    <n v="148"/>
    <n v="211.64"/>
  </r>
  <r>
    <s v="Credit Card"/>
    <x v="0"/>
    <x v="0"/>
    <x v="0"/>
    <s v="Download"/>
    <n v="196"/>
    <n v="280.27999999999997"/>
  </r>
  <r>
    <s v="Credit Card"/>
    <x v="0"/>
    <x v="0"/>
    <x v="0"/>
    <s v="Download"/>
    <n v="370"/>
    <n v="529.1"/>
  </r>
  <r>
    <s v="Credit Card"/>
    <x v="0"/>
    <x v="0"/>
    <x v="0"/>
    <s v="Shipment"/>
    <n v="342"/>
    <n v="526.24"/>
  </r>
  <r>
    <s v="Credit Card"/>
    <x v="0"/>
    <x v="0"/>
    <x v="0"/>
    <s v="Shipment"/>
    <n v="336"/>
    <n v="526.24"/>
  </r>
  <r>
    <s v="Credit Card"/>
    <x v="0"/>
    <x v="0"/>
    <x v="0"/>
    <s v="Shipment"/>
    <n v="330"/>
    <n v="526.24"/>
  </r>
  <r>
    <s v="Credit Card"/>
    <x v="0"/>
    <x v="0"/>
    <x v="0"/>
    <s v="Download"/>
    <n v="691"/>
    <n v="988.13"/>
  </r>
  <r>
    <s v="Credit Card"/>
    <x v="0"/>
    <x v="0"/>
    <x v="0"/>
    <s v="Download"/>
    <n v="724"/>
    <n v="1035.32"/>
  </r>
  <r>
    <s v="Credit Card"/>
    <x v="0"/>
    <x v="0"/>
    <x v="0"/>
    <s v="Download"/>
    <n v="777"/>
    <n v="1111.1099999999999"/>
  </r>
  <r>
    <s v="Credit Card"/>
    <x v="0"/>
    <x v="0"/>
    <x v="0"/>
    <s v="Shipment"/>
    <n v="339"/>
    <n v="484.77"/>
  </r>
  <r>
    <s v="Credit Card"/>
    <x v="0"/>
    <x v="0"/>
    <x v="0"/>
    <s v="Shipment"/>
    <n v="333"/>
    <n v="476.19"/>
  </r>
  <r>
    <s v="Credit Card"/>
    <x v="0"/>
    <x v="0"/>
    <x v="0"/>
    <s v="Download"/>
    <n v="153"/>
    <n v="218.79"/>
  </r>
  <r>
    <s v="Credit Card"/>
    <x v="0"/>
    <x v="0"/>
    <x v="0"/>
    <s v="Download"/>
    <n v="764"/>
    <n v="526.24"/>
  </r>
  <r>
    <s v="Credit Card"/>
    <x v="0"/>
    <x v="0"/>
    <x v="0"/>
    <s v="Download"/>
    <n v="817"/>
    <n v="526.24"/>
  </r>
  <r>
    <s v="Credit Card"/>
    <x v="0"/>
    <x v="0"/>
    <x v="0"/>
    <s v="Download"/>
    <n v="151"/>
    <n v="215.93"/>
  </r>
  <r>
    <s v="Credit Card"/>
    <x v="0"/>
    <x v="0"/>
    <x v="0"/>
    <s v="Download"/>
    <n v="199"/>
    <n v="284.57"/>
  </r>
  <r>
    <s v="Credit Card"/>
    <x v="0"/>
    <x v="0"/>
    <x v="0"/>
    <s v="Download"/>
    <n v="367"/>
    <n v="524.80999999999995"/>
  </r>
  <r>
    <s v="Credit Card"/>
    <x v="0"/>
    <x v="0"/>
    <x v="0"/>
    <s v="Shipment"/>
    <n v="341"/>
    <n v="487.63"/>
  </r>
  <r>
    <s v="Credit Card"/>
    <x v="0"/>
    <x v="0"/>
    <x v="0"/>
    <s v="Shipment"/>
    <n v="335"/>
    <n v="479.05"/>
  </r>
  <r>
    <s v="Credit Card"/>
    <x v="0"/>
    <x v="0"/>
    <x v="0"/>
    <s v="Shipment"/>
    <n v="329"/>
    <n v="470.47"/>
  </r>
  <r>
    <s v="Credit Card"/>
    <x v="0"/>
    <x v="0"/>
    <x v="0"/>
    <s v="Download"/>
    <n v="149"/>
    <n v="213.07"/>
  </r>
  <r>
    <s v="Credit Card"/>
    <x v="0"/>
    <x v="0"/>
    <x v="0"/>
    <s v="Download"/>
    <n v="197"/>
    <n v="281.70999999999998"/>
  </r>
  <r>
    <s v="Credit Card"/>
    <x v="0"/>
    <x v="0"/>
    <x v="0"/>
    <s v="Download"/>
    <n v="786"/>
    <n v="1123.98"/>
  </r>
  <r>
    <s v="Credit Card"/>
    <x v="0"/>
    <x v="0"/>
    <x v="0"/>
    <s v="Download"/>
    <n v="128"/>
    <n v="174.08"/>
  </r>
  <r>
    <s v="Credit Card"/>
    <x v="0"/>
    <x v="0"/>
    <x v="0"/>
    <s v="Download"/>
    <n v="176"/>
    <n v="251.68"/>
  </r>
  <r>
    <s v="Credit Card"/>
    <x v="0"/>
    <x v="0"/>
    <x v="0"/>
    <s v="Download"/>
    <n v="130"/>
    <n v="185.9"/>
  </r>
  <r>
    <s v="Credit Card"/>
    <x v="0"/>
    <x v="0"/>
    <x v="0"/>
    <s v="Download"/>
    <n v="178"/>
    <n v="254.54"/>
  </r>
  <r>
    <s v="Credit Card"/>
    <x v="0"/>
    <x v="0"/>
    <x v="0"/>
    <s v="Download"/>
    <n v="728"/>
    <n v="1041.04"/>
  </r>
  <r>
    <s v="Credit Card"/>
    <x v="0"/>
    <x v="0"/>
    <x v="0"/>
    <s v="Download"/>
    <n v="129"/>
    <n v="184.47"/>
  </r>
  <r>
    <s v="Credit Card"/>
    <x v="0"/>
    <x v="0"/>
    <x v="0"/>
    <s v="Download"/>
    <n v="767"/>
    <n v="526.24"/>
  </r>
  <r>
    <s v="Credit Card"/>
    <x v="0"/>
    <x v="0"/>
    <x v="0"/>
    <s v="Download"/>
    <n v="127"/>
    <n v="181.61"/>
  </r>
  <r>
    <s v="Credit Card"/>
    <x v="0"/>
    <x v="0"/>
    <x v="0"/>
    <s v="Download"/>
    <n v="175"/>
    <n v="250.25"/>
  </r>
  <r>
    <s v="Credit Card"/>
    <x v="0"/>
    <x v="0"/>
    <x v="0"/>
    <s v="Download"/>
    <n v="131"/>
    <n v="187.33"/>
  </r>
  <r>
    <s v="Credit Card"/>
    <x v="0"/>
    <x v="0"/>
    <x v="0"/>
    <s v="Shipment"/>
    <n v="194"/>
    <n v="526.24"/>
  </r>
  <r>
    <s v="Credit Card"/>
    <x v="0"/>
    <x v="0"/>
    <x v="0"/>
    <s v="Shipment"/>
    <n v="188"/>
    <n v="526.24"/>
  </r>
  <r>
    <s v="Credit Card"/>
    <x v="0"/>
    <x v="0"/>
    <x v="0"/>
    <s v="Shipment"/>
    <n v="182"/>
    <n v="526.24"/>
  </r>
  <r>
    <s v="Credit Card"/>
    <x v="0"/>
    <x v="0"/>
    <x v="0"/>
    <s v="Download"/>
    <n v="182"/>
    <n v="260.26"/>
  </r>
  <r>
    <s v="Credit Card"/>
    <x v="0"/>
    <x v="0"/>
    <x v="0"/>
    <s v="Download"/>
    <n v="230"/>
    <n v="328.9"/>
  </r>
  <r>
    <s v="Credit Card"/>
    <x v="0"/>
    <x v="0"/>
    <x v="0"/>
    <s v="Download"/>
    <n v="158"/>
    <n v="225.94"/>
  </r>
  <r>
    <s v="Credit Card"/>
    <x v="0"/>
    <x v="0"/>
    <x v="0"/>
    <s v="Download"/>
    <n v="184"/>
    <n v="263.12"/>
  </r>
  <r>
    <s v="Credit Card"/>
    <x v="0"/>
    <x v="0"/>
    <x v="0"/>
    <s v="Download"/>
    <n v="154"/>
    <n v="220.22"/>
  </r>
  <r>
    <s v="Credit Card"/>
    <x v="0"/>
    <x v="0"/>
    <x v="0"/>
    <s v="Shipment"/>
    <n v="192"/>
    <n v="526.24"/>
  </r>
  <r>
    <s v="Credit Card"/>
    <x v="0"/>
    <x v="0"/>
    <x v="0"/>
    <s v="Shipment"/>
    <n v="186"/>
    <n v="526.24"/>
  </r>
  <r>
    <s v="Credit Card"/>
    <x v="0"/>
    <x v="0"/>
    <x v="0"/>
    <s v="Shipment"/>
    <n v="180"/>
    <n v="526.24"/>
  </r>
  <r>
    <s v="Credit Card"/>
    <x v="0"/>
    <x v="0"/>
    <x v="0"/>
    <s v="Download"/>
    <n v="686"/>
    <n v="980.98"/>
  </r>
  <r>
    <s v="Credit Card"/>
    <x v="0"/>
    <x v="0"/>
    <x v="0"/>
    <s v="Download"/>
    <n v="719"/>
    <n v="1028.17"/>
  </r>
  <r>
    <s v="Credit Card"/>
    <x v="0"/>
    <x v="0"/>
    <x v="0"/>
    <s v="Download"/>
    <n v="772"/>
    <n v="1103.96"/>
  </r>
  <r>
    <s v="Credit Card"/>
    <x v="0"/>
    <x v="0"/>
    <x v="0"/>
    <s v="Shipment"/>
    <n v="189"/>
    <n v="270.27"/>
  </r>
  <r>
    <s v="Credit Card"/>
    <x v="0"/>
    <x v="0"/>
    <x v="0"/>
    <s v="Shipment"/>
    <n v="183"/>
    <n v="261.69"/>
  </r>
  <r>
    <s v="Credit Card"/>
    <x v="0"/>
    <x v="0"/>
    <x v="0"/>
    <s v="Download"/>
    <n v="183"/>
    <n v="261.69"/>
  </r>
  <r>
    <s v="Credit Card"/>
    <x v="0"/>
    <x v="0"/>
    <x v="0"/>
    <s v="Download"/>
    <n v="758"/>
    <n v="526.24"/>
  </r>
  <r>
    <s v="Credit Card"/>
    <x v="0"/>
    <x v="0"/>
    <x v="0"/>
    <s v="Download"/>
    <n v="812"/>
    <n v="526.24"/>
  </r>
  <r>
    <s v="Credit Card"/>
    <x v="0"/>
    <x v="0"/>
    <x v="0"/>
    <s v="Download"/>
    <n v="181"/>
    <n v="258.83"/>
  </r>
  <r>
    <s v="Credit Card"/>
    <x v="0"/>
    <x v="0"/>
    <x v="0"/>
    <s v="Download"/>
    <n v="229"/>
    <n v="327.47000000000003"/>
  </r>
  <r>
    <s v="Credit Card"/>
    <x v="0"/>
    <x v="0"/>
    <x v="0"/>
    <s v="Download"/>
    <n v="157"/>
    <n v="224.51"/>
  </r>
  <r>
    <s v="Credit Card"/>
    <x v="0"/>
    <x v="0"/>
    <x v="0"/>
    <s v="Shipment"/>
    <n v="191"/>
    <n v="273.13"/>
  </r>
  <r>
    <s v="Credit Card"/>
    <x v="0"/>
    <x v="0"/>
    <x v="0"/>
    <s v="Shipment"/>
    <n v="185"/>
    <n v="264.55"/>
  </r>
  <r>
    <s v="Credit Card"/>
    <x v="0"/>
    <x v="0"/>
    <x v="0"/>
    <s v="Shipment"/>
    <n v="179"/>
    <n v="255.97"/>
  </r>
  <r>
    <s v="Credit Card"/>
    <x v="0"/>
    <x v="0"/>
    <x v="0"/>
    <s v="Download"/>
    <n v="185"/>
    <n v="264.55"/>
  </r>
  <r>
    <s v="Credit Card"/>
    <x v="0"/>
    <x v="0"/>
    <x v="0"/>
    <s v="Download"/>
    <n v="227"/>
    <n v="324.61"/>
  </r>
  <r>
    <s v="Credit Card"/>
    <x v="0"/>
    <x v="0"/>
    <x v="0"/>
    <s v="Download"/>
    <n v="781"/>
    <n v="1116.83"/>
  </r>
  <r>
    <s v="Credit Card"/>
    <x v="0"/>
    <x v="0"/>
    <x v="0"/>
    <s v="Shipment"/>
    <n v="206"/>
    <n v="526.24"/>
  </r>
  <r>
    <s v="Credit Card"/>
    <x v="0"/>
    <x v="0"/>
    <x v="0"/>
    <s v="Shipment"/>
    <n v="200"/>
    <n v="526.24"/>
  </r>
  <r>
    <s v="Credit Card"/>
    <x v="0"/>
    <x v="0"/>
    <x v="0"/>
    <s v="Download"/>
    <n v="188"/>
    <n v="268.83999999999997"/>
  </r>
  <r>
    <s v="Credit Card"/>
    <x v="0"/>
    <x v="0"/>
    <x v="0"/>
    <s v="Download"/>
    <n v="236"/>
    <n v="337.48"/>
  </r>
  <r>
    <s v="Credit Card"/>
    <x v="0"/>
    <x v="0"/>
    <x v="0"/>
    <s v="Download"/>
    <n v="190"/>
    <n v="271.7"/>
  </r>
  <r>
    <s v="Credit Card"/>
    <x v="0"/>
    <x v="0"/>
    <x v="0"/>
    <s v="Download"/>
    <n v="232"/>
    <n v="331.76"/>
  </r>
  <r>
    <s v="Credit Card"/>
    <x v="0"/>
    <x v="0"/>
    <x v="0"/>
    <s v="Download"/>
    <n v="160"/>
    <n v="228.8"/>
  </r>
  <r>
    <s v="Credit Card"/>
    <x v="0"/>
    <x v="0"/>
    <x v="0"/>
    <s v="Shipment"/>
    <n v="210"/>
    <n v="526.24"/>
  </r>
  <r>
    <s v="Credit Card"/>
    <x v="0"/>
    <x v="0"/>
    <x v="0"/>
    <s v="Shipment"/>
    <n v="204"/>
    <n v="526.24"/>
  </r>
  <r>
    <s v="Credit Card"/>
    <x v="0"/>
    <x v="0"/>
    <x v="0"/>
    <s v="Shipment"/>
    <n v="198"/>
    <n v="526.24"/>
  </r>
  <r>
    <s v="Credit Card"/>
    <x v="0"/>
    <x v="0"/>
    <x v="0"/>
    <s v="Download"/>
    <n v="685"/>
    <n v="979.55"/>
  </r>
  <r>
    <s v="Credit Card"/>
    <x v="0"/>
    <x v="0"/>
    <x v="0"/>
    <s v="Download"/>
    <n v="718"/>
    <n v="1026.74"/>
  </r>
  <r>
    <s v="Credit Card"/>
    <x v="0"/>
    <x v="0"/>
    <x v="0"/>
    <s v="Download"/>
    <n v="771"/>
    <n v="1102.53"/>
  </r>
  <r>
    <s v="Credit Card"/>
    <x v="0"/>
    <x v="0"/>
    <x v="0"/>
    <s v="Shipment"/>
    <n v="207"/>
    <n v="296.01"/>
  </r>
  <r>
    <s v="Credit Card"/>
    <x v="0"/>
    <x v="0"/>
    <x v="0"/>
    <s v="Shipment"/>
    <n v="201"/>
    <n v="287.43"/>
  </r>
  <r>
    <s v="Credit Card"/>
    <x v="0"/>
    <x v="0"/>
    <x v="0"/>
    <s v="Shipment"/>
    <n v="195"/>
    <n v="278.85000000000002"/>
  </r>
  <r>
    <s v="Credit Card"/>
    <x v="0"/>
    <x v="0"/>
    <x v="0"/>
    <s v="Download"/>
    <n v="189"/>
    <n v="270.27"/>
  </r>
  <r>
    <s v="Credit Card"/>
    <x v="0"/>
    <x v="0"/>
    <x v="0"/>
    <s v="Download"/>
    <n v="757"/>
    <n v="526.24"/>
  </r>
  <r>
    <s v="Credit Card"/>
    <x v="0"/>
    <x v="0"/>
    <x v="0"/>
    <s v="Download"/>
    <n v="811"/>
    <n v="526.24"/>
  </r>
  <r>
    <s v="Credit Card"/>
    <x v="0"/>
    <x v="0"/>
    <x v="0"/>
    <s v="Download"/>
    <n v="187"/>
    <n v="267.41000000000003"/>
  </r>
  <r>
    <s v="Credit Card"/>
    <x v="0"/>
    <x v="0"/>
    <x v="0"/>
    <s v="Download"/>
    <n v="235"/>
    <n v="336.05"/>
  </r>
  <r>
    <s v="Credit Card"/>
    <x v="0"/>
    <x v="0"/>
    <x v="0"/>
    <s v="Download"/>
    <n v="163"/>
    <n v="233.09"/>
  </r>
  <r>
    <s v="Credit Card"/>
    <x v="0"/>
    <x v="0"/>
    <x v="0"/>
    <s v="Shipment"/>
    <n v="209"/>
    <n v="298.87"/>
  </r>
  <r>
    <s v="Credit Card"/>
    <x v="0"/>
    <x v="0"/>
    <x v="0"/>
    <s v="Shipment"/>
    <n v="203"/>
    <n v="290.29000000000002"/>
  </r>
  <r>
    <s v="Credit Card"/>
    <x v="0"/>
    <x v="0"/>
    <x v="0"/>
    <s v="Shipment"/>
    <n v="197"/>
    <n v="281.70999999999998"/>
  </r>
  <r>
    <s v="Credit Card"/>
    <x v="0"/>
    <x v="0"/>
    <x v="0"/>
    <s v="Download"/>
    <n v="233"/>
    <n v="333.19"/>
  </r>
  <r>
    <s v="Credit Card"/>
    <x v="0"/>
    <x v="0"/>
    <x v="0"/>
    <s v="Download"/>
    <n v="780"/>
    <n v="1115.4000000000001"/>
  </r>
  <r>
    <s v="Credit Card"/>
    <x v="0"/>
    <x v="0"/>
    <x v="0"/>
    <s v="Shipment"/>
    <n v="356"/>
    <n v="509.08"/>
  </r>
  <r>
    <s v="Credit Card"/>
    <x v="0"/>
    <x v="0"/>
    <x v="0"/>
    <s v="Shipment"/>
    <n v="350"/>
    <n v="500.5"/>
  </r>
  <r>
    <s v="Credit Card"/>
    <x v="0"/>
    <x v="0"/>
    <x v="0"/>
    <s v="Download"/>
    <n v="158"/>
    <n v="214.88"/>
  </r>
  <r>
    <s v="Credit Card"/>
    <x v="0"/>
    <x v="0"/>
    <x v="0"/>
    <s v="Download"/>
    <n v="200"/>
    <n v="286"/>
  </r>
  <r>
    <s v="Credit Card"/>
    <x v="0"/>
    <x v="0"/>
    <x v="0"/>
    <s v="Download"/>
    <n v="128"/>
    <n v="183.04"/>
  </r>
  <r>
    <s v="Credit Card"/>
    <x v="0"/>
    <x v="0"/>
    <x v="0"/>
    <s v="Download"/>
    <n v="154"/>
    <n v="220.22"/>
  </r>
  <r>
    <s v="Credit Card"/>
    <x v="0"/>
    <x v="0"/>
    <x v="0"/>
    <s v="Download"/>
    <n v="202"/>
    <n v="288.86"/>
  </r>
  <r>
    <s v="Credit Card"/>
    <x v="0"/>
    <x v="0"/>
    <x v="0"/>
    <s v="Download"/>
    <n v="130"/>
    <n v="185.9"/>
  </r>
  <r>
    <s v="Credit Card"/>
    <x v="0"/>
    <x v="0"/>
    <x v="0"/>
    <s v="Download"/>
    <n v="360"/>
    <n v="526.24"/>
  </r>
  <r>
    <s v="Credit Card"/>
    <x v="0"/>
    <x v="0"/>
    <x v="0"/>
    <s v="Download"/>
    <n v="354"/>
    <n v="526.24"/>
  </r>
  <r>
    <s v="Credit Card"/>
    <x v="0"/>
    <x v="0"/>
    <x v="0"/>
    <s v="Download"/>
    <n v="348"/>
    <n v="526.24"/>
  </r>
  <r>
    <s v="Credit Card"/>
    <x v="0"/>
    <x v="0"/>
    <x v="0"/>
    <s v="Download"/>
    <n v="690"/>
    <n v="986.7"/>
  </r>
  <r>
    <s v="Credit Card"/>
    <x v="0"/>
    <x v="0"/>
    <x v="0"/>
    <s v="Download"/>
    <n v="723"/>
    <n v="1033.8900000000001"/>
  </r>
  <r>
    <s v="Credit Card"/>
    <x v="0"/>
    <x v="0"/>
    <x v="0"/>
    <s v="Download"/>
    <n v="357"/>
    <n v="510.51"/>
  </r>
  <r>
    <s v="Credit Card"/>
    <x v="0"/>
    <x v="0"/>
    <x v="0"/>
    <s v="Download"/>
    <n v="351"/>
    <n v="501.93"/>
  </r>
  <r>
    <s v="Credit Card"/>
    <x v="0"/>
    <x v="0"/>
    <x v="0"/>
    <s v="Download"/>
    <n v="345"/>
    <n v="493.35"/>
  </r>
  <r>
    <s v="Credit Card"/>
    <x v="0"/>
    <x v="0"/>
    <x v="0"/>
    <s v="Download"/>
    <n v="763"/>
    <n v="526.24"/>
  </r>
  <r>
    <s v="Credit Card"/>
    <x v="0"/>
    <x v="0"/>
    <x v="0"/>
    <s v="Download"/>
    <n v="816"/>
    <n v="526.24"/>
  </r>
  <r>
    <s v="Credit Card"/>
    <x v="0"/>
    <x v="0"/>
    <x v="0"/>
    <s v="Download"/>
    <n v="157"/>
    <n v="224.51"/>
  </r>
  <r>
    <s v="Credit Card"/>
    <x v="0"/>
    <x v="0"/>
    <x v="0"/>
    <s v="Download"/>
    <n v="205"/>
    <n v="293.14999999999998"/>
  </r>
  <r>
    <s v="Credit Card"/>
    <x v="0"/>
    <x v="0"/>
    <x v="0"/>
    <s v="Download"/>
    <n v="127"/>
    <n v="181.61"/>
  </r>
  <r>
    <s v="Credit Card"/>
    <x v="0"/>
    <x v="0"/>
    <x v="0"/>
    <s v="Shipment"/>
    <n v="359"/>
    <n v="513.37"/>
  </r>
  <r>
    <s v="Credit Card"/>
    <x v="0"/>
    <x v="0"/>
    <x v="0"/>
    <s v="Shipment"/>
    <n v="353"/>
    <n v="504.79"/>
  </r>
  <r>
    <s v="Credit Card"/>
    <x v="0"/>
    <x v="0"/>
    <x v="0"/>
    <s v="Shipment"/>
    <n v="347"/>
    <n v="496.21"/>
  </r>
  <r>
    <s v="Credit Card"/>
    <x v="0"/>
    <x v="0"/>
    <x v="0"/>
    <s v="Download"/>
    <n v="155"/>
    <n v="221.65"/>
  </r>
  <r>
    <s v="Credit Card"/>
    <x v="0"/>
    <x v="0"/>
    <x v="0"/>
    <s v="Download"/>
    <n v="203"/>
    <n v="290.29000000000002"/>
  </r>
  <r>
    <s v="Credit Card"/>
    <x v="0"/>
    <x v="0"/>
    <x v="0"/>
    <s v="Download"/>
    <n v="785"/>
    <n v="1122.55"/>
  </r>
  <r>
    <s v="Credit Card"/>
    <x v="0"/>
    <x v="0"/>
    <x v="0"/>
    <s v="Shipment"/>
    <n v="128"/>
    <n v="526.24"/>
  </r>
  <r>
    <s v="Credit Card"/>
    <x v="0"/>
    <x v="0"/>
    <x v="0"/>
    <s v="Shipment"/>
    <n v="368"/>
    <n v="526.24"/>
  </r>
  <r>
    <s v="Credit Card"/>
    <x v="0"/>
    <x v="0"/>
    <x v="0"/>
    <s v="Shipment"/>
    <n v="362"/>
    <n v="517.66"/>
  </r>
  <r>
    <s v="Credit Card"/>
    <x v="0"/>
    <x v="0"/>
    <x v="0"/>
    <s v="Download"/>
    <n v="206"/>
    <n v="294.58"/>
  </r>
  <r>
    <s v="Credit Card"/>
    <x v="0"/>
    <x v="0"/>
    <x v="0"/>
    <s v="Download"/>
    <n v="134"/>
    <n v="191.62"/>
  </r>
  <r>
    <s v="Credit Card"/>
    <x v="0"/>
    <x v="0"/>
    <x v="0"/>
    <s v="Download"/>
    <n v="160"/>
    <n v="228.8"/>
  </r>
  <r>
    <s v="Credit Card"/>
    <x v="0"/>
    <x v="0"/>
    <x v="0"/>
    <s v="Download"/>
    <n v="208"/>
    <n v="297.44"/>
  </r>
  <r>
    <s v="Credit Card"/>
    <x v="0"/>
    <x v="0"/>
    <x v="0"/>
    <s v="Download"/>
    <n v="136"/>
    <n v="194.48"/>
  </r>
  <r>
    <s v="Credit Card"/>
    <x v="0"/>
    <x v="0"/>
    <x v="0"/>
    <s v="Download"/>
    <n v="372"/>
    <n v="526.24"/>
  </r>
  <r>
    <s v="Credit Card"/>
    <x v="0"/>
    <x v="0"/>
    <x v="0"/>
    <s v="Download"/>
    <n v="366"/>
    <n v="526.24"/>
  </r>
  <r>
    <s v="Credit Card"/>
    <x v="0"/>
    <x v="0"/>
    <x v="0"/>
    <s v="Download"/>
    <n v="689"/>
    <n v="985.27"/>
  </r>
  <r>
    <s v="Credit Card"/>
    <x v="0"/>
    <x v="0"/>
    <x v="0"/>
    <s v="Download"/>
    <n v="722"/>
    <n v="1032.46"/>
  </r>
  <r>
    <s v="Credit Card"/>
    <x v="0"/>
    <x v="0"/>
    <x v="0"/>
    <s v="Download"/>
    <n v="776"/>
    <n v="1109.68"/>
  </r>
  <r>
    <s v="Credit Card"/>
    <x v="0"/>
    <x v="0"/>
    <x v="0"/>
    <s v="Download"/>
    <n v="129"/>
    <n v="184.47"/>
  </r>
  <r>
    <s v="Credit Card"/>
    <x v="0"/>
    <x v="0"/>
    <x v="0"/>
    <s v="Download"/>
    <n v="369"/>
    <n v="527.66999999999996"/>
  </r>
  <r>
    <s v="Credit Card"/>
    <x v="0"/>
    <x v="0"/>
    <x v="0"/>
    <s v="Download"/>
    <n v="363"/>
    <n v="519.09"/>
  </r>
  <r>
    <s v="Credit Card"/>
    <x v="0"/>
    <x v="0"/>
    <x v="0"/>
    <s v="Download"/>
    <n v="159"/>
    <n v="227.37"/>
  </r>
  <r>
    <s v="Credit Card"/>
    <x v="0"/>
    <x v="0"/>
    <x v="0"/>
    <s v="Download"/>
    <n v="762"/>
    <n v="526.24"/>
  </r>
  <r>
    <s v="Credit Card"/>
    <x v="0"/>
    <x v="0"/>
    <x v="0"/>
    <s v="Download"/>
    <n v="815"/>
    <n v="526.24"/>
  </r>
  <r>
    <s v="Credit Card"/>
    <x v="0"/>
    <x v="0"/>
    <x v="0"/>
    <s v="Download"/>
    <n v="163"/>
    <n v="233.09"/>
  </r>
  <r>
    <s v="Credit Card"/>
    <x v="0"/>
    <x v="0"/>
    <x v="0"/>
    <s v="Download"/>
    <n v="133"/>
    <n v="190.19"/>
  </r>
  <r>
    <s v="Credit Card"/>
    <x v="0"/>
    <x v="0"/>
    <x v="0"/>
    <s v="Shipment"/>
    <n v="371"/>
    <n v="530.53"/>
  </r>
  <r>
    <s v="Credit Card"/>
    <x v="0"/>
    <x v="0"/>
    <x v="0"/>
    <s v="Shipment"/>
    <n v="365"/>
    <n v="521.95000000000005"/>
  </r>
  <r>
    <s v="Credit Card"/>
    <x v="0"/>
    <x v="0"/>
    <x v="0"/>
    <s v="Download"/>
    <n v="161"/>
    <n v="230.23"/>
  </r>
  <r>
    <s v="Credit Card"/>
    <x v="0"/>
    <x v="0"/>
    <x v="0"/>
    <s v="Download"/>
    <n v="209"/>
    <n v="298.87"/>
  </r>
  <r>
    <s v="Credit Card"/>
    <x v="0"/>
    <x v="0"/>
    <x v="0"/>
    <s v="Shipment"/>
    <n v="176"/>
    <n v="526.24"/>
  </r>
  <r>
    <s v="Credit Card"/>
    <x v="0"/>
    <x v="0"/>
    <x v="0"/>
    <s v="Shipment"/>
    <n v="170"/>
    <n v="526.24"/>
  </r>
  <r>
    <s v="Credit Card"/>
    <x v="0"/>
    <x v="0"/>
    <x v="0"/>
    <s v="Shipment"/>
    <n v="164"/>
    <n v="526.24"/>
  </r>
  <r>
    <s v="Credit Card"/>
    <x v="0"/>
    <x v="0"/>
    <x v="0"/>
    <s v="Download"/>
    <n v="176"/>
    <n v="251.68"/>
  </r>
  <r>
    <s v="Credit Card"/>
    <x v="0"/>
    <x v="0"/>
    <x v="0"/>
    <s v="Download"/>
    <n v="224"/>
    <n v="320.32"/>
  </r>
  <r>
    <s v="Credit Card"/>
    <x v="0"/>
    <x v="0"/>
    <x v="0"/>
    <s v="Download"/>
    <n v="152"/>
    <n v="217.36"/>
  </r>
  <r>
    <s v="Credit Card"/>
    <x v="0"/>
    <x v="0"/>
    <x v="0"/>
    <s v="Download"/>
    <n v="178"/>
    <n v="254.54"/>
  </r>
  <r>
    <s v="Credit Card"/>
    <x v="0"/>
    <x v="0"/>
    <x v="0"/>
    <s v="Download"/>
    <n v="226"/>
    <n v="323.18"/>
  </r>
  <r>
    <s v="Credit Card"/>
    <x v="0"/>
    <x v="0"/>
    <x v="0"/>
    <s v="Download"/>
    <n v="148"/>
    <n v="211.64"/>
  </r>
  <r>
    <s v="Credit Card"/>
    <x v="0"/>
    <x v="0"/>
    <x v="0"/>
    <s v="Shipment"/>
    <n v="174"/>
    <n v="526.24"/>
  </r>
  <r>
    <s v="Credit Card"/>
    <x v="0"/>
    <x v="0"/>
    <x v="0"/>
    <s v="Shipment"/>
    <n v="168"/>
    <n v="526.24"/>
  </r>
  <r>
    <s v="Credit Card"/>
    <x v="0"/>
    <x v="0"/>
    <x v="0"/>
    <s v="Download"/>
    <n v="720"/>
    <n v="1029.5999999999999"/>
  </r>
  <r>
    <s v="Credit Card"/>
    <x v="0"/>
    <x v="0"/>
    <x v="0"/>
    <s v="Download"/>
    <n v="773"/>
    <n v="1105.3900000000001"/>
  </r>
  <r>
    <s v="Credit Card"/>
    <x v="0"/>
    <x v="0"/>
    <x v="0"/>
    <s v="Shipment"/>
    <n v="177"/>
    <n v="253.11"/>
  </r>
  <r>
    <s v="Credit Card"/>
    <x v="0"/>
    <x v="0"/>
    <x v="0"/>
    <s v="Shipment"/>
    <n v="171"/>
    <n v="244.53"/>
  </r>
  <r>
    <s v="Credit Card"/>
    <x v="0"/>
    <x v="0"/>
    <x v="0"/>
    <s v="Shipment"/>
    <n v="165"/>
    <n v="235.95"/>
  </r>
  <r>
    <s v="Credit Card"/>
    <x v="0"/>
    <x v="0"/>
    <x v="0"/>
    <s v="Download"/>
    <n v="177"/>
    <n v="253.11"/>
  </r>
  <r>
    <s v="Credit Card"/>
    <x v="0"/>
    <x v="0"/>
    <x v="0"/>
    <s v="Download"/>
    <n v="759"/>
    <n v="526.24"/>
  </r>
  <r>
    <s v="Credit Card"/>
    <x v="0"/>
    <x v="0"/>
    <x v="0"/>
    <s v="Download"/>
    <n v="175"/>
    <n v="250.25"/>
  </r>
  <r>
    <s v="Credit Card"/>
    <x v="0"/>
    <x v="0"/>
    <x v="0"/>
    <s v="Download"/>
    <n v="223"/>
    <n v="318.89"/>
  </r>
  <r>
    <s v="Credit Card"/>
    <x v="0"/>
    <x v="0"/>
    <x v="0"/>
    <s v="Download"/>
    <n v="151"/>
    <n v="215.93"/>
  </r>
  <r>
    <s v="Credit Card"/>
    <x v="0"/>
    <x v="0"/>
    <x v="0"/>
    <s v="Shipment"/>
    <n v="173"/>
    <n v="247.39"/>
  </r>
  <r>
    <s v="Credit Card"/>
    <x v="0"/>
    <x v="0"/>
    <x v="0"/>
    <s v="Shipment"/>
    <n v="167"/>
    <n v="238.81"/>
  </r>
  <r>
    <s v="Credit Card"/>
    <x v="0"/>
    <x v="0"/>
    <x v="0"/>
    <s v="Download"/>
    <n v="179"/>
    <n v="255.97"/>
  </r>
  <r>
    <s v="Credit Card"/>
    <x v="0"/>
    <x v="0"/>
    <x v="0"/>
    <s v="Download"/>
    <n v="782"/>
    <n v="1118.26"/>
  </r>
  <r>
    <s v="Credit Card"/>
    <x v="0"/>
    <x v="0"/>
    <x v="0"/>
    <s v="Shipment"/>
    <n v="146"/>
    <n v="526.24"/>
  </r>
  <r>
    <s v="Credit Card"/>
    <x v="0"/>
    <x v="0"/>
    <x v="0"/>
    <s v="Shipment"/>
    <n v="140"/>
    <n v="526.24"/>
  </r>
  <r>
    <s v="Credit Card"/>
    <x v="0"/>
    <x v="0"/>
    <x v="0"/>
    <s v="Shipment"/>
    <n v="134"/>
    <n v="526.24"/>
  </r>
  <r>
    <s v="Credit Card"/>
    <x v="0"/>
    <x v="0"/>
    <x v="0"/>
    <s v="Download"/>
    <n v="164"/>
    <n v="234.52"/>
  </r>
  <r>
    <s v="Credit Card"/>
    <x v="0"/>
    <x v="0"/>
    <x v="0"/>
    <s v="Download"/>
    <n v="212"/>
    <n v="303.16000000000003"/>
  </r>
  <r>
    <s v="Credit Card"/>
    <x v="0"/>
    <x v="0"/>
    <x v="0"/>
    <s v="Download"/>
    <n v="140"/>
    <n v="200.2"/>
  </r>
  <r>
    <s v="Credit Card"/>
    <x v="0"/>
    <x v="0"/>
    <x v="0"/>
    <s v="Download"/>
    <n v="166"/>
    <n v="237.38"/>
  </r>
  <r>
    <s v="Credit Card"/>
    <x v="0"/>
    <x v="0"/>
    <x v="0"/>
    <s v="Download"/>
    <n v="214"/>
    <n v="306.02"/>
  </r>
  <r>
    <s v="Credit Card"/>
    <x v="0"/>
    <x v="0"/>
    <x v="0"/>
    <s v="Download"/>
    <n v="142"/>
    <n v="203.06"/>
  </r>
  <r>
    <s v="Credit Card"/>
    <x v="0"/>
    <x v="0"/>
    <x v="0"/>
    <s v="Download"/>
    <n v="144"/>
    <n v="526.24"/>
  </r>
  <r>
    <s v="Credit Card"/>
    <x v="0"/>
    <x v="0"/>
    <x v="0"/>
    <s v="Download"/>
    <n v="138"/>
    <n v="526.24"/>
  </r>
  <r>
    <s v="Credit Card"/>
    <x v="0"/>
    <x v="0"/>
    <x v="0"/>
    <s v="Download"/>
    <n v="132"/>
    <n v="526.24"/>
  </r>
  <r>
    <s v="Credit Card"/>
    <x v="0"/>
    <x v="0"/>
    <x v="0"/>
    <s v="Download"/>
    <n v="688"/>
    <n v="983.84"/>
  </r>
  <r>
    <s v="Credit Card"/>
    <x v="0"/>
    <x v="0"/>
    <x v="0"/>
    <s v="Download"/>
    <n v="775"/>
    <n v="1108.25"/>
  </r>
  <r>
    <s v="Credit Card"/>
    <x v="0"/>
    <x v="0"/>
    <x v="0"/>
    <s v="Download"/>
    <n v="141"/>
    <n v="201.63"/>
  </r>
  <r>
    <s v="Credit Card"/>
    <x v="0"/>
    <x v="0"/>
    <x v="0"/>
    <s v="Download"/>
    <n v="135"/>
    <n v="193.05"/>
  </r>
  <r>
    <s v="Credit Card"/>
    <x v="0"/>
    <x v="0"/>
    <x v="0"/>
    <s v="Download"/>
    <n v="165"/>
    <n v="235.95"/>
  </r>
  <r>
    <s v="Credit Card"/>
    <x v="0"/>
    <x v="0"/>
    <x v="0"/>
    <s v="Download"/>
    <n v="761"/>
    <n v="526.24"/>
  </r>
  <r>
    <s v="Credit Card"/>
    <x v="0"/>
    <x v="0"/>
    <x v="0"/>
    <s v="Download"/>
    <n v="814"/>
    <n v="526.24"/>
  </r>
  <r>
    <s v="Credit Card"/>
    <x v="0"/>
    <x v="0"/>
    <x v="0"/>
    <s v="Download"/>
    <n v="169"/>
    <n v="241.67"/>
  </r>
  <r>
    <s v="Credit Card"/>
    <x v="0"/>
    <x v="0"/>
    <x v="0"/>
    <s v="Download"/>
    <n v="211"/>
    <n v="301.73"/>
  </r>
  <r>
    <s v="Credit Card"/>
    <x v="0"/>
    <x v="0"/>
    <x v="0"/>
    <s v="Download"/>
    <n v="139"/>
    <n v="198.77"/>
  </r>
  <r>
    <s v="Credit Card"/>
    <x v="0"/>
    <x v="0"/>
    <x v="0"/>
    <s v="Shipment"/>
    <n v="143"/>
    <n v="204.49"/>
  </r>
  <r>
    <s v="Credit Card"/>
    <x v="0"/>
    <x v="0"/>
    <x v="0"/>
    <s v="Shipment"/>
    <n v="137"/>
    <n v="195.91"/>
  </r>
  <r>
    <s v="Credit Card"/>
    <x v="0"/>
    <x v="0"/>
    <x v="0"/>
    <s v="Shipment"/>
    <n v="131"/>
    <n v="187.33"/>
  </r>
  <r>
    <s v="Credit Card"/>
    <x v="0"/>
    <x v="0"/>
    <x v="0"/>
    <s v="Download"/>
    <n v="167"/>
    <n v="238.81"/>
  </r>
  <r>
    <s v="Credit Card"/>
    <x v="0"/>
    <x v="0"/>
    <x v="0"/>
    <s v="Download"/>
    <n v="215"/>
    <n v="307.45"/>
  </r>
  <r>
    <s v="Credit Card"/>
    <x v="0"/>
    <x v="0"/>
    <x v="0"/>
    <s v="Download"/>
    <n v="784"/>
    <n v="1121.1199999999999"/>
  </r>
  <r>
    <s v="Credit Card"/>
    <x v="0"/>
    <x v="0"/>
    <x v="0"/>
    <s v="Download"/>
    <n v="134"/>
    <n v="182.24"/>
  </r>
  <r>
    <s v="Credit Card"/>
    <x v="0"/>
    <x v="0"/>
    <x v="0"/>
    <s v="Download"/>
    <n v="182"/>
    <n v="260.26"/>
  </r>
  <r>
    <s v="Credit Card"/>
    <x v="0"/>
    <x v="0"/>
    <x v="0"/>
    <s v="Download"/>
    <n v="136"/>
    <n v="194.48"/>
  </r>
  <r>
    <s v="Credit Card"/>
    <x v="0"/>
    <x v="0"/>
    <x v="0"/>
    <s v="Download"/>
    <n v="694"/>
    <n v="992.42"/>
  </r>
  <r>
    <s v="Credit Card"/>
    <x v="0"/>
    <x v="0"/>
    <x v="0"/>
    <s v="Download"/>
    <n v="727"/>
    <n v="1039.6099999999999"/>
  </r>
  <r>
    <s v="Credit Card"/>
    <x v="0"/>
    <x v="0"/>
    <x v="0"/>
    <s v="Download"/>
    <n v="135"/>
    <n v="193.05"/>
  </r>
  <r>
    <s v="Credit Card"/>
    <x v="0"/>
    <x v="0"/>
    <x v="0"/>
    <s v="Download"/>
    <n v="766"/>
    <n v="526.24"/>
  </r>
  <r>
    <s v="Credit Card"/>
    <x v="0"/>
    <x v="0"/>
    <x v="0"/>
    <s v="Download"/>
    <n v="133"/>
    <n v="190.19"/>
  </r>
  <r>
    <s v="Credit Card"/>
    <x v="0"/>
    <x v="0"/>
    <x v="0"/>
    <s v="Download"/>
    <n v="181"/>
    <n v="258.83"/>
  </r>
  <r>
    <s v="Credit Card"/>
    <x v="0"/>
    <x v="0"/>
    <x v="0"/>
    <s v="Download"/>
    <n v="137"/>
    <n v="195.91"/>
  </r>
  <r>
    <s v="Credit Card"/>
    <x v="0"/>
    <x v="0"/>
    <x v="0"/>
    <s v="Download"/>
    <n v="179"/>
    <n v="255.97"/>
  </r>
  <r>
    <s v="Credit Card"/>
    <x v="0"/>
    <x v="0"/>
    <x v="0"/>
    <s v="Download"/>
    <n v="140"/>
    <n v="190.4"/>
  </r>
  <r>
    <s v="Credit Card"/>
    <x v="0"/>
    <x v="0"/>
    <x v="0"/>
    <s v="Download"/>
    <n v="188"/>
    <n v="268.83999999999997"/>
  </r>
  <r>
    <s v="Credit Card"/>
    <x v="0"/>
    <x v="0"/>
    <x v="0"/>
    <s v="Download"/>
    <n v="142"/>
    <n v="203.06"/>
  </r>
  <r>
    <s v="Credit Card"/>
    <x v="0"/>
    <x v="0"/>
    <x v="0"/>
    <s v="Download"/>
    <n v="184"/>
    <n v="263.12"/>
  </r>
  <r>
    <s v="Credit Card"/>
    <x v="0"/>
    <x v="0"/>
    <x v="0"/>
    <s v="Shipment"/>
    <n v="312"/>
    <n v="526.24"/>
  </r>
  <r>
    <s v="Credit Card"/>
    <x v="0"/>
    <x v="0"/>
    <x v="0"/>
    <s v="Download"/>
    <n v="693"/>
    <n v="990.99"/>
  </r>
  <r>
    <s v="Credit Card"/>
    <x v="0"/>
    <x v="0"/>
    <x v="0"/>
    <s v="Download"/>
    <n v="726"/>
    <n v="1038.18"/>
  </r>
  <r>
    <s v="Credit Card"/>
    <x v="0"/>
    <x v="0"/>
    <x v="0"/>
    <s v="Download"/>
    <n v="141"/>
    <n v="201.63"/>
  </r>
  <r>
    <s v="Credit Card"/>
    <x v="0"/>
    <x v="0"/>
    <x v="0"/>
    <s v="Download"/>
    <n v="765"/>
    <n v="526.24"/>
  </r>
  <r>
    <s v="Credit Card"/>
    <x v="0"/>
    <x v="0"/>
    <x v="0"/>
    <s v="Download"/>
    <n v="139"/>
    <n v="198.77"/>
  </r>
  <r>
    <s v="Credit Card"/>
    <x v="0"/>
    <x v="0"/>
    <x v="0"/>
    <s v="Download"/>
    <n v="187"/>
    <n v="267.41000000000003"/>
  </r>
  <r>
    <s v="Credit Card"/>
    <x v="0"/>
    <x v="0"/>
    <x v="0"/>
    <s v="Shipment"/>
    <n v="311"/>
    <n v="444.73"/>
  </r>
  <r>
    <s v="Credit Card"/>
    <x v="0"/>
    <x v="0"/>
    <x v="0"/>
    <s v="Download"/>
    <n v="185"/>
    <n v="264.55"/>
  </r>
  <r>
    <s v="Credit Card"/>
    <x v="0"/>
    <x v="0"/>
    <x v="0"/>
    <s v="Shipment"/>
    <n v="326"/>
    <n v="466.18"/>
  </r>
  <r>
    <s v="Credit Card"/>
    <x v="0"/>
    <x v="0"/>
    <x v="0"/>
    <s v="Shipment"/>
    <n v="320"/>
    <n v="457.6"/>
  </r>
  <r>
    <s v="Credit Card"/>
    <x v="0"/>
    <x v="0"/>
    <x v="0"/>
    <s v="Shipment"/>
    <n v="314"/>
    <n v="449.02"/>
  </r>
  <r>
    <s v="Credit Card"/>
    <x v="0"/>
    <x v="0"/>
    <x v="0"/>
    <s v="Download"/>
    <n v="146"/>
    <n v="198.56"/>
  </r>
  <r>
    <s v="Credit Card"/>
    <x v="0"/>
    <x v="0"/>
    <x v="0"/>
    <s v="Download"/>
    <n v="194"/>
    <n v="277.42"/>
  </r>
  <r>
    <s v="Credit Card"/>
    <x v="0"/>
    <x v="0"/>
    <x v="0"/>
    <s v="Download"/>
    <n v="190"/>
    <n v="271.7"/>
  </r>
  <r>
    <s v="Credit Card"/>
    <x v="0"/>
    <x v="0"/>
    <x v="0"/>
    <s v="Download"/>
    <n v="364"/>
    <n v="520.52"/>
  </r>
  <r>
    <s v="Credit Card"/>
    <x v="0"/>
    <x v="0"/>
    <x v="0"/>
    <s v="Shipment"/>
    <n v="324"/>
    <n v="526.24"/>
  </r>
  <r>
    <s v="Credit Card"/>
    <x v="0"/>
    <x v="0"/>
    <x v="0"/>
    <s v="Shipment"/>
    <n v="318"/>
    <n v="526.24"/>
  </r>
  <r>
    <s v="Credit Card"/>
    <x v="0"/>
    <x v="0"/>
    <x v="0"/>
    <s v="Download"/>
    <n v="692"/>
    <n v="989.56"/>
  </r>
  <r>
    <s v="Credit Card"/>
    <x v="0"/>
    <x v="0"/>
    <x v="0"/>
    <s v="Download"/>
    <n v="725"/>
    <n v="1036.75"/>
  </r>
  <r>
    <s v="Credit Card"/>
    <x v="0"/>
    <x v="0"/>
    <x v="0"/>
    <s v="Download"/>
    <n v="778"/>
    <n v="1112.54"/>
  </r>
  <r>
    <s v="Credit Card"/>
    <x v="0"/>
    <x v="0"/>
    <x v="0"/>
    <s v="Shipment"/>
    <n v="327"/>
    <n v="467.61"/>
  </r>
  <r>
    <s v="Credit Card"/>
    <x v="0"/>
    <x v="0"/>
    <x v="0"/>
    <s v="Shipment"/>
    <n v="321"/>
    <n v="459.03"/>
  </r>
  <r>
    <s v="Credit Card"/>
    <x v="0"/>
    <x v="0"/>
    <x v="0"/>
    <s v="Shipment"/>
    <n v="315"/>
    <n v="450.45"/>
  </r>
  <r>
    <s v="Credit Card"/>
    <x v="0"/>
    <x v="0"/>
    <x v="0"/>
    <s v="Download"/>
    <n v="147"/>
    <n v="210.21"/>
  </r>
  <r>
    <s v="Credit Card"/>
    <x v="0"/>
    <x v="0"/>
    <x v="0"/>
    <s v="Download"/>
    <n v="145"/>
    <n v="207.35"/>
  </r>
  <r>
    <s v="Credit Card"/>
    <x v="0"/>
    <x v="0"/>
    <x v="0"/>
    <s v="Download"/>
    <n v="193"/>
    <n v="275.99"/>
  </r>
  <r>
    <s v="Credit Card"/>
    <x v="0"/>
    <x v="0"/>
    <x v="0"/>
    <s v="Shipment"/>
    <n v="323"/>
    <n v="461.89"/>
  </r>
  <r>
    <s v="Credit Card"/>
    <x v="0"/>
    <x v="0"/>
    <x v="0"/>
    <s v="Shipment"/>
    <n v="317"/>
    <n v="453.31"/>
  </r>
  <r>
    <s v="Credit Card"/>
    <x v="0"/>
    <x v="0"/>
    <x v="0"/>
    <s v="Download"/>
    <n v="143"/>
    <n v="204.49"/>
  </r>
  <r>
    <s v="Credit Card"/>
    <x v="0"/>
    <x v="0"/>
    <x v="0"/>
    <s v="Download"/>
    <n v="191"/>
    <n v="273.13"/>
  </r>
  <r>
    <s v="Credit Card"/>
    <x v="0"/>
    <x v="0"/>
    <x v="0"/>
    <s v="Download"/>
    <n v="787"/>
    <n v="1125.4100000000001"/>
  </r>
  <r>
    <s v="Credit Card"/>
    <x v="0"/>
    <x v="0"/>
    <x v="0"/>
    <s v="Shipment"/>
    <n v="266"/>
    <n v="380.38"/>
  </r>
  <r>
    <s v="Credit Card"/>
    <x v="0"/>
    <x v="0"/>
    <x v="0"/>
    <s v="Shipment"/>
    <n v="314"/>
    <n v="449.02"/>
  </r>
  <r>
    <s v="Credit Card"/>
    <x v="0"/>
    <x v="0"/>
    <x v="0"/>
    <s v="Shipment"/>
    <n v="236"/>
    <n v="337.48"/>
  </r>
  <r>
    <s v="Credit Card"/>
    <x v="0"/>
    <x v="0"/>
    <x v="0"/>
    <s v="Shipment"/>
    <n v="310"/>
    <n v="526.24"/>
  </r>
  <r>
    <s v="Credit Card"/>
    <x v="0"/>
    <x v="0"/>
    <x v="0"/>
    <s v="Shipment"/>
    <n v="238"/>
    <n v="526.24"/>
  </r>
  <r>
    <s v="Credit Card"/>
    <x v="0"/>
    <x v="0"/>
    <x v="0"/>
    <s v="Shipment"/>
    <n v="1000"/>
    <n v="1430"/>
  </r>
  <r>
    <s v="Credit Card"/>
    <x v="0"/>
    <x v="0"/>
    <x v="0"/>
    <s v="Shipment"/>
    <n v="1033"/>
    <n v="1477.19"/>
  </r>
  <r>
    <s v="Credit Card"/>
    <x v="0"/>
    <x v="0"/>
    <x v="0"/>
    <s v="Shipment"/>
    <n v="240"/>
    <n v="343.2"/>
  </r>
  <r>
    <s v="Credit Card"/>
    <x v="0"/>
    <x v="0"/>
    <x v="0"/>
    <s v="Shipment"/>
    <n v="267"/>
    <n v="381.81"/>
  </r>
  <r>
    <s v="Credit Card"/>
    <x v="0"/>
    <x v="0"/>
    <x v="0"/>
    <s v="Shipment"/>
    <n v="237"/>
    <n v="338.91"/>
  </r>
  <r>
    <s v="Credit Card"/>
    <x v="0"/>
    <x v="0"/>
    <x v="0"/>
    <s v="Shipment"/>
    <n v="781"/>
    <n v="1116.83"/>
  </r>
  <r>
    <s v="Credit Card"/>
    <x v="0"/>
    <x v="0"/>
    <x v="0"/>
    <s v="Shipment"/>
    <n v="814"/>
    <n v="1164.02"/>
  </r>
  <r>
    <s v="Credit Card"/>
    <x v="0"/>
    <x v="0"/>
    <x v="0"/>
    <s v="Shipment"/>
    <n v="263"/>
    <n v="376.09"/>
  </r>
  <r>
    <s v="Credit Card"/>
    <x v="0"/>
    <x v="0"/>
    <x v="0"/>
    <s v="Shipment"/>
    <n v="311"/>
    <n v="444.73"/>
  </r>
  <r>
    <s v="Credit Card"/>
    <x v="0"/>
    <x v="0"/>
    <x v="0"/>
    <s v="Shipment"/>
    <n v="239"/>
    <n v="341.77"/>
  </r>
  <r>
    <s v="Credit Card"/>
    <x v="0"/>
    <x v="0"/>
    <x v="0"/>
    <s v="Shipment"/>
    <n v="242"/>
    <n v="346.06"/>
  </r>
  <r>
    <s v="Credit Card"/>
    <x v="0"/>
    <x v="0"/>
    <x v="0"/>
    <s v="Shipment"/>
    <n v="290"/>
    <n v="414.7"/>
  </r>
  <r>
    <s v="Credit Card"/>
    <x v="0"/>
    <x v="0"/>
    <x v="0"/>
    <s v="Shipment"/>
    <n v="218"/>
    <n v="311.74"/>
  </r>
  <r>
    <s v="Credit Card"/>
    <x v="0"/>
    <x v="0"/>
    <x v="0"/>
    <s v="Shipment"/>
    <n v="244"/>
    <n v="526.24"/>
  </r>
  <r>
    <s v="Credit Card"/>
    <x v="0"/>
    <x v="0"/>
    <x v="0"/>
    <s v="Shipment"/>
    <n v="292"/>
    <n v="526.24"/>
  </r>
  <r>
    <s v="Credit Card"/>
    <x v="0"/>
    <x v="0"/>
    <x v="0"/>
    <s v="Shipment"/>
    <n v="1003"/>
    <n v="1434.29"/>
  </r>
  <r>
    <s v="Credit Card"/>
    <x v="0"/>
    <x v="0"/>
    <x v="0"/>
    <s v="Shipment"/>
    <n v="1037"/>
    <n v="1482.91"/>
  </r>
  <r>
    <s v="Credit Card"/>
    <x v="0"/>
    <x v="0"/>
    <x v="0"/>
    <s v="Shipment"/>
    <n v="216"/>
    <n v="308.88"/>
  </r>
  <r>
    <s v="Credit Card"/>
    <x v="0"/>
    <x v="0"/>
    <x v="0"/>
    <s v="Shipment"/>
    <n v="243"/>
    <n v="347.49"/>
  </r>
  <r>
    <s v="Credit Card"/>
    <x v="0"/>
    <x v="0"/>
    <x v="0"/>
    <s v="Shipment"/>
    <n v="291"/>
    <n v="416.13"/>
  </r>
  <r>
    <s v="Credit Card"/>
    <x v="0"/>
    <x v="0"/>
    <x v="0"/>
    <s v="Shipment"/>
    <n v="219"/>
    <n v="313.17"/>
  </r>
  <r>
    <s v="Credit Card"/>
    <x v="0"/>
    <x v="0"/>
    <x v="0"/>
    <s v="Shipment"/>
    <n v="818"/>
    <n v="1169.74"/>
  </r>
  <r>
    <s v="Credit Card"/>
    <x v="0"/>
    <x v="0"/>
    <x v="0"/>
    <s v="Shipment"/>
    <n v="871"/>
    <n v="1245.53"/>
  </r>
  <r>
    <s v="Credit Card"/>
    <x v="0"/>
    <x v="0"/>
    <x v="0"/>
    <s v="Shipment"/>
    <n v="245"/>
    <n v="350.35"/>
  </r>
  <r>
    <s v="Credit Card"/>
    <x v="0"/>
    <x v="0"/>
    <x v="0"/>
    <s v="Shipment"/>
    <n v="293"/>
    <n v="418.99"/>
  </r>
  <r>
    <s v="Credit Card"/>
    <x v="0"/>
    <x v="0"/>
    <x v="0"/>
    <s v="Shipment"/>
    <n v="215"/>
    <n v="307.45"/>
  </r>
  <r>
    <s v="Credit Card"/>
    <x v="0"/>
    <x v="0"/>
    <x v="0"/>
    <s v="Download"/>
    <n v="248"/>
    <n v="354.64"/>
  </r>
  <r>
    <s v="Credit Card"/>
    <x v="0"/>
    <x v="0"/>
    <x v="0"/>
    <s v="Download"/>
    <n v="242"/>
    <n v="346.06"/>
  </r>
  <r>
    <s v="Credit Card"/>
    <x v="0"/>
    <x v="0"/>
    <x v="0"/>
    <s v="Download"/>
    <n v="236"/>
    <n v="337.48"/>
  </r>
  <r>
    <s v="Credit Card"/>
    <x v="0"/>
    <x v="0"/>
    <x v="0"/>
    <s v="Shipment"/>
    <n v="224"/>
    <n v="320.32"/>
  </r>
  <r>
    <s v="Credit Card"/>
    <x v="0"/>
    <x v="0"/>
    <x v="0"/>
    <s v="Shipment"/>
    <n v="250"/>
    <n v="357.5"/>
  </r>
  <r>
    <s v="Credit Card"/>
    <x v="0"/>
    <x v="0"/>
    <x v="0"/>
    <s v="Shipment"/>
    <n v="244"/>
    <n v="348.92"/>
  </r>
  <r>
    <s v="Credit Card"/>
    <x v="0"/>
    <x v="0"/>
    <x v="0"/>
    <s v="Shipment"/>
    <n v="238"/>
    <n v="340.34"/>
  </r>
  <r>
    <s v="Credit Card"/>
    <x v="0"/>
    <x v="0"/>
    <x v="0"/>
    <s v="Shipment"/>
    <n v="220"/>
    <n v="526.24"/>
  </r>
  <r>
    <s v="Credit Card"/>
    <x v="0"/>
    <x v="0"/>
    <x v="0"/>
    <s v="Shipment"/>
    <n v="268"/>
    <n v="526.24"/>
  </r>
  <r>
    <s v="Credit Card"/>
    <x v="0"/>
    <x v="0"/>
    <x v="0"/>
    <s v="Shipment"/>
    <n v="1007"/>
    <n v="1440.01"/>
  </r>
  <r>
    <s v="Credit Card"/>
    <x v="0"/>
    <x v="0"/>
    <x v="0"/>
    <s v="Shipment"/>
    <n v="1040"/>
    <n v="1487.2"/>
  </r>
  <r>
    <s v="Credit Card"/>
    <x v="0"/>
    <x v="0"/>
    <x v="0"/>
    <s v="Shipment"/>
    <n v="225"/>
    <n v="321.75"/>
  </r>
  <r>
    <s v="Credit Card"/>
    <x v="0"/>
    <x v="0"/>
    <x v="0"/>
    <s v="Shipment"/>
    <n v="267"/>
    <n v="381.81"/>
  </r>
  <r>
    <s v="Credit Card"/>
    <x v="0"/>
    <x v="0"/>
    <x v="0"/>
    <s v="Shipment"/>
    <n v="247"/>
    <n v="353.21"/>
  </r>
  <r>
    <s v="Credit Card"/>
    <x v="0"/>
    <x v="0"/>
    <x v="0"/>
    <s v="Shipment"/>
    <n v="241"/>
    <n v="344.63"/>
  </r>
  <r>
    <s v="Credit Card"/>
    <x v="0"/>
    <x v="0"/>
    <x v="0"/>
    <s v="Shipment"/>
    <n v="235"/>
    <n v="336.05"/>
  </r>
  <r>
    <s v="Credit Card"/>
    <x v="0"/>
    <x v="0"/>
    <x v="0"/>
    <s v="Shipment"/>
    <n v="788"/>
    <n v="1126.8399999999999"/>
  </r>
  <r>
    <s v="Credit Card"/>
    <x v="0"/>
    <x v="0"/>
    <x v="0"/>
    <s v="Shipment"/>
    <n v="821"/>
    <n v="1174.03"/>
  </r>
  <r>
    <s v="Credit Card"/>
    <x v="0"/>
    <x v="0"/>
    <x v="0"/>
    <s v="Download"/>
    <n v="245"/>
    <n v="350.35"/>
  </r>
  <r>
    <s v="Credit Card"/>
    <x v="0"/>
    <x v="0"/>
    <x v="0"/>
    <s v="Download"/>
    <n v="239"/>
    <n v="341.77"/>
  </r>
  <r>
    <s v="Credit Card"/>
    <x v="0"/>
    <x v="0"/>
    <x v="0"/>
    <s v="Shipment"/>
    <n v="221"/>
    <n v="316.02999999999997"/>
  </r>
  <r>
    <s v="Credit Card"/>
    <x v="0"/>
    <x v="0"/>
    <x v="0"/>
    <s v="Shipment"/>
    <n v="269"/>
    <n v="384.67"/>
  </r>
  <r>
    <s v="Credit Card"/>
    <x v="0"/>
    <x v="0"/>
    <x v="0"/>
    <s v="Shipment"/>
    <n v="278"/>
    <n v="397.54"/>
  </r>
  <r>
    <s v="Credit Card"/>
    <x v="0"/>
    <x v="0"/>
    <x v="0"/>
    <s v="Shipment"/>
    <n v="320"/>
    <n v="457.6"/>
  </r>
  <r>
    <s v="Credit Card"/>
    <x v="0"/>
    <x v="0"/>
    <x v="0"/>
    <s v="Shipment"/>
    <n v="248"/>
    <n v="354.64"/>
  </r>
  <r>
    <s v="Credit Card"/>
    <x v="0"/>
    <x v="0"/>
    <x v="0"/>
    <s v="Shipment"/>
    <n v="274"/>
    <n v="526.24"/>
  </r>
  <r>
    <s v="Credit Card"/>
    <x v="0"/>
    <x v="0"/>
    <x v="0"/>
    <s v="Shipment"/>
    <n v="322"/>
    <n v="526.24"/>
  </r>
  <r>
    <s v="Credit Card"/>
    <x v="0"/>
    <x v="0"/>
    <x v="0"/>
    <s v="Shipment"/>
    <n v="250"/>
    <n v="526.24"/>
  </r>
  <r>
    <s v="Credit Card"/>
    <x v="0"/>
    <x v="0"/>
    <x v="0"/>
    <s v="Shipment"/>
    <n v="998"/>
    <n v="1427.14"/>
  </r>
  <r>
    <s v="Credit Card"/>
    <x v="0"/>
    <x v="0"/>
    <x v="0"/>
    <s v="Shipment"/>
    <n v="1031"/>
    <n v="1474.33"/>
  </r>
  <r>
    <s v="Credit Card"/>
    <x v="0"/>
    <x v="0"/>
    <x v="0"/>
    <s v="Shipment"/>
    <n v="321"/>
    <n v="459.03"/>
  </r>
  <r>
    <s v="Credit Card"/>
    <x v="0"/>
    <x v="0"/>
    <x v="0"/>
    <s v="Shipment"/>
    <n v="249"/>
    <n v="356.07"/>
  </r>
  <r>
    <s v="Credit Card"/>
    <x v="0"/>
    <x v="0"/>
    <x v="0"/>
    <s v="Shipment"/>
    <n v="779"/>
    <n v="1113.97"/>
  </r>
  <r>
    <s v="Credit Card"/>
    <x v="0"/>
    <x v="0"/>
    <x v="0"/>
    <s v="Shipment"/>
    <n v="812"/>
    <n v="1161.1600000000001"/>
  </r>
  <r>
    <s v="Credit Card"/>
    <x v="0"/>
    <x v="0"/>
    <x v="0"/>
    <s v="Shipment"/>
    <n v="866"/>
    <n v="1238.3800000000001"/>
  </r>
  <r>
    <s v="Credit Card"/>
    <x v="0"/>
    <x v="0"/>
    <x v="0"/>
    <s v="Shipment"/>
    <n v="275"/>
    <n v="393.25"/>
  </r>
  <r>
    <s v="Credit Card"/>
    <x v="0"/>
    <x v="0"/>
    <x v="0"/>
    <s v="Shipment"/>
    <n v="323"/>
    <n v="461.89"/>
  </r>
  <r>
    <s v="Credit Card"/>
    <x v="0"/>
    <x v="0"/>
    <x v="0"/>
    <s v="Shipment"/>
    <n v="251"/>
    <n v="358.93"/>
  </r>
  <r>
    <s v="Credit Card"/>
    <x v="0"/>
    <x v="0"/>
    <x v="0"/>
    <s v="Shipment"/>
    <n v="326"/>
    <n v="466.18"/>
  </r>
  <r>
    <s v="Credit Card"/>
    <x v="0"/>
    <x v="0"/>
    <x v="0"/>
    <s v="Shipment"/>
    <n v="254"/>
    <n v="363.22"/>
  </r>
  <r>
    <s v="Credit Card"/>
    <x v="0"/>
    <x v="0"/>
    <x v="0"/>
    <s v="Shipment"/>
    <n v="280"/>
    <n v="526.24"/>
  </r>
  <r>
    <s v="Credit Card"/>
    <x v="0"/>
    <x v="0"/>
    <x v="0"/>
    <s v="Shipment"/>
    <n v="328"/>
    <n v="526.24"/>
  </r>
  <r>
    <s v="Credit Card"/>
    <x v="0"/>
    <x v="0"/>
    <x v="0"/>
    <s v="Shipment"/>
    <n v="256"/>
    <n v="526.24"/>
  </r>
  <r>
    <s v="Credit Card"/>
    <x v="0"/>
    <x v="0"/>
    <x v="0"/>
    <s v="Shipment"/>
    <n v="997"/>
    <n v="1425.71"/>
  </r>
  <r>
    <s v="Credit Card"/>
    <x v="0"/>
    <x v="0"/>
    <x v="0"/>
    <s v="Shipment"/>
    <n v="1030"/>
    <n v="1472.9"/>
  </r>
  <r>
    <s v="Credit Card"/>
    <x v="0"/>
    <x v="0"/>
    <x v="0"/>
    <s v="Shipment"/>
    <n v="252"/>
    <n v="360.36"/>
  </r>
  <r>
    <s v="Credit Card"/>
    <x v="0"/>
    <x v="0"/>
    <x v="0"/>
    <s v="Shipment"/>
    <n v="279"/>
    <n v="398.97"/>
  </r>
  <r>
    <s v="Credit Card"/>
    <x v="0"/>
    <x v="0"/>
    <x v="0"/>
    <s v="Shipment"/>
    <n v="327"/>
    <n v="467.61"/>
  </r>
  <r>
    <s v="Credit Card"/>
    <x v="0"/>
    <x v="0"/>
    <x v="0"/>
    <s v="Shipment"/>
    <n v="255"/>
    <n v="364.65"/>
  </r>
  <r>
    <s v="Credit Card"/>
    <x v="0"/>
    <x v="0"/>
    <x v="0"/>
    <s v="Shipment"/>
    <n v="778"/>
    <n v="1112.54"/>
  </r>
  <r>
    <s v="Credit Card"/>
    <x v="0"/>
    <x v="0"/>
    <x v="0"/>
    <s v="Shipment"/>
    <n v="865"/>
    <n v="1236.95"/>
  </r>
  <r>
    <s v="Credit Card"/>
    <x v="0"/>
    <x v="0"/>
    <x v="0"/>
    <s v="Shipment"/>
    <n v="281"/>
    <n v="401.83"/>
  </r>
  <r>
    <s v="Credit Card"/>
    <x v="0"/>
    <x v="0"/>
    <x v="0"/>
    <s v="Shipment"/>
    <n v="329"/>
    <n v="470.47"/>
  </r>
  <r>
    <s v="Credit Card"/>
    <x v="0"/>
    <x v="0"/>
    <x v="0"/>
    <s v="Shipment"/>
    <n v="248"/>
    <n v="354.64"/>
  </r>
  <r>
    <s v="Credit Card"/>
    <x v="0"/>
    <x v="0"/>
    <x v="0"/>
    <s v="Shipment"/>
    <n v="296"/>
    <n v="423.28"/>
  </r>
  <r>
    <s v="Credit Card"/>
    <x v="0"/>
    <x v="0"/>
    <x v="0"/>
    <s v="Shipment"/>
    <n v="224"/>
    <n v="320.32"/>
  </r>
  <r>
    <s v="Credit Card"/>
    <x v="0"/>
    <x v="0"/>
    <x v="0"/>
    <s v="Shipment"/>
    <n v="250"/>
    <n v="526.24"/>
  </r>
  <r>
    <s v="Credit Card"/>
    <x v="0"/>
    <x v="0"/>
    <x v="0"/>
    <s v="Shipment"/>
    <n v="298"/>
    <n v="526.24"/>
  </r>
  <r>
    <s v="Credit Card"/>
    <x v="0"/>
    <x v="0"/>
    <x v="0"/>
    <s v="Shipment"/>
    <n v="220"/>
    <n v="526.24"/>
  </r>
  <r>
    <s v="Credit Card"/>
    <x v="0"/>
    <x v="0"/>
    <x v="0"/>
    <s v="Shipment"/>
    <n v="1036"/>
    <n v="1481.48"/>
  </r>
  <r>
    <s v="Credit Card"/>
    <x v="0"/>
    <x v="0"/>
    <x v="0"/>
    <s v="Shipment"/>
    <n v="222"/>
    <n v="317.45999999999998"/>
  </r>
  <r>
    <s v="Credit Card"/>
    <x v="0"/>
    <x v="0"/>
    <x v="0"/>
    <s v="Shipment"/>
    <n v="249"/>
    <n v="356.07"/>
  </r>
  <r>
    <s v="Credit Card"/>
    <x v="0"/>
    <x v="0"/>
    <x v="0"/>
    <s v="Shipment"/>
    <n v="297"/>
    <n v="424.71"/>
  </r>
  <r>
    <s v="Credit Card"/>
    <x v="0"/>
    <x v="0"/>
    <x v="0"/>
    <s v="Shipment"/>
    <n v="784"/>
    <n v="1121.1199999999999"/>
  </r>
  <r>
    <s v="Credit Card"/>
    <x v="0"/>
    <x v="0"/>
    <x v="0"/>
    <s v="Shipment"/>
    <n v="817"/>
    <n v="1168.31"/>
  </r>
  <r>
    <s v="Credit Card"/>
    <x v="0"/>
    <x v="0"/>
    <x v="0"/>
    <s v="Shipment"/>
    <n v="870"/>
    <n v="1244.0999999999999"/>
  </r>
  <r>
    <s v="Credit Card"/>
    <x v="0"/>
    <x v="0"/>
    <x v="0"/>
    <s v="Shipment"/>
    <n v="251"/>
    <n v="358.93"/>
  </r>
  <r>
    <s v="Credit Card"/>
    <x v="0"/>
    <x v="0"/>
    <x v="0"/>
    <s v="Shipment"/>
    <n v="221"/>
    <n v="316.02999999999997"/>
  </r>
  <r>
    <s v="Credit Card"/>
    <x v="0"/>
    <x v="0"/>
    <x v="0"/>
    <s v="Shipment"/>
    <n v="254"/>
    <n v="363.22"/>
  </r>
  <r>
    <s v="Credit Card"/>
    <x v="0"/>
    <x v="0"/>
    <x v="0"/>
    <s v="Shipment"/>
    <n v="302"/>
    <n v="431.86"/>
  </r>
  <r>
    <s v="Credit Card"/>
    <x v="0"/>
    <x v="0"/>
    <x v="0"/>
    <s v="Shipment"/>
    <n v="230"/>
    <n v="328.9"/>
  </r>
  <r>
    <s v="Credit Card"/>
    <x v="0"/>
    <x v="0"/>
    <x v="0"/>
    <s v="Shipment"/>
    <n v="256"/>
    <n v="526.24"/>
  </r>
  <r>
    <s v="Credit Card"/>
    <x v="0"/>
    <x v="0"/>
    <x v="0"/>
    <s v="Shipment"/>
    <n v="226"/>
    <n v="526.24"/>
  </r>
  <r>
    <s v="Credit Card"/>
    <x v="0"/>
    <x v="0"/>
    <x v="0"/>
    <s v="Shipment"/>
    <n v="1002"/>
    <n v="1432.86"/>
  </r>
  <r>
    <s v="Credit Card"/>
    <x v="0"/>
    <x v="0"/>
    <x v="0"/>
    <s v="Shipment"/>
    <n v="1035"/>
    <n v="1480.05"/>
  </r>
  <r>
    <s v="Credit Card"/>
    <x v="0"/>
    <x v="0"/>
    <x v="0"/>
    <s v="Shipment"/>
    <n v="228"/>
    <n v="326.04000000000002"/>
  </r>
  <r>
    <s v="Credit Card"/>
    <x v="0"/>
    <x v="0"/>
    <x v="0"/>
    <s v="Shipment"/>
    <n v="255"/>
    <n v="364.65"/>
  </r>
  <r>
    <s v="Credit Card"/>
    <x v="0"/>
    <x v="0"/>
    <x v="0"/>
    <s v="Shipment"/>
    <n v="303"/>
    <n v="433.29"/>
  </r>
  <r>
    <s v="Credit Card"/>
    <x v="0"/>
    <x v="0"/>
    <x v="0"/>
    <s v="Shipment"/>
    <n v="225"/>
    <n v="321.75"/>
  </r>
  <r>
    <s v="Credit Card"/>
    <x v="0"/>
    <x v="0"/>
    <x v="0"/>
    <s v="Shipment"/>
    <n v="783"/>
    <n v="1119.69"/>
  </r>
  <r>
    <s v="Credit Card"/>
    <x v="0"/>
    <x v="0"/>
    <x v="0"/>
    <s v="Shipment"/>
    <n v="816"/>
    <n v="1166.8800000000001"/>
  </r>
  <r>
    <s v="Credit Card"/>
    <x v="0"/>
    <x v="0"/>
    <x v="0"/>
    <s v="Shipment"/>
    <n v="869"/>
    <n v="1242.67"/>
  </r>
  <r>
    <s v="Credit Card"/>
    <x v="0"/>
    <x v="0"/>
    <x v="0"/>
    <s v="Shipment"/>
    <n v="257"/>
    <n v="367.51"/>
  </r>
  <r>
    <s v="Credit Card"/>
    <x v="0"/>
    <x v="0"/>
    <x v="0"/>
    <s v="Shipment"/>
    <n v="299"/>
    <n v="427.57"/>
  </r>
  <r>
    <s v="Credit Card"/>
    <x v="0"/>
    <x v="0"/>
    <x v="0"/>
    <s v="Shipment"/>
    <n v="227"/>
    <n v="324.61"/>
  </r>
  <r>
    <s v="Credit Card"/>
    <x v="0"/>
    <x v="0"/>
    <x v="0"/>
    <s v="Shipment"/>
    <n v="272"/>
    <n v="388.96"/>
  </r>
  <r>
    <s v="Credit Card"/>
    <x v="0"/>
    <x v="0"/>
    <x v="0"/>
    <s v="Shipment"/>
    <n v="242"/>
    <n v="346.06"/>
  </r>
  <r>
    <s v="Credit Card"/>
    <x v="0"/>
    <x v="0"/>
    <x v="0"/>
    <s v="Shipment"/>
    <n v="268"/>
    <n v="526.24"/>
  </r>
  <r>
    <s v="Credit Card"/>
    <x v="0"/>
    <x v="0"/>
    <x v="0"/>
    <s v="Shipment"/>
    <n v="316"/>
    <n v="526.24"/>
  </r>
  <r>
    <s v="Credit Card"/>
    <x v="0"/>
    <x v="0"/>
    <x v="0"/>
    <s v="Shipment"/>
    <n v="244"/>
    <n v="526.24"/>
  </r>
  <r>
    <s v="Credit Card"/>
    <x v="0"/>
    <x v="0"/>
    <x v="0"/>
    <s v="Shipment"/>
    <n v="999"/>
    <n v="1428.57"/>
  </r>
  <r>
    <s v="Credit Card"/>
    <x v="0"/>
    <x v="0"/>
    <x v="0"/>
    <s v="Shipment"/>
    <n v="1032"/>
    <n v="1475.76"/>
  </r>
  <r>
    <s v="Credit Card"/>
    <x v="0"/>
    <x v="0"/>
    <x v="0"/>
    <s v="Shipment"/>
    <n v="246"/>
    <n v="351.78"/>
  </r>
  <r>
    <s v="Credit Card"/>
    <x v="0"/>
    <x v="0"/>
    <x v="0"/>
    <s v="Shipment"/>
    <n v="273"/>
    <n v="390.39"/>
  </r>
  <r>
    <s v="Credit Card"/>
    <x v="0"/>
    <x v="0"/>
    <x v="0"/>
    <s v="Shipment"/>
    <n v="315"/>
    <n v="450.45"/>
  </r>
  <r>
    <s v="Credit Card"/>
    <x v="0"/>
    <x v="0"/>
    <x v="0"/>
    <s v="Shipment"/>
    <n v="243"/>
    <n v="347.49"/>
  </r>
  <r>
    <s v="Credit Card"/>
    <x v="0"/>
    <x v="0"/>
    <x v="0"/>
    <s v="Shipment"/>
    <n v="780"/>
    <n v="1115.4000000000001"/>
  </r>
  <r>
    <s v="Credit Card"/>
    <x v="0"/>
    <x v="0"/>
    <x v="0"/>
    <s v="Shipment"/>
    <n v="813"/>
    <n v="1162.5899999999999"/>
  </r>
  <r>
    <s v="Credit Card"/>
    <x v="0"/>
    <x v="0"/>
    <x v="0"/>
    <s v="Shipment"/>
    <n v="867"/>
    <n v="1239.81"/>
  </r>
  <r>
    <s v="Credit Card"/>
    <x v="0"/>
    <x v="0"/>
    <x v="0"/>
    <s v="Shipment"/>
    <n v="269"/>
    <n v="384.67"/>
  </r>
  <r>
    <s v="Credit Card"/>
    <x v="0"/>
    <x v="0"/>
    <x v="0"/>
    <s v="Shipment"/>
    <n v="317"/>
    <n v="453.31"/>
  </r>
  <r>
    <s v="Credit Card"/>
    <x v="0"/>
    <x v="0"/>
    <x v="0"/>
    <s v="Shipment"/>
    <n v="245"/>
    <n v="350.35"/>
  </r>
  <r>
    <s v="Credit Card"/>
    <x v="0"/>
    <x v="0"/>
    <x v="0"/>
    <s v="Shipment"/>
    <n v="260"/>
    <n v="371.8"/>
  </r>
  <r>
    <s v="Credit Card"/>
    <x v="0"/>
    <x v="0"/>
    <x v="0"/>
    <s v="Shipment"/>
    <n v="308"/>
    <n v="440.44"/>
  </r>
  <r>
    <s v="Credit Card"/>
    <x v="0"/>
    <x v="0"/>
    <x v="0"/>
    <s v="Shipment"/>
    <n v="262"/>
    <n v="526.24"/>
  </r>
  <r>
    <s v="Credit Card"/>
    <x v="0"/>
    <x v="0"/>
    <x v="0"/>
    <s v="Shipment"/>
    <n v="304"/>
    <n v="526.24"/>
  </r>
  <r>
    <s v="Credit Card"/>
    <x v="0"/>
    <x v="0"/>
    <x v="0"/>
    <s v="Shipment"/>
    <n v="232"/>
    <n v="526.24"/>
  </r>
  <r>
    <s v="Credit Card"/>
    <x v="0"/>
    <x v="0"/>
    <x v="0"/>
    <s v="Shipment"/>
    <n v="1001"/>
    <n v="1431.43"/>
  </r>
  <r>
    <s v="Credit Card"/>
    <x v="0"/>
    <x v="0"/>
    <x v="0"/>
    <s v="Shipment"/>
    <n v="1034"/>
    <n v="1478.62"/>
  </r>
  <r>
    <s v="Credit Card"/>
    <x v="0"/>
    <x v="0"/>
    <x v="0"/>
    <s v="Shipment"/>
    <n v="234"/>
    <n v="334.62"/>
  </r>
  <r>
    <s v="Credit Card"/>
    <x v="0"/>
    <x v="0"/>
    <x v="0"/>
    <s v="Shipment"/>
    <n v="261"/>
    <n v="373.23"/>
  </r>
  <r>
    <s v="Credit Card"/>
    <x v="0"/>
    <x v="0"/>
    <x v="0"/>
    <s v="Shipment"/>
    <n v="309"/>
    <n v="441.87"/>
  </r>
  <r>
    <s v="Credit Card"/>
    <x v="0"/>
    <x v="0"/>
    <x v="0"/>
    <s v="Shipment"/>
    <n v="231"/>
    <n v="330.33"/>
  </r>
  <r>
    <s v="Credit Card"/>
    <x v="0"/>
    <x v="0"/>
    <x v="0"/>
    <s v="Shipment"/>
    <n v="782"/>
    <n v="1118.26"/>
  </r>
  <r>
    <s v="Credit Card"/>
    <x v="0"/>
    <x v="0"/>
    <x v="0"/>
    <s v="Shipment"/>
    <n v="815"/>
    <n v="1165.45"/>
  </r>
  <r>
    <s v="Credit Card"/>
    <x v="0"/>
    <x v="0"/>
    <x v="0"/>
    <s v="Shipment"/>
    <n v="868"/>
    <n v="1241.24"/>
  </r>
  <r>
    <s v="Credit Card"/>
    <x v="0"/>
    <x v="0"/>
    <x v="0"/>
    <s v="Shipment"/>
    <n v="305"/>
    <n v="436.15"/>
  </r>
  <r>
    <s v="Credit Card"/>
    <x v="0"/>
    <x v="0"/>
    <x v="0"/>
    <s v="Shipment"/>
    <n v="233"/>
    <n v="333.19"/>
  </r>
  <r>
    <s v="Credit Card"/>
    <x v="0"/>
    <x v="0"/>
    <x v="0"/>
    <s v="Download"/>
    <n v="266"/>
    <n v="380.38"/>
  </r>
  <r>
    <s v="Credit Card"/>
    <x v="0"/>
    <x v="0"/>
    <x v="0"/>
    <s v="Download"/>
    <n v="260"/>
    <n v="371.8"/>
  </r>
  <r>
    <s v="Credit Card"/>
    <x v="0"/>
    <x v="0"/>
    <x v="0"/>
    <s v="Download"/>
    <n v="254"/>
    <n v="363.22"/>
  </r>
  <r>
    <s v="Credit Card"/>
    <x v="0"/>
    <x v="0"/>
    <x v="0"/>
    <s v="Shipment"/>
    <n v="230"/>
    <n v="328.9"/>
  </r>
  <r>
    <s v="Credit Card"/>
    <x v="0"/>
    <x v="0"/>
    <x v="0"/>
    <s v="Shipment"/>
    <n v="272"/>
    <n v="388.96"/>
  </r>
  <r>
    <s v="Credit Card"/>
    <x v="0"/>
    <x v="0"/>
    <x v="0"/>
    <s v="Shipment"/>
    <n v="262"/>
    <n v="374.66"/>
  </r>
  <r>
    <s v="Credit Card"/>
    <x v="0"/>
    <x v="0"/>
    <x v="0"/>
    <s v="Shipment"/>
    <n v="256"/>
    <n v="366.08"/>
  </r>
  <r>
    <s v="Credit Card"/>
    <x v="0"/>
    <x v="0"/>
    <x v="0"/>
    <s v="Shipment"/>
    <n v="226"/>
    <n v="526.24"/>
  </r>
  <r>
    <s v="Credit Card"/>
    <x v="0"/>
    <x v="0"/>
    <x v="0"/>
    <s v="Shipment"/>
    <n v="274"/>
    <n v="526.24"/>
  </r>
  <r>
    <s v="Credit Card"/>
    <x v="0"/>
    <x v="0"/>
    <x v="0"/>
    <s v="Shipment"/>
    <n v="1006"/>
    <n v="1438.58"/>
  </r>
  <r>
    <s v="Credit Card"/>
    <x v="0"/>
    <x v="0"/>
    <x v="0"/>
    <s v="Shipment"/>
    <n v="1039"/>
    <n v="1485.77"/>
  </r>
  <r>
    <s v="Credit Card"/>
    <x v="0"/>
    <x v="0"/>
    <x v="0"/>
    <s v="Shipment"/>
    <n v="273"/>
    <n v="390.39"/>
  </r>
  <r>
    <s v="Credit Card"/>
    <x v="0"/>
    <x v="0"/>
    <x v="0"/>
    <s v="Shipment"/>
    <n v="265"/>
    <n v="378.95"/>
  </r>
  <r>
    <s v="Credit Card"/>
    <x v="0"/>
    <x v="0"/>
    <x v="0"/>
    <s v="Shipment"/>
    <n v="259"/>
    <n v="370.37"/>
  </r>
  <r>
    <s v="Credit Card"/>
    <x v="0"/>
    <x v="0"/>
    <x v="0"/>
    <s v="Shipment"/>
    <n v="253"/>
    <n v="361.79"/>
  </r>
  <r>
    <s v="Credit Card"/>
    <x v="0"/>
    <x v="0"/>
    <x v="0"/>
    <s v="Shipment"/>
    <n v="787"/>
    <n v="1125.4100000000001"/>
  </r>
  <r>
    <s v="Credit Card"/>
    <x v="0"/>
    <x v="0"/>
    <x v="0"/>
    <s v="Shipment"/>
    <n v="820"/>
    <n v="1172.5999999999999"/>
  </r>
  <r>
    <s v="Credit Card"/>
    <x v="0"/>
    <x v="0"/>
    <x v="0"/>
    <s v="Download"/>
    <n v="263"/>
    <n v="376.09"/>
  </r>
  <r>
    <s v="Credit Card"/>
    <x v="0"/>
    <x v="0"/>
    <x v="0"/>
    <s v="Download"/>
    <n v="257"/>
    <n v="367.51"/>
  </r>
  <r>
    <s v="Credit Card"/>
    <x v="0"/>
    <x v="0"/>
    <x v="0"/>
    <s v="Download"/>
    <n v="251"/>
    <n v="358.93"/>
  </r>
  <r>
    <s v="Credit Card"/>
    <x v="0"/>
    <x v="0"/>
    <x v="0"/>
    <s v="Shipment"/>
    <n v="227"/>
    <n v="324.61"/>
  </r>
  <r>
    <s v="Credit Card"/>
    <x v="0"/>
    <x v="0"/>
    <x v="0"/>
    <s v="Shipment"/>
    <n v="275"/>
    <n v="393.25"/>
  </r>
  <r>
    <s v="Credit Card"/>
    <x v="0"/>
    <x v="0"/>
    <x v="0"/>
    <s v="Download"/>
    <n v="278"/>
    <n v="397.54"/>
  </r>
  <r>
    <s v="Credit Card"/>
    <x v="0"/>
    <x v="0"/>
    <x v="0"/>
    <s v="Download"/>
    <n v="272"/>
    <n v="388.96"/>
  </r>
  <r>
    <s v="Credit Card"/>
    <x v="0"/>
    <x v="0"/>
    <x v="0"/>
    <s v="Shipment"/>
    <n v="278"/>
    <n v="397.54"/>
  </r>
  <r>
    <s v="Credit Card"/>
    <x v="0"/>
    <x v="0"/>
    <x v="0"/>
    <s v="Shipment"/>
    <n v="280"/>
    <n v="400.4"/>
  </r>
  <r>
    <s v="Credit Card"/>
    <x v="0"/>
    <x v="0"/>
    <x v="0"/>
    <s v="Shipment"/>
    <n v="274"/>
    <n v="391.82"/>
  </r>
  <r>
    <s v="Credit Card"/>
    <x v="0"/>
    <x v="0"/>
    <x v="0"/>
    <s v="Shipment"/>
    <n v="268"/>
    <n v="383.24"/>
  </r>
  <r>
    <s v="Credit Card"/>
    <x v="0"/>
    <x v="0"/>
    <x v="0"/>
    <s v="Shipment"/>
    <n v="232"/>
    <n v="526.24"/>
  </r>
  <r>
    <s v="Credit Card"/>
    <x v="0"/>
    <x v="0"/>
    <x v="0"/>
    <s v="Shipment"/>
    <n v="280"/>
    <n v="526.24"/>
  </r>
  <r>
    <s v="Credit Card"/>
    <x v="0"/>
    <x v="0"/>
    <x v="0"/>
    <s v="Shipment"/>
    <n v="1005"/>
    <n v="1437.15"/>
  </r>
  <r>
    <s v="Credit Card"/>
    <x v="0"/>
    <x v="0"/>
    <x v="0"/>
    <s v="Shipment"/>
    <n v="1038"/>
    <n v="1484.34"/>
  </r>
  <r>
    <s v="Credit Card"/>
    <x v="0"/>
    <x v="0"/>
    <x v="0"/>
    <s v="Shipment"/>
    <n v="231"/>
    <n v="330.33"/>
  </r>
  <r>
    <s v="Credit Card"/>
    <x v="0"/>
    <x v="0"/>
    <x v="0"/>
    <s v="Shipment"/>
    <n v="279"/>
    <n v="398.97"/>
  </r>
  <r>
    <s v="Credit Card"/>
    <x v="0"/>
    <x v="0"/>
    <x v="0"/>
    <s v="Shipment"/>
    <n v="277"/>
    <n v="396.11"/>
  </r>
  <r>
    <s v="Credit Card"/>
    <x v="0"/>
    <x v="0"/>
    <x v="0"/>
    <s v="Shipment"/>
    <n v="271"/>
    <n v="387.53"/>
  </r>
  <r>
    <s v="Credit Card"/>
    <x v="0"/>
    <x v="0"/>
    <x v="0"/>
    <s v="Shipment"/>
    <n v="786"/>
    <n v="1123.98"/>
  </r>
  <r>
    <s v="Credit Card"/>
    <x v="0"/>
    <x v="0"/>
    <x v="0"/>
    <s v="Download"/>
    <n v="281"/>
    <n v="401.83"/>
  </r>
  <r>
    <s v="Credit Card"/>
    <x v="0"/>
    <x v="0"/>
    <x v="0"/>
    <s v="Download"/>
    <n v="275"/>
    <n v="393.25"/>
  </r>
  <r>
    <s v="Credit Card"/>
    <x v="0"/>
    <x v="0"/>
    <x v="0"/>
    <s v="Download"/>
    <n v="269"/>
    <n v="384.67"/>
  </r>
  <r>
    <s v="Credit Card"/>
    <x v="0"/>
    <x v="0"/>
    <x v="0"/>
    <s v="Shipment"/>
    <n v="233"/>
    <n v="333.19"/>
  </r>
  <r>
    <s v="Credit Card"/>
    <x v="0"/>
    <x v="0"/>
    <x v="0"/>
    <s v="Shipment"/>
    <n v="281"/>
    <n v="401.83"/>
  </r>
  <r>
    <s v="Credit Card"/>
    <x v="0"/>
    <x v="0"/>
    <x v="0"/>
    <s v="Download"/>
    <n v="284"/>
    <n v="406.12"/>
  </r>
  <r>
    <s v="Credit Card"/>
    <x v="0"/>
    <x v="0"/>
    <x v="0"/>
    <s v="Shipment"/>
    <n v="236"/>
    <n v="337.48"/>
  </r>
  <r>
    <s v="Credit Card"/>
    <x v="0"/>
    <x v="0"/>
    <x v="0"/>
    <s v="Shipment"/>
    <n v="284"/>
    <n v="406.12"/>
  </r>
  <r>
    <s v="Credit Card"/>
    <x v="0"/>
    <x v="0"/>
    <x v="0"/>
    <s v="Shipment"/>
    <n v="212"/>
    <n v="303.16000000000003"/>
  </r>
  <r>
    <s v="Credit Card"/>
    <x v="0"/>
    <x v="0"/>
    <x v="0"/>
    <s v="Shipment"/>
    <n v="286"/>
    <n v="408.98"/>
  </r>
  <r>
    <s v="Credit Card"/>
    <x v="0"/>
    <x v="0"/>
    <x v="0"/>
    <s v="Shipment"/>
    <n v="238"/>
    <n v="526.24"/>
  </r>
  <r>
    <s v="Credit Card"/>
    <x v="0"/>
    <x v="0"/>
    <x v="0"/>
    <s v="Shipment"/>
    <n v="286"/>
    <n v="526.24"/>
  </r>
  <r>
    <s v="Credit Card"/>
    <x v="0"/>
    <x v="0"/>
    <x v="0"/>
    <s v="Shipment"/>
    <n v="214"/>
    <n v="526.24"/>
  </r>
  <r>
    <s v="Credit Card"/>
    <x v="0"/>
    <x v="0"/>
    <x v="0"/>
    <s v="Shipment"/>
    <n v="1004"/>
    <n v="1435.72"/>
  </r>
  <r>
    <s v="Credit Card"/>
    <x v="0"/>
    <x v="0"/>
    <x v="0"/>
    <s v="Shipment"/>
    <n v="237"/>
    <n v="338.91"/>
  </r>
  <r>
    <s v="Credit Card"/>
    <x v="0"/>
    <x v="0"/>
    <x v="1"/>
    <s v="Shipment"/>
    <n v="285"/>
    <n v="407.55"/>
  </r>
  <r>
    <s v="Credit Card"/>
    <x v="0"/>
    <x v="0"/>
    <x v="1"/>
    <s v="Shipment"/>
    <n v="213"/>
    <n v="304.58999999999997"/>
  </r>
  <r>
    <s v="Credit Card"/>
    <x v="0"/>
    <x v="0"/>
    <x v="1"/>
    <s v="Shipment"/>
    <n v="283"/>
    <n v="404.69"/>
  </r>
  <r>
    <s v="Credit Card"/>
    <x v="0"/>
    <x v="0"/>
    <x v="1"/>
    <s v="Shipment"/>
    <n v="785"/>
    <n v="1122.55"/>
  </r>
  <r>
    <s v="Credit Card"/>
    <x v="0"/>
    <x v="0"/>
    <x v="1"/>
    <s v="Shipment"/>
    <n v="819"/>
    <n v="1171.17"/>
  </r>
  <r>
    <s v="Credit Card"/>
    <x v="0"/>
    <x v="0"/>
    <x v="1"/>
    <s v="Shipment"/>
    <n v="872"/>
    <n v="1246.96"/>
  </r>
  <r>
    <s v="Credit Card"/>
    <x v="0"/>
    <x v="0"/>
    <x v="1"/>
    <s v="Download"/>
    <n v="287"/>
    <n v="410.41"/>
  </r>
  <r>
    <s v="Credit Card"/>
    <x v="0"/>
    <x v="0"/>
    <x v="1"/>
    <s v="Shipment"/>
    <n v="239"/>
    <n v="341.77"/>
  </r>
  <r>
    <s v="Credit Card"/>
    <x v="0"/>
    <x v="0"/>
    <x v="1"/>
    <s v="Shipment"/>
    <n v="287"/>
    <n v="410.41"/>
  </r>
  <r>
    <s v="Cash on Delivery"/>
    <x v="1"/>
    <x v="1"/>
    <x v="1"/>
    <s v="Branch"/>
    <n v="160"/>
    <n v="228.8"/>
  </r>
  <r>
    <s v="Cash on Delivery"/>
    <x v="1"/>
    <x v="1"/>
    <x v="1"/>
    <s v="Branch"/>
    <n v="154"/>
    <n v="220.22"/>
  </r>
  <r>
    <s v="Cash on Delivery"/>
    <x v="1"/>
    <x v="1"/>
    <x v="1"/>
    <s v="Branch"/>
    <n v="148"/>
    <n v="211.64"/>
  </r>
  <r>
    <s v="Cash on Delivery"/>
    <x v="1"/>
    <x v="1"/>
    <x v="1"/>
    <s v="Branch"/>
    <n v="157"/>
    <n v="224.51"/>
  </r>
  <r>
    <s v="Cash on Delivery"/>
    <x v="1"/>
    <x v="1"/>
    <x v="1"/>
    <s v="Branch"/>
    <n v="151"/>
    <n v="215.93"/>
  </r>
  <r>
    <s v="Cash on Delivery"/>
    <x v="1"/>
    <x v="1"/>
    <x v="1"/>
    <s v="Branch"/>
    <n v="343"/>
    <n v="490.49"/>
  </r>
  <r>
    <s v="Cash on Delivery"/>
    <x v="1"/>
    <x v="1"/>
    <x v="1"/>
    <s v="Shipment"/>
    <n v="280"/>
    <n v="400.4"/>
  </r>
  <r>
    <s v="Cash on Delivery"/>
    <x v="1"/>
    <x v="1"/>
    <x v="1"/>
    <s v="Shipment"/>
    <n v="274"/>
    <n v="391.82"/>
  </r>
  <r>
    <s v="Cash on Delivery"/>
    <x v="1"/>
    <x v="1"/>
    <x v="1"/>
    <s v="Shipment"/>
    <n v="268"/>
    <n v="383.24"/>
  </r>
  <r>
    <s v="Cash on Delivery"/>
    <x v="1"/>
    <x v="1"/>
    <x v="1"/>
    <s v="Shipment"/>
    <n v="277"/>
    <n v="396.11"/>
  </r>
  <r>
    <s v="Cash on Delivery"/>
    <x v="1"/>
    <x v="1"/>
    <x v="1"/>
    <s v="Shipment"/>
    <n v="271"/>
    <n v="387.53"/>
  </r>
  <r>
    <s v="Cash on Delivery"/>
    <x v="1"/>
    <x v="1"/>
    <x v="0"/>
    <s v="Shipment"/>
    <n v="265"/>
    <n v="378.95"/>
  </r>
  <r>
    <s v="Cash on Delivery"/>
    <x v="1"/>
    <x v="1"/>
    <x v="0"/>
    <s v="Shipment"/>
    <n v="190"/>
    <n v="271.7"/>
  </r>
  <r>
    <s v="Cash on Delivery"/>
    <x v="1"/>
    <x v="1"/>
    <x v="0"/>
    <s v="Shipment"/>
    <n v="184"/>
    <n v="263.12"/>
  </r>
  <r>
    <s v="Cash on Delivery"/>
    <x v="1"/>
    <x v="1"/>
    <x v="0"/>
    <s v="Shipment"/>
    <n v="193"/>
    <n v="275.99"/>
  </r>
  <r>
    <s v="Cash on Delivery"/>
    <x v="1"/>
    <x v="1"/>
    <x v="0"/>
    <s v="Shipment"/>
    <n v="187"/>
    <n v="267.41000000000003"/>
  </r>
  <r>
    <s v="Cash on Delivery"/>
    <x v="1"/>
    <x v="1"/>
    <x v="0"/>
    <s v="Shipment"/>
    <n v="181"/>
    <n v="258.83"/>
  </r>
  <r>
    <s v="Cash on Delivery"/>
    <x v="1"/>
    <x v="1"/>
    <x v="0"/>
    <s v="Shipment"/>
    <n v="208"/>
    <n v="297.44"/>
  </r>
  <r>
    <s v="Cash on Delivery"/>
    <x v="1"/>
    <x v="1"/>
    <x v="0"/>
    <s v="Shipment"/>
    <n v="202"/>
    <n v="288.86"/>
  </r>
  <r>
    <s v="Cash on Delivery"/>
    <x v="1"/>
    <x v="1"/>
    <x v="0"/>
    <s v="Shipment"/>
    <n v="196"/>
    <n v="280.27999999999997"/>
  </r>
  <r>
    <s v="Cash on Delivery"/>
    <x v="1"/>
    <x v="1"/>
    <x v="0"/>
    <s v="Shipment"/>
    <n v="205"/>
    <n v="293.14999999999998"/>
  </r>
  <r>
    <s v="Cash on Delivery"/>
    <x v="1"/>
    <x v="1"/>
    <x v="0"/>
    <s v="Shipment"/>
    <n v="199"/>
    <n v="284.57"/>
  </r>
  <r>
    <s v="Cash on Delivery"/>
    <x v="1"/>
    <x v="1"/>
    <x v="0"/>
    <s v="Branch"/>
    <n v="358"/>
    <n v="511.94"/>
  </r>
  <r>
    <s v="Cash on Delivery"/>
    <x v="1"/>
    <x v="1"/>
    <x v="0"/>
    <s v="Branch"/>
    <n v="352"/>
    <n v="503.36"/>
  </r>
  <r>
    <s v="Cash on Delivery"/>
    <x v="1"/>
    <x v="1"/>
    <x v="0"/>
    <s v="Branch"/>
    <n v="346"/>
    <n v="494.78"/>
  </r>
  <r>
    <s v="Cash on Delivery"/>
    <x v="1"/>
    <x v="1"/>
    <x v="0"/>
    <s v="Branch"/>
    <n v="355"/>
    <n v="507.65"/>
  </r>
  <r>
    <s v="Cash on Delivery"/>
    <x v="1"/>
    <x v="1"/>
    <x v="0"/>
    <s v="Branch"/>
    <n v="349"/>
    <n v="499.07"/>
  </r>
  <r>
    <s v="Cash on Delivery"/>
    <x v="1"/>
    <x v="1"/>
    <x v="0"/>
    <s v="Branch"/>
    <n v="130"/>
    <n v="185.9"/>
  </r>
  <r>
    <s v="Cash on Delivery"/>
    <x v="1"/>
    <x v="1"/>
    <x v="0"/>
    <s v="Branch"/>
    <n v="370"/>
    <n v="529.1"/>
  </r>
  <r>
    <s v="Cash on Delivery"/>
    <x v="1"/>
    <x v="1"/>
    <x v="0"/>
    <s v="Branch"/>
    <n v="364"/>
    <n v="520.52"/>
  </r>
  <r>
    <s v="Cash on Delivery"/>
    <x v="1"/>
    <x v="1"/>
    <x v="0"/>
    <s v="Branch"/>
    <n v="127"/>
    <n v="181.61"/>
  </r>
  <r>
    <s v="Cash on Delivery"/>
    <x v="1"/>
    <x v="1"/>
    <x v="0"/>
    <s v="Branch"/>
    <n v="367"/>
    <n v="524.80999999999995"/>
  </r>
  <r>
    <s v="Cash on Delivery"/>
    <x v="1"/>
    <x v="1"/>
    <x v="0"/>
    <s v="Branch"/>
    <n v="361"/>
    <n v="516.23"/>
  </r>
  <r>
    <s v="Cash on Delivery"/>
    <x v="1"/>
    <x v="1"/>
    <x v="0"/>
    <s v="Shipment"/>
    <n v="178"/>
    <n v="254.54"/>
  </r>
  <r>
    <s v="Cash on Delivery"/>
    <x v="1"/>
    <x v="1"/>
    <x v="0"/>
    <s v="Shipment"/>
    <n v="172"/>
    <n v="245.96"/>
  </r>
  <r>
    <s v="Cash on Delivery"/>
    <x v="1"/>
    <x v="1"/>
    <x v="0"/>
    <s v="Shipment"/>
    <n v="166"/>
    <n v="237.38"/>
  </r>
  <r>
    <s v="Cash on Delivery"/>
    <x v="1"/>
    <x v="1"/>
    <x v="0"/>
    <s v="Shipment"/>
    <n v="175"/>
    <n v="250.25"/>
  </r>
  <r>
    <s v="Cash on Delivery"/>
    <x v="1"/>
    <x v="1"/>
    <x v="0"/>
    <s v="Shipment"/>
    <n v="169"/>
    <n v="241.67"/>
  </r>
  <r>
    <s v="Cash on Delivery"/>
    <x v="1"/>
    <x v="1"/>
    <x v="0"/>
    <s v="Branch"/>
    <n v="163"/>
    <n v="233.09"/>
  </r>
  <r>
    <s v="Cash on Delivery"/>
    <x v="1"/>
    <x v="1"/>
    <x v="0"/>
    <s v="Branch"/>
    <n v="142"/>
    <n v="203.06"/>
  </r>
  <r>
    <s v="Cash on Delivery"/>
    <x v="1"/>
    <x v="1"/>
    <x v="0"/>
    <s v="Branch"/>
    <n v="136"/>
    <n v="194.48"/>
  </r>
  <r>
    <s v="Cash on Delivery"/>
    <x v="1"/>
    <x v="1"/>
    <x v="0"/>
    <s v="Branch"/>
    <n v="145"/>
    <n v="207.35"/>
  </r>
  <r>
    <s v="Cash on Delivery"/>
    <x v="1"/>
    <x v="1"/>
    <x v="0"/>
    <s v="Branch"/>
    <n v="139"/>
    <n v="198.77"/>
  </r>
  <r>
    <s v="Cash on Delivery"/>
    <x v="1"/>
    <x v="1"/>
    <x v="0"/>
    <s v="Branch"/>
    <n v="133"/>
    <n v="190.19"/>
  </r>
  <r>
    <s v="Cash on Delivery"/>
    <x v="1"/>
    <x v="1"/>
    <x v="0"/>
    <s v="Shipment"/>
    <n v="292"/>
    <n v="417.56"/>
  </r>
  <r>
    <s v="Cash on Delivery"/>
    <x v="1"/>
    <x v="1"/>
    <x v="0"/>
    <s v="Shipment"/>
    <n v="286"/>
    <n v="408.98"/>
  </r>
  <r>
    <s v="Cash on Delivery"/>
    <x v="1"/>
    <x v="1"/>
    <x v="0"/>
    <s v="Shipment"/>
    <n v="295"/>
    <n v="421.85"/>
  </r>
  <r>
    <s v="Cash on Delivery"/>
    <x v="1"/>
    <x v="1"/>
    <x v="0"/>
    <s v="Shipment"/>
    <n v="289"/>
    <n v="413.27"/>
  </r>
  <r>
    <s v="Cash on Delivery"/>
    <x v="1"/>
    <x v="1"/>
    <x v="0"/>
    <s v="Shipment"/>
    <n v="283"/>
    <n v="404.69"/>
  </r>
  <r>
    <s v="Cash on Delivery"/>
    <x v="1"/>
    <x v="1"/>
    <x v="0"/>
    <s v="Shipment"/>
    <n v="310"/>
    <n v="443.3"/>
  </r>
  <r>
    <s v="Cash on Delivery"/>
    <x v="1"/>
    <x v="1"/>
    <x v="0"/>
    <s v="Shipment"/>
    <n v="304"/>
    <n v="434.72"/>
  </r>
  <r>
    <s v="Cash on Delivery"/>
    <x v="1"/>
    <x v="1"/>
    <x v="0"/>
    <s v="Shipment"/>
    <n v="298"/>
    <n v="426.14"/>
  </r>
  <r>
    <s v="Cash on Delivery"/>
    <x v="1"/>
    <x v="1"/>
    <x v="0"/>
    <s v="Shipment"/>
    <n v="307"/>
    <n v="439.01"/>
  </r>
  <r>
    <s v="Cash on Delivery"/>
    <x v="1"/>
    <x v="1"/>
    <x v="0"/>
    <s v="Shipment"/>
    <n v="301"/>
    <n v="430.43"/>
  </r>
  <r>
    <s v="Cash on Delivery"/>
    <x v="1"/>
    <x v="1"/>
    <x v="0"/>
    <s v="Branch"/>
    <n v="344"/>
    <n v="491.92"/>
  </r>
  <r>
    <s v="Cash on Delivery"/>
    <x v="1"/>
    <x v="1"/>
    <x v="0"/>
    <s v="Branch"/>
    <n v="314"/>
    <n v="449.02"/>
  </r>
  <r>
    <s v="Cash on Delivery"/>
    <x v="1"/>
    <x v="1"/>
    <x v="0"/>
    <s v="Branch"/>
    <n v="340"/>
    <n v="486.2"/>
  </r>
  <r>
    <s v="Cash on Delivery"/>
    <x v="1"/>
    <x v="1"/>
    <x v="0"/>
    <s v="Branch"/>
    <n v="142"/>
    <n v="203.06"/>
  </r>
  <r>
    <s v="Cash on Delivery"/>
    <x v="1"/>
    <x v="1"/>
    <x v="0"/>
    <s v="Branch"/>
    <n v="316"/>
    <n v="451.88"/>
  </r>
  <r>
    <s v="Cash on Delivery"/>
    <x v="1"/>
    <x v="1"/>
    <x v="0"/>
    <s v="Branch"/>
    <n v="823"/>
    <n v="1176.8900000000001"/>
  </r>
  <r>
    <s v="Cash on Delivery"/>
    <x v="1"/>
    <x v="1"/>
    <x v="0"/>
    <s v="Branch"/>
    <n v="856"/>
    <n v="1224.08"/>
  </r>
  <r>
    <s v="Cash on Delivery"/>
    <x v="1"/>
    <x v="1"/>
    <x v="0"/>
    <s v="Branch"/>
    <n v="909"/>
    <n v="1299.8699999999999"/>
  </r>
  <r>
    <s v="Cash on Delivery"/>
    <x v="1"/>
    <x v="1"/>
    <x v="0"/>
    <s v="Branch"/>
    <n v="862"/>
    <n v="526.24"/>
  </r>
  <r>
    <s v="Cash on Delivery"/>
    <x v="1"/>
    <x v="1"/>
    <x v="0"/>
    <s v="Branch"/>
    <n v="141"/>
    <n v="526.24"/>
  </r>
  <r>
    <s v="Cash on Delivery"/>
    <x v="1"/>
    <x v="1"/>
    <x v="0"/>
    <s v="Branch"/>
    <n v="315"/>
    <n v="450.45"/>
  </r>
  <r>
    <s v="Cash on Delivery"/>
    <x v="1"/>
    <x v="1"/>
    <x v="0"/>
    <s v="Branch"/>
    <n v="343"/>
    <n v="490.49"/>
  </r>
  <r>
    <s v="Cash on Delivery"/>
    <x v="1"/>
    <x v="1"/>
    <x v="0"/>
    <s v="Branch"/>
    <n v="145"/>
    <n v="207.35"/>
  </r>
  <r>
    <s v="Cash on Delivery"/>
    <x v="1"/>
    <x v="1"/>
    <x v="0"/>
    <s v="Branch"/>
    <n v="313"/>
    <n v="447.59"/>
  </r>
  <r>
    <s v="Cash on Delivery"/>
    <x v="1"/>
    <x v="1"/>
    <x v="0"/>
    <s v="Branch"/>
    <n v="832"/>
    <n v="1189.76"/>
  </r>
  <r>
    <s v="Cash on Delivery"/>
    <x v="1"/>
    <x v="1"/>
    <x v="0"/>
    <s v="Branch"/>
    <n v="865"/>
    <n v="1236.95"/>
  </r>
  <r>
    <s v="Cash on Delivery"/>
    <x v="1"/>
    <x v="1"/>
    <x v="0"/>
    <s v="Branch"/>
    <n v="317"/>
    <n v="453.31"/>
  </r>
  <r>
    <s v="Cash on Delivery"/>
    <x v="1"/>
    <x v="1"/>
    <x v="0"/>
    <s v="Branch"/>
    <n v="320"/>
    <n v="457.6"/>
  </r>
  <r>
    <s v="Cash on Delivery"/>
    <x v="1"/>
    <x v="1"/>
    <x v="0"/>
    <s v="Branch"/>
    <n v="368"/>
    <n v="526.24"/>
  </r>
  <r>
    <s v="Cash on Delivery"/>
    <x v="1"/>
    <x v="1"/>
    <x v="0"/>
    <s v="Branch"/>
    <n v="296"/>
    <n v="423.28"/>
  </r>
  <r>
    <s v="Cash on Delivery"/>
    <x v="1"/>
    <x v="1"/>
    <x v="0"/>
    <s v="Branch"/>
    <n v="322"/>
    <n v="460.46"/>
  </r>
  <r>
    <s v="Cash on Delivery"/>
    <x v="1"/>
    <x v="1"/>
    <x v="0"/>
    <s v="Branch"/>
    <n v="370"/>
    <n v="529.1"/>
  </r>
  <r>
    <s v="Cash on Delivery"/>
    <x v="1"/>
    <x v="1"/>
    <x v="0"/>
    <s v="Branch"/>
    <n v="292"/>
    <n v="417.56"/>
  </r>
  <r>
    <s v="Cash on Delivery"/>
    <x v="1"/>
    <x v="1"/>
    <x v="1"/>
    <s v="Branch"/>
    <n v="860"/>
    <n v="1229.8"/>
  </r>
  <r>
    <s v="Cash on Delivery"/>
    <x v="1"/>
    <x v="1"/>
    <x v="1"/>
    <s v="Branch"/>
    <n v="913"/>
    <n v="1305.5899999999999"/>
  </r>
  <r>
    <s v="Cash on Delivery"/>
    <x v="1"/>
    <x v="1"/>
    <x v="1"/>
    <s v="Branch"/>
    <n v="866"/>
    <n v="526.24"/>
  </r>
  <r>
    <s v="Cash on Delivery"/>
    <x v="1"/>
    <x v="1"/>
    <x v="1"/>
    <s v="Branch"/>
    <n v="369"/>
    <n v="526.24"/>
  </r>
  <r>
    <s v="Cash on Delivery"/>
    <x v="1"/>
    <x v="1"/>
    <x v="1"/>
    <s v="Branch"/>
    <n v="319"/>
    <n v="456.17"/>
  </r>
  <r>
    <s v="Cash on Delivery"/>
    <x v="1"/>
    <x v="1"/>
    <x v="1"/>
    <s v="Branch"/>
    <n v="367"/>
    <n v="524.80999999999995"/>
  </r>
  <r>
    <s v="Cash on Delivery"/>
    <x v="1"/>
    <x v="1"/>
    <x v="1"/>
    <s v="Branch"/>
    <n v="295"/>
    <n v="421.85"/>
  </r>
  <r>
    <s v="Cash on Delivery"/>
    <x v="1"/>
    <x v="1"/>
    <x v="1"/>
    <s v="Branch"/>
    <n v="835"/>
    <n v="1194.05"/>
  </r>
  <r>
    <s v="Cash on Delivery"/>
    <x v="1"/>
    <x v="1"/>
    <x v="1"/>
    <s v="Branch"/>
    <n v="293"/>
    <n v="418.99"/>
  </r>
  <r>
    <s v="Cash on Delivery"/>
    <x v="1"/>
    <x v="1"/>
    <x v="1"/>
    <s v="Branch"/>
    <n v="302"/>
    <n v="431.86"/>
  </r>
  <r>
    <s v="Cash on Delivery"/>
    <x v="1"/>
    <x v="1"/>
    <x v="1"/>
    <s v="Branch"/>
    <n v="344"/>
    <n v="491.92"/>
  </r>
  <r>
    <s v="Cash on Delivery"/>
    <x v="1"/>
    <x v="1"/>
    <x v="1"/>
    <s v="Branch"/>
    <n v="298"/>
    <n v="426.14"/>
  </r>
  <r>
    <s v="Cash on Delivery"/>
    <x v="1"/>
    <x v="1"/>
    <x v="1"/>
    <s v="Branch"/>
    <n v="346"/>
    <n v="494.78"/>
  </r>
  <r>
    <s v="Cash on Delivery"/>
    <x v="1"/>
    <x v="1"/>
    <x v="1"/>
    <s v="Branch"/>
    <n v="830"/>
    <n v="1186.9000000000001"/>
  </r>
  <r>
    <s v="Cash on Delivery"/>
    <x v="1"/>
    <x v="1"/>
    <x v="1"/>
    <s v="Branch"/>
    <n v="863"/>
    <n v="1234.0899999999999"/>
  </r>
  <r>
    <s v="Cash on Delivery"/>
    <x v="1"/>
    <x v="1"/>
    <x v="1"/>
    <s v="Branch"/>
    <n v="921"/>
    <n v="1317.03"/>
  </r>
  <r>
    <s v="Cash on Delivery"/>
    <x v="1"/>
    <x v="1"/>
    <x v="1"/>
    <s v="Branch"/>
    <n v="922"/>
    <n v="1318.46"/>
  </r>
  <r>
    <s v="Cash on Delivery"/>
    <x v="1"/>
    <x v="1"/>
    <x v="1"/>
    <s v="Branch"/>
    <n v="345"/>
    <n v="493.35"/>
  </r>
  <r>
    <s v="Cash on Delivery"/>
    <x v="1"/>
    <x v="1"/>
    <x v="1"/>
    <s v="Branch"/>
    <n v="249"/>
    <n v="356.07"/>
  </r>
  <r>
    <s v="Cash on Delivery"/>
    <x v="1"/>
    <x v="1"/>
    <x v="1"/>
    <s v="Branch"/>
    <n v="243"/>
    <n v="347.49"/>
  </r>
  <r>
    <s v="Cash on Delivery"/>
    <x v="1"/>
    <x v="1"/>
    <x v="1"/>
    <s v="Branch"/>
    <n v="237"/>
    <n v="338.91"/>
  </r>
  <r>
    <s v="Cash on Delivery"/>
    <x v="1"/>
    <x v="1"/>
    <x v="1"/>
    <s v="Branch"/>
    <n v="301"/>
    <n v="430.43"/>
  </r>
  <r>
    <s v="Cash on Delivery"/>
    <x v="1"/>
    <x v="1"/>
    <x v="1"/>
    <s v="Branch"/>
    <n v="349"/>
    <n v="499.07"/>
  </r>
  <r>
    <s v="Cash on Delivery"/>
    <x v="1"/>
    <x v="1"/>
    <x v="1"/>
    <s v="Branch"/>
    <n v="839"/>
    <n v="1199.77"/>
  </r>
  <r>
    <s v="Cash on Delivery"/>
    <x v="1"/>
    <x v="1"/>
    <x v="1"/>
    <s v="Branch"/>
    <n v="872"/>
    <n v="1246.96"/>
  </r>
  <r>
    <s v="Cash on Delivery"/>
    <x v="1"/>
    <x v="1"/>
    <x v="1"/>
    <s v="Branch"/>
    <n v="152"/>
    <n v="217.36"/>
  </r>
  <r>
    <s v="Cash on Delivery"/>
    <x v="1"/>
    <x v="1"/>
    <x v="1"/>
    <s v="Branch"/>
    <n v="326"/>
    <n v="466.18"/>
  </r>
  <r>
    <s v="Cash on Delivery"/>
    <x v="1"/>
    <x v="1"/>
    <x v="1"/>
    <s v="Branch"/>
    <n v="352"/>
    <n v="503.36"/>
  </r>
  <r>
    <s v="Cash on Delivery"/>
    <x v="1"/>
    <x v="1"/>
    <x v="1"/>
    <s v="Branch"/>
    <n v="154"/>
    <n v="220.22"/>
  </r>
  <r>
    <s v="Cash on Delivery"/>
    <x v="1"/>
    <x v="1"/>
    <x v="1"/>
    <s v="Branch"/>
    <n v="328"/>
    <n v="469.04"/>
  </r>
  <r>
    <s v="Cash on Delivery"/>
    <x v="1"/>
    <x v="1"/>
    <x v="1"/>
    <s v="Branch"/>
    <n v="821"/>
    <n v="1174.03"/>
  </r>
  <r>
    <s v="Cash on Delivery"/>
    <x v="1"/>
    <x v="1"/>
    <x v="1"/>
    <s v="Branch"/>
    <n v="854"/>
    <n v="1221.22"/>
  </r>
  <r>
    <s v="Cash on Delivery"/>
    <x v="1"/>
    <x v="1"/>
    <x v="1"/>
    <s v="Branch"/>
    <n v="908"/>
    <n v="1298.44"/>
  </r>
  <r>
    <s v="Cash on Delivery"/>
    <x v="1"/>
    <x v="1"/>
    <x v="1"/>
    <s v="Branch"/>
    <n v="861"/>
    <n v="526.24"/>
  </r>
  <r>
    <s v="Cash on Delivery"/>
    <x v="1"/>
    <x v="1"/>
    <x v="1"/>
    <s v="Branch"/>
    <n v="153"/>
    <n v="526.24"/>
  </r>
  <r>
    <s v="Cash on Delivery"/>
    <x v="1"/>
    <x v="1"/>
    <x v="1"/>
    <s v="Branch"/>
    <n v="327"/>
    <n v="467.61"/>
  </r>
  <r>
    <s v="Cash on Delivery"/>
    <x v="1"/>
    <x v="1"/>
    <x v="1"/>
    <s v="Branch"/>
    <n v="355"/>
    <n v="507.65"/>
  </r>
  <r>
    <s v="Cash on Delivery"/>
    <x v="1"/>
    <x v="1"/>
    <x v="0"/>
    <s v="Branch"/>
    <n v="325"/>
    <n v="464.75"/>
  </r>
  <r>
    <s v="Cash on Delivery"/>
    <x v="1"/>
    <x v="1"/>
    <x v="0"/>
    <s v="Branch"/>
    <n v="830"/>
    <n v="1186.9000000000001"/>
  </r>
  <r>
    <s v="Cash on Delivery"/>
    <x v="1"/>
    <x v="1"/>
    <x v="0"/>
    <s v="Branch"/>
    <n v="863"/>
    <n v="1234.0899999999999"/>
  </r>
  <r>
    <s v="Cash on Delivery"/>
    <x v="1"/>
    <x v="1"/>
    <x v="0"/>
    <s v="Branch"/>
    <n v="356"/>
    <n v="509.08"/>
  </r>
  <r>
    <s v="Cash on Delivery"/>
    <x v="1"/>
    <x v="1"/>
    <x v="0"/>
    <s v="Branch"/>
    <n v="158"/>
    <n v="225.94"/>
  </r>
  <r>
    <s v="Cash on Delivery"/>
    <x v="1"/>
    <x v="1"/>
    <x v="0"/>
    <s v="Branch"/>
    <n v="332"/>
    <n v="474.76"/>
  </r>
  <r>
    <s v="Cash on Delivery"/>
    <x v="1"/>
    <x v="1"/>
    <x v="0"/>
    <s v="Branch"/>
    <n v="358"/>
    <n v="511.94"/>
  </r>
  <r>
    <s v="Cash on Delivery"/>
    <x v="1"/>
    <x v="1"/>
    <x v="0"/>
    <s v="Branch"/>
    <n v="160"/>
    <n v="228.8"/>
  </r>
  <r>
    <s v="Cash on Delivery"/>
    <x v="1"/>
    <x v="1"/>
    <x v="0"/>
    <s v="Branch"/>
    <n v="334"/>
    <n v="477.62"/>
  </r>
  <r>
    <s v="Cash on Delivery"/>
    <x v="1"/>
    <x v="1"/>
    <x v="0"/>
    <s v="Branch"/>
    <n v="820"/>
    <n v="1172.5999999999999"/>
  </r>
  <r>
    <s v="Cash on Delivery"/>
    <x v="1"/>
    <x v="1"/>
    <x v="0"/>
    <s v="Branch"/>
    <n v="907"/>
    <n v="1297.01"/>
  </r>
  <r>
    <s v="Cash on Delivery"/>
    <x v="1"/>
    <x v="1"/>
    <x v="0"/>
    <s v="Branch"/>
    <n v="860"/>
    <n v="526.24"/>
  </r>
  <r>
    <s v="Cash on Delivery"/>
    <x v="1"/>
    <x v="1"/>
    <x v="0"/>
    <s v="Branch"/>
    <n v="159"/>
    <n v="526.24"/>
  </r>
  <r>
    <s v="Cash on Delivery"/>
    <x v="1"/>
    <x v="1"/>
    <x v="0"/>
    <s v="Branch"/>
    <n v="333"/>
    <n v="476.19"/>
  </r>
  <r>
    <s v="Cash on Delivery"/>
    <x v="1"/>
    <x v="1"/>
    <x v="0"/>
    <s v="Branch"/>
    <n v="361"/>
    <n v="516.23"/>
  </r>
  <r>
    <s v="Cash on Delivery"/>
    <x v="1"/>
    <x v="1"/>
    <x v="0"/>
    <s v="Branch"/>
    <n v="157"/>
    <n v="224.51"/>
  </r>
  <r>
    <s v="Cash on Delivery"/>
    <x v="1"/>
    <x v="1"/>
    <x v="0"/>
    <s v="Branch"/>
    <n v="331"/>
    <n v="473.33"/>
  </r>
  <r>
    <s v="Cash on Delivery"/>
    <x v="1"/>
    <x v="1"/>
    <x v="0"/>
    <s v="Branch"/>
    <n v="829"/>
    <n v="1185.47"/>
  </r>
  <r>
    <s v="Cash on Delivery"/>
    <x v="1"/>
    <x v="1"/>
    <x v="0"/>
    <s v="Branch"/>
    <n v="862"/>
    <n v="1232.6600000000001"/>
  </r>
  <r>
    <s v="Cash on Delivery"/>
    <x v="1"/>
    <x v="1"/>
    <x v="0"/>
    <s v="Branch"/>
    <n v="329"/>
    <n v="470.47"/>
  </r>
  <r>
    <s v="Cash on Delivery"/>
    <x v="1"/>
    <x v="1"/>
    <x v="0"/>
    <s v="Branch"/>
    <n v="326"/>
    <n v="466.18"/>
  </r>
  <r>
    <s v="Cash on Delivery"/>
    <x v="1"/>
    <x v="1"/>
    <x v="0"/>
    <s v="Branch"/>
    <n v="128"/>
    <n v="183.04"/>
  </r>
  <r>
    <s v="Cash on Delivery"/>
    <x v="1"/>
    <x v="1"/>
    <x v="0"/>
    <s v="Branch"/>
    <n v="302"/>
    <n v="431.86"/>
  </r>
  <r>
    <s v="Cash on Delivery"/>
    <x v="1"/>
    <x v="1"/>
    <x v="0"/>
    <s v="Branch"/>
    <n v="328"/>
    <n v="469.04"/>
  </r>
  <r>
    <s v="Cash on Delivery"/>
    <x v="1"/>
    <x v="1"/>
    <x v="0"/>
    <s v="Branch"/>
    <n v="298"/>
    <n v="426.14"/>
  </r>
  <r>
    <s v="Cash on Delivery"/>
    <x v="1"/>
    <x v="1"/>
    <x v="0"/>
    <s v="Branch"/>
    <n v="826"/>
    <n v="1181.18"/>
  </r>
  <r>
    <s v="Cash on Delivery"/>
    <x v="1"/>
    <x v="1"/>
    <x v="0"/>
    <s v="Branch"/>
    <n v="859"/>
    <n v="1228.3699999999999"/>
  </r>
  <r>
    <s v="Cash on Delivery"/>
    <x v="1"/>
    <x v="1"/>
    <x v="0"/>
    <s v="Branch"/>
    <n v="912"/>
    <n v="1304.1600000000001"/>
  </r>
  <r>
    <s v="Cash on Delivery"/>
    <x v="1"/>
    <x v="1"/>
    <x v="0"/>
    <s v="Branch"/>
    <n v="865"/>
    <n v="526.24"/>
  </r>
  <r>
    <s v="Cash on Delivery"/>
    <x v="1"/>
    <x v="1"/>
    <x v="0"/>
    <s v="Branch"/>
    <n v="129"/>
    <n v="526.24"/>
  </r>
  <r>
    <s v="Cash on Delivery"/>
    <x v="1"/>
    <x v="1"/>
    <x v="0"/>
    <s v="Branch"/>
    <n v="297"/>
    <n v="424.71"/>
  </r>
  <r>
    <s v="Cash on Delivery"/>
    <x v="1"/>
    <x v="1"/>
    <x v="0"/>
    <s v="Branch"/>
    <n v="325"/>
    <n v="464.75"/>
  </r>
  <r>
    <s v="Cash on Delivery"/>
    <x v="1"/>
    <x v="1"/>
    <x v="0"/>
    <s v="Branch"/>
    <n v="127"/>
    <n v="181.61"/>
  </r>
  <r>
    <s v="Cash on Delivery"/>
    <x v="1"/>
    <x v="1"/>
    <x v="0"/>
    <s v="Branch"/>
    <n v="301"/>
    <n v="430.43"/>
  </r>
  <r>
    <s v="Cash on Delivery"/>
    <x v="1"/>
    <x v="1"/>
    <x v="0"/>
    <s v="Branch"/>
    <n v="834"/>
    <n v="1192.6199999999999"/>
  </r>
  <r>
    <s v="Cash on Delivery"/>
    <x v="1"/>
    <x v="1"/>
    <x v="0"/>
    <s v="Branch"/>
    <n v="868"/>
    <n v="1241.24"/>
  </r>
  <r>
    <s v="Cash on Delivery"/>
    <x v="1"/>
    <x v="1"/>
    <x v="0"/>
    <s v="Branch"/>
    <n v="299"/>
    <n v="427.57"/>
  </r>
  <r>
    <s v="Cash on Delivery"/>
    <x v="1"/>
    <x v="1"/>
    <x v="0"/>
    <s v="Branch"/>
    <n v="332"/>
    <n v="474.76"/>
  </r>
  <r>
    <s v="Cash on Delivery"/>
    <x v="1"/>
    <x v="1"/>
    <x v="0"/>
    <s v="Branch"/>
    <n v="134"/>
    <n v="191.62"/>
  </r>
  <r>
    <s v="Cash on Delivery"/>
    <x v="1"/>
    <x v="1"/>
    <x v="0"/>
    <s v="Branch"/>
    <n v="334"/>
    <n v="477.62"/>
  </r>
  <r>
    <s v="Cash on Delivery"/>
    <x v="1"/>
    <x v="1"/>
    <x v="0"/>
    <s v="Branch"/>
    <n v="130"/>
    <n v="185.9"/>
  </r>
  <r>
    <s v="Cash on Delivery"/>
    <x v="1"/>
    <x v="1"/>
    <x v="0"/>
    <s v="Branch"/>
    <n v="304"/>
    <n v="434.72"/>
  </r>
  <r>
    <s v="Cash on Delivery"/>
    <x v="1"/>
    <x v="1"/>
    <x v="0"/>
    <s v="Branch"/>
    <n v="825"/>
    <n v="1179.75"/>
  </r>
  <r>
    <s v="Cash on Delivery"/>
    <x v="1"/>
    <x v="1"/>
    <x v="0"/>
    <s v="Branch"/>
    <n v="858"/>
    <n v="1226.94"/>
  </r>
  <r>
    <s v="Cash on Delivery"/>
    <x v="1"/>
    <x v="1"/>
    <x v="0"/>
    <s v="Branch"/>
    <n v="911"/>
    <n v="1302.73"/>
  </r>
  <r>
    <s v="Cash on Delivery"/>
    <x v="1"/>
    <x v="1"/>
    <x v="0"/>
    <s v="Branch"/>
    <n v="864"/>
    <n v="526.24"/>
  </r>
  <r>
    <s v="Cash on Delivery"/>
    <x v="1"/>
    <x v="1"/>
    <x v="0"/>
    <s v="Branch"/>
    <n v="135"/>
    <n v="526.24"/>
  </r>
  <r>
    <s v="Cash on Delivery"/>
    <x v="1"/>
    <x v="1"/>
    <x v="0"/>
    <s v="Branch"/>
    <n v="303"/>
    <n v="433.29"/>
  </r>
  <r>
    <s v="Cash on Delivery"/>
    <x v="1"/>
    <x v="1"/>
    <x v="0"/>
    <s v="Branch"/>
    <n v="331"/>
    <n v="473.33"/>
  </r>
  <r>
    <s v="Cash on Delivery"/>
    <x v="1"/>
    <x v="1"/>
    <x v="0"/>
    <s v="Branch"/>
    <n v="133"/>
    <n v="190.19"/>
  </r>
  <r>
    <s v="Cash on Delivery"/>
    <x v="1"/>
    <x v="1"/>
    <x v="0"/>
    <s v="Branch"/>
    <n v="307"/>
    <n v="439.01"/>
  </r>
  <r>
    <s v="Cash on Delivery"/>
    <x v="1"/>
    <x v="1"/>
    <x v="0"/>
    <s v="Branch"/>
    <n v="867"/>
    <n v="1239.81"/>
  </r>
  <r>
    <s v="Cash on Delivery"/>
    <x v="1"/>
    <x v="1"/>
    <x v="0"/>
    <s v="Branch"/>
    <n v="305"/>
    <n v="436.15"/>
  </r>
  <r>
    <s v="Cash on Delivery"/>
    <x v="1"/>
    <x v="1"/>
    <x v="0"/>
    <s v="Branch"/>
    <n v="350"/>
    <n v="500.5"/>
  </r>
  <r>
    <s v="Cash on Delivery"/>
    <x v="1"/>
    <x v="1"/>
    <x v="0"/>
    <s v="Branch"/>
    <n v="146"/>
    <n v="208.78"/>
  </r>
  <r>
    <s v="Cash on Delivery"/>
    <x v="1"/>
    <x v="1"/>
    <x v="0"/>
    <s v="Branch"/>
    <n v="320"/>
    <n v="457.6"/>
  </r>
  <r>
    <s v="Cash on Delivery"/>
    <x v="1"/>
    <x v="1"/>
    <x v="0"/>
    <s v="Branch"/>
    <n v="346"/>
    <n v="494.78"/>
  </r>
  <r>
    <s v="Cash on Delivery"/>
    <x v="1"/>
    <x v="1"/>
    <x v="0"/>
    <s v="Branch"/>
    <n v="148"/>
    <n v="211.64"/>
  </r>
  <r>
    <s v="Cash on Delivery"/>
    <x v="1"/>
    <x v="1"/>
    <x v="0"/>
    <s v="Branch"/>
    <n v="322"/>
    <n v="460.46"/>
  </r>
  <r>
    <s v="Cash on Delivery"/>
    <x v="1"/>
    <x v="1"/>
    <x v="1"/>
    <s v="Branch"/>
    <n v="822"/>
    <n v="1175.46"/>
  </r>
  <r>
    <s v="Cash on Delivery"/>
    <x v="1"/>
    <x v="1"/>
    <x v="1"/>
    <s v="Branch"/>
    <n v="855"/>
    <n v="1222.6500000000001"/>
  </r>
  <r>
    <s v="Cash on Delivery"/>
    <x v="1"/>
    <x v="1"/>
    <x v="1"/>
    <s v="Branch"/>
    <n v="147"/>
    <n v="526.24"/>
  </r>
  <r>
    <s v="Cash on Delivery"/>
    <x v="1"/>
    <x v="1"/>
    <x v="1"/>
    <s v="Branch"/>
    <n v="321"/>
    <n v="459.03"/>
  </r>
  <r>
    <s v="Cash on Delivery"/>
    <x v="1"/>
    <x v="1"/>
    <x v="1"/>
    <s v="Branch"/>
    <n v="349"/>
    <n v="499.07"/>
  </r>
  <r>
    <s v="Cash on Delivery"/>
    <x v="1"/>
    <x v="1"/>
    <x v="1"/>
    <s v="Branch"/>
    <n v="151"/>
    <n v="215.93"/>
  </r>
  <r>
    <s v="Cash on Delivery"/>
    <x v="1"/>
    <x v="1"/>
    <x v="1"/>
    <s v="Branch"/>
    <n v="319"/>
    <n v="456.17"/>
  </r>
  <r>
    <s v="Cash on Delivery"/>
    <x v="1"/>
    <x v="1"/>
    <x v="1"/>
    <s v="Branch"/>
    <n v="831"/>
    <n v="1188.33"/>
  </r>
  <r>
    <s v="Cash on Delivery"/>
    <x v="1"/>
    <x v="1"/>
    <x v="1"/>
    <s v="Branch"/>
    <n v="864"/>
    <n v="1235.52"/>
  </r>
  <r>
    <s v="Cash on Delivery"/>
    <x v="1"/>
    <x v="1"/>
    <x v="1"/>
    <s v="Branch"/>
    <n v="323"/>
    <n v="461.89"/>
  </r>
  <r>
    <s v="Cash on Delivery"/>
    <x v="1"/>
    <x v="1"/>
    <x v="1"/>
    <s v="Branch"/>
    <n v="338"/>
    <n v="483.34"/>
  </r>
  <r>
    <s v="Cash on Delivery"/>
    <x v="1"/>
    <x v="1"/>
    <x v="1"/>
    <s v="Branch"/>
    <n v="140"/>
    <n v="200.2"/>
  </r>
  <r>
    <s v="Cash on Delivery"/>
    <x v="1"/>
    <x v="1"/>
    <x v="1"/>
    <s v="Branch"/>
    <n v="308"/>
    <n v="440.44"/>
  </r>
  <r>
    <s v="Cash on Delivery"/>
    <x v="1"/>
    <x v="1"/>
    <x v="1"/>
    <s v="Branch"/>
    <n v="136"/>
    <n v="194.48"/>
  </r>
  <r>
    <s v="Cash on Delivery"/>
    <x v="1"/>
    <x v="1"/>
    <x v="1"/>
    <s v="Branch"/>
    <n v="310"/>
    <n v="443.3"/>
  </r>
  <r>
    <s v="Cash on Delivery"/>
    <x v="1"/>
    <x v="1"/>
    <x v="1"/>
    <s v="Branch"/>
    <n v="824"/>
    <n v="1178.32"/>
  </r>
  <r>
    <s v="Cash on Delivery"/>
    <x v="1"/>
    <x v="1"/>
    <x v="1"/>
    <s v="Branch"/>
    <n v="857"/>
    <n v="1225.51"/>
  </r>
  <r>
    <s v="Cash on Delivery"/>
    <x v="1"/>
    <x v="1"/>
    <x v="1"/>
    <s v="Branch"/>
    <n v="910"/>
    <n v="1301.3"/>
  </r>
  <r>
    <s v="Cash on Delivery"/>
    <x v="1"/>
    <x v="1"/>
    <x v="1"/>
    <s v="Branch"/>
    <n v="863"/>
    <n v="526.24"/>
  </r>
  <r>
    <s v="Cash on Delivery"/>
    <x v="1"/>
    <x v="1"/>
    <x v="1"/>
    <s v="Branch"/>
    <n v="309"/>
    <n v="441.87"/>
  </r>
  <r>
    <s v="Cash on Delivery"/>
    <x v="1"/>
    <x v="1"/>
    <x v="1"/>
    <s v="Branch"/>
    <n v="337"/>
    <n v="481.91"/>
  </r>
  <r>
    <s v="Cash on Delivery"/>
    <x v="1"/>
    <x v="1"/>
    <x v="1"/>
    <s v="Branch"/>
    <n v="139"/>
    <n v="198.77"/>
  </r>
  <r>
    <s v="Cash on Delivery"/>
    <x v="1"/>
    <x v="1"/>
    <x v="1"/>
    <s v="Branch"/>
    <n v="833"/>
    <n v="1191.19"/>
  </r>
  <r>
    <s v="Cash on Delivery"/>
    <x v="1"/>
    <x v="1"/>
    <x v="1"/>
    <s v="Branch"/>
    <n v="866"/>
    <n v="1238.3800000000001"/>
  </r>
  <r>
    <s v="Cash on Delivery"/>
    <x v="1"/>
    <x v="1"/>
    <x v="1"/>
    <s v="Branch"/>
    <n v="311"/>
    <n v="444.73"/>
  </r>
  <r>
    <s v="Cash on Delivery"/>
    <x v="1"/>
    <x v="1"/>
    <x v="1"/>
    <s v="Branch"/>
    <n v="350"/>
    <n v="500.5"/>
  </r>
  <r>
    <s v="Cash on Delivery"/>
    <x v="1"/>
    <x v="1"/>
    <x v="1"/>
    <s v="Branch"/>
    <n v="304"/>
    <n v="434.72"/>
  </r>
  <r>
    <s v="Cash on Delivery"/>
    <x v="1"/>
    <x v="1"/>
    <x v="1"/>
    <s v="Branch"/>
    <n v="352"/>
    <n v="503.36"/>
  </r>
  <r>
    <s v="Cash on Delivery"/>
    <x v="1"/>
    <x v="1"/>
    <x v="1"/>
    <s v="Branch"/>
    <n v="829"/>
    <n v="1185.47"/>
  </r>
  <r>
    <s v="Cash on Delivery"/>
    <x v="1"/>
    <x v="1"/>
    <x v="1"/>
    <s v="Branch"/>
    <n v="862"/>
    <n v="1232.6600000000001"/>
  </r>
  <r>
    <s v="Cash on Delivery"/>
    <x v="1"/>
    <x v="1"/>
    <x v="1"/>
    <s v="Branch"/>
    <n v="918"/>
    <n v="1312.74"/>
  </r>
  <r>
    <s v="Cash on Delivery"/>
    <x v="1"/>
    <x v="1"/>
    <x v="1"/>
    <s v="Branch"/>
    <n v="919"/>
    <n v="1314.17"/>
  </r>
  <r>
    <s v="Cash on Delivery"/>
    <x v="1"/>
    <x v="1"/>
    <x v="1"/>
    <s v="Branch"/>
    <n v="920"/>
    <n v="1315.6"/>
  </r>
  <r>
    <s v="Cash on Delivery"/>
    <x v="1"/>
    <x v="1"/>
    <x v="1"/>
    <s v="Branch"/>
    <n v="869"/>
    <n v="526.24"/>
  </r>
  <r>
    <s v="Cash on Delivery"/>
    <x v="1"/>
    <x v="1"/>
    <x v="1"/>
    <s v="Branch"/>
    <n v="351"/>
    <n v="501.93"/>
  </r>
  <r>
    <s v="Cash on Delivery"/>
    <x v="1"/>
    <x v="1"/>
    <x v="1"/>
    <s v="Branch"/>
    <n v="261"/>
    <n v="373.23"/>
  </r>
  <r>
    <s v="Cash on Delivery"/>
    <x v="1"/>
    <x v="1"/>
    <x v="1"/>
    <s v="Branch"/>
    <n v="255"/>
    <n v="364.65"/>
  </r>
  <r>
    <s v="Cash on Delivery"/>
    <x v="1"/>
    <x v="1"/>
    <x v="1"/>
    <s v="Branch"/>
    <n v="307"/>
    <n v="439.01"/>
  </r>
  <r>
    <s v="Cash on Delivery"/>
    <x v="1"/>
    <x v="1"/>
    <x v="1"/>
    <s v="Branch"/>
    <n v="838"/>
    <n v="1198.3399999999999"/>
  </r>
  <r>
    <s v="Cash on Delivery"/>
    <x v="1"/>
    <x v="1"/>
    <x v="1"/>
    <s v="Branch"/>
    <n v="871"/>
    <n v="1245.53"/>
  </r>
  <r>
    <s v="Cash on Delivery"/>
    <x v="1"/>
    <x v="1"/>
    <x v="1"/>
    <s v="Branch"/>
    <n v="308"/>
    <n v="440.44"/>
  </r>
  <r>
    <s v="Cash on Delivery"/>
    <x v="1"/>
    <x v="1"/>
    <x v="1"/>
    <s v="Branch"/>
    <n v="356"/>
    <n v="509.08"/>
  </r>
  <r>
    <s v="Cash on Delivery"/>
    <x v="1"/>
    <x v="1"/>
    <x v="1"/>
    <s v="Branch"/>
    <n v="310"/>
    <n v="443.3"/>
  </r>
  <r>
    <s v="Cash on Delivery"/>
    <x v="1"/>
    <x v="1"/>
    <x v="1"/>
    <s v="Branch"/>
    <n v="358"/>
    <n v="511.94"/>
  </r>
  <r>
    <s v="Cash on Delivery"/>
    <x v="1"/>
    <x v="1"/>
    <x v="1"/>
    <s v="Branch"/>
    <n v="828"/>
    <n v="1184.04"/>
  </r>
  <r>
    <s v="Cash on Delivery"/>
    <x v="1"/>
    <x v="1"/>
    <x v="1"/>
    <s v="Branch"/>
    <n v="915"/>
    <n v="1308.45"/>
  </r>
  <r>
    <s v="Cash on Delivery"/>
    <x v="1"/>
    <x v="1"/>
    <x v="1"/>
    <s v="Branch"/>
    <n v="916"/>
    <n v="1309.8800000000001"/>
  </r>
  <r>
    <s v="Cash on Delivery"/>
    <x v="1"/>
    <x v="1"/>
    <x v="1"/>
    <s v="Branch"/>
    <n v="917"/>
    <n v="1311.31"/>
  </r>
  <r>
    <s v="Cash on Delivery"/>
    <x v="1"/>
    <x v="1"/>
    <x v="1"/>
    <s v="Branch"/>
    <n v="868"/>
    <n v="526.24"/>
  </r>
  <r>
    <s v="Cash on Delivery"/>
    <x v="1"/>
    <x v="1"/>
    <x v="1"/>
    <s v="Branch"/>
    <n v="357"/>
    <n v="526.24"/>
  </r>
  <r>
    <s v="Cash on Delivery"/>
    <x v="1"/>
    <x v="1"/>
    <x v="1"/>
    <s v="Branch"/>
    <n v="279"/>
    <n v="398.97"/>
  </r>
  <r>
    <s v="Cash on Delivery"/>
    <x v="1"/>
    <x v="1"/>
    <x v="1"/>
    <s v="Branch"/>
    <n v="273"/>
    <n v="390.39"/>
  </r>
  <r>
    <s v="Cash on Delivery"/>
    <x v="1"/>
    <x v="1"/>
    <x v="1"/>
    <s v="Branch"/>
    <n v="267"/>
    <n v="381.81"/>
  </r>
  <r>
    <s v="Cash on Delivery"/>
    <x v="1"/>
    <x v="1"/>
    <x v="1"/>
    <s v="Branch"/>
    <n v="313"/>
    <n v="447.59"/>
  </r>
  <r>
    <s v="Cash on Delivery"/>
    <x v="1"/>
    <x v="1"/>
    <x v="1"/>
    <s v="Branch"/>
    <n v="355"/>
    <n v="507.65"/>
  </r>
  <r>
    <s v="Cash on Delivery"/>
    <x v="1"/>
    <x v="1"/>
    <x v="1"/>
    <s v="Branch"/>
    <n v="837"/>
    <n v="1196.9100000000001"/>
  </r>
  <r>
    <s v="Cash on Delivery"/>
    <x v="1"/>
    <x v="1"/>
    <x v="1"/>
    <s v="Branch"/>
    <n v="870"/>
    <n v="1244.0999999999999"/>
  </r>
  <r>
    <s v="Cash on Delivery"/>
    <x v="1"/>
    <x v="1"/>
    <x v="1"/>
    <s v="Branch"/>
    <n v="314"/>
    <n v="449.02"/>
  </r>
  <r>
    <s v="Cash on Delivery"/>
    <x v="1"/>
    <x v="1"/>
    <x v="1"/>
    <s v="Branch"/>
    <n v="362"/>
    <n v="517.66"/>
  </r>
  <r>
    <s v="Cash on Delivery"/>
    <x v="1"/>
    <x v="1"/>
    <x v="1"/>
    <s v="Branch"/>
    <n v="290"/>
    <n v="414.7"/>
  </r>
  <r>
    <s v="Cash on Delivery"/>
    <x v="1"/>
    <x v="1"/>
    <x v="1"/>
    <s v="Branch"/>
    <n v="316"/>
    <n v="451.88"/>
  </r>
  <r>
    <s v="Cash on Delivery"/>
    <x v="1"/>
    <x v="1"/>
    <x v="1"/>
    <s v="Branch"/>
    <n v="364"/>
    <n v="520.52"/>
  </r>
  <r>
    <s v="Cash on Delivery"/>
    <x v="1"/>
    <x v="1"/>
    <x v="1"/>
    <s v="Branch"/>
    <n v="827"/>
    <n v="1182.6099999999999"/>
  </r>
  <r>
    <s v="Cash on Delivery"/>
    <x v="1"/>
    <x v="1"/>
    <x v="1"/>
    <s v="Branch"/>
    <n v="861"/>
    <n v="1231.23"/>
  </r>
  <r>
    <s v="Cash on Delivery"/>
    <x v="1"/>
    <x v="1"/>
    <x v="1"/>
    <s v="Branch"/>
    <n v="914"/>
    <n v="1307.02"/>
  </r>
  <r>
    <s v="Cash on Delivery"/>
    <x v="1"/>
    <x v="1"/>
    <x v="1"/>
    <s v="Branch"/>
    <n v="867"/>
    <n v="526.24"/>
  </r>
  <r>
    <s v="Cash on Delivery"/>
    <x v="1"/>
    <x v="1"/>
    <x v="1"/>
    <s v="Branch"/>
    <n v="363"/>
    <n v="526.24"/>
  </r>
  <r>
    <s v="Cash on Delivery"/>
    <x v="1"/>
    <x v="1"/>
    <x v="1"/>
    <s v="Branch"/>
    <n v="291"/>
    <n v="416.13"/>
  </r>
  <r>
    <s v="Cash on Delivery"/>
    <x v="1"/>
    <x v="1"/>
    <x v="1"/>
    <s v="Branch"/>
    <n v="285"/>
    <n v="407.55"/>
  </r>
  <r>
    <s v="Cash on Delivery"/>
    <x v="1"/>
    <x v="1"/>
    <x v="1"/>
    <s v="Branch"/>
    <n v="361"/>
    <n v="516.23"/>
  </r>
  <r>
    <s v="Cash on Delivery"/>
    <x v="1"/>
    <x v="1"/>
    <x v="1"/>
    <s v="Branch"/>
    <n v="289"/>
    <n v="413.27"/>
  </r>
  <r>
    <s v="Cash on Delivery"/>
    <x v="1"/>
    <x v="1"/>
    <x v="1"/>
    <s v="Branch"/>
    <n v="836"/>
    <n v="1195.48"/>
  </r>
  <r>
    <s v="Cash on Delivery"/>
    <x v="1"/>
    <x v="1"/>
    <x v="1"/>
    <s v="Branch"/>
    <n v="869"/>
    <n v="1242.67"/>
  </r>
  <r>
    <s v="Cash on Delivery"/>
    <x v="1"/>
    <x v="0"/>
    <x v="1"/>
    <s v="Shipment"/>
    <n v="340"/>
    <n v="486.2"/>
  </r>
  <r>
    <s v="Cash on Delivery"/>
    <x v="1"/>
    <x v="0"/>
    <x v="1"/>
    <s v="Shipment"/>
    <n v="334"/>
    <n v="477.62"/>
  </r>
  <r>
    <s v="Cash on Delivery"/>
    <x v="1"/>
    <x v="0"/>
    <x v="1"/>
    <s v="Shipment"/>
    <n v="337"/>
    <n v="481.91"/>
  </r>
  <r>
    <s v="Cash on Delivery"/>
    <x v="1"/>
    <x v="0"/>
    <x v="1"/>
    <s v="Shipment"/>
    <n v="331"/>
    <n v="473.33"/>
  </r>
  <r>
    <s v="Cash on Delivery"/>
    <x v="1"/>
    <x v="0"/>
    <x v="1"/>
    <s v="Shipment"/>
    <n v="328"/>
    <n v="469.04"/>
  </r>
  <r>
    <s v="Cash on Delivery"/>
    <x v="1"/>
    <x v="0"/>
    <x v="1"/>
    <s v="Shipment"/>
    <n v="322"/>
    <n v="460.46"/>
  </r>
  <r>
    <s v="Cash on Delivery"/>
    <x v="1"/>
    <x v="0"/>
    <x v="1"/>
    <s v="Shipment"/>
    <n v="316"/>
    <n v="451.88"/>
  </r>
  <r>
    <s v="Cash on Delivery"/>
    <x v="1"/>
    <x v="0"/>
    <x v="1"/>
    <s v="Shipment"/>
    <n v="325"/>
    <n v="464.75"/>
  </r>
  <r>
    <s v="Cash on Delivery"/>
    <x v="1"/>
    <x v="0"/>
    <x v="1"/>
    <s v="Shipment"/>
    <n v="319"/>
    <n v="456.17"/>
  </r>
  <r>
    <s v="Cash on Delivery"/>
    <x v="1"/>
    <x v="0"/>
    <x v="1"/>
    <s v="Shipment"/>
    <n v="313"/>
    <n v="447.59"/>
  </r>
  <r>
    <s v="Credit Card"/>
    <x v="0"/>
    <x v="1"/>
    <x v="0"/>
    <s v="Shipment"/>
    <n v="212"/>
    <n v="303.16000000000003"/>
  </r>
  <r>
    <s v="Credit Card"/>
    <x v="0"/>
    <x v="1"/>
    <x v="0"/>
    <s v="Shipment"/>
    <n v="206"/>
    <n v="294.58"/>
  </r>
  <r>
    <s v="Credit Card"/>
    <x v="0"/>
    <x v="1"/>
    <x v="0"/>
    <s v="Download"/>
    <n v="216"/>
    <n v="308.88"/>
  </r>
  <r>
    <s v="Credit Card"/>
    <x v="0"/>
    <x v="1"/>
    <x v="0"/>
    <s v="Download"/>
    <n v="210"/>
    <n v="300.3"/>
  </r>
  <r>
    <s v="Credit Card"/>
    <x v="0"/>
    <x v="1"/>
    <x v="0"/>
    <s v="Download"/>
    <n v="204"/>
    <n v="291.72000000000003"/>
  </r>
  <r>
    <s v="Credit Card"/>
    <x v="0"/>
    <x v="1"/>
    <x v="0"/>
    <s v="Download"/>
    <n v="213"/>
    <n v="304.58999999999997"/>
  </r>
  <r>
    <s v="Credit Card"/>
    <x v="0"/>
    <x v="1"/>
    <x v="0"/>
    <s v="Download"/>
    <n v="207"/>
    <n v="296.01"/>
  </r>
  <r>
    <s v="Credit Card"/>
    <x v="0"/>
    <x v="1"/>
    <x v="0"/>
    <s v="Download"/>
    <n v="201"/>
    <n v="287.43"/>
  </r>
  <r>
    <s v="Credit Card"/>
    <x v="0"/>
    <x v="1"/>
    <x v="0"/>
    <s v="Shipment"/>
    <n v="215"/>
    <n v="307.45"/>
  </r>
  <r>
    <s v="Credit Card"/>
    <x v="0"/>
    <x v="1"/>
    <x v="0"/>
    <s v="Shipment"/>
    <n v="209"/>
    <n v="298.87"/>
  </r>
  <r>
    <s v="Credit Card"/>
    <x v="0"/>
    <x v="1"/>
    <x v="0"/>
    <s v="Shipment"/>
    <n v="203"/>
    <n v="290.29000000000002"/>
  </r>
  <r>
    <s v="Credit Card"/>
    <x v="0"/>
    <x v="1"/>
    <x v="0"/>
    <s v="Download"/>
    <n v="158"/>
    <n v="225.94"/>
  </r>
  <r>
    <s v="Credit Card"/>
    <x v="0"/>
    <x v="1"/>
    <x v="0"/>
    <s v="Download"/>
    <n v="160"/>
    <n v="228.8"/>
  </r>
  <r>
    <s v="Credit Card"/>
    <x v="0"/>
    <x v="1"/>
    <x v="0"/>
    <s v="Download"/>
    <n v="162"/>
    <n v="231.66"/>
  </r>
  <r>
    <s v="Credit Card"/>
    <x v="0"/>
    <x v="1"/>
    <x v="0"/>
    <s v="Download"/>
    <n v="159"/>
    <n v="227.37"/>
  </r>
  <r>
    <s v="Credit Card"/>
    <x v="0"/>
    <x v="1"/>
    <x v="0"/>
    <s v="Download"/>
    <n v="161"/>
    <n v="230.23"/>
  </r>
  <r>
    <s v="Credit Card"/>
    <x v="0"/>
    <x v="1"/>
    <x v="0"/>
    <s v="Shipment"/>
    <n v="248"/>
    <n v="354.64"/>
  </r>
  <r>
    <s v="Credit Card"/>
    <x v="0"/>
    <x v="1"/>
    <x v="0"/>
    <s v="Shipment"/>
    <n v="242"/>
    <n v="346.06"/>
  </r>
  <r>
    <s v="Credit Card"/>
    <x v="0"/>
    <x v="1"/>
    <x v="0"/>
    <s v="Shipment"/>
    <n v="236"/>
    <n v="337.48"/>
  </r>
  <r>
    <s v="Credit Card"/>
    <x v="0"/>
    <x v="1"/>
    <x v="0"/>
    <s v="Download"/>
    <n v="246"/>
    <n v="351.78"/>
  </r>
  <r>
    <s v="Credit Card"/>
    <x v="0"/>
    <x v="1"/>
    <x v="0"/>
    <s v="Download"/>
    <n v="240"/>
    <n v="343.2"/>
  </r>
  <r>
    <s v="Credit Card"/>
    <x v="0"/>
    <x v="1"/>
    <x v="0"/>
    <s v="Download"/>
    <n v="234"/>
    <n v="334.62"/>
  </r>
  <r>
    <s v="Credit Card"/>
    <x v="0"/>
    <x v="1"/>
    <x v="0"/>
    <s v="Download"/>
    <n v="243"/>
    <n v="347.49"/>
  </r>
  <r>
    <s v="Credit Card"/>
    <x v="0"/>
    <x v="1"/>
    <x v="0"/>
    <s v="Download"/>
    <n v="237"/>
    <n v="338.91"/>
  </r>
  <r>
    <s v="Credit Card"/>
    <x v="0"/>
    <x v="1"/>
    <x v="0"/>
    <s v="Shipment"/>
    <n v="245"/>
    <n v="350.35"/>
  </r>
  <r>
    <s v="Credit Card"/>
    <x v="0"/>
    <x v="1"/>
    <x v="0"/>
    <s v="Shipment"/>
    <n v="239"/>
    <n v="341.77"/>
  </r>
  <r>
    <s v="Credit Card"/>
    <x v="0"/>
    <x v="1"/>
    <x v="0"/>
    <s v="Shipment"/>
    <n v="233"/>
    <n v="333.19"/>
  </r>
  <r>
    <s v="Credit Card"/>
    <x v="0"/>
    <x v="1"/>
    <x v="0"/>
    <s v="Shipment"/>
    <n v="260"/>
    <n v="371.8"/>
  </r>
  <r>
    <s v="Credit Card"/>
    <x v="0"/>
    <x v="1"/>
    <x v="0"/>
    <s v="Shipment"/>
    <n v="254"/>
    <n v="363.22"/>
  </r>
  <r>
    <s v="Credit Card"/>
    <x v="0"/>
    <x v="1"/>
    <x v="0"/>
    <s v="Shipment"/>
    <n v="264"/>
    <n v="526.24"/>
  </r>
  <r>
    <s v="Credit Card"/>
    <x v="0"/>
    <x v="1"/>
    <x v="0"/>
    <s v="Download"/>
    <n v="258"/>
    <n v="526.24"/>
  </r>
  <r>
    <s v="Credit Card"/>
    <x v="0"/>
    <x v="1"/>
    <x v="0"/>
    <s v="Download"/>
    <n v="252"/>
    <n v="360.36"/>
  </r>
  <r>
    <s v="Credit Card"/>
    <x v="0"/>
    <x v="1"/>
    <x v="0"/>
    <s v="Shipment"/>
    <n v="261"/>
    <n v="373.23"/>
  </r>
  <r>
    <s v="Credit Card"/>
    <x v="0"/>
    <x v="1"/>
    <x v="0"/>
    <s v="Download"/>
    <n v="255"/>
    <n v="364.65"/>
  </r>
  <r>
    <s v="Credit Card"/>
    <x v="0"/>
    <x v="1"/>
    <x v="0"/>
    <s v="Download"/>
    <n v="249"/>
    <n v="356.07"/>
  </r>
  <r>
    <s v="Credit Card"/>
    <x v="0"/>
    <x v="1"/>
    <x v="0"/>
    <s v="Shipment"/>
    <n v="263"/>
    <n v="376.09"/>
  </r>
  <r>
    <s v="Credit Card"/>
    <x v="0"/>
    <x v="1"/>
    <x v="0"/>
    <s v="Shipment"/>
    <n v="257"/>
    <n v="367.51"/>
  </r>
  <r>
    <s v="Credit Card"/>
    <x v="0"/>
    <x v="1"/>
    <x v="0"/>
    <s v="Shipment"/>
    <n v="251"/>
    <n v="358.93"/>
  </r>
  <r>
    <s v="Credit Card"/>
    <x v="0"/>
    <x v="1"/>
    <x v="0"/>
    <s v="Download"/>
    <n v="164"/>
    <n v="234.52"/>
  </r>
  <r>
    <s v="Credit Card"/>
    <x v="0"/>
    <x v="1"/>
    <x v="0"/>
    <s v="Download"/>
    <n v="166"/>
    <n v="237.38"/>
  </r>
  <r>
    <s v="Credit Card"/>
    <x v="0"/>
    <x v="1"/>
    <x v="0"/>
    <s v="Download"/>
    <n v="168"/>
    <n v="240.24"/>
  </r>
  <r>
    <s v="Credit Card"/>
    <x v="0"/>
    <x v="1"/>
    <x v="0"/>
    <s v="Download"/>
    <n v="165"/>
    <n v="235.95"/>
  </r>
  <r>
    <s v="Credit Card"/>
    <x v="0"/>
    <x v="1"/>
    <x v="0"/>
    <s v="Download"/>
    <n v="163"/>
    <n v="233.09"/>
  </r>
  <r>
    <s v="Credit Card"/>
    <x v="0"/>
    <x v="1"/>
    <x v="0"/>
    <s v="Download"/>
    <n v="167"/>
    <n v="238.81"/>
  </r>
  <r>
    <s v="Credit Card"/>
    <x v="0"/>
    <x v="1"/>
    <x v="0"/>
    <s v="Shipment"/>
    <n v="182"/>
    <n v="260.26"/>
  </r>
  <r>
    <s v="Credit Card"/>
    <x v="0"/>
    <x v="1"/>
    <x v="0"/>
    <s v="Shipment"/>
    <n v="176"/>
    <n v="251.68"/>
  </r>
  <r>
    <s v="Credit Card"/>
    <x v="0"/>
    <x v="1"/>
    <x v="0"/>
    <s v="Shipment"/>
    <n v="170"/>
    <n v="243.1"/>
  </r>
  <r>
    <s v="Credit Card"/>
    <x v="0"/>
    <x v="1"/>
    <x v="0"/>
    <s v="Download"/>
    <n v="180"/>
    <n v="257.39999999999998"/>
  </r>
  <r>
    <s v="Credit Card"/>
    <x v="0"/>
    <x v="1"/>
    <x v="0"/>
    <s v="Download"/>
    <n v="174"/>
    <n v="248.82"/>
  </r>
  <r>
    <s v="Credit Card"/>
    <x v="0"/>
    <x v="1"/>
    <x v="0"/>
    <s v="Download"/>
    <n v="183"/>
    <n v="261.69"/>
  </r>
  <r>
    <s v="Credit Card"/>
    <x v="0"/>
    <x v="1"/>
    <x v="0"/>
    <s v="Download"/>
    <n v="177"/>
    <n v="253.11"/>
  </r>
  <r>
    <s v="Credit Card"/>
    <x v="0"/>
    <x v="1"/>
    <x v="0"/>
    <s v="Download"/>
    <n v="171"/>
    <n v="244.53"/>
  </r>
  <r>
    <s v="Credit Card"/>
    <x v="0"/>
    <x v="1"/>
    <x v="0"/>
    <s v="Shipment"/>
    <n v="179"/>
    <n v="255.97"/>
  </r>
  <r>
    <s v="Credit Card"/>
    <x v="0"/>
    <x v="1"/>
    <x v="0"/>
    <s v="Shipment"/>
    <n v="173"/>
    <n v="247.39"/>
  </r>
  <r>
    <s v="Credit Card"/>
    <x v="0"/>
    <x v="1"/>
    <x v="0"/>
    <s v="Shipment"/>
    <n v="230"/>
    <n v="328.9"/>
  </r>
  <r>
    <s v="Credit Card"/>
    <x v="0"/>
    <x v="1"/>
    <x v="0"/>
    <s v="Shipment"/>
    <n v="224"/>
    <n v="320.32"/>
  </r>
  <r>
    <s v="Credit Card"/>
    <x v="0"/>
    <x v="1"/>
    <x v="0"/>
    <s v="Shipment"/>
    <n v="218"/>
    <n v="311.74"/>
  </r>
  <r>
    <s v="Credit Card"/>
    <x v="0"/>
    <x v="1"/>
    <x v="0"/>
    <s v="Download"/>
    <n v="228"/>
    <n v="326.04000000000002"/>
  </r>
  <r>
    <s v="Credit Card"/>
    <x v="0"/>
    <x v="1"/>
    <x v="0"/>
    <s v="Download"/>
    <n v="222"/>
    <n v="317.45999999999998"/>
  </r>
  <r>
    <s v="Credit Card"/>
    <x v="0"/>
    <x v="1"/>
    <x v="0"/>
    <s v="Download"/>
    <n v="231"/>
    <n v="330.33"/>
  </r>
  <r>
    <s v="Credit Card"/>
    <x v="0"/>
    <x v="1"/>
    <x v="0"/>
    <s v="Download"/>
    <n v="225"/>
    <n v="321.75"/>
  </r>
  <r>
    <s v="Credit Card"/>
    <x v="0"/>
    <x v="1"/>
    <x v="0"/>
    <s v="Download"/>
    <n v="219"/>
    <n v="526.24"/>
  </r>
  <r>
    <s v="Credit Card"/>
    <x v="0"/>
    <x v="1"/>
    <x v="0"/>
    <s v="Shipment"/>
    <n v="227"/>
    <n v="324.61"/>
  </r>
  <r>
    <s v="Credit Card"/>
    <x v="0"/>
    <x v="1"/>
    <x v="0"/>
    <s v="Shipment"/>
    <n v="221"/>
    <n v="316.02999999999997"/>
  </r>
  <r>
    <s v="Credit Card"/>
    <x v="0"/>
    <x v="1"/>
    <x v="0"/>
    <s v="Shipment"/>
    <n v="200"/>
    <n v="286"/>
  </r>
  <r>
    <s v="Credit Card"/>
    <x v="0"/>
    <x v="1"/>
    <x v="0"/>
    <s v="Shipment"/>
    <n v="194"/>
    <n v="277.42"/>
  </r>
  <r>
    <s v="Credit Card"/>
    <x v="0"/>
    <x v="1"/>
    <x v="0"/>
    <s v="Shipment"/>
    <n v="188"/>
    <n v="268.83999999999997"/>
  </r>
  <r>
    <s v="Credit Card"/>
    <x v="0"/>
    <x v="1"/>
    <x v="0"/>
    <s v="Download"/>
    <n v="198"/>
    <n v="283.14"/>
  </r>
  <r>
    <s v="Credit Card"/>
    <x v="0"/>
    <x v="1"/>
    <x v="0"/>
    <s v="Download"/>
    <n v="192"/>
    <n v="274.56"/>
  </r>
  <r>
    <s v="Credit Card"/>
    <x v="0"/>
    <x v="1"/>
    <x v="0"/>
    <s v="Download"/>
    <n v="186"/>
    <n v="265.98"/>
  </r>
  <r>
    <s v="Credit Card"/>
    <x v="0"/>
    <x v="1"/>
    <x v="0"/>
    <s v="Download"/>
    <n v="195"/>
    <n v="278.85000000000002"/>
  </r>
  <r>
    <s v="Credit Card"/>
    <x v="0"/>
    <x v="1"/>
    <x v="0"/>
    <s v="Download"/>
    <n v="189"/>
    <n v="270.27"/>
  </r>
  <r>
    <s v="Credit Card"/>
    <x v="0"/>
    <x v="1"/>
    <x v="0"/>
    <s v="Shipment"/>
    <n v="197"/>
    <n v="281.70999999999998"/>
  </r>
  <r>
    <s v="Credit Card"/>
    <x v="0"/>
    <x v="1"/>
    <x v="0"/>
    <s v="Shipment"/>
    <n v="191"/>
    <n v="273.13"/>
  </r>
  <r>
    <s v="Credit Card"/>
    <x v="0"/>
    <x v="1"/>
    <x v="0"/>
    <s v="Shipment"/>
    <n v="185"/>
    <n v="264.55"/>
  </r>
  <r>
    <s v="Credit Card"/>
    <x v="0"/>
    <x v="1"/>
    <x v="0"/>
    <s v="Download"/>
    <n v="154"/>
    <n v="220.22"/>
  </r>
  <r>
    <s v="Credit Card"/>
    <x v="0"/>
    <x v="1"/>
    <x v="0"/>
    <s v="Download"/>
    <n v="156"/>
    <n v="223.08"/>
  </r>
  <r>
    <s v="Credit Card"/>
    <x v="0"/>
    <x v="1"/>
    <x v="0"/>
    <s v="Download"/>
    <n v="153"/>
    <n v="218.79"/>
  </r>
  <r>
    <s v="Credit Card"/>
    <x v="0"/>
    <x v="1"/>
    <x v="0"/>
    <s v="Download"/>
    <n v="157"/>
    <n v="224.51"/>
  </r>
  <r>
    <s v="Credit Card"/>
    <x v="0"/>
    <x v="1"/>
    <x v="0"/>
    <s v="Download"/>
    <n v="155"/>
    <n v="221.65"/>
  </r>
  <r>
    <s v="Credit Card"/>
    <x v="0"/>
    <x v="1"/>
    <x v="0"/>
    <s v="Shipment"/>
    <n v="341"/>
    <n v="487.63"/>
  </r>
  <r>
    <s v="Credit Card"/>
    <x v="0"/>
    <x v="1"/>
    <x v="0"/>
    <s v="Shipment"/>
    <n v="254"/>
    <n v="363.22"/>
  </r>
  <r>
    <s v="Credit Card"/>
    <x v="0"/>
    <x v="1"/>
    <x v="0"/>
    <s v="Shipment"/>
    <n v="256"/>
    <n v="366.08"/>
  </r>
  <r>
    <s v="Credit Card"/>
    <x v="0"/>
    <x v="1"/>
    <x v="0"/>
    <s v="Shipment"/>
    <n v="961"/>
    <n v="1374.23"/>
  </r>
  <r>
    <s v="Credit Card"/>
    <x v="0"/>
    <x v="1"/>
    <x v="0"/>
    <s v="Shipment"/>
    <n v="255"/>
    <n v="364.65"/>
  </r>
  <r>
    <s v="Credit Card"/>
    <x v="0"/>
    <x v="1"/>
    <x v="0"/>
    <s v="Shipment"/>
    <n v="253"/>
    <n v="361.79"/>
  </r>
  <r>
    <s v="Credit Card"/>
    <x v="0"/>
    <x v="1"/>
    <x v="0"/>
    <s v="Shipment"/>
    <n v="251"/>
    <n v="358.93"/>
  </r>
  <r>
    <s v="Credit Card"/>
    <x v="0"/>
    <x v="1"/>
    <x v="0"/>
    <s v="Shipment"/>
    <n v="260"/>
    <n v="371.8"/>
  </r>
  <r>
    <s v="Credit Card"/>
    <x v="0"/>
    <x v="1"/>
    <x v="0"/>
    <s v="Shipment"/>
    <n v="960"/>
    <n v="1372.8"/>
  </r>
  <r>
    <s v="Credit Card"/>
    <x v="0"/>
    <x v="1"/>
    <x v="0"/>
    <s v="Shipment"/>
    <n v="261"/>
    <n v="373.23"/>
  </r>
  <r>
    <s v="Credit Card"/>
    <x v="0"/>
    <x v="1"/>
    <x v="0"/>
    <s v="Shipment"/>
    <n v="259"/>
    <n v="370.37"/>
  </r>
  <r>
    <s v="Credit Card"/>
    <x v="0"/>
    <x v="1"/>
    <x v="0"/>
    <s v="Shipment"/>
    <n v="257"/>
    <n v="367.51"/>
  </r>
  <r>
    <s v="Credit Card"/>
    <x v="0"/>
    <x v="1"/>
    <x v="0"/>
    <s v="Shipment"/>
    <n v="248"/>
    <n v="354.64"/>
  </r>
  <r>
    <s v="Credit Card"/>
    <x v="0"/>
    <x v="1"/>
    <x v="0"/>
    <s v="Shipment"/>
    <n v="250"/>
    <n v="526.24"/>
  </r>
  <r>
    <s v="Credit Card"/>
    <x v="0"/>
    <x v="1"/>
    <x v="0"/>
    <s v="Shipment"/>
    <n v="249"/>
    <n v="356.07"/>
  </r>
  <r>
    <s v="Credit Card"/>
    <x v="0"/>
    <x v="1"/>
    <x v="0"/>
    <s v="Shipment"/>
    <n v="247"/>
    <n v="353.21"/>
  </r>
  <r>
    <s v="Credit Card"/>
    <x v="0"/>
    <x v="0"/>
    <x v="0"/>
    <s v="Download"/>
    <n v="356"/>
    <n v="484.16"/>
  </r>
  <r>
    <s v="Credit Card"/>
    <x v="0"/>
    <x v="0"/>
    <x v="0"/>
    <s v="Download"/>
    <n v="152"/>
    <n v="217.36"/>
  </r>
  <r>
    <s v="Cash on Delivery"/>
    <x v="0"/>
    <x v="0"/>
    <x v="0"/>
    <s v="Download"/>
    <n v="352"/>
    <n v="503.36"/>
  </r>
  <r>
    <s v="Cash on Delivery"/>
    <x v="0"/>
    <x v="0"/>
    <x v="0"/>
    <s v="Download"/>
    <n v="154"/>
    <n v="220.22"/>
  </r>
  <r>
    <s v="Cash on Delivery"/>
    <x v="0"/>
    <x v="0"/>
    <x v="0"/>
    <s v="Download"/>
    <n v="698"/>
    <n v="998.14"/>
  </r>
  <r>
    <s v="Cash on Delivery"/>
    <x v="0"/>
    <x v="0"/>
    <x v="0"/>
    <s v="Download"/>
    <n v="731"/>
    <n v="1045.33"/>
  </r>
  <r>
    <s v="Cash on Delivery"/>
    <x v="0"/>
    <x v="0"/>
    <x v="0"/>
    <s v="Download"/>
    <n v="771"/>
    <n v="526.24"/>
  </r>
  <r>
    <s v="Cash on Delivery"/>
    <x v="0"/>
    <x v="0"/>
    <x v="0"/>
    <s v="Download"/>
    <n v="355"/>
    <n v="507.65"/>
  </r>
  <r>
    <s v="Cash on Delivery"/>
    <x v="0"/>
    <x v="0"/>
    <x v="0"/>
    <s v="Download"/>
    <n v="157"/>
    <n v="224.51"/>
  </r>
  <r>
    <s v="Cash on Delivery"/>
    <x v="0"/>
    <x v="0"/>
    <x v="0"/>
    <s v="Download"/>
    <n v="353"/>
    <n v="504.79"/>
  </r>
  <r>
    <s v="Cash on Delivery"/>
    <x v="0"/>
    <x v="0"/>
    <x v="0"/>
    <s v="Download"/>
    <n v="155"/>
    <n v="221.65"/>
  </r>
  <r>
    <s v="Cash on Delivery"/>
    <x v="0"/>
    <x v="0"/>
    <x v="0"/>
    <s v="Download"/>
    <n v="332"/>
    <n v="451.52"/>
  </r>
  <r>
    <s v="Cash on Delivery"/>
    <x v="0"/>
    <x v="0"/>
    <x v="0"/>
    <s v="Download"/>
    <n v="134"/>
    <n v="191.62"/>
  </r>
  <r>
    <s v="Cash on Delivery"/>
    <x v="0"/>
    <x v="0"/>
    <x v="0"/>
    <s v="Download"/>
    <n v="334"/>
    <n v="477.62"/>
  </r>
  <r>
    <s v="Cash on Delivery"/>
    <x v="0"/>
    <x v="0"/>
    <x v="0"/>
    <s v="Download"/>
    <n v="702"/>
    <n v="1003.86"/>
  </r>
  <r>
    <s v="Cash on Delivery"/>
    <x v="0"/>
    <x v="0"/>
    <x v="0"/>
    <s v="Download"/>
    <n v="735"/>
    <n v="1051.05"/>
  </r>
  <r>
    <s v="Cash on Delivery"/>
    <x v="0"/>
    <x v="0"/>
    <x v="0"/>
    <s v="Download"/>
    <n v="333"/>
    <n v="526.24"/>
  </r>
  <r>
    <s v="Cash on Delivery"/>
    <x v="0"/>
    <x v="0"/>
    <x v="0"/>
    <s v="Download"/>
    <n v="774"/>
    <n v="526.24"/>
  </r>
  <r>
    <s v="Cash on Delivery"/>
    <x v="0"/>
    <x v="0"/>
    <x v="0"/>
    <s v="Download"/>
    <n v="331"/>
    <n v="473.33"/>
  </r>
  <r>
    <s v="Cash on Delivery"/>
    <x v="0"/>
    <x v="0"/>
    <x v="0"/>
    <s v="Download"/>
    <n v="133"/>
    <n v="190.19"/>
  </r>
  <r>
    <s v="Cash on Delivery"/>
    <x v="0"/>
    <x v="0"/>
    <x v="0"/>
    <s v="Download"/>
    <n v="335"/>
    <n v="479.05"/>
  </r>
  <r>
    <s v="Cash on Delivery"/>
    <x v="0"/>
    <x v="0"/>
    <x v="0"/>
    <s v="Download"/>
    <n v="131"/>
    <n v="187.33"/>
  </r>
  <r>
    <s v="Cash on Delivery"/>
    <x v="0"/>
    <x v="0"/>
    <x v="0"/>
    <s v="Download"/>
    <n v="140"/>
    <n v="200.2"/>
  </r>
  <r>
    <s v="Cash on Delivery"/>
    <x v="0"/>
    <x v="0"/>
    <x v="0"/>
    <s v="Download"/>
    <n v="356"/>
    <n v="509.08"/>
  </r>
  <r>
    <s v="Cash on Delivery"/>
    <x v="0"/>
    <x v="0"/>
    <x v="0"/>
    <s v="Download"/>
    <n v="310"/>
    <n v="443.3"/>
  </r>
  <r>
    <s v="Cash on Delivery"/>
    <x v="0"/>
    <x v="0"/>
    <x v="0"/>
    <s v="Download"/>
    <n v="358"/>
    <n v="511.94"/>
  </r>
  <r>
    <s v="Cash on Delivery"/>
    <x v="0"/>
    <x v="0"/>
    <x v="0"/>
    <s v="Download"/>
    <n v="138"/>
    <n v="197.34"/>
  </r>
  <r>
    <s v="Cash on Delivery"/>
    <x v="0"/>
    <x v="0"/>
    <x v="0"/>
    <s v="Download"/>
    <n v="705"/>
    <n v="1008.15"/>
  </r>
  <r>
    <s v="Cash on Delivery"/>
    <x v="0"/>
    <x v="0"/>
    <x v="0"/>
    <s v="Download"/>
    <n v="738"/>
    <n v="1055.3399999999999"/>
  </r>
  <r>
    <s v="Cash on Delivery"/>
    <x v="0"/>
    <x v="0"/>
    <x v="0"/>
    <s v="Download"/>
    <n v="141"/>
    <n v="201.63"/>
  </r>
  <r>
    <s v="Cash on Delivery"/>
    <x v="0"/>
    <x v="0"/>
    <x v="0"/>
    <s v="Download"/>
    <n v="309"/>
    <n v="526.24"/>
  </r>
  <r>
    <s v="Cash on Delivery"/>
    <x v="0"/>
    <x v="0"/>
    <x v="0"/>
    <s v="Download"/>
    <n v="778"/>
    <n v="526.24"/>
  </r>
  <r>
    <s v="Cash on Delivery"/>
    <x v="0"/>
    <x v="0"/>
    <x v="0"/>
    <s v="Download"/>
    <n v="139"/>
    <n v="198.77"/>
  </r>
  <r>
    <s v="Cash on Delivery"/>
    <x v="0"/>
    <x v="0"/>
    <x v="0"/>
    <s v="Download"/>
    <n v="313"/>
    <n v="447.59"/>
  </r>
  <r>
    <s v="Cash on Delivery"/>
    <x v="0"/>
    <x v="0"/>
    <x v="0"/>
    <s v="Download"/>
    <n v="137"/>
    <n v="195.91"/>
  </r>
  <r>
    <s v="Cash on Delivery"/>
    <x v="0"/>
    <x v="0"/>
    <x v="0"/>
    <s v="Download"/>
    <n v="311"/>
    <n v="444.73"/>
  </r>
  <r>
    <s v="Cash on Delivery"/>
    <x v="0"/>
    <x v="0"/>
    <x v="0"/>
    <s v="Download"/>
    <n v="747"/>
    <n v="1068.21"/>
  </r>
  <r>
    <s v="Cash on Delivery"/>
    <x v="0"/>
    <x v="0"/>
    <x v="0"/>
    <s v="Download"/>
    <n v="362"/>
    <n v="492.32"/>
  </r>
  <r>
    <s v="Cash on Delivery"/>
    <x v="0"/>
    <x v="0"/>
    <x v="0"/>
    <s v="Download"/>
    <n v="164"/>
    <n v="234.52"/>
  </r>
  <r>
    <s v="Cash on Delivery"/>
    <x v="0"/>
    <x v="0"/>
    <x v="0"/>
    <s v="Download"/>
    <n v="364"/>
    <n v="520.52"/>
  </r>
  <r>
    <s v="Cash on Delivery"/>
    <x v="0"/>
    <x v="0"/>
    <x v="0"/>
    <s v="Download"/>
    <n v="166"/>
    <n v="237.38"/>
  </r>
  <r>
    <s v="Cash on Delivery"/>
    <x v="0"/>
    <x v="0"/>
    <x v="0"/>
    <s v="Download"/>
    <n v="696"/>
    <n v="995.28"/>
  </r>
  <r>
    <s v="Cash on Delivery"/>
    <x v="0"/>
    <x v="0"/>
    <x v="0"/>
    <s v="Download"/>
    <n v="363"/>
    <n v="519.09"/>
  </r>
  <r>
    <s v="Cash on Delivery"/>
    <x v="0"/>
    <x v="0"/>
    <x v="0"/>
    <s v="Download"/>
    <n v="769"/>
    <n v="526.24"/>
  </r>
  <r>
    <s v="Cash on Delivery"/>
    <x v="0"/>
    <x v="0"/>
    <x v="0"/>
    <s v="Download"/>
    <n v="367"/>
    <n v="524.80999999999995"/>
  </r>
  <r>
    <s v="Cash on Delivery"/>
    <x v="0"/>
    <x v="0"/>
    <x v="0"/>
    <s v="Download"/>
    <n v="163"/>
    <n v="233.09"/>
  </r>
  <r>
    <s v="Cash on Delivery"/>
    <x v="0"/>
    <x v="0"/>
    <x v="0"/>
    <s v="Download"/>
    <n v="365"/>
    <n v="521.95000000000005"/>
  </r>
  <r>
    <s v="Cash on Delivery"/>
    <x v="0"/>
    <x v="0"/>
    <x v="0"/>
    <s v="Download"/>
    <n v="167"/>
    <n v="238.81"/>
  </r>
  <r>
    <s v="Cash on Delivery"/>
    <x v="0"/>
    <x v="0"/>
    <x v="0"/>
    <s v="Download"/>
    <n v="368"/>
    <n v="500.48"/>
  </r>
  <r>
    <s v="Cash on Delivery"/>
    <x v="0"/>
    <x v="0"/>
    <x v="0"/>
    <s v="Download"/>
    <n v="170"/>
    <n v="243.1"/>
  </r>
  <r>
    <s v="Cash on Delivery"/>
    <x v="0"/>
    <x v="0"/>
    <x v="0"/>
    <s v="Download"/>
    <n v="370"/>
    <n v="529.1"/>
  </r>
  <r>
    <s v="Cash on Delivery"/>
    <x v="0"/>
    <x v="0"/>
    <x v="0"/>
    <s v="Download"/>
    <n v="172"/>
    <n v="245.96"/>
  </r>
  <r>
    <s v="Cash on Delivery"/>
    <x v="0"/>
    <x v="0"/>
    <x v="0"/>
    <s v="Download"/>
    <n v="695"/>
    <n v="993.85"/>
  </r>
  <r>
    <s v="Cash on Delivery"/>
    <x v="0"/>
    <x v="0"/>
    <x v="0"/>
    <s v="Download"/>
    <n v="729"/>
    <n v="1042.47"/>
  </r>
  <r>
    <s v="Cash on Delivery"/>
    <x v="0"/>
    <x v="0"/>
    <x v="0"/>
    <s v="Download"/>
    <n v="369"/>
    <n v="527.66999999999996"/>
  </r>
  <r>
    <s v="Cash on Delivery"/>
    <x v="0"/>
    <x v="0"/>
    <x v="0"/>
    <s v="Download"/>
    <n v="768"/>
    <n v="526.24"/>
  </r>
  <r>
    <s v="Cash on Delivery"/>
    <x v="0"/>
    <x v="0"/>
    <x v="0"/>
    <s v="Download"/>
    <n v="169"/>
    <n v="241.67"/>
  </r>
  <r>
    <s v="Cash on Delivery"/>
    <x v="0"/>
    <x v="0"/>
    <x v="0"/>
    <s v="Download"/>
    <n v="371"/>
    <n v="530.53"/>
  </r>
  <r>
    <s v="Cash on Delivery"/>
    <x v="0"/>
    <x v="0"/>
    <x v="0"/>
    <s v="Download"/>
    <n v="173"/>
    <n v="247.39"/>
  </r>
  <r>
    <s v="Cash on Delivery"/>
    <x v="0"/>
    <x v="0"/>
    <x v="0"/>
    <s v="Download"/>
    <n v="338"/>
    <n v="459.68"/>
  </r>
  <r>
    <s v="Cash on Delivery"/>
    <x v="0"/>
    <x v="0"/>
    <x v="0"/>
    <s v="Download"/>
    <n v="140"/>
    <n v="200.2"/>
  </r>
  <r>
    <s v="Cash on Delivery"/>
    <x v="0"/>
    <x v="0"/>
    <x v="0"/>
    <s v="Download"/>
    <n v="340"/>
    <n v="486.2"/>
  </r>
  <r>
    <s v="Cash on Delivery"/>
    <x v="0"/>
    <x v="0"/>
    <x v="0"/>
    <s v="Download"/>
    <n v="136"/>
    <n v="194.48"/>
  </r>
  <r>
    <s v="Cash on Delivery"/>
    <x v="0"/>
    <x v="0"/>
    <x v="0"/>
    <s v="Download"/>
    <n v="701"/>
    <n v="1002.43"/>
  </r>
  <r>
    <s v="Cash on Delivery"/>
    <x v="0"/>
    <x v="0"/>
    <x v="0"/>
    <s v="Download"/>
    <n v="734"/>
    <n v="1049.6199999999999"/>
  </r>
  <r>
    <s v="Cash on Delivery"/>
    <x v="0"/>
    <x v="0"/>
    <x v="0"/>
    <s v="Download"/>
    <n v="339"/>
    <n v="526.24"/>
  </r>
  <r>
    <s v="Cash on Delivery"/>
    <x v="0"/>
    <x v="0"/>
    <x v="0"/>
    <s v="Download"/>
    <n v="773"/>
    <n v="526.24"/>
  </r>
  <r>
    <s v="Cash on Delivery"/>
    <x v="0"/>
    <x v="0"/>
    <x v="0"/>
    <s v="Download"/>
    <n v="337"/>
    <n v="481.91"/>
  </r>
  <r>
    <s v="Cash on Delivery"/>
    <x v="0"/>
    <x v="0"/>
    <x v="0"/>
    <s v="Download"/>
    <n v="139"/>
    <n v="198.77"/>
  </r>
  <r>
    <s v="Cash on Delivery"/>
    <x v="0"/>
    <x v="0"/>
    <x v="0"/>
    <s v="Download"/>
    <n v="137"/>
    <n v="195.91"/>
  </r>
  <r>
    <s v="Cash on Delivery"/>
    <x v="0"/>
    <x v="0"/>
    <x v="0"/>
    <s v="Download"/>
    <n v="344"/>
    <n v="467.84"/>
  </r>
  <r>
    <s v="Cash on Delivery"/>
    <x v="0"/>
    <x v="0"/>
    <x v="0"/>
    <s v="Download"/>
    <n v="146"/>
    <n v="208.78"/>
  </r>
  <r>
    <s v="Cash on Delivery"/>
    <x v="0"/>
    <x v="0"/>
    <x v="0"/>
    <s v="Download"/>
    <n v="142"/>
    <n v="203.06"/>
  </r>
  <r>
    <s v="Cash on Delivery"/>
    <x v="0"/>
    <x v="0"/>
    <x v="0"/>
    <s v="Download"/>
    <n v="700"/>
    <n v="1001"/>
  </r>
  <r>
    <s v="Cash on Delivery"/>
    <x v="0"/>
    <x v="0"/>
    <x v="0"/>
    <s v="Download"/>
    <n v="733"/>
    <n v="1048.19"/>
  </r>
  <r>
    <s v="Cash on Delivery"/>
    <x v="0"/>
    <x v="0"/>
    <x v="0"/>
    <s v="Download"/>
    <n v="345"/>
    <n v="526.24"/>
  </r>
  <r>
    <s v="Cash on Delivery"/>
    <x v="0"/>
    <x v="0"/>
    <x v="0"/>
    <s v="Download"/>
    <n v="343"/>
    <n v="490.49"/>
  </r>
  <r>
    <s v="Cash on Delivery"/>
    <x v="0"/>
    <x v="0"/>
    <x v="0"/>
    <s v="Download"/>
    <n v="145"/>
    <n v="207.35"/>
  </r>
  <r>
    <s v="Cash on Delivery"/>
    <x v="0"/>
    <x v="0"/>
    <x v="0"/>
    <s v="Download"/>
    <n v="341"/>
    <n v="487.63"/>
  </r>
  <r>
    <s v="Cash on Delivery"/>
    <x v="0"/>
    <x v="0"/>
    <x v="0"/>
    <s v="Download"/>
    <n v="143"/>
    <n v="204.49"/>
  </r>
  <r>
    <s v="Cash on Delivery"/>
    <x v="0"/>
    <x v="0"/>
    <x v="0"/>
    <s v="Download"/>
    <n v="158"/>
    <n v="225.94"/>
  </r>
  <r>
    <s v="Cash on Delivery"/>
    <x v="0"/>
    <x v="0"/>
    <x v="0"/>
    <s v="Download"/>
    <n v="358"/>
    <n v="511.94"/>
  </r>
  <r>
    <s v="Cash on Delivery"/>
    <x v="0"/>
    <x v="0"/>
    <x v="0"/>
    <s v="Download"/>
    <n v="160"/>
    <n v="228.8"/>
  </r>
  <r>
    <s v="Cash on Delivery"/>
    <x v="0"/>
    <x v="0"/>
    <x v="0"/>
    <s v="Download"/>
    <n v="697"/>
    <n v="996.71"/>
  </r>
  <r>
    <s v="Cash on Delivery"/>
    <x v="0"/>
    <x v="0"/>
    <x v="0"/>
    <s v="Download"/>
    <n v="730"/>
    <n v="1043.9000000000001"/>
  </r>
  <r>
    <s v="Cash on Delivery"/>
    <x v="0"/>
    <x v="0"/>
    <x v="0"/>
    <s v="Download"/>
    <n v="357"/>
    <n v="510.51"/>
  </r>
  <r>
    <s v="Cash on Delivery"/>
    <x v="0"/>
    <x v="0"/>
    <x v="0"/>
    <s v="Download"/>
    <n v="770"/>
    <n v="526.24"/>
  </r>
  <r>
    <s v="Cash on Delivery"/>
    <x v="0"/>
    <x v="0"/>
    <x v="0"/>
    <s v="Download"/>
    <n v="361"/>
    <n v="516.23"/>
  </r>
  <r>
    <s v="Cash on Delivery"/>
    <x v="0"/>
    <x v="0"/>
    <x v="0"/>
    <s v="Download"/>
    <n v="359"/>
    <n v="513.37"/>
  </r>
  <r>
    <s v="Cash on Delivery"/>
    <x v="0"/>
    <x v="0"/>
    <x v="0"/>
    <s v="Download"/>
    <n v="161"/>
    <n v="230.23"/>
  </r>
  <r>
    <s v="Cash on Delivery"/>
    <x v="0"/>
    <x v="0"/>
    <x v="0"/>
    <s v="Download"/>
    <n v="350"/>
    <n v="476"/>
  </r>
  <r>
    <s v="Cash on Delivery"/>
    <x v="0"/>
    <x v="0"/>
    <x v="0"/>
    <s v="Download"/>
    <n v="346"/>
    <n v="494.78"/>
  </r>
  <r>
    <s v="Cash on Delivery"/>
    <x v="0"/>
    <x v="0"/>
    <x v="0"/>
    <s v="Download"/>
    <n v="148"/>
    <n v="211.64"/>
  </r>
  <r>
    <s v="Cash on Delivery"/>
    <x v="0"/>
    <x v="0"/>
    <x v="0"/>
    <s v="Download"/>
    <n v="699"/>
    <n v="999.57"/>
  </r>
  <r>
    <s v="Cash on Delivery"/>
    <x v="0"/>
    <x v="0"/>
    <x v="0"/>
    <s v="Download"/>
    <n v="732"/>
    <n v="1046.76"/>
  </r>
  <r>
    <s v="Cash on Delivery"/>
    <x v="0"/>
    <x v="0"/>
    <x v="0"/>
    <s v="Download"/>
    <n v="351"/>
    <n v="526.24"/>
  </r>
  <r>
    <s v="Cash on Delivery"/>
    <x v="0"/>
    <x v="0"/>
    <x v="0"/>
    <s v="Download"/>
    <n v="772"/>
    <n v="526.24"/>
  </r>
  <r>
    <s v="Cash on Delivery"/>
    <x v="0"/>
    <x v="0"/>
    <x v="0"/>
    <s v="Download"/>
    <n v="349"/>
    <n v="499.07"/>
  </r>
  <r>
    <s v="Cash on Delivery"/>
    <x v="0"/>
    <x v="0"/>
    <x v="0"/>
    <s v="Download"/>
    <n v="151"/>
    <n v="215.93"/>
  </r>
  <r>
    <s v="Cash on Delivery"/>
    <x v="0"/>
    <x v="0"/>
    <x v="0"/>
    <s v="Download"/>
    <n v="347"/>
    <n v="496.21"/>
  </r>
  <r>
    <s v="Cash on Delivery"/>
    <x v="0"/>
    <x v="0"/>
    <x v="0"/>
    <s v="Download"/>
    <n v="149"/>
    <n v="213.07"/>
  </r>
  <r>
    <s v="Cash on Delivery"/>
    <x v="0"/>
    <x v="0"/>
    <x v="0"/>
    <s v="Download"/>
    <n v="146"/>
    <n v="208.78"/>
  </r>
  <r>
    <s v="Cash on Delivery"/>
    <x v="0"/>
    <x v="0"/>
    <x v="0"/>
    <s v="Download"/>
    <n v="314"/>
    <n v="449.02"/>
  </r>
  <r>
    <s v="Cash on Delivery"/>
    <x v="0"/>
    <x v="0"/>
    <x v="0"/>
    <s v="Download"/>
    <n v="362"/>
    <n v="517.66"/>
  </r>
  <r>
    <s v="Cash on Delivery"/>
    <x v="0"/>
    <x v="0"/>
    <x v="0"/>
    <s v="Download"/>
    <n v="142"/>
    <n v="203.06"/>
  </r>
  <r>
    <s v="Cash on Delivery"/>
    <x v="0"/>
    <x v="0"/>
    <x v="0"/>
    <s v="Download"/>
    <n v="316"/>
    <n v="451.88"/>
  </r>
  <r>
    <s v="Cash on Delivery"/>
    <x v="0"/>
    <x v="0"/>
    <x v="0"/>
    <s v="Download"/>
    <n v="364"/>
    <n v="520.52"/>
  </r>
  <r>
    <s v="Cash on Delivery"/>
    <x v="0"/>
    <x v="0"/>
    <x v="0"/>
    <s v="Download"/>
    <n v="144"/>
    <n v="205.92"/>
  </r>
  <r>
    <s v="Cash on Delivery"/>
    <x v="0"/>
    <x v="0"/>
    <x v="0"/>
    <s v="Download"/>
    <n v="704"/>
    <n v="1006.72"/>
  </r>
  <r>
    <s v="Cash on Delivery"/>
    <x v="0"/>
    <x v="0"/>
    <x v="0"/>
    <s v="Download"/>
    <n v="315"/>
    <n v="526.24"/>
  </r>
  <r>
    <s v="Cash on Delivery"/>
    <x v="0"/>
    <x v="0"/>
    <x v="0"/>
    <s v="Download"/>
    <n v="777"/>
    <n v="526.24"/>
  </r>
  <r>
    <s v="Cash on Delivery"/>
    <x v="0"/>
    <x v="0"/>
    <x v="0"/>
    <s v="Download"/>
    <n v="145"/>
    <n v="207.35"/>
  </r>
  <r>
    <s v="Cash on Delivery"/>
    <x v="0"/>
    <x v="0"/>
    <x v="0"/>
    <s v="Download"/>
    <n v="319"/>
    <n v="456.17"/>
  </r>
  <r>
    <s v="Cash on Delivery"/>
    <x v="0"/>
    <x v="0"/>
    <x v="0"/>
    <s v="Download"/>
    <n v="361"/>
    <n v="516.23"/>
  </r>
  <r>
    <s v="Cash on Delivery"/>
    <x v="0"/>
    <x v="0"/>
    <x v="0"/>
    <s v="Download"/>
    <n v="143"/>
    <n v="204.49"/>
  </r>
  <r>
    <s v="Cash on Delivery"/>
    <x v="0"/>
    <x v="0"/>
    <x v="0"/>
    <s v="Download"/>
    <n v="317"/>
    <n v="453.31"/>
  </r>
  <r>
    <s v="Cash on Delivery"/>
    <x v="0"/>
    <x v="0"/>
    <x v="0"/>
    <s v="Download"/>
    <n v="746"/>
    <n v="1066.78"/>
  </r>
  <r>
    <s v="Cash on Delivery"/>
    <x v="0"/>
    <x v="0"/>
    <x v="0"/>
    <s v="Download"/>
    <n v="152"/>
    <n v="217.36"/>
  </r>
  <r>
    <s v="Cash on Delivery"/>
    <x v="0"/>
    <x v="0"/>
    <x v="0"/>
    <s v="Download"/>
    <n v="320"/>
    <n v="457.6"/>
  </r>
  <r>
    <s v="Cash on Delivery"/>
    <x v="0"/>
    <x v="0"/>
    <x v="0"/>
    <s v="Download"/>
    <n v="368"/>
    <n v="526.24"/>
  </r>
  <r>
    <s v="Cash on Delivery"/>
    <x v="0"/>
    <x v="0"/>
    <x v="0"/>
    <s v="Download"/>
    <n v="148"/>
    <n v="211.64"/>
  </r>
  <r>
    <s v="Cash on Delivery"/>
    <x v="0"/>
    <x v="0"/>
    <x v="0"/>
    <s v="Download"/>
    <n v="322"/>
    <n v="460.46"/>
  </r>
  <r>
    <s v="Cash on Delivery"/>
    <x v="0"/>
    <x v="0"/>
    <x v="0"/>
    <s v="Download"/>
    <n v="370"/>
    <n v="529.1"/>
  </r>
  <r>
    <s v="Cash on Delivery"/>
    <x v="0"/>
    <x v="0"/>
    <x v="0"/>
    <s v="Download"/>
    <n v="150"/>
    <n v="214.5"/>
  </r>
  <r>
    <s v="Cash on Delivery"/>
    <x v="0"/>
    <x v="0"/>
    <x v="0"/>
    <s v="Download"/>
    <n v="703"/>
    <n v="1005.29"/>
  </r>
  <r>
    <s v="Cash on Delivery"/>
    <x v="0"/>
    <x v="0"/>
    <x v="0"/>
    <s v="Download"/>
    <n v="737"/>
    <n v="1053.9100000000001"/>
  </r>
  <r>
    <s v="Cash on Delivery"/>
    <x v="0"/>
    <x v="0"/>
    <x v="0"/>
    <s v="Download"/>
    <n v="147"/>
    <n v="210.21"/>
  </r>
  <r>
    <s v="Cash on Delivery"/>
    <x v="0"/>
    <x v="0"/>
    <x v="0"/>
    <s v="Download"/>
    <n v="321"/>
    <n v="526.24"/>
  </r>
  <r>
    <s v="Cash on Delivery"/>
    <x v="0"/>
    <x v="0"/>
    <x v="0"/>
    <s v="Download"/>
    <n v="776"/>
    <n v="526.24"/>
  </r>
  <r>
    <s v="Cash on Delivery"/>
    <x v="0"/>
    <x v="0"/>
    <x v="0"/>
    <s v="Download"/>
    <n v="151"/>
    <n v="215.93"/>
  </r>
  <r>
    <s v="Cash on Delivery"/>
    <x v="0"/>
    <x v="0"/>
    <x v="0"/>
    <s v="Download"/>
    <n v="367"/>
    <n v="524.80999999999995"/>
  </r>
  <r>
    <s v="Cash on Delivery"/>
    <x v="0"/>
    <x v="0"/>
    <x v="0"/>
    <s v="Download"/>
    <n v="149"/>
    <n v="213.07"/>
  </r>
  <r>
    <s v="Cash on Delivery"/>
    <x v="0"/>
    <x v="0"/>
    <x v="0"/>
    <s v="Download"/>
    <n v="323"/>
    <n v="461.89"/>
  </r>
  <r>
    <s v="Cash on Delivery"/>
    <x v="0"/>
    <x v="0"/>
    <x v="0"/>
    <s v="Download"/>
    <n v="371"/>
    <n v="530.53"/>
  </r>
  <r>
    <s v="Cash on Delivery"/>
    <x v="0"/>
    <x v="0"/>
    <x v="0"/>
    <s v="Download"/>
    <n v="326"/>
    <n v="443.36"/>
  </r>
  <r>
    <s v="Cash on Delivery"/>
    <x v="0"/>
    <x v="0"/>
    <x v="0"/>
    <s v="Download"/>
    <n v="128"/>
    <n v="183.04"/>
  </r>
  <r>
    <s v="Cash on Delivery"/>
    <x v="0"/>
    <x v="0"/>
    <x v="0"/>
    <s v="Download"/>
    <n v="328"/>
    <n v="469.04"/>
  </r>
  <r>
    <s v="Cash on Delivery"/>
    <x v="0"/>
    <x v="0"/>
    <x v="0"/>
    <s v="Download"/>
    <n v="130"/>
    <n v="185.9"/>
  </r>
  <r>
    <s v="Cash on Delivery"/>
    <x v="0"/>
    <x v="0"/>
    <x v="0"/>
    <s v="Download"/>
    <n v="736"/>
    <n v="1052.48"/>
  </r>
  <r>
    <s v="Cash on Delivery"/>
    <x v="0"/>
    <x v="0"/>
    <x v="0"/>
    <s v="Download"/>
    <n v="327"/>
    <n v="526.24"/>
  </r>
  <r>
    <s v="Cash on Delivery"/>
    <x v="0"/>
    <x v="0"/>
    <x v="0"/>
    <s v="Download"/>
    <n v="775"/>
    <n v="526.24"/>
  </r>
  <r>
    <s v="Cash on Delivery"/>
    <x v="0"/>
    <x v="0"/>
    <x v="0"/>
    <s v="Download"/>
    <n v="325"/>
    <n v="464.75"/>
  </r>
  <r>
    <s v="Cash on Delivery"/>
    <x v="0"/>
    <x v="0"/>
    <x v="0"/>
    <s v="Download"/>
    <n v="127"/>
    <n v="181.61"/>
  </r>
  <r>
    <s v="Cash on Delivery"/>
    <x v="0"/>
    <x v="0"/>
    <x v="0"/>
    <s v="Download"/>
    <n v="329"/>
    <n v="470.47"/>
  </r>
  <r>
    <s v="Credit Card"/>
    <x v="0"/>
    <x v="0"/>
    <x v="0"/>
    <s v="Download"/>
    <n v="182"/>
    <n v="260.26"/>
  </r>
  <r>
    <s v="Credit Card"/>
    <x v="0"/>
    <x v="0"/>
    <x v="0"/>
    <s v="Download"/>
    <n v="176"/>
    <n v="251.68"/>
  </r>
  <r>
    <s v="Credit Card"/>
    <x v="0"/>
    <x v="0"/>
    <x v="0"/>
    <s v="Shipment"/>
    <n v="200"/>
    <n v="286"/>
  </r>
  <r>
    <s v="Credit Card"/>
    <x v="0"/>
    <x v="0"/>
    <x v="0"/>
    <s v="Shipment"/>
    <n v="248"/>
    <n v="354.64"/>
  </r>
  <r>
    <s v="Credit Card"/>
    <x v="0"/>
    <x v="0"/>
    <x v="0"/>
    <s v="Shipment"/>
    <n v="184"/>
    <n v="263.12"/>
  </r>
  <r>
    <s v="Credit Card"/>
    <x v="0"/>
    <x v="0"/>
    <x v="0"/>
    <s v="Shipment"/>
    <n v="178"/>
    <n v="254.54"/>
  </r>
  <r>
    <s v="Credit Card"/>
    <x v="0"/>
    <x v="0"/>
    <x v="0"/>
    <s v="Shipment"/>
    <n v="172"/>
    <n v="245.96"/>
  </r>
  <r>
    <s v="Credit Card"/>
    <x v="0"/>
    <x v="0"/>
    <x v="0"/>
    <s v="Shipment"/>
    <n v="202"/>
    <n v="526.24"/>
  </r>
  <r>
    <s v="Credit Card"/>
    <x v="0"/>
    <x v="0"/>
    <x v="0"/>
    <s v="Shipment"/>
    <n v="250"/>
    <n v="526.24"/>
  </r>
  <r>
    <s v="Credit Card"/>
    <x v="0"/>
    <x v="0"/>
    <x v="0"/>
    <s v="Shipment"/>
    <n v="246"/>
    <n v="351.78"/>
  </r>
  <r>
    <s v="Credit Card"/>
    <x v="0"/>
    <x v="0"/>
    <x v="0"/>
    <s v="Shipment"/>
    <n v="201"/>
    <n v="287.43"/>
  </r>
  <r>
    <s v="Credit Card"/>
    <x v="0"/>
    <x v="0"/>
    <x v="0"/>
    <s v="Shipment"/>
    <n v="249"/>
    <n v="356.07"/>
  </r>
  <r>
    <s v="Credit Card"/>
    <x v="0"/>
    <x v="0"/>
    <x v="0"/>
    <s v="Shipment"/>
    <n v="181"/>
    <n v="258.83"/>
  </r>
  <r>
    <s v="Credit Card"/>
    <x v="0"/>
    <x v="0"/>
    <x v="0"/>
    <s v="Shipment"/>
    <n v="175"/>
    <n v="250.25"/>
  </r>
  <r>
    <s v="Credit Card"/>
    <x v="0"/>
    <x v="0"/>
    <x v="0"/>
    <s v="Shipment"/>
    <n v="792"/>
    <n v="1132.56"/>
  </r>
  <r>
    <s v="Credit Card"/>
    <x v="0"/>
    <x v="0"/>
    <x v="0"/>
    <s v="Shipment"/>
    <n v="825"/>
    <n v="1179.75"/>
  </r>
  <r>
    <s v="Credit Card"/>
    <x v="0"/>
    <x v="0"/>
    <x v="0"/>
    <s v="Download"/>
    <n v="185"/>
    <n v="264.55"/>
  </r>
  <r>
    <s v="Credit Card"/>
    <x v="0"/>
    <x v="0"/>
    <x v="0"/>
    <s v="Download"/>
    <n v="179"/>
    <n v="255.97"/>
  </r>
  <r>
    <s v="Credit Card"/>
    <x v="0"/>
    <x v="0"/>
    <x v="0"/>
    <s v="Download"/>
    <n v="173"/>
    <n v="247.39"/>
  </r>
  <r>
    <s v="Credit Card"/>
    <x v="0"/>
    <x v="0"/>
    <x v="0"/>
    <s v="Shipment"/>
    <n v="203"/>
    <n v="290.29000000000002"/>
  </r>
  <r>
    <s v="Credit Card"/>
    <x v="0"/>
    <x v="0"/>
    <x v="0"/>
    <s v="Download"/>
    <n v="368"/>
    <n v="526.24"/>
  </r>
  <r>
    <s v="Credit Card"/>
    <x v="0"/>
    <x v="0"/>
    <x v="0"/>
    <s v="Download"/>
    <n v="362"/>
    <n v="517.66"/>
  </r>
  <r>
    <s v="Credit Card"/>
    <x v="0"/>
    <x v="0"/>
    <x v="0"/>
    <s v="Download"/>
    <n v="356"/>
    <n v="509.08"/>
  </r>
  <r>
    <s v="Credit Card"/>
    <x v="0"/>
    <x v="0"/>
    <x v="0"/>
    <s v="Shipment"/>
    <n v="182"/>
    <n v="260.26"/>
  </r>
  <r>
    <s v="Credit Card"/>
    <x v="0"/>
    <x v="0"/>
    <x v="0"/>
    <s v="Shipment"/>
    <n v="224"/>
    <n v="320.32"/>
  </r>
  <r>
    <s v="Credit Card"/>
    <x v="0"/>
    <x v="0"/>
    <x v="0"/>
    <s v="Shipment"/>
    <n v="364"/>
    <n v="520.52"/>
  </r>
  <r>
    <s v="Credit Card"/>
    <x v="0"/>
    <x v="0"/>
    <x v="0"/>
    <s v="Shipment"/>
    <n v="358"/>
    <n v="511.94"/>
  </r>
  <r>
    <s v="Credit Card"/>
    <x v="0"/>
    <x v="0"/>
    <x v="0"/>
    <s v="Shipment"/>
    <n v="178"/>
    <n v="526.24"/>
  </r>
  <r>
    <s v="Credit Card"/>
    <x v="0"/>
    <x v="0"/>
    <x v="0"/>
    <s v="Shipment"/>
    <n v="226"/>
    <n v="526.24"/>
  </r>
  <r>
    <s v="Credit Card"/>
    <x v="0"/>
    <x v="0"/>
    <x v="0"/>
    <s v="Shipment"/>
    <n v="1014"/>
    <n v="1450.02"/>
  </r>
  <r>
    <s v="Credit Card"/>
    <x v="0"/>
    <x v="0"/>
    <x v="0"/>
    <s v="Shipment"/>
    <n v="228"/>
    <n v="326.04000000000002"/>
  </r>
  <r>
    <s v="Credit Card"/>
    <x v="0"/>
    <x v="0"/>
    <x v="0"/>
    <s v="Shipment"/>
    <n v="225"/>
    <n v="321.75"/>
  </r>
  <r>
    <s v="Credit Card"/>
    <x v="0"/>
    <x v="0"/>
    <x v="0"/>
    <s v="Shipment"/>
    <n v="367"/>
    <n v="524.80999999999995"/>
  </r>
  <r>
    <s v="Credit Card"/>
    <x v="0"/>
    <x v="0"/>
    <x v="0"/>
    <s v="Shipment"/>
    <n v="361"/>
    <n v="516.23"/>
  </r>
  <r>
    <s v="Credit Card"/>
    <x v="0"/>
    <x v="0"/>
    <x v="0"/>
    <s v="Shipment"/>
    <n v="355"/>
    <n v="507.65"/>
  </r>
  <r>
    <s v="Credit Card"/>
    <x v="0"/>
    <x v="0"/>
    <x v="0"/>
    <s v="Shipment"/>
    <n v="795"/>
    <n v="1136.8499999999999"/>
  </r>
  <r>
    <s v="Credit Card"/>
    <x v="0"/>
    <x v="0"/>
    <x v="0"/>
    <s v="Shipment"/>
    <n v="828"/>
    <n v="1184.04"/>
  </r>
  <r>
    <s v="Credit Card"/>
    <x v="0"/>
    <x v="0"/>
    <x v="0"/>
    <s v="Download"/>
    <n v="365"/>
    <n v="521.95000000000005"/>
  </r>
  <r>
    <s v="Credit Card"/>
    <x v="0"/>
    <x v="0"/>
    <x v="0"/>
    <s v="Download"/>
    <n v="359"/>
    <n v="513.37"/>
  </r>
  <r>
    <s v="Credit Card"/>
    <x v="0"/>
    <x v="0"/>
    <x v="0"/>
    <s v="Download"/>
    <n v="353"/>
    <n v="504.79"/>
  </r>
  <r>
    <s v="Credit Card"/>
    <x v="0"/>
    <x v="0"/>
    <x v="0"/>
    <s v="Shipment"/>
    <n v="179"/>
    <n v="255.97"/>
  </r>
  <r>
    <s v="Credit Card"/>
    <x v="0"/>
    <x v="0"/>
    <x v="0"/>
    <s v="Shipment"/>
    <n v="227"/>
    <n v="324.61"/>
  </r>
  <r>
    <s v="Credit Card"/>
    <x v="0"/>
    <x v="0"/>
    <x v="0"/>
    <s v="Download"/>
    <n v="302"/>
    <n v="431.86"/>
  </r>
  <r>
    <s v="Credit Card"/>
    <x v="0"/>
    <x v="0"/>
    <x v="0"/>
    <s v="Download"/>
    <n v="296"/>
    <n v="423.28"/>
  </r>
  <r>
    <s v="Credit Card"/>
    <x v="0"/>
    <x v="0"/>
    <x v="0"/>
    <s v="Download"/>
    <n v="290"/>
    <n v="414.7"/>
  </r>
  <r>
    <s v="Credit Card"/>
    <x v="0"/>
    <x v="0"/>
    <x v="0"/>
    <s v="Shipment"/>
    <n v="230"/>
    <n v="328.9"/>
  </r>
  <r>
    <s v="Credit Card"/>
    <x v="0"/>
    <x v="0"/>
    <x v="0"/>
    <s v="Shipment"/>
    <n v="158"/>
    <n v="225.94"/>
  </r>
  <r>
    <s v="Credit Card"/>
    <x v="0"/>
    <x v="0"/>
    <x v="0"/>
    <s v="Shipment"/>
    <n v="206"/>
    <n v="294.58"/>
  </r>
  <r>
    <s v="Credit Card"/>
    <x v="0"/>
    <x v="0"/>
    <x v="0"/>
    <s v="Shipment"/>
    <n v="304"/>
    <n v="434.72"/>
  </r>
  <r>
    <s v="Credit Card"/>
    <x v="0"/>
    <x v="0"/>
    <x v="0"/>
    <s v="Shipment"/>
    <n v="298"/>
    <n v="426.14"/>
  </r>
  <r>
    <s v="Credit Card"/>
    <x v="0"/>
    <x v="0"/>
    <x v="0"/>
    <s v="Shipment"/>
    <n v="292"/>
    <n v="417.56"/>
  </r>
  <r>
    <s v="Credit Card"/>
    <x v="0"/>
    <x v="0"/>
    <x v="0"/>
    <s v="Shipment"/>
    <n v="232"/>
    <n v="526.24"/>
  </r>
  <r>
    <s v="Credit Card"/>
    <x v="0"/>
    <x v="0"/>
    <x v="0"/>
    <s v="Shipment"/>
    <n v="160"/>
    <n v="526.24"/>
  </r>
  <r>
    <s v="Credit Card"/>
    <x v="0"/>
    <x v="0"/>
    <x v="0"/>
    <s v="Shipment"/>
    <n v="964"/>
    <n v="1378.52"/>
  </r>
  <r>
    <s v="Credit Card"/>
    <x v="0"/>
    <x v="0"/>
    <x v="0"/>
    <s v="Shipment"/>
    <n v="1018"/>
    <n v="1455.74"/>
  </r>
  <r>
    <s v="Credit Card"/>
    <x v="0"/>
    <x v="0"/>
    <x v="0"/>
    <s v="Shipment"/>
    <n v="204"/>
    <n v="291.72000000000003"/>
  </r>
  <r>
    <s v="Credit Card"/>
    <x v="0"/>
    <x v="0"/>
    <x v="0"/>
    <s v="Shipment"/>
    <n v="231"/>
    <n v="330.33"/>
  </r>
  <r>
    <s v="Credit Card"/>
    <x v="0"/>
    <x v="0"/>
    <x v="0"/>
    <s v="Shipment"/>
    <n v="159"/>
    <n v="227.37"/>
  </r>
  <r>
    <s v="Credit Card"/>
    <x v="0"/>
    <x v="0"/>
    <x v="0"/>
    <s v="Shipment"/>
    <n v="207"/>
    <n v="296.01"/>
  </r>
  <r>
    <s v="Credit Card"/>
    <x v="0"/>
    <x v="0"/>
    <x v="0"/>
    <s v="Shipment"/>
    <n v="301"/>
    <n v="430.43"/>
  </r>
  <r>
    <s v="Credit Card"/>
    <x v="0"/>
    <x v="0"/>
    <x v="0"/>
    <s v="Shipment"/>
    <n v="295"/>
    <n v="421.85"/>
  </r>
  <r>
    <s v="Credit Card"/>
    <x v="0"/>
    <x v="0"/>
    <x v="0"/>
    <s v="Shipment"/>
    <n v="289"/>
    <n v="413.27"/>
  </r>
  <r>
    <s v="Credit Card"/>
    <x v="0"/>
    <x v="0"/>
    <x v="0"/>
    <s v="Shipment"/>
    <n v="799"/>
    <n v="1142.57"/>
  </r>
  <r>
    <s v="Credit Card"/>
    <x v="0"/>
    <x v="0"/>
    <x v="0"/>
    <s v="Shipment"/>
    <n v="832"/>
    <n v="1189.76"/>
  </r>
  <r>
    <s v="Credit Card"/>
    <x v="0"/>
    <x v="0"/>
    <x v="0"/>
    <s v="Download"/>
    <n v="299"/>
    <n v="427.57"/>
  </r>
  <r>
    <s v="Credit Card"/>
    <x v="0"/>
    <x v="0"/>
    <x v="0"/>
    <s v="Download"/>
    <n v="293"/>
    <n v="418.99"/>
  </r>
  <r>
    <s v="Credit Card"/>
    <x v="0"/>
    <x v="0"/>
    <x v="0"/>
    <s v="Shipment"/>
    <n v="233"/>
    <n v="333.19"/>
  </r>
  <r>
    <s v="Credit Card"/>
    <x v="0"/>
    <x v="0"/>
    <x v="0"/>
    <s v="Shipment"/>
    <n v="161"/>
    <n v="230.23"/>
  </r>
  <r>
    <s v="Credit Card"/>
    <x v="0"/>
    <x v="0"/>
    <x v="0"/>
    <s v="Shipment"/>
    <n v="203"/>
    <n v="290.29000000000002"/>
  </r>
  <r>
    <s v="Credit Card"/>
    <x v="0"/>
    <x v="0"/>
    <x v="0"/>
    <s v="Download"/>
    <n v="218"/>
    <n v="311.74"/>
  </r>
  <r>
    <s v="Credit Card"/>
    <x v="0"/>
    <x v="0"/>
    <x v="0"/>
    <s v="Download"/>
    <n v="212"/>
    <n v="303.16000000000003"/>
  </r>
  <r>
    <s v="Credit Card"/>
    <x v="0"/>
    <x v="0"/>
    <x v="0"/>
    <s v="Download"/>
    <n v="206"/>
    <n v="294.58"/>
  </r>
  <r>
    <s v="Credit Card"/>
    <x v="0"/>
    <x v="0"/>
    <x v="0"/>
    <s v="Shipment"/>
    <n v="212"/>
    <n v="303.16000000000003"/>
  </r>
  <r>
    <s v="Credit Card"/>
    <x v="0"/>
    <x v="0"/>
    <x v="0"/>
    <s v="Shipment"/>
    <n v="260"/>
    <n v="371.8"/>
  </r>
  <r>
    <s v="Credit Card"/>
    <x v="0"/>
    <x v="0"/>
    <x v="0"/>
    <s v="Shipment"/>
    <n v="214"/>
    <n v="306.02"/>
  </r>
  <r>
    <s v="Credit Card"/>
    <x v="0"/>
    <x v="0"/>
    <x v="0"/>
    <s v="Shipment"/>
    <n v="208"/>
    <n v="297.44"/>
  </r>
  <r>
    <s v="Credit Card"/>
    <x v="0"/>
    <x v="0"/>
    <x v="0"/>
    <s v="Shipment"/>
    <n v="214"/>
    <n v="526.24"/>
  </r>
  <r>
    <s v="Credit Card"/>
    <x v="0"/>
    <x v="0"/>
    <x v="0"/>
    <s v="Shipment"/>
    <n v="256"/>
    <n v="526.24"/>
  </r>
  <r>
    <s v="Credit Card"/>
    <x v="0"/>
    <x v="0"/>
    <x v="0"/>
    <s v="Shipment"/>
    <n v="1009"/>
    <n v="1442.87"/>
  </r>
  <r>
    <s v="Credit Card"/>
    <x v="0"/>
    <x v="0"/>
    <x v="0"/>
    <s v="Shipment"/>
    <n v="258"/>
    <n v="368.94"/>
  </r>
  <r>
    <s v="Credit Card"/>
    <x v="0"/>
    <x v="0"/>
    <x v="0"/>
    <s v="Shipment"/>
    <n v="213"/>
    <n v="304.58999999999997"/>
  </r>
  <r>
    <s v="Credit Card"/>
    <x v="0"/>
    <x v="0"/>
    <x v="0"/>
    <s v="Shipment"/>
    <n v="261"/>
    <n v="373.23"/>
  </r>
  <r>
    <s v="Credit Card"/>
    <x v="0"/>
    <x v="0"/>
    <x v="0"/>
    <s v="Shipment"/>
    <n v="217"/>
    <n v="310.31"/>
  </r>
  <r>
    <s v="Credit Card"/>
    <x v="0"/>
    <x v="0"/>
    <x v="0"/>
    <s v="Shipment"/>
    <n v="211"/>
    <n v="301.73"/>
  </r>
  <r>
    <s v="Credit Card"/>
    <x v="0"/>
    <x v="0"/>
    <x v="0"/>
    <s v="Shipment"/>
    <n v="205"/>
    <n v="293.14999999999998"/>
  </r>
  <r>
    <s v="Credit Card"/>
    <x v="0"/>
    <x v="0"/>
    <x v="0"/>
    <s v="Shipment"/>
    <n v="790"/>
    <n v="1129.7"/>
  </r>
  <r>
    <s v="Credit Card"/>
    <x v="0"/>
    <x v="0"/>
    <x v="0"/>
    <s v="Shipment"/>
    <n v="823"/>
    <n v="1176.8900000000001"/>
  </r>
  <r>
    <s v="Credit Card"/>
    <x v="0"/>
    <x v="0"/>
    <x v="0"/>
    <s v="Download"/>
    <n v="215"/>
    <n v="307.45"/>
  </r>
  <r>
    <s v="Credit Card"/>
    <x v="0"/>
    <x v="0"/>
    <x v="0"/>
    <s v="Download"/>
    <n v="209"/>
    <n v="298.87"/>
  </r>
  <r>
    <s v="Credit Card"/>
    <x v="0"/>
    <x v="0"/>
    <x v="0"/>
    <s v="Download"/>
    <n v="203"/>
    <n v="290.29000000000002"/>
  </r>
  <r>
    <s v="Credit Card"/>
    <x v="0"/>
    <x v="0"/>
    <x v="0"/>
    <s v="Shipment"/>
    <n v="257"/>
    <n v="367.51"/>
  </r>
  <r>
    <s v="Credit Card"/>
    <x v="0"/>
    <x v="0"/>
    <x v="0"/>
    <s v="Download"/>
    <n v="230"/>
    <n v="328.9"/>
  </r>
  <r>
    <s v="Credit Card"/>
    <x v="0"/>
    <x v="0"/>
    <x v="0"/>
    <s v="Download"/>
    <n v="224"/>
    <n v="320.32"/>
  </r>
  <r>
    <s v="Credit Card"/>
    <x v="0"/>
    <x v="0"/>
    <x v="0"/>
    <s v="Shipment"/>
    <n v="218"/>
    <n v="311.74"/>
  </r>
  <r>
    <s v="Credit Card"/>
    <x v="0"/>
    <x v="0"/>
    <x v="0"/>
    <s v="Shipment"/>
    <n v="266"/>
    <n v="380.38"/>
  </r>
  <r>
    <s v="Credit Card"/>
    <x v="0"/>
    <x v="0"/>
    <x v="0"/>
    <s v="Shipment"/>
    <n v="232"/>
    <n v="331.76"/>
  </r>
  <r>
    <s v="Credit Card"/>
    <x v="0"/>
    <x v="0"/>
    <x v="0"/>
    <s v="Shipment"/>
    <n v="226"/>
    <n v="323.18"/>
  </r>
  <r>
    <s v="Credit Card"/>
    <x v="0"/>
    <x v="0"/>
    <x v="0"/>
    <s v="Shipment"/>
    <n v="220"/>
    <n v="314.60000000000002"/>
  </r>
  <r>
    <s v="Credit Card"/>
    <x v="0"/>
    <x v="0"/>
    <x v="0"/>
    <s v="Shipment"/>
    <n v="262"/>
    <n v="526.24"/>
  </r>
  <r>
    <s v="Credit Card"/>
    <x v="0"/>
    <x v="0"/>
    <x v="0"/>
    <s v="Shipment"/>
    <n v="1008"/>
    <n v="1441.44"/>
  </r>
  <r>
    <s v="Credit Card"/>
    <x v="0"/>
    <x v="0"/>
    <x v="0"/>
    <s v="Shipment"/>
    <n v="1041"/>
    <n v="1488.63"/>
  </r>
  <r>
    <s v="Credit Card"/>
    <x v="0"/>
    <x v="0"/>
    <x v="0"/>
    <s v="Shipment"/>
    <n v="219"/>
    <n v="313.17"/>
  </r>
  <r>
    <s v="Credit Card"/>
    <x v="0"/>
    <x v="0"/>
    <x v="0"/>
    <s v="Shipment"/>
    <n v="229"/>
    <n v="327.47000000000003"/>
  </r>
  <r>
    <s v="Credit Card"/>
    <x v="0"/>
    <x v="0"/>
    <x v="0"/>
    <s v="Shipment"/>
    <n v="223"/>
    <n v="318.89"/>
  </r>
  <r>
    <s v="Credit Card"/>
    <x v="0"/>
    <x v="0"/>
    <x v="0"/>
    <s v="Shipment"/>
    <n v="789"/>
    <n v="1128.27"/>
  </r>
  <r>
    <s v="Credit Card"/>
    <x v="0"/>
    <x v="0"/>
    <x v="0"/>
    <s v="Shipment"/>
    <n v="822"/>
    <n v="1175.46"/>
  </r>
  <r>
    <s v="Credit Card"/>
    <x v="0"/>
    <x v="0"/>
    <x v="0"/>
    <s v="Download"/>
    <n v="233"/>
    <n v="333.19"/>
  </r>
  <r>
    <s v="Credit Card"/>
    <x v="0"/>
    <x v="0"/>
    <x v="0"/>
    <s v="Download"/>
    <n v="227"/>
    <n v="324.61"/>
  </r>
  <r>
    <s v="Credit Card"/>
    <x v="0"/>
    <x v="0"/>
    <x v="0"/>
    <s v="Download"/>
    <n v="221"/>
    <n v="316.02999999999997"/>
  </r>
  <r>
    <s v="Credit Card"/>
    <x v="0"/>
    <x v="0"/>
    <x v="0"/>
    <s v="Shipment"/>
    <n v="215"/>
    <n v="307.45"/>
  </r>
  <r>
    <s v="Credit Card"/>
    <x v="0"/>
    <x v="0"/>
    <x v="0"/>
    <s v="Shipment"/>
    <n v="263"/>
    <n v="376.09"/>
  </r>
  <r>
    <s v="Credit Card"/>
    <x v="0"/>
    <x v="0"/>
    <x v="0"/>
    <s v="Download"/>
    <n v="134"/>
    <n v="191.62"/>
  </r>
  <r>
    <s v="Credit Card"/>
    <x v="0"/>
    <x v="0"/>
    <x v="0"/>
    <s v="Download"/>
    <n v="128"/>
    <n v="183.04"/>
  </r>
  <r>
    <s v="Credit Card"/>
    <x v="0"/>
    <x v="0"/>
    <x v="0"/>
    <s v="Shipment"/>
    <n v="230"/>
    <n v="328.9"/>
  </r>
  <r>
    <s v="Credit Card"/>
    <x v="0"/>
    <x v="0"/>
    <x v="0"/>
    <s v="Shipment"/>
    <n v="136"/>
    <n v="194.48"/>
  </r>
  <r>
    <s v="Credit Card"/>
    <x v="0"/>
    <x v="0"/>
    <x v="0"/>
    <s v="Shipment"/>
    <n v="130"/>
    <n v="185.9"/>
  </r>
  <r>
    <s v="Credit Card"/>
    <x v="0"/>
    <x v="0"/>
    <x v="0"/>
    <s v="Shipment"/>
    <n v="370"/>
    <n v="529.1"/>
  </r>
  <r>
    <s v="Credit Card"/>
    <x v="0"/>
    <x v="0"/>
    <x v="0"/>
    <s v="Shipment"/>
    <n v="184"/>
    <n v="526.24"/>
  </r>
  <r>
    <s v="Credit Card"/>
    <x v="0"/>
    <x v="0"/>
    <x v="0"/>
    <s v="Shipment"/>
    <n v="232"/>
    <n v="526.24"/>
  </r>
  <r>
    <s v="Credit Card"/>
    <x v="0"/>
    <x v="0"/>
    <x v="0"/>
    <s v="Shipment"/>
    <n v="1013"/>
    <n v="1448.59"/>
  </r>
  <r>
    <s v="Credit Card"/>
    <x v="0"/>
    <x v="0"/>
    <x v="0"/>
    <s v="Shipment"/>
    <n v="234"/>
    <n v="334.62"/>
  </r>
  <r>
    <s v="Credit Card"/>
    <x v="0"/>
    <x v="0"/>
    <x v="0"/>
    <s v="Shipment"/>
    <n v="183"/>
    <n v="261.69"/>
  </r>
  <r>
    <s v="Credit Card"/>
    <x v="0"/>
    <x v="0"/>
    <x v="0"/>
    <s v="Shipment"/>
    <n v="231"/>
    <n v="330.33"/>
  </r>
  <r>
    <s v="Credit Card"/>
    <x v="0"/>
    <x v="0"/>
    <x v="0"/>
    <s v="Shipment"/>
    <n v="133"/>
    <n v="190.19"/>
  </r>
  <r>
    <s v="Credit Card"/>
    <x v="0"/>
    <x v="0"/>
    <x v="0"/>
    <s v="Shipment"/>
    <n v="127"/>
    <n v="181.61"/>
  </r>
  <r>
    <s v="Credit Card"/>
    <x v="0"/>
    <x v="0"/>
    <x v="0"/>
    <s v="Shipment"/>
    <n v="794"/>
    <n v="1135.42"/>
  </r>
  <r>
    <s v="Credit Card"/>
    <x v="0"/>
    <x v="0"/>
    <x v="0"/>
    <s v="Download"/>
    <n v="137"/>
    <n v="195.91"/>
  </r>
  <r>
    <s v="Credit Card"/>
    <x v="0"/>
    <x v="0"/>
    <x v="0"/>
    <s v="Download"/>
    <n v="131"/>
    <n v="187.33"/>
  </r>
  <r>
    <s v="Credit Card"/>
    <x v="0"/>
    <x v="0"/>
    <x v="0"/>
    <s v="Download"/>
    <n v="371"/>
    <n v="530.53"/>
  </r>
  <r>
    <s v="Credit Card"/>
    <x v="0"/>
    <x v="0"/>
    <x v="0"/>
    <s v="Shipment"/>
    <n v="185"/>
    <n v="264.55"/>
  </r>
  <r>
    <s v="Credit Card"/>
    <x v="0"/>
    <x v="0"/>
    <x v="0"/>
    <s v="Shipment"/>
    <n v="233"/>
    <n v="333.19"/>
  </r>
  <r>
    <s v="Credit Card"/>
    <x v="0"/>
    <x v="0"/>
    <x v="0"/>
    <s v="Download"/>
    <n v="152"/>
    <n v="217.36"/>
  </r>
  <r>
    <s v="Credit Card"/>
    <x v="0"/>
    <x v="0"/>
    <x v="0"/>
    <s v="Download"/>
    <n v="146"/>
    <n v="208.78"/>
  </r>
  <r>
    <s v="Credit Card"/>
    <x v="0"/>
    <x v="0"/>
    <x v="0"/>
    <s v="Download"/>
    <n v="140"/>
    <n v="200.2"/>
  </r>
  <r>
    <s v="Credit Card"/>
    <x v="0"/>
    <x v="0"/>
    <x v="0"/>
    <s v="Shipment"/>
    <n v="188"/>
    <n v="268.83999999999997"/>
  </r>
  <r>
    <s v="Credit Card"/>
    <x v="0"/>
    <x v="0"/>
    <x v="0"/>
    <s v="Shipment"/>
    <n v="236"/>
    <n v="337.48"/>
  </r>
  <r>
    <s v="Credit Card"/>
    <x v="0"/>
    <x v="0"/>
    <x v="0"/>
    <s v="Shipment"/>
    <n v="154"/>
    <n v="220.22"/>
  </r>
  <r>
    <s v="Credit Card"/>
    <x v="0"/>
    <x v="0"/>
    <x v="0"/>
    <s v="Shipment"/>
    <n v="148"/>
    <n v="211.64"/>
  </r>
  <r>
    <s v="Credit Card"/>
    <x v="0"/>
    <x v="0"/>
    <x v="0"/>
    <s v="Shipment"/>
    <n v="142"/>
    <n v="203.06"/>
  </r>
  <r>
    <s v="Credit Card"/>
    <x v="0"/>
    <x v="0"/>
    <x v="0"/>
    <s v="Shipment"/>
    <n v="190"/>
    <n v="526.24"/>
  </r>
  <r>
    <s v="Credit Card"/>
    <x v="0"/>
    <x v="0"/>
    <x v="0"/>
    <s v="Shipment"/>
    <n v="238"/>
    <n v="526.24"/>
  </r>
  <r>
    <s v="Credit Card"/>
    <x v="0"/>
    <x v="0"/>
    <x v="0"/>
    <s v="Shipment"/>
    <n v="1012"/>
    <n v="1447.16"/>
  </r>
  <r>
    <s v="Credit Card"/>
    <x v="0"/>
    <x v="0"/>
    <x v="0"/>
    <s v="Shipment"/>
    <n v="189"/>
    <n v="270.27"/>
  </r>
  <r>
    <s v="Credit Card"/>
    <x v="0"/>
    <x v="0"/>
    <x v="0"/>
    <s v="Shipment"/>
    <n v="237"/>
    <n v="338.91"/>
  </r>
  <r>
    <s v="Credit Card"/>
    <x v="0"/>
    <x v="0"/>
    <x v="0"/>
    <s v="Shipment"/>
    <n v="151"/>
    <n v="215.93"/>
  </r>
  <r>
    <s v="Credit Card"/>
    <x v="0"/>
    <x v="0"/>
    <x v="0"/>
    <s v="Shipment"/>
    <n v="145"/>
    <n v="207.35"/>
  </r>
  <r>
    <s v="Credit Card"/>
    <x v="0"/>
    <x v="0"/>
    <x v="0"/>
    <s v="Shipment"/>
    <n v="139"/>
    <n v="198.77"/>
  </r>
  <r>
    <s v="Credit Card"/>
    <x v="0"/>
    <x v="0"/>
    <x v="0"/>
    <s v="Shipment"/>
    <n v="793"/>
    <n v="1133.99"/>
  </r>
  <r>
    <s v="Credit Card"/>
    <x v="0"/>
    <x v="0"/>
    <x v="0"/>
    <s v="Shipment"/>
    <n v="827"/>
    <n v="1182.6099999999999"/>
  </r>
  <r>
    <s v="Credit Card"/>
    <x v="0"/>
    <x v="0"/>
    <x v="0"/>
    <s v="Download"/>
    <n v="149"/>
    <n v="213.07"/>
  </r>
  <r>
    <s v="Credit Card"/>
    <x v="0"/>
    <x v="0"/>
    <x v="0"/>
    <s v="Download"/>
    <n v="143"/>
    <n v="204.49"/>
  </r>
  <r>
    <s v="Credit Card"/>
    <x v="0"/>
    <x v="0"/>
    <x v="0"/>
    <s v="Shipment"/>
    <n v="191"/>
    <n v="273.13"/>
  </r>
  <r>
    <s v="Credit Card"/>
    <x v="0"/>
    <x v="0"/>
    <x v="0"/>
    <s v="Shipment"/>
    <n v="239"/>
    <n v="341.77"/>
  </r>
  <r>
    <s v="Credit Card"/>
    <x v="0"/>
    <x v="0"/>
    <x v="0"/>
    <s v="Download"/>
    <n v="200"/>
    <n v="286"/>
  </r>
  <r>
    <s v="Credit Card"/>
    <x v="0"/>
    <x v="0"/>
    <x v="0"/>
    <s v="Download"/>
    <n v="194"/>
    <n v="277.42"/>
  </r>
  <r>
    <s v="Credit Card"/>
    <x v="0"/>
    <x v="0"/>
    <x v="0"/>
    <s v="Download"/>
    <n v="188"/>
    <n v="268.83999999999997"/>
  </r>
  <r>
    <s v="Credit Card"/>
    <x v="0"/>
    <x v="0"/>
    <x v="0"/>
    <s v="Shipment"/>
    <n v="206"/>
    <n v="294.58"/>
  </r>
  <r>
    <s v="Credit Card"/>
    <x v="0"/>
    <x v="0"/>
    <x v="0"/>
    <s v="Shipment"/>
    <n v="254"/>
    <n v="363.22"/>
  </r>
  <r>
    <s v="Credit Card"/>
    <x v="0"/>
    <x v="0"/>
    <x v="0"/>
    <s v="Shipment"/>
    <n v="202"/>
    <n v="288.86"/>
  </r>
  <r>
    <s v="Credit Card"/>
    <x v="0"/>
    <x v="0"/>
    <x v="0"/>
    <s v="Shipment"/>
    <n v="196"/>
    <n v="280.27999999999997"/>
  </r>
  <r>
    <s v="Credit Card"/>
    <x v="0"/>
    <x v="0"/>
    <x v="0"/>
    <s v="Shipment"/>
    <n v="190"/>
    <n v="271.7"/>
  </r>
  <r>
    <s v="Credit Card"/>
    <x v="0"/>
    <x v="0"/>
    <x v="0"/>
    <s v="Shipment"/>
    <n v="208"/>
    <n v="526.24"/>
  </r>
  <r>
    <s v="Credit Card"/>
    <x v="0"/>
    <x v="0"/>
    <x v="0"/>
    <s v="Shipment"/>
    <n v="1010"/>
    <n v="1444.3"/>
  </r>
  <r>
    <s v="Credit Card"/>
    <x v="0"/>
    <x v="0"/>
    <x v="0"/>
    <s v="Shipment"/>
    <n v="252"/>
    <n v="360.36"/>
  </r>
  <r>
    <s v="Credit Card"/>
    <x v="0"/>
    <x v="0"/>
    <x v="0"/>
    <s v="Shipment"/>
    <n v="207"/>
    <n v="296.01"/>
  </r>
  <r>
    <s v="Credit Card"/>
    <x v="0"/>
    <x v="0"/>
    <x v="0"/>
    <s v="Shipment"/>
    <n v="255"/>
    <n v="364.65"/>
  </r>
  <r>
    <s v="Credit Card"/>
    <x v="0"/>
    <x v="0"/>
    <x v="0"/>
    <s v="Shipment"/>
    <n v="199"/>
    <n v="284.57"/>
  </r>
  <r>
    <s v="Credit Card"/>
    <x v="0"/>
    <x v="0"/>
    <x v="0"/>
    <s v="Shipment"/>
    <n v="193"/>
    <n v="275.99"/>
  </r>
  <r>
    <s v="Credit Card"/>
    <x v="0"/>
    <x v="0"/>
    <x v="0"/>
    <s v="Shipment"/>
    <n v="187"/>
    <n v="267.41000000000003"/>
  </r>
  <r>
    <s v="Credit Card"/>
    <x v="0"/>
    <x v="0"/>
    <x v="0"/>
    <s v="Shipment"/>
    <n v="791"/>
    <n v="1131.1300000000001"/>
  </r>
  <r>
    <s v="Credit Card"/>
    <x v="0"/>
    <x v="0"/>
    <x v="0"/>
    <s v="Shipment"/>
    <n v="824"/>
    <n v="1178.32"/>
  </r>
  <r>
    <s v="Credit Card"/>
    <x v="0"/>
    <x v="0"/>
    <x v="0"/>
    <s v="Download"/>
    <n v="197"/>
    <n v="281.70999999999998"/>
  </r>
  <r>
    <s v="Credit Card"/>
    <x v="0"/>
    <x v="0"/>
    <x v="0"/>
    <s v="Download"/>
    <n v="191"/>
    <n v="273.13"/>
  </r>
  <r>
    <s v="Credit Card"/>
    <x v="0"/>
    <x v="0"/>
    <x v="0"/>
    <s v="Shipment"/>
    <n v="209"/>
    <n v="298.87"/>
  </r>
  <r>
    <s v="Credit Card"/>
    <x v="0"/>
    <x v="0"/>
    <x v="0"/>
    <s v="Shipment"/>
    <n v="251"/>
    <n v="358.93"/>
  </r>
  <r>
    <s v="Credit Card"/>
    <x v="0"/>
    <x v="0"/>
    <x v="0"/>
    <s v="Download"/>
    <n v="170"/>
    <n v="243.1"/>
  </r>
  <r>
    <s v="Credit Card"/>
    <x v="0"/>
    <x v="0"/>
    <x v="0"/>
    <s v="Download"/>
    <n v="164"/>
    <n v="234.52"/>
  </r>
  <r>
    <s v="Credit Card"/>
    <x v="0"/>
    <x v="0"/>
    <x v="0"/>
    <s v="Download"/>
    <n v="158"/>
    <n v="225.94"/>
  </r>
  <r>
    <s v="Credit Card"/>
    <x v="0"/>
    <x v="0"/>
    <x v="0"/>
    <s v="Shipment"/>
    <n v="194"/>
    <n v="277.42"/>
  </r>
  <r>
    <s v="Credit Card"/>
    <x v="0"/>
    <x v="0"/>
    <x v="0"/>
    <s v="Shipment"/>
    <n v="242"/>
    <n v="346.06"/>
  </r>
  <r>
    <s v="Credit Card"/>
    <x v="0"/>
    <x v="0"/>
    <x v="0"/>
    <s v="Shipment"/>
    <n v="166"/>
    <n v="237.38"/>
  </r>
  <r>
    <s v="Credit Card"/>
    <x v="0"/>
    <x v="0"/>
    <x v="0"/>
    <s v="Shipment"/>
    <n v="160"/>
    <n v="228.8"/>
  </r>
  <r>
    <s v="Credit Card"/>
    <x v="0"/>
    <x v="0"/>
    <x v="0"/>
    <s v="Shipment"/>
    <n v="196"/>
    <n v="526.24"/>
  </r>
  <r>
    <s v="Credit Card"/>
    <x v="0"/>
    <x v="0"/>
    <x v="0"/>
    <s v="Shipment"/>
    <n v="244"/>
    <n v="526.24"/>
  </r>
  <r>
    <s v="Credit Card"/>
    <x v="0"/>
    <x v="0"/>
    <x v="0"/>
    <s v="Shipment"/>
    <n v="1011"/>
    <n v="1445.73"/>
  </r>
  <r>
    <s v="Credit Card"/>
    <x v="0"/>
    <x v="0"/>
    <x v="0"/>
    <s v="Shipment"/>
    <n v="240"/>
    <n v="343.2"/>
  </r>
  <r>
    <s v="Credit Card"/>
    <x v="0"/>
    <x v="0"/>
    <x v="0"/>
    <s v="Shipment"/>
    <n v="195"/>
    <n v="278.85000000000002"/>
  </r>
  <r>
    <s v="Credit Card"/>
    <x v="0"/>
    <x v="0"/>
    <x v="0"/>
    <s v="Shipment"/>
    <n v="243"/>
    <n v="347.49"/>
  </r>
  <r>
    <s v="Credit Card"/>
    <x v="0"/>
    <x v="0"/>
    <x v="0"/>
    <s v="Shipment"/>
    <n v="169"/>
    <n v="241.67"/>
  </r>
  <r>
    <s v="Credit Card"/>
    <x v="0"/>
    <x v="0"/>
    <x v="0"/>
    <s v="Shipment"/>
    <n v="163"/>
    <n v="233.09"/>
  </r>
  <r>
    <s v="Credit Card"/>
    <x v="0"/>
    <x v="0"/>
    <x v="0"/>
    <s v="Shipment"/>
    <n v="157"/>
    <n v="224.51"/>
  </r>
  <r>
    <s v="Credit Card"/>
    <x v="0"/>
    <x v="0"/>
    <x v="0"/>
    <s v="Shipment"/>
    <n v="826"/>
    <n v="1181.18"/>
  </r>
  <r>
    <s v="Credit Card"/>
    <x v="0"/>
    <x v="0"/>
    <x v="0"/>
    <s v="Download"/>
    <n v="167"/>
    <n v="238.81"/>
  </r>
  <r>
    <s v="Credit Card"/>
    <x v="0"/>
    <x v="0"/>
    <x v="0"/>
    <s v="Download"/>
    <n v="161"/>
    <n v="230.23"/>
  </r>
  <r>
    <s v="Credit Card"/>
    <x v="0"/>
    <x v="0"/>
    <x v="0"/>
    <s v="Download"/>
    <n v="155"/>
    <n v="221.65"/>
  </r>
  <r>
    <s v="Credit Card"/>
    <x v="0"/>
    <x v="0"/>
    <x v="0"/>
    <s v="Shipment"/>
    <n v="197"/>
    <n v="281.70999999999998"/>
  </r>
  <r>
    <s v="Credit Card"/>
    <x v="0"/>
    <x v="0"/>
    <x v="0"/>
    <s v="Shipment"/>
    <n v="245"/>
    <n v="350.35"/>
  </r>
  <r>
    <s v="Credit Card"/>
    <x v="0"/>
    <x v="0"/>
    <x v="0"/>
    <s v="Download"/>
    <n v="320"/>
    <n v="457.6"/>
  </r>
  <r>
    <s v="Credit Card"/>
    <x v="0"/>
    <x v="0"/>
    <x v="0"/>
    <s v="Download"/>
    <n v="314"/>
    <n v="449.02"/>
  </r>
  <r>
    <s v="Credit Card"/>
    <x v="0"/>
    <x v="0"/>
    <x v="0"/>
    <s v="Download"/>
    <n v="308"/>
    <n v="440.44"/>
  </r>
  <r>
    <s v="Credit Card"/>
    <x v="0"/>
    <x v="0"/>
    <x v="0"/>
    <s v="Shipment"/>
    <n v="236"/>
    <n v="337.48"/>
  </r>
  <r>
    <s v="Credit Card"/>
    <x v="0"/>
    <x v="0"/>
    <x v="0"/>
    <s v="Shipment"/>
    <n v="164"/>
    <n v="234.52"/>
  </r>
  <r>
    <s v="Credit Card"/>
    <x v="0"/>
    <x v="0"/>
    <x v="0"/>
    <s v="Shipment"/>
    <n v="212"/>
    <n v="303.16000000000003"/>
  </r>
  <r>
    <s v="Credit Card"/>
    <x v="0"/>
    <x v="0"/>
    <x v="0"/>
    <s v="Shipment"/>
    <n v="316"/>
    <n v="451.88"/>
  </r>
  <r>
    <s v="Credit Card"/>
    <x v="0"/>
    <x v="0"/>
    <x v="0"/>
    <s v="Shipment"/>
    <n v="310"/>
    <n v="443.3"/>
  </r>
  <r>
    <s v="Credit Card"/>
    <x v="0"/>
    <x v="0"/>
    <x v="0"/>
    <s v="Shipment"/>
    <n v="238"/>
    <n v="526.24"/>
  </r>
  <r>
    <s v="Credit Card"/>
    <x v="0"/>
    <x v="0"/>
    <x v="0"/>
    <s v="Shipment"/>
    <n v="166"/>
    <n v="526.24"/>
  </r>
  <r>
    <s v="Credit Card"/>
    <x v="0"/>
    <x v="0"/>
    <x v="0"/>
    <s v="Shipment"/>
    <n v="208"/>
    <n v="526.24"/>
  </r>
  <r>
    <s v="Credit Card"/>
    <x v="0"/>
    <x v="0"/>
    <x v="0"/>
    <s v="Shipment"/>
    <n v="963"/>
    <n v="1377.09"/>
  </r>
  <r>
    <s v="Credit Card"/>
    <x v="0"/>
    <x v="0"/>
    <x v="0"/>
    <s v="Shipment"/>
    <n v="1017"/>
    <n v="1454.31"/>
  </r>
  <r>
    <s v="Credit Card"/>
    <x v="0"/>
    <x v="0"/>
    <x v="0"/>
    <s v="Shipment"/>
    <n v="210"/>
    <n v="300.3"/>
  </r>
  <r>
    <s v="Credit Card"/>
    <x v="0"/>
    <x v="0"/>
    <x v="0"/>
    <s v="Shipment"/>
    <n v="237"/>
    <n v="338.91"/>
  </r>
  <r>
    <s v="Credit Card"/>
    <x v="0"/>
    <x v="0"/>
    <x v="0"/>
    <s v="Shipment"/>
    <n v="165"/>
    <n v="235.95"/>
  </r>
  <r>
    <s v="Credit Card"/>
    <x v="0"/>
    <x v="0"/>
    <x v="0"/>
    <s v="Shipment"/>
    <n v="213"/>
    <n v="304.58999999999997"/>
  </r>
  <r>
    <s v="Credit Card"/>
    <x v="0"/>
    <x v="0"/>
    <x v="0"/>
    <s v="Shipment"/>
    <n v="319"/>
    <n v="456.17"/>
  </r>
  <r>
    <s v="Credit Card"/>
    <x v="0"/>
    <x v="0"/>
    <x v="0"/>
    <s v="Shipment"/>
    <n v="313"/>
    <n v="447.59"/>
  </r>
  <r>
    <s v="Credit Card"/>
    <x v="0"/>
    <x v="0"/>
    <x v="0"/>
    <s v="Shipment"/>
    <n v="307"/>
    <n v="439.01"/>
  </r>
  <r>
    <s v="Credit Card"/>
    <x v="0"/>
    <x v="0"/>
    <x v="0"/>
    <s v="Shipment"/>
    <n v="235"/>
    <n v="336.05"/>
  </r>
  <r>
    <s v="Credit Card"/>
    <x v="0"/>
    <x v="0"/>
    <x v="0"/>
    <s v="Shipment"/>
    <n v="798"/>
    <n v="1141.1400000000001"/>
  </r>
  <r>
    <s v="Credit Card"/>
    <x v="0"/>
    <x v="0"/>
    <x v="0"/>
    <s v="Shipment"/>
    <n v="831"/>
    <n v="1188.33"/>
  </r>
  <r>
    <s v="Credit Card"/>
    <x v="0"/>
    <x v="0"/>
    <x v="0"/>
    <s v="Download"/>
    <n v="317"/>
    <n v="453.31"/>
  </r>
  <r>
    <s v="Credit Card"/>
    <x v="0"/>
    <x v="0"/>
    <x v="0"/>
    <s v="Download"/>
    <n v="311"/>
    <n v="444.73"/>
  </r>
  <r>
    <s v="Credit Card"/>
    <x v="0"/>
    <x v="0"/>
    <x v="0"/>
    <s v="Download"/>
    <n v="305"/>
    <n v="436.15"/>
  </r>
  <r>
    <s v="Credit Card"/>
    <x v="0"/>
    <x v="0"/>
    <x v="0"/>
    <s v="Shipment"/>
    <n v="239"/>
    <n v="341.77"/>
  </r>
  <r>
    <s v="Credit Card"/>
    <x v="0"/>
    <x v="0"/>
    <x v="0"/>
    <s v="Shipment"/>
    <n v="209"/>
    <n v="298.87"/>
  </r>
  <r>
    <s v="Credit Card"/>
    <x v="0"/>
    <x v="0"/>
    <x v="0"/>
    <s v="Download"/>
    <n v="332"/>
    <n v="474.76"/>
  </r>
  <r>
    <s v="Credit Card"/>
    <x v="0"/>
    <x v="0"/>
    <x v="0"/>
    <s v="Download"/>
    <n v="326"/>
    <n v="466.18"/>
  </r>
  <r>
    <s v="Credit Card"/>
    <x v="0"/>
    <x v="0"/>
    <x v="0"/>
    <s v="Shipment"/>
    <n v="242"/>
    <n v="346.06"/>
  </r>
  <r>
    <s v="Credit Card"/>
    <x v="0"/>
    <x v="0"/>
    <x v="0"/>
    <s v="Shipment"/>
    <n v="170"/>
    <n v="243.1"/>
  </r>
  <r>
    <s v="Credit Card"/>
    <x v="0"/>
    <x v="0"/>
    <x v="0"/>
    <s v="Shipment"/>
    <n v="218"/>
    <n v="311.74"/>
  </r>
  <r>
    <s v="Credit Card"/>
    <x v="0"/>
    <x v="0"/>
    <x v="0"/>
    <s v="Shipment"/>
    <n v="334"/>
    <n v="477.62"/>
  </r>
  <r>
    <s v="Credit Card"/>
    <x v="0"/>
    <x v="0"/>
    <x v="0"/>
    <s v="Shipment"/>
    <n v="328"/>
    <n v="469.04"/>
  </r>
  <r>
    <s v="Credit Card"/>
    <x v="0"/>
    <x v="0"/>
    <x v="0"/>
    <s v="Shipment"/>
    <n v="322"/>
    <n v="460.46"/>
  </r>
  <r>
    <s v="Credit Card"/>
    <x v="0"/>
    <x v="0"/>
    <x v="0"/>
    <s v="Shipment"/>
    <n v="244"/>
    <n v="526.24"/>
  </r>
  <r>
    <s v="Credit Card"/>
    <x v="0"/>
    <x v="0"/>
    <x v="0"/>
    <s v="Shipment"/>
    <n v="214"/>
    <n v="526.24"/>
  </r>
  <r>
    <s v="Credit Card"/>
    <x v="0"/>
    <x v="0"/>
    <x v="0"/>
    <s v="Shipment"/>
    <n v="1016"/>
    <n v="1452.88"/>
  </r>
  <r>
    <s v="Credit Card"/>
    <x v="0"/>
    <x v="0"/>
    <x v="0"/>
    <s v="Shipment"/>
    <n v="216"/>
    <n v="308.88"/>
  </r>
  <r>
    <s v="Credit Card"/>
    <x v="0"/>
    <x v="0"/>
    <x v="0"/>
    <s v="Shipment"/>
    <n v="243"/>
    <n v="347.49"/>
  </r>
  <r>
    <s v="Credit Card"/>
    <x v="0"/>
    <x v="0"/>
    <x v="0"/>
    <s v="Shipment"/>
    <n v="171"/>
    <n v="244.53"/>
  </r>
  <r>
    <s v="Credit Card"/>
    <x v="0"/>
    <x v="0"/>
    <x v="0"/>
    <s v="Shipment"/>
    <n v="331"/>
    <n v="473.33"/>
  </r>
  <r>
    <s v="Credit Card"/>
    <x v="0"/>
    <x v="0"/>
    <x v="0"/>
    <s v="Shipment"/>
    <n v="325"/>
    <n v="464.75"/>
  </r>
  <r>
    <s v="Credit Card"/>
    <x v="0"/>
    <x v="0"/>
    <x v="0"/>
    <s v="Shipment"/>
    <n v="241"/>
    <n v="344.63"/>
  </r>
  <r>
    <s v="Credit Card"/>
    <x v="0"/>
    <x v="0"/>
    <x v="0"/>
    <s v="Shipment"/>
    <n v="797"/>
    <n v="1139.71"/>
  </r>
  <r>
    <s v="Credit Card"/>
    <x v="0"/>
    <x v="0"/>
    <x v="0"/>
    <s v="Shipment"/>
    <n v="830"/>
    <n v="1186.9000000000001"/>
  </r>
  <r>
    <s v="Credit Card"/>
    <x v="0"/>
    <x v="0"/>
    <x v="0"/>
    <s v="Download"/>
    <n v="335"/>
    <n v="479.05"/>
  </r>
  <r>
    <s v="Credit Card"/>
    <x v="0"/>
    <x v="0"/>
    <x v="0"/>
    <s v="Download"/>
    <n v="329"/>
    <n v="470.47"/>
  </r>
  <r>
    <s v="Credit Card"/>
    <x v="0"/>
    <x v="0"/>
    <x v="0"/>
    <s v="Download"/>
    <n v="323"/>
    <n v="461.89"/>
  </r>
  <r>
    <s v="Credit Card"/>
    <x v="0"/>
    <x v="0"/>
    <x v="0"/>
    <s v="Shipment"/>
    <n v="245"/>
    <n v="350.35"/>
  </r>
  <r>
    <s v="Credit Card"/>
    <x v="0"/>
    <x v="0"/>
    <x v="0"/>
    <s v="Shipment"/>
    <n v="167"/>
    <n v="238.81"/>
  </r>
  <r>
    <s v="Credit Card"/>
    <x v="0"/>
    <x v="0"/>
    <x v="0"/>
    <s v="Shipment"/>
    <n v="215"/>
    <n v="307.45"/>
  </r>
  <r>
    <s v="Credit Card"/>
    <x v="0"/>
    <x v="0"/>
    <x v="0"/>
    <s v="Download"/>
    <n v="350"/>
    <n v="500.5"/>
  </r>
  <r>
    <s v="Credit Card"/>
    <x v="0"/>
    <x v="0"/>
    <x v="0"/>
    <s v="Download"/>
    <n v="344"/>
    <n v="491.92"/>
  </r>
  <r>
    <s v="Credit Card"/>
    <x v="0"/>
    <x v="0"/>
    <x v="0"/>
    <s v="Download"/>
    <n v="338"/>
    <n v="483.34"/>
  </r>
  <r>
    <s v="Credit Card"/>
    <x v="0"/>
    <x v="0"/>
    <x v="0"/>
    <s v="Shipment"/>
    <n v="176"/>
    <n v="251.68"/>
  </r>
  <r>
    <s v="Credit Card"/>
    <x v="0"/>
    <x v="0"/>
    <x v="0"/>
    <s v="Shipment"/>
    <n v="352"/>
    <n v="503.36"/>
  </r>
  <r>
    <s v="Credit Card"/>
    <x v="0"/>
    <x v="0"/>
    <x v="0"/>
    <s v="Shipment"/>
    <n v="346"/>
    <n v="494.78"/>
  </r>
  <r>
    <s v="Credit Card"/>
    <x v="0"/>
    <x v="0"/>
    <x v="0"/>
    <s v="Shipment"/>
    <n v="340"/>
    <n v="486.2"/>
  </r>
  <r>
    <s v="Credit Card"/>
    <x v="0"/>
    <x v="0"/>
    <x v="0"/>
    <s v="Shipment"/>
    <n v="172"/>
    <n v="526.24"/>
  </r>
  <r>
    <s v="Credit Card"/>
    <x v="0"/>
    <x v="0"/>
    <x v="0"/>
    <s v="Shipment"/>
    <n v="220"/>
    <n v="526.24"/>
  </r>
  <r>
    <s v="Credit Card"/>
    <x v="0"/>
    <x v="0"/>
    <x v="0"/>
    <s v="Shipment"/>
    <n v="962"/>
    <n v="1375.66"/>
  </r>
  <r>
    <s v="Credit Card"/>
    <x v="0"/>
    <x v="0"/>
    <x v="0"/>
    <s v="Shipment"/>
    <n v="1015"/>
    <n v="1451.45"/>
  </r>
  <r>
    <s v="Credit Card"/>
    <x v="0"/>
    <x v="0"/>
    <x v="0"/>
    <s v="Shipment"/>
    <n v="222"/>
    <n v="317.45999999999998"/>
  </r>
  <r>
    <s v="Credit Card"/>
    <x v="0"/>
    <x v="0"/>
    <x v="0"/>
    <s v="Shipment"/>
    <n v="177"/>
    <n v="253.11"/>
  </r>
  <r>
    <s v="Credit Card"/>
    <x v="0"/>
    <x v="0"/>
    <x v="0"/>
    <s v="Shipment"/>
    <n v="219"/>
    <n v="313.17"/>
  </r>
  <r>
    <s v="Credit Card"/>
    <x v="0"/>
    <x v="0"/>
    <x v="0"/>
    <s v="Shipment"/>
    <n v="349"/>
    <n v="499.07"/>
  </r>
  <r>
    <s v="Credit Card"/>
    <x v="0"/>
    <x v="0"/>
    <x v="0"/>
    <s v="Shipment"/>
    <n v="343"/>
    <n v="490.49"/>
  </r>
  <r>
    <s v="Credit Card"/>
    <x v="0"/>
    <x v="0"/>
    <x v="0"/>
    <s v="Shipment"/>
    <n v="337"/>
    <n v="481.91"/>
  </r>
  <r>
    <s v="Credit Card"/>
    <x v="0"/>
    <x v="0"/>
    <x v="0"/>
    <s v="Shipment"/>
    <n v="796"/>
    <n v="1138.28"/>
  </r>
  <r>
    <s v="Credit Card"/>
    <x v="0"/>
    <x v="0"/>
    <x v="0"/>
    <s v="Shipment"/>
    <n v="829"/>
    <n v="1185.47"/>
  </r>
  <r>
    <s v="Credit Card"/>
    <x v="0"/>
    <x v="0"/>
    <x v="0"/>
    <s v="Download"/>
    <n v="347"/>
    <n v="496.21"/>
  </r>
  <r>
    <s v="Credit Card"/>
    <x v="0"/>
    <x v="0"/>
    <x v="0"/>
    <s v="Download"/>
    <n v="341"/>
    <n v="487.63"/>
  </r>
  <r>
    <s v="Credit Card"/>
    <x v="0"/>
    <x v="0"/>
    <x v="0"/>
    <s v="Shipment"/>
    <n v="173"/>
    <n v="247.39"/>
  </r>
  <r>
    <s v="Credit Card"/>
    <x v="0"/>
    <x v="0"/>
    <x v="0"/>
    <s v="Shipment"/>
    <n v="221"/>
    <n v="316.02999999999997"/>
  </r>
  <r>
    <s v="Cash on Delivery"/>
    <x v="1"/>
    <x v="1"/>
    <x v="0"/>
    <s v="Branch"/>
    <n v="214"/>
    <n v="306.02"/>
  </r>
  <r>
    <s v="Cash on Delivery"/>
    <x v="1"/>
    <x v="1"/>
    <x v="0"/>
    <s v="Branch"/>
    <n v="208"/>
    <n v="297.44"/>
  </r>
  <r>
    <s v="Cash on Delivery"/>
    <x v="1"/>
    <x v="1"/>
    <x v="0"/>
    <s v="Branch"/>
    <n v="202"/>
    <n v="288.86"/>
  </r>
  <r>
    <s v="Cash on Delivery"/>
    <x v="1"/>
    <x v="1"/>
    <x v="0"/>
    <s v="Branch"/>
    <n v="211"/>
    <n v="301.73"/>
  </r>
  <r>
    <s v="Cash on Delivery"/>
    <x v="1"/>
    <x v="1"/>
    <x v="0"/>
    <s v="Branch"/>
    <n v="205"/>
    <n v="293.14999999999998"/>
  </r>
  <r>
    <s v="Cash on Delivery"/>
    <x v="1"/>
    <x v="1"/>
    <x v="0"/>
    <s v="Branch"/>
    <n v="244"/>
    <n v="348.92"/>
  </r>
  <r>
    <s v="Cash on Delivery"/>
    <x v="1"/>
    <x v="1"/>
    <x v="0"/>
    <s v="Branch"/>
    <n v="238"/>
    <n v="340.34"/>
  </r>
  <r>
    <s v="Cash on Delivery"/>
    <x v="1"/>
    <x v="1"/>
    <x v="0"/>
    <s v="Branch"/>
    <n v="247"/>
    <n v="353.21"/>
  </r>
  <r>
    <s v="Cash on Delivery"/>
    <x v="1"/>
    <x v="1"/>
    <x v="0"/>
    <s v="Branch"/>
    <n v="241"/>
    <n v="344.63"/>
  </r>
  <r>
    <s v="Cash on Delivery"/>
    <x v="1"/>
    <x v="1"/>
    <x v="0"/>
    <s v="Branch"/>
    <n v="235"/>
    <n v="336.05"/>
  </r>
  <r>
    <s v="Cash on Delivery"/>
    <x v="1"/>
    <x v="1"/>
    <x v="0"/>
    <s v="Shipment"/>
    <n v="262"/>
    <n v="374.66"/>
  </r>
  <r>
    <s v="Cash on Delivery"/>
    <x v="1"/>
    <x v="1"/>
    <x v="0"/>
    <s v="Branch"/>
    <n v="256"/>
    <n v="366.08"/>
  </r>
  <r>
    <s v="Cash on Delivery"/>
    <x v="1"/>
    <x v="1"/>
    <x v="0"/>
    <s v="Branch"/>
    <n v="250"/>
    <n v="357.5"/>
  </r>
  <r>
    <s v="Cash on Delivery"/>
    <x v="1"/>
    <x v="1"/>
    <x v="0"/>
    <s v="Branch"/>
    <n v="259"/>
    <n v="370.37"/>
  </r>
  <r>
    <s v="Cash on Delivery"/>
    <x v="1"/>
    <x v="1"/>
    <x v="0"/>
    <s v="Branch"/>
    <n v="253"/>
    <n v="361.79"/>
  </r>
  <r>
    <s v="Cash on Delivery"/>
    <x v="1"/>
    <x v="1"/>
    <x v="0"/>
    <s v="Branch"/>
    <n v="184"/>
    <n v="263.12"/>
  </r>
  <r>
    <s v="Cash on Delivery"/>
    <x v="1"/>
    <x v="1"/>
    <x v="0"/>
    <s v="Branch"/>
    <n v="178"/>
    <n v="254.54"/>
  </r>
  <r>
    <s v="Cash on Delivery"/>
    <x v="1"/>
    <x v="1"/>
    <x v="0"/>
    <s v="Branch"/>
    <n v="172"/>
    <n v="245.96"/>
  </r>
  <r>
    <s v="Cash on Delivery"/>
    <x v="1"/>
    <x v="1"/>
    <x v="0"/>
    <s v="Branch"/>
    <n v="181"/>
    <n v="258.83"/>
  </r>
  <r>
    <s v="Cash on Delivery"/>
    <x v="1"/>
    <x v="1"/>
    <x v="0"/>
    <s v="Branch"/>
    <n v="175"/>
    <n v="250.25"/>
  </r>
  <r>
    <s v="Cash on Delivery"/>
    <x v="1"/>
    <x v="1"/>
    <x v="0"/>
    <s v="Branch"/>
    <n v="169"/>
    <n v="241.67"/>
  </r>
  <r>
    <s v="Cash on Delivery"/>
    <x v="1"/>
    <x v="1"/>
    <x v="0"/>
    <s v="Branch"/>
    <n v="232"/>
    <n v="331.76"/>
  </r>
  <r>
    <s v="Cash on Delivery"/>
    <x v="1"/>
    <x v="1"/>
    <x v="0"/>
    <s v="Branch"/>
    <n v="226"/>
    <n v="323.18"/>
  </r>
  <r>
    <s v="Cash on Delivery"/>
    <x v="1"/>
    <x v="1"/>
    <x v="0"/>
    <s v="Branch"/>
    <n v="220"/>
    <n v="314.60000000000002"/>
  </r>
  <r>
    <s v="Cash on Delivery"/>
    <x v="1"/>
    <x v="1"/>
    <x v="0"/>
    <s v="Branch"/>
    <n v="229"/>
    <n v="327.47000000000003"/>
  </r>
  <r>
    <s v="Cash on Delivery"/>
    <x v="1"/>
    <x v="1"/>
    <x v="0"/>
    <s v="Branch"/>
    <n v="223"/>
    <n v="318.89"/>
  </r>
  <r>
    <s v="Cash on Delivery"/>
    <x v="1"/>
    <x v="1"/>
    <x v="0"/>
    <s v="Branch"/>
    <n v="217"/>
    <n v="310.31"/>
  </r>
  <r>
    <s v="Cash on Delivery"/>
    <x v="1"/>
    <x v="1"/>
    <x v="0"/>
    <s v="Branch"/>
    <n v="196"/>
    <n v="280.27999999999997"/>
  </r>
  <r>
    <s v="Cash on Delivery"/>
    <x v="1"/>
    <x v="1"/>
    <x v="0"/>
    <s v="Branch"/>
    <n v="190"/>
    <n v="271.7"/>
  </r>
  <r>
    <s v="Cash on Delivery"/>
    <x v="1"/>
    <x v="1"/>
    <x v="0"/>
    <s v="Branch"/>
    <n v="199"/>
    <n v="284.57"/>
  </r>
  <r>
    <s v="Cash on Delivery"/>
    <x v="1"/>
    <x v="1"/>
    <x v="0"/>
    <s v="Branch"/>
    <n v="193"/>
    <n v="275.99"/>
  </r>
  <r>
    <s v="Cash on Delivery"/>
    <x v="1"/>
    <x v="1"/>
    <x v="0"/>
    <s v="Branch"/>
    <n v="187"/>
    <n v="267.41000000000003"/>
  </r>
  <r>
    <s v="Cash on Delivery"/>
    <x v="1"/>
    <x v="1"/>
    <x v="0"/>
    <s v="Branch"/>
    <n v="278"/>
    <n v="397.54"/>
  </r>
  <r>
    <s v="Cash on Delivery"/>
    <x v="1"/>
    <x v="1"/>
    <x v="0"/>
    <s v="Branch"/>
    <n v="326"/>
    <n v="466.18"/>
  </r>
  <r>
    <s v="Cash on Delivery"/>
    <x v="1"/>
    <x v="1"/>
    <x v="0"/>
    <s v="Branch"/>
    <n v="280"/>
    <n v="400.4"/>
  </r>
  <r>
    <s v="Cash on Delivery"/>
    <x v="1"/>
    <x v="1"/>
    <x v="0"/>
    <s v="Branch"/>
    <n v="834"/>
    <n v="1192.6199999999999"/>
  </r>
  <r>
    <s v="Cash on Delivery"/>
    <x v="1"/>
    <x v="1"/>
    <x v="0"/>
    <s v="Branch"/>
    <n v="867"/>
    <n v="1239.81"/>
  </r>
  <r>
    <s v="Cash on Delivery"/>
    <x v="1"/>
    <x v="1"/>
    <x v="0"/>
    <s v="Branch"/>
    <n v="931"/>
    <n v="1331.33"/>
  </r>
  <r>
    <s v="Cash on Delivery"/>
    <x v="1"/>
    <x v="1"/>
    <x v="0"/>
    <s v="Branch"/>
    <n v="932"/>
    <n v="1332.76"/>
  </r>
  <r>
    <s v="Cash on Delivery"/>
    <x v="1"/>
    <x v="1"/>
    <x v="0"/>
    <s v="Branch"/>
    <n v="933"/>
    <n v="1334.19"/>
  </r>
  <r>
    <s v="Cash on Delivery"/>
    <x v="1"/>
    <x v="1"/>
    <x v="0"/>
    <s v="Branch"/>
    <n v="873"/>
    <n v="526.24"/>
  </r>
  <r>
    <s v="Cash on Delivery"/>
    <x v="1"/>
    <x v="1"/>
    <x v="0"/>
    <s v="Branch"/>
    <n v="327"/>
    <n v="467.61"/>
  </r>
  <r>
    <s v="Cash on Delivery"/>
    <x v="1"/>
    <x v="1"/>
    <x v="0"/>
    <s v="Branch"/>
    <n v="183"/>
    <n v="261.69"/>
  </r>
  <r>
    <s v="Cash on Delivery"/>
    <x v="1"/>
    <x v="1"/>
    <x v="0"/>
    <s v="Branch"/>
    <n v="177"/>
    <n v="253.11"/>
  </r>
  <r>
    <s v="Cash on Delivery"/>
    <x v="1"/>
    <x v="1"/>
    <x v="0"/>
    <s v="Branch"/>
    <n v="171"/>
    <n v="244.53"/>
  </r>
  <r>
    <s v="Cash on Delivery"/>
    <x v="1"/>
    <x v="1"/>
    <x v="0"/>
    <s v="Branch"/>
    <n v="277"/>
    <n v="396.11"/>
  </r>
  <r>
    <s v="Cash on Delivery"/>
    <x v="1"/>
    <x v="1"/>
    <x v="0"/>
    <s v="Branch"/>
    <n v="325"/>
    <n v="464.75"/>
  </r>
  <r>
    <s v="Cash on Delivery"/>
    <x v="1"/>
    <x v="1"/>
    <x v="0"/>
    <s v="Branch"/>
    <n v="842"/>
    <n v="1204.06"/>
  </r>
  <r>
    <s v="Cash on Delivery"/>
    <x v="1"/>
    <x v="1"/>
    <x v="0"/>
    <s v="Branch"/>
    <n v="876"/>
    <n v="1252.68"/>
  </r>
  <r>
    <s v="Cash on Delivery"/>
    <x v="1"/>
    <x v="1"/>
    <x v="0"/>
    <s v="Branch"/>
    <n v="332"/>
    <n v="474.76"/>
  </r>
  <r>
    <s v="Cash on Delivery"/>
    <x v="1"/>
    <x v="1"/>
    <x v="0"/>
    <s v="Branch"/>
    <n v="302"/>
    <n v="431.86"/>
  </r>
  <r>
    <s v="Cash on Delivery"/>
    <x v="1"/>
    <x v="1"/>
    <x v="0"/>
    <s v="Branch"/>
    <n v="256"/>
    <n v="366.08"/>
  </r>
  <r>
    <s v="Cash on Delivery"/>
    <x v="1"/>
    <x v="1"/>
    <x v="0"/>
    <s v="Branch"/>
    <n v="304"/>
    <n v="434.72"/>
  </r>
  <r>
    <s v="Cash on Delivery"/>
    <x v="1"/>
    <x v="1"/>
    <x v="0"/>
    <s v="Branch"/>
    <n v="784"/>
    <n v="1121.1199999999999"/>
  </r>
  <r>
    <s v="Cash on Delivery"/>
    <x v="1"/>
    <x v="1"/>
    <x v="0"/>
    <s v="Branch"/>
    <n v="837"/>
    <n v="1196.9100000000001"/>
  </r>
  <r>
    <s v="Cash on Delivery"/>
    <x v="1"/>
    <x v="1"/>
    <x v="0"/>
    <s v="Branch"/>
    <n v="870"/>
    <n v="1244.0999999999999"/>
  </r>
  <r>
    <s v="Cash on Delivery"/>
    <x v="1"/>
    <x v="1"/>
    <x v="0"/>
    <s v="Branch"/>
    <n v="942"/>
    <n v="1347.06"/>
  </r>
  <r>
    <s v="Cash on Delivery"/>
    <x v="1"/>
    <x v="1"/>
    <x v="0"/>
    <s v="Branch"/>
    <n v="943"/>
    <n v="1348.49"/>
  </r>
  <r>
    <s v="Cash on Delivery"/>
    <x v="1"/>
    <x v="1"/>
    <x v="0"/>
    <s v="Branch"/>
    <n v="944"/>
    <n v="1349.92"/>
  </r>
  <r>
    <s v="Cash on Delivery"/>
    <x v="1"/>
    <x v="1"/>
    <x v="0"/>
    <s v="Branch"/>
    <n v="823"/>
    <n v="526.24"/>
  </r>
  <r>
    <s v="Cash on Delivery"/>
    <x v="1"/>
    <x v="1"/>
    <x v="0"/>
    <s v="Branch"/>
    <n v="877"/>
    <n v="526.24"/>
  </r>
  <r>
    <s v="Cash on Delivery"/>
    <x v="1"/>
    <x v="1"/>
    <x v="0"/>
    <s v="Branch"/>
    <n v="303"/>
    <n v="433.29"/>
  </r>
  <r>
    <s v="Cash on Delivery"/>
    <x v="1"/>
    <x v="1"/>
    <x v="0"/>
    <s v="Branch"/>
    <n v="363"/>
    <n v="519.09"/>
  </r>
  <r>
    <s v="Cash on Delivery"/>
    <x v="1"/>
    <x v="1"/>
    <x v="0"/>
    <s v="Branch"/>
    <n v="357"/>
    <n v="510.51"/>
  </r>
  <r>
    <s v="Cash on Delivery"/>
    <x v="1"/>
    <x v="1"/>
    <x v="0"/>
    <s v="Branch"/>
    <n v="331"/>
    <n v="473.33"/>
  </r>
  <r>
    <s v="Cash on Delivery"/>
    <x v="1"/>
    <x v="1"/>
    <x v="0"/>
    <s v="Branch"/>
    <n v="259"/>
    <n v="370.37"/>
  </r>
  <r>
    <s v="Cash on Delivery"/>
    <x v="1"/>
    <x v="1"/>
    <x v="0"/>
    <s v="Branch"/>
    <n v="793"/>
    <n v="1133.99"/>
  </r>
  <r>
    <s v="Cash on Delivery"/>
    <x v="1"/>
    <x v="1"/>
    <x v="0"/>
    <s v="Branch"/>
    <n v="846"/>
    <n v="1209.78"/>
  </r>
  <r>
    <s v="Cash on Delivery"/>
    <x v="1"/>
    <x v="1"/>
    <x v="0"/>
    <s v="Branch"/>
    <n v="879"/>
    <n v="1256.97"/>
  </r>
  <r>
    <s v="Cash on Delivery"/>
    <x v="1"/>
    <x v="1"/>
    <x v="0"/>
    <s v="Branch"/>
    <n v="308"/>
    <n v="440.44"/>
  </r>
  <r>
    <s v="Cash on Delivery"/>
    <x v="1"/>
    <x v="1"/>
    <x v="0"/>
    <s v="Branch"/>
    <n v="236"/>
    <n v="337.48"/>
  </r>
  <r>
    <s v="Cash on Delivery"/>
    <x v="1"/>
    <x v="1"/>
    <x v="0"/>
    <s v="Branch"/>
    <n v="284"/>
    <n v="406.12"/>
  </r>
  <r>
    <s v="Cash on Delivery"/>
    <x v="1"/>
    <x v="1"/>
    <x v="0"/>
    <s v="Branch"/>
    <n v="310"/>
    <n v="443.3"/>
  </r>
  <r>
    <s v="Cash on Delivery"/>
    <x v="1"/>
    <x v="1"/>
    <x v="0"/>
    <s v="Branch"/>
    <n v="238"/>
    <n v="340.34"/>
  </r>
  <r>
    <s v="Cash on Delivery"/>
    <x v="1"/>
    <x v="1"/>
    <x v="0"/>
    <s v="Branch"/>
    <n v="280"/>
    <n v="400.4"/>
  </r>
  <r>
    <s v="Cash on Delivery"/>
    <x v="1"/>
    <x v="1"/>
    <x v="0"/>
    <s v="Branch"/>
    <n v="787"/>
    <n v="1125.4100000000001"/>
  </r>
  <r>
    <s v="Cash on Delivery"/>
    <x v="1"/>
    <x v="1"/>
    <x v="0"/>
    <s v="Branch"/>
    <n v="841"/>
    <n v="1202.6300000000001"/>
  </r>
  <r>
    <s v="Cash on Delivery"/>
    <x v="1"/>
    <x v="1"/>
    <x v="0"/>
    <s v="Branch"/>
    <n v="874"/>
    <n v="1249.82"/>
  </r>
  <r>
    <s v="Cash on Delivery"/>
    <x v="1"/>
    <x v="1"/>
    <x v="0"/>
    <s v="Branch"/>
    <n v="953"/>
    <n v="1362.79"/>
  </r>
  <r>
    <s v="Cash on Delivery"/>
    <x v="1"/>
    <x v="1"/>
    <x v="0"/>
    <s v="Branch"/>
    <n v="954"/>
    <n v="1364.22"/>
  </r>
  <r>
    <s v="Cash on Delivery"/>
    <x v="1"/>
    <x v="1"/>
    <x v="0"/>
    <s v="Branch"/>
    <n v="827"/>
    <n v="526.24"/>
  </r>
  <r>
    <s v="Cash on Delivery"/>
    <x v="1"/>
    <x v="1"/>
    <x v="0"/>
    <s v="Branch"/>
    <n v="880"/>
    <n v="526.24"/>
  </r>
  <r>
    <s v="Cash on Delivery"/>
    <x v="1"/>
    <x v="1"/>
    <x v="0"/>
    <s v="Branch"/>
    <n v="285"/>
    <n v="407.55"/>
  </r>
  <r>
    <s v="Cash on Delivery"/>
    <x v="1"/>
    <x v="1"/>
    <x v="0"/>
    <s v="Branch"/>
    <n v="303"/>
    <n v="433.29"/>
  </r>
  <r>
    <s v="Cash on Delivery"/>
    <x v="1"/>
    <x v="1"/>
    <x v="0"/>
    <s v="Branch"/>
    <n v="297"/>
    <n v="424.71"/>
  </r>
  <r>
    <s v="Cash on Delivery"/>
    <x v="1"/>
    <x v="1"/>
    <x v="0"/>
    <s v="Branch"/>
    <n v="291"/>
    <n v="416.13"/>
  </r>
  <r>
    <s v="Cash on Delivery"/>
    <x v="1"/>
    <x v="1"/>
    <x v="0"/>
    <s v="Branch"/>
    <n v="307"/>
    <n v="439.01"/>
  </r>
  <r>
    <s v="Cash on Delivery"/>
    <x v="1"/>
    <x v="1"/>
    <x v="0"/>
    <s v="Branch"/>
    <n v="235"/>
    <n v="336.05"/>
  </r>
  <r>
    <s v="Cash on Delivery"/>
    <x v="1"/>
    <x v="1"/>
    <x v="0"/>
    <s v="Branch"/>
    <n v="283"/>
    <n v="404.69"/>
  </r>
  <r>
    <s v="Cash on Delivery"/>
    <x v="1"/>
    <x v="1"/>
    <x v="0"/>
    <s v="Branch"/>
    <n v="796"/>
    <n v="1138.28"/>
  </r>
  <r>
    <s v="Cash on Delivery"/>
    <x v="1"/>
    <x v="1"/>
    <x v="0"/>
    <s v="Branch"/>
    <n v="883"/>
    <n v="1262.69"/>
  </r>
  <r>
    <s v="Cash on Delivery"/>
    <x v="1"/>
    <x v="1"/>
    <x v="0"/>
    <s v="Branch"/>
    <n v="290"/>
    <n v="414.7"/>
  </r>
  <r>
    <s v="Cash on Delivery"/>
    <x v="1"/>
    <x v="1"/>
    <x v="0"/>
    <s v="Branch"/>
    <n v="338"/>
    <n v="483.34"/>
  </r>
  <r>
    <s v="Cash on Delivery"/>
    <x v="1"/>
    <x v="1"/>
    <x v="0"/>
    <s v="Branch"/>
    <n v="334"/>
    <n v="477.62"/>
  </r>
  <r>
    <s v="Cash on Delivery"/>
    <x v="1"/>
    <x v="1"/>
    <x v="0"/>
    <s v="Branch"/>
    <n v="832"/>
    <n v="1189.76"/>
  </r>
  <r>
    <s v="Cash on Delivery"/>
    <x v="1"/>
    <x v="1"/>
    <x v="0"/>
    <s v="Branch"/>
    <n v="865"/>
    <n v="1236.95"/>
  </r>
  <r>
    <s v="Cash on Delivery"/>
    <x v="1"/>
    <x v="1"/>
    <x v="0"/>
    <s v="Branch"/>
    <n v="926"/>
    <n v="1324.18"/>
  </r>
  <r>
    <s v="Cash on Delivery"/>
    <x v="1"/>
    <x v="1"/>
    <x v="0"/>
    <s v="Branch"/>
    <n v="927"/>
    <n v="1325.61"/>
  </r>
  <r>
    <s v="Cash on Delivery"/>
    <x v="1"/>
    <x v="1"/>
    <x v="0"/>
    <s v="Branch"/>
    <n v="928"/>
    <n v="1327.04"/>
  </r>
  <r>
    <s v="Cash on Delivery"/>
    <x v="1"/>
    <x v="1"/>
    <x v="0"/>
    <s v="Branch"/>
    <n v="871"/>
    <n v="526.24"/>
  </r>
  <r>
    <s v="Cash on Delivery"/>
    <x v="1"/>
    <x v="1"/>
    <x v="0"/>
    <s v="Branch"/>
    <n v="213"/>
    <n v="304.58999999999997"/>
  </r>
  <r>
    <s v="Cash on Delivery"/>
    <x v="1"/>
    <x v="1"/>
    <x v="0"/>
    <s v="Branch"/>
    <n v="207"/>
    <n v="296.01"/>
  </r>
  <r>
    <s v="Cash on Delivery"/>
    <x v="1"/>
    <x v="1"/>
    <x v="0"/>
    <s v="Branch"/>
    <n v="289"/>
    <n v="413.27"/>
  </r>
  <r>
    <s v="Cash on Delivery"/>
    <x v="1"/>
    <x v="1"/>
    <x v="0"/>
    <s v="Branch"/>
    <n v="337"/>
    <n v="481.91"/>
  </r>
  <r>
    <s v="Cash on Delivery"/>
    <x v="1"/>
    <x v="1"/>
    <x v="0"/>
    <s v="Branch"/>
    <n v="841"/>
    <n v="1202.6300000000001"/>
  </r>
  <r>
    <s v="Cash on Delivery"/>
    <x v="1"/>
    <x v="1"/>
    <x v="0"/>
    <s v="Branch"/>
    <n v="874"/>
    <n v="1249.82"/>
  </r>
  <r>
    <s v="Cash on Delivery"/>
    <x v="1"/>
    <x v="1"/>
    <x v="0"/>
    <s v="Branch"/>
    <n v="296"/>
    <n v="423.28"/>
  </r>
  <r>
    <s v="Cash on Delivery"/>
    <x v="1"/>
    <x v="1"/>
    <x v="0"/>
    <s v="Branch"/>
    <n v="292"/>
    <n v="417.56"/>
  </r>
  <r>
    <s v="Cash on Delivery"/>
    <x v="1"/>
    <x v="1"/>
    <x v="0"/>
    <s v="Branch"/>
    <n v="340"/>
    <n v="486.2"/>
  </r>
  <r>
    <s v="Cash on Delivery"/>
    <x v="1"/>
    <x v="1"/>
    <x v="0"/>
    <s v="Branch"/>
    <n v="831"/>
    <n v="1188.33"/>
  </r>
  <r>
    <s v="Cash on Delivery"/>
    <x v="1"/>
    <x v="1"/>
    <x v="0"/>
    <s v="Branch"/>
    <n v="864"/>
    <n v="1235.52"/>
  </r>
  <r>
    <s v="Cash on Delivery"/>
    <x v="1"/>
    <x v="1"/>
    <x v="0"/>
    <s v="Branch"/>
    <n v="923"/>
    <n v="1319.89"/>
  </r>
  <r>
    <s v="Cash on Delivery"/>
    <x v="1"/>
    <x v="1"/>
    <x v="0"/>
    <s v="Branch"/>
    <n v="924"/>
    <n v="1321.32"/>
  </r>
  <r>
    <s v="Cash on Delivery"/>
    <x v="1"/>
    <x v="1"/>
    <x v="0"/>
    <s v="Branch"/>
    <n v="925"/>
    <n v="1322.75"/>
  </r>
  <r>
    <s v="Cash on Delivery"/>
    <x v="1"/>
    <x v="1"/>
    <x v="0"/>
    <s v="Branch"/>
    <n v="870"/>
    <n v="526.24"/>
  </r>
  <r>
    <s v="Cash on Delivery"/>
    <x v="1"/>
    <x v="1"/>
    <x v="0"/>
    <s v="Branch"/>
    <n v="339"/>
    <n v="484.77"/>
  </r>
  <r>
    <s v="Cash on Delivery"/>
    <x v="1"/>
    <x v="1"/>
    <x v="0"/>
    <s v="Branch"/>
    <n v="231"/>
    <n v="330.33"/>
  </r>
  <r>
    <s v="Cash on Delivery"/>
    <x v="1"/>
    <x v="1"/>
    <x v="0"/>
    <s v="Branch"/>
    <n v="225"/>
    <n v="321.75"/>
  </r>
  <r>
    <s v="Cash on Delivery"/>
    <x v="1"/>
    <x v="1"/>
    <x v="0"/>
    <s v="Branch"/>
    <n v="219"/>
    <n v="313.17"/>
  </r>
  <r>
    <s v="Cash on Delivery"/>
    <x v="1"/>
    <x v="1"/>
    <x v="0"/>
    <s v="Branch"/>
    <n v="295"/>
    <n v="421.85"/>
  </r>
  <r>
    <s v="Cash on Delivery"/>
    <x v="1"/>
    <x v="1"/>
    <x v="0"/>
    <s v="Branch"/>
    <n v="343"/>
    <n v="490.49"/>
  </r>
  <r>
    <s v="Cash on Delivery"/>
    <x v="1"/>
    <x v="1"/>
    <x v="0"/>
    <s v="Branch"/>
    <n v="840"/>
    <n v="1201.2"/>
  </r>
  <r>
    <s v="Cash on Delivery"/>
    <x v="1"/>
    <x v="1"/>
    <x v="1"/>
    <s v="Branch"/>
    <n v="873"/>
    <n v="1248.3900000000001"/>
  </r>
  <r>
    <s v="Cash on Delivery"/>
    <x v="1"/>
    <x v="1"/>
    <x v="1"/>
    <s v="Branch"/>
    <n v="338"/>
    <n v="483.34"/>
  </r>
  <r>
    <s v="Cash on Delivery"/>
    <x v="1"/>
    <x v="1"/>
    <x v="1"/>
    <s v="Branch"/>
    <n v="260"/>
    <n v="371.8"/>
  </r>
  <r>
    <s v="Cash on Delivery"/>
    <x v="1"/>
    <x v="1"/>
    <x v="1"/>
    <s v="Branch"/>
    <n v="308"/>
    <n v="440.44"/>
  </r>
  <r>
    <s v="Cash on Delivery"/>
    <x v="1"/>
    <x v="1"/>
    <x v="1"/>
    <s v="Branch"/>
    <n v="334"/>
    <n v="477.62"/>
  </r>
  <r>
    <s v="Cash on Delivery"/>
    <x v="1"/>
    <x v="1"/>
    <x v="1"/>
    <s v="Branch"/>
    <n v="262"/>
    <n v="374.66"/>
  </r>
  <r>
    <s v="Cash on Delivery"/>
    <x v="1"/>
    <x v="1"/>
    <x v="1"/>
    <s v="Branch"/>
    <n v="310"/>
    <n v="443.3"/>
  </r>
  <r>
    <s v="Cash on Delivery"/>
    <x v="1"/>
    <x v="1"/>
    <x v="1"/>
    <s v="Branch"/>
    <n v="783"/>
    <n v="1119.69"/>
  </r>
  <r>
    <s v="Cash on Delivery"/>
    <x v="1"/>
    <x v="1"/>
    <x v="1"/>
    <s v="Branch"/>
    <n v="836"/>
    <n v="1195.48"/>
  </r>
  <r>
    <s v="Cash on Delivery"/>
    <x v="1"/>
    <x v="1"/>
    <x v="1"/>
    <s v="Branch"/>
    <n v="939"/>
    <n v="1342.77"/>
  </r>
  <r>
    <s v="Cash on Delivery"/>
    <x v="1"/>
    <x v="1"/>
    <x v="1"/>
    <s v="Branch"/>
    <n v="940"/>
    <n v="1344.2"/>
  </r>
  <r>
    <s v="Cash on Delivery"/>
    <x v="1"/>
    <x v="1"/>
    <x v="1"/>
    <s v="Branch"/>
    <n v="941"/>
    <n v="1345.63"/>
  </r>
  <r>
    <s v="Cash on Delivery"/>
    <x v="1"/>
    <x v="1"/>
    <x v="1"/>
    <s v="Branch"/>
    <n v="876"/>
    <n v="526.24"/>
  </r>
  <r>
    <s v="Cash on Delivery"/>
    <x v="1"/>
    <x v="1"/>
    <x v="1"/>
    <s v="Branch"/>
    <n v="309"/>
    <n v="441.87"/>
  </r>
  <r>
    <s v="Cash on Delivery"/>
    <x v="1"/>
    <x v="1"/>
    <x v="1"/>
    <s v="Branch"/>
    <n v="135"/>
    <n v="193.05"/>
  </r>
  <r>
    <s v="Cash on Delivery"/>
    <x v="1"/>
    <x v="1"/>
    <x v="1"/>
    <s v="Branch"/>
    <n v="129"/>
    <n v="184.47"/>
  </r>
  <r>
    <s v="Cash on Delivery"/>
    <x v="1"/>
    <x v="1"/>
    <x v="1"/>
    <s v="Branch"/>
    <n v="369"/>
    <n v="527.66999999999996"/>
  </r>
  <r>
    <s v="Cash on Delivery"/>
    <x v="1"/>
    <x v="1"/>
    <x v="1"/>
    <s v="Branch"/>
    <n v="337"/>
    <n v="481.91"/>
  </r>
  <r>
    <s v="Cash on Delivery"/>
    <x v="1"/>
    <x v="1"/>
    <x v="1"/>
    <s v="Branch"/>
    <n v="265"/>
    <n v="378.95"/>
  </r>
  <r>
    <s v="Cash on Delivery"/>
    <x v="1"/>
    <x v="1"/>
    <x v="1"/>
    <s v="Branch"/>
    <n v="307"/>
    <n v="439.01"/>
  </r>
  <r>
    <s v="Cash on Delivery"/>
    <x v="1"/>
    <x v="1"/>
    <x v="1"/>
    <s v="Branch"/>
    <n v="792"/>
    <n v="1132.56"/>
  </r>
  <r>
    <s v="Cash on Delivery"/>
    <x v="1"/>
    <x v="1"/>
    <x v="1"/>
    <s v="Branch"/>
    <n v="845"/>
    <n v="1208.3499999999999"/>
  </r>
  <r>
    <s v="Cash on Delivery"/>
    <x v="1"/>
    <x v="1"/>
    <x v="1"/>
    <s v="Branch"/>
    <n v="878"/>
    <n v="1255.54"/>
  </r>
  <r>
    <s v="Cash on Delivery"/>
    <x v="1"/>
    <x v="1"/>
    <x v="1"/>
    <s v="Branch"/>
    <n v="266"/>
    <n v="380.38"/>
  </r>
  <r>
    <s v="Cash on Delivery"/>
    <x v="1"/>
    <x v="1"/>
    <x v="1"/>
    <s v="Branch"/>
    <n v="314"/>
    <n v="449.02"/>
  </r>
  <r>
    <s v="Cash on Delivery"/>
    <x v="1"/>
    <x v="1"/>
    <x v="1"/>
    <s v="Branch"/>
    <n v="268"/>
    <n v="383.24"/>
  </r>
  <r>
    <s v="Cash on Delivery"/>
    <x v="1"/>
    <x v="1"/>
    <x v="1"/>
    <s v="Branch"/>
    <n v="316"/>
    <n v="451.88"/>
  </r>
  <r>
    <s v="Cash on Delivery"/>
    <x v="1"/>
    <x v="1"/>
    <x v="1"/>
    <s v="Branch"/>
    <n v="835"/>
    <n v="1194.05"/>
  </r>
  <r>
    <s v="Cash on Delivery"/>
    <x v="1"/>
    <x v="1"/>
    <x v="1"/>
    <s v="Branch"/>
    <n v="869"/>
    <n v="1242.67"/>
  </r>
  <r>
    <s v="Cash on Delivery"/>
    <x v="1"/>
    <x v="1"/>
    <x v="1"/>
    <s v="Branch"/>
    <n v="937"/>
    <n v="1339.91"/>
  </r>
  <r>
    <s v="Cash on Delivery"/>
    <x v="1"/>
    <x v="1"/>
    <x v="1"/>
    <s v="Branch"/>
    <n v="938"/>
    <n v="1341.34"/>
  </r>
  <r>
    <s v="Cash on Delivery"/>
    <x v="1"/>
    <x v="1"/>
    <x v="1"/>
    <s v="Branch"/>
    <n v="875"/>
    <n v="526.24"/>
  </r>
  <r>
    <s v="Cash on Delivery"/>
    <x v="1"/>
    <x v="1"/>
    <x v="1"/>
    <s v="Branch"/>
    <n v="315"/>
    <n v="450.45"/>
  </r>
  <r>
    <s v="Cash on Delivery"/>
    <x v="1"/>
    <x v="1"/>
    <x v="1"/>
    <s v="Branch"/>
    <n v="153"/>
    <n v="218.79"/>
  </r>
  <r>
    <s v="Cash on Delivery"/>
    <x v="1"/>
    <x v="1"/>
    <x v="1"/>
    <s v="Branch"/>
    <n v="147"/>
    <n v="210.21"/>
  </r>
  <r>
    <s v="Cash on Delivery"/>
    <x v="1"/>
    <x v="1"/>
    <x v="1"/>
    <s v="Branch"/>
    <n v="141"/>
    <n v="201.63"/>
  </r>
  <r>
    <s v="Cash on Delivery"/>
    <x v="1"/>
    <x v="1"/>
    <x v="1"/>
    <s v="Branch"/>
    <n v="313"/>
    <n v="447.59"/>
  </r>
  <r>
    <s v="Cash on Delivery"/>
    <x v="1"/>
    <x v="1"/>
    <x v="1"/>
    <s v="Branch"/>
    <n v="844"/>
    <n v="1206.92"/>
  </r>
  <r>
    <s v="Cash on Delivery"/>
    <x v="1"/>
    <x v="1"/>
    <x v="1"/>
    <s v="Branch"/>
    <n v="877"/>
    <n v="1254.1099999999999"/>
  </r>
  <r>
    <s v="Cash on Delivery"/>
    <x v="1"/>
    <x v="1"/>
    <x v="1"/>
    <s v="Branch"/>
    <n v="284"/>
    <n v="406.12"/>
  </r>
  <r>
    <s v="Cash on Delivery"/>
    <x v="1"/>
    <x v="1"/>
    <x v="1"/>
    <s v="Branch"/>
    <n v="332"/>
    <n v="474.76"/>
  </r>
  <r>
    <s v="Cash on Delivery"/>
    <x v="1"/>
    <x v="1"/>
    <x v="1"/>
    <s v="Branch"/>
    <n v="286"/>
    <n v="408.98"/>
  </r>
  <r>
    <s v="Cash on Delivery"/>
    <x v="1"/>
    <x v="1"/>
    <x v="1"/>
    <s v="Branch"/>
    <n v="328"/>
    <n v="469.04"/>
  </r>
  <r>
    <s v="Cash on Delivery"/>
    <x v="1"/>
    <x v="1"/>
    <x v="1"/>
    <s v="Branch"/>
    <n v="833"/>
    <n v="1191.19"/>
  </r>
  <r>
    <s v="Cash on Delivery"/>
    <x v="1"/>
    <x v="1"/>
    <x v="1"/>
    <s v="Branch"/>
    <n v="866"/>
    <n v="1238.3800000000001"/>
  </r>
  <r>
    <s v="Cash on Delivery"/>
    <x v="1"/>
    <x v="1"/>
    <x v="1"/>
    <s v="Branch"/>
    <n v="929"/>
    <n v="1328.47"/>
  </r>
  <r>
    <s v="Cash on Delivery"/>
    <x v="1"/>
    <x v="1"/>
    <x v="1"/>
    <s v="Branch"/>
    <n v="930"/>
    <n v="1329.9"/>
  </r>
  <r>
    <s v="Cash on Delivery"/>
    <x v="1"/>
    <x v="1"/>
    <x v="1"/>
    <s v="Branch"/>
    <n v="872"/>
    <n v="526.24"/>
  </r>
  <r>
    <s v="Cash on Delivery"/>
    <x v="1"/>
    <x v="1"/>
    <x v="1"/>
    <s v="Branch"/>
    <n v="333"/>
    <n v="476.19"/>
  </r>
  <r>
    <s v="Cash on Delivery"/>
    <x v="1"/>
    <x v="1"/>
    <x v="1"/>
    <s v="Branch"/>
    <n v="201"/>
    <n v="287.43"/>
  </r>
  <r>
    <s v="Cash on Delivery"/>
    <x v="1"/>
    <x v="1"/>
    <x v="1"/>
    <s v="Branch"/>
    <n v="195"/>
    <n v="278.85000000000002"/>
  </r>
  <r>
    <s v="Cash on Delivery"/>
    <x v="1"/>
    <x v="1"/>
    <x v="1"/>
    <s v="Branch"/>
    <n v="189"/>
    <n v="270.27"/>
  </r>
  <r>
    <s v="Cash on Delivery"/>
    <x v="1"/>
    <x v="1"/>
    <x v="1"/>
    <s v="Branch"/>
    <n v="283"/>
    <n v="404.69"/>
  </r>
  <r>
    <s v="Cash on Delivery"/>
    <x v="1"/>
    <x v="1"/>
    <x v="1"/>
    <s v="Branch"/>
    <n v="331"/>
    <n v="473.33"/>
  </r>
  <r>
    <s v="Cash on Delivery"/>
    <x v="1"/>
    <x v="1"/>
    <x v="1"/>
    <s v="Branch"/>
    <n v="875"/>
    <n v="1251.25"/>
  </r>
  <r>
    <s v="Cash on Delivery"/>
    <x v="1"/>
    <x v="1"/>
    <x v="1"/>
    <s v="Branch"/>
    <n v="272"/>
    <n v="388.96"/>
  </r>
  <r>
    <s v="Cash on Delivery"/>
    <x v="1"/>
    <x v="1"/>
    <x v="1"/>
    <s v="Branch"/>
    <n v="320"/>
    <n v="457.6"/>
  </r>
  <r>
    <s v="Cash on Delivery"/>
    <x v="1"/>
    <x v="1"/>
    <x v="1"/>
    <s v="Branch"/>
    <n v="274"/>
    <n v="391.82"/>
  </r>
  <r>
    <s v="Cash on Delivery"/>
    <x v="1"/>
    <x v="1"/>
    <x v="1"/>
    <s v="Branch"/>
    <n v="322"/>
    <n v="460.46"/>
  </r>
  <r>
    <s v="Cash on Delivery"/>
    <x v="1"/>
    <x v="1"/>
    <x v="1"/>
    <s v="Branch"/>
    <n v="868"/>
    <n v="1241.24"/>
  </r>
  <r>
    <s v="Cash on Delivery"/>
    <x v="1"/>
    <x v="1"/>
    <x v="1"/>
    <s v="Branch"/>
    <n v="934"/>
    <n v="1335.62"/>
  </r>
  <r>
    <s v="Cash on Delivery"/>
    <x v="1"/>
    <x v="1"/>
    <x v="1"/>
    <s v="Branch"/>
    <n v="935"/>
    <n v="1337.05"/>
  </r>
  <r>
    <s v="Cash on Delivery"/>
    <x v="1"/>
    <x v="1"/>
    <x v="1"/>
    <s v="Branch"/>
    <n v="936"/>
    <n v="1338.48"/>
  </r>
  <r>
    <s v="Cash on Delivery"/>
    <x v="1"/>
    <x v="1"/>
    <x v="1"/>
    <s v="Branch"/>
    <n v="874"/>
    <n v="526.24"/>
  </r>
  <r>
    <s v="Cash on Delivery"/>
    <x v="1"/>
    <x v="1"/>
    <x v="1"/>
    <s v="Branch"/>
    <n v="321"/>
    <n v="459.03"/>
  </r>
  <r>
    <s v="Cash on Delivery"/>
    <x v="1"/>
    <x v="1"/>
    <x v="1"/>
    <s v="Branch"/>
    <n v="165"/>
    <n v="235.95"/>
  </r>
  <r>
    <s v="Cash on Delivery"/>
    <x v="1"/>
    <x v="1"/>
    <x v="1"/>
    <s v="Branch"/>
    <n v="159"/>
    <n v="227.37"/>
  </r>
  <r>
    <s v="Cash on Delivery"/>
    <x v="1"/>
    <x v="1"/>
    <x v="1"/>
    <s v="Branch"/>
    <n v="271"/>
    <n v="387.53"/>
  </r>
  <r>
    <s v="Cash on Delivery"/>
    <x v="1"/>
    <x v="1"/>
    <x v="1"/>
    <s v="Branch"/>
    <n v="319"/>
    <n v="456.17"/>
  </r>
  <r>
    <s v="Cash on Delivery"/>
    <x v="1"/>
    <x v="1"/>
    <x v="1"/>
    <s v="Branch"/>
    <n v="843"/>
    <n v="1205.49"/>
  </r>
  <r>
    <s v="Cash on Delivery"/>
    <x v="1"/>
    <x v="1"/>
    <x v="1"/>
    <s v="Branch"/>
    <n v="314"/>
    <n v="449.02"/>
  </r>
  <r>
    <s v="Cash on Delivery"/>
    <x v="1"/>
    <x v="1"/>
    <x v="1"/>
    <s v="Branch"/>
    <n v="242"/>
    <n v="346.06"/>
  </r>
  <r>
    <s v="Cash on Delivery"/>
    <x v="1"/>
    <x v="1"/>
    <x v="1"/>
    <s v="Branch"/>
    <n v="290"/>
    <n v="414.7"/>
  </r>
  <r>
    <s v="Cash on Delivery"/>
    <x v="1"/>
    <x v="1"/>
    <x v="1"/>
    <s v="Branch"/>
    <n v="316"/>
    <n v="451.88"/>
  </r>
  <r>
    <s v="Cash on Delivery"/>
    <x v="1"/>
    <x v="1"/>
    <x v="1"/>
    <s v="Branch"/>
    <n v="286"/>
    <n v="408.98"/>
  </r>
  <r>
    <s v="Cash on Delivery"/>
    <x v="1"/>
    <x v="1"/>
    <x v="1"/>
    <s v="Branch"/>
    <n v="840"/>
    <n v="1201.2"/>
  </r>
  <r>
    <s v="Cash on Delivery"/>
    <x v="1"/>
    <x v="1"/>
    <x v="1"/>
    <s v="Branch"/>
    <n v="873"/>
    <n v="1248.3900000000001"/>
  </r>
  <r>
    <s v="Cash on Delivery"/>
    <x v="1"/>
    <x v="1"/>
    <x v="1"/>
    <s v="Branch"/>
    <n v="950"/>
    <n v="1358.5"/>
  </r>
  <r>
    <s v="Cash on Delivery"/>
    <x v="1"/>
    <x v="1"/>
    <x v="1"/>
    <s v="Branch"/>
    <n v="951"/>
    <n v="1359.93"/>
  </r>
  <r>
    <s v="Cash on Delivery"/>
    <x v="1"/>
    <x v="1"/>
    <x v="1"/>
    <s v="Branch"/>
    <n v="952"/>
    <n v="1361.36"/>
  </r>
  <r>
    <s v="Cash on Delivery"/>
    <x v="1"/>
    <x v="1"/>
    <x v="1"/>
    <s v="Branch"/>
    <n v="826"/>
    <n v="526.24"/>
  </r>
  <r>
    <s v="Cash on Delivery"/>
    <x v="1"/>
    <x v="1"/>
    <x v="1"/>
    <s v="Branch"/>
    <n v="879"/>
    <n v="526.24"/>
  </r>
  <r>
    <s v="Cash on Delivery"/>
    <x v="1"/>
    <x v="1"/>
    <x v="1"/>
    <s v="Branch"/>
    <n v="315"/>
    <n v="450.45"/>
  </r>
  <r>
    <s v="Cash on Delivery"/>
    <x v="1"/>
    <x v="1"/>
    <x v="1"/>
    <s v="Branch"/>
    <n v="309"/>
    <n v="441.87"/>
  </r>
  <r>
    <s v="Cash on Delivery"/>
    <x v="1"/>
    <x v="1"/>
    <x v="1"/>
    <s v="Branch"/>
    <n v="313"/>
    <n v="447.59"/>
  </r>
  <r>
    <s v="Cash on Delivery"/>
    <x v="1"/>
    <x v="1"/>
    <x v="1"/>
    <s v="Branch"/>
    <n v="241"/>
    <n v="344.63"/>
  </r>
  <r>
    <s v="Cash on Delivery"/>
    <x v="1"/>
    <x v="1"/>
    <x v="1"/>
    <s v="Branch"/>
    <n v="289"/>
    <n v="413.27"/>
  </r>
  <r>
    <s v="Cash on Delivery"/>
    <x v="1"/>
    <x v="1"/>
    <x v="1"/>
    <s v="Branch"/>
    <n v="795"/>
    <n v="1136.8499999999999"/>
  </r>
  <r>
    <s v="Cash on Delivery"/>
    <x v="1"/>
    <x v="1"/>
    <x v="1"/>
    <s v="Branch"/>
    <n v="849"/>
    <n v="1214.07"/>
  </r>
  <r>
    <s v="Cash on Delivery"/>
    <x v="1"/>
    <x v="1"/>
    <x v="1"/>
    <s v="Branch"/>
    <n v="882"/>
    <n v="1261.26"/>
  </r>
  <r>
    <s v="Cash on Delivery"/>
    <x v="1"/>
    <x v="1"/>
    <x v="1"/>
    <s v="Branch"/>
    <n v="320"/>
    <n v="457.6"/>
  </r>
  <r>
    <s v="Cash on Delivery"/>
    <x v="1"/>
    <x v="1"/>
    <x v="1"/>
    <s v="Branch"/>
    <n v="248"/>
    <n v="354.64"/>
  </r>
  <r>
    <s v="Cash on Delivery"/>
    <x v="1"/>
    <x v="1"/>
    <x v="1"/>
    <s v="Branch"/>
    <n v="322"/>
    <n v="460.46"/>
  </r>
  <r>
    <s v="Cash on Delivery"/>
    <x v="1"/>
    <x v="1"/>
    <x v="1"/>
    <s v="Branch"/>
    <n v="244"/>
    <n v="348.92"/>
  </r>
  <r>
    <s v="Cash on Delivery"/>
    <x v="1"/>
    <x v="1"/>
    <x v="1"/>
    <s v="Branch"/>
    <n v="292"/>
    <n v="417.56"/>
  </r>
  <r>
    <s v="Cash on Delivery"/>
    <x v="1"/>
    <x v="1"/>
    <x v="1"/>
    <s v="Branch"/>
    <n v="786"/>
    <n v="1123.98"/>
  </r>
  <r>
    <s v="Cash on Delivery"/>
    <x v="1"/>
    <x v="1"/>
    <x v="1"/>
    <s v="Branch"/>
    <n v="839"/>
    <n v="1199.77"/>
  </r>
  <r>
    <s v="Cash on Delivery"/>
    <x v="1"/>
    <x v="1"/>
    <x v="1"/>
    <s v="Branch"/>
    <n v="872"/>
    <n v="1246.96"/>
  </r>
  <r>
    <s v="Cash on Delivery"/>
    <x v="1"/>
    <x v="1"/>
    <x v="1"/>
    <s v="Branch"/>
    <n v="947"/>
    <n v="1354.21"/>
  </r>
  <r>
    <s v="Cash on Delivery"/>
    <x v="1"/>
    <x v="1"/>
    <x v="1"/>
    <s v="Branch"/>
    <n v="948"/>
    <n v="1355.64"/>
  </r>
  <r>
    <s v="Cash on Delivery"/>
    <x v="1"/>
    <x v="1"/>
    <x v="1"/>
    <s v="Branch"/>
    <n v="949"/>
    <n v="1357.07"/>
  </r>
  <r>
    <s v="Cash on Delivery"/>
    <x v="1"/>
    <x v="1"/>
    <x v="1"/>
    <s v="Branch"/>
    <n v="825"/>
    <n v="526.24"/>
  </r>
  <r>
    <s v="Cash on Delivery"/>
    <x v="1"/>
    <x v="1"/>
    <x v="1"/>
    <s v="Branch"/>
    <n v="878"/>
    <n v="526.24"/>
  </r>
  <r>
    <s v="Cash on Delivery"/>
    <x v="1"/>
    <x v="1"/>
    <x v="1"/>
    <s v="Branch"/>
    <n v="291"/>
    <n v="416.13"/>
  </r>
  <r>
    <s v="Cash on Delivery"/>
    <x v="1"/>
    <x v="1"/>
    <x v="1"/>
    <s v="Branch"/>
    <n v="333"/>
    <n v="476.19"/>
  </r>
  <r>
    <s v="Cash on Delivery"/>
    <x v="1"/>
    <x v="1"/>
    <x v="1"/>
    <s v="Branch"/>
    <n v="327"/>
    <n v="467.61"/>
  </r>
  <r>
    <s v="Cash on Delivery"/>
    <x v="1"/>
    <x v="1"/>
    <x v="1"/>
    <s v="Branch"/>
    <n v="321"/>
    <n v="459.03"/>
  </r>
  <r>
    <s v="Cash on Delivery"/>
    <x v="1"/>
    <x v="1"/>
    <x v="1"/>
    <s v="Branch"/>
    <n v="319"/>
    <n v="456.17"/>
  </r>
  <r>
    <s v="Cash on Delivery"/>
    <x v="1"/>
    <x v="1"/>
    <x v="1"/>
    <s v="Branch"/>
    <n v="247"/>
    <n v="353.21"/>
  </r>
  <r>
    <s v="Cash on Delivery"/>
    <x v="1"/>
    <x v="1"/>
    <x v="1"/>
    <s v="Branch"/>
    <n v="295"/>
    <n v="421.85"/>
  </r>
  <r>
    <s v="Cash on Delivery"/>
    <x v="1"/>
    <x v="1"/>
    <x v="1"/>
    <s v="Branch"/>
    <n v="848"/>
    <n v="1212.6400000000001"/>
  </r>
  <r>
    <s v="Cash on Delivery"/>
    <x v="1"/>
    <x v="1"/>
    <x v="1"/>
    <s v="Branch"/>
    <n v="881"/>
    <n v="1259.83"/>
  </r>
  <r>
    <s v="Cash on Delivery"/>
    <x v="1"/>
    <x v="1"/>
    <x v="1"/>
    <s v="Branch"/>
    <n v="326"/>
    <n v="466.18"/>
  </r>
  <r>
    <s v="Cash on Delivery"/>
    <x v="1"/>
    <x v="1"/>
    <x v="1"/>
    <s v="Branch"/>
    <n v="254"/>
    <n v="363.22"/>
  </r>
  <r>
    <s v="Cash on Delivery"/>
    <x v="1"/>
    <x v="1"/>
    <x v="1"/>
    <s v="Branch"/>
    <n v="296"/>
    <n v="423.28"/>
  </r>
  <r>
    <s v="Cash on Delivery"/>
    <x v="1"/>
    <x v="1"/>
    <x v="1"/>
    <s v="Branch"/>
    <n v="328"/>
    <n v="469.04"/>
  </r>
  <r>
    <s v="Cash on Delivery"/>
    <x v="1"/>
    <x v="1"/>
    <x v="1"/>
    <s v="Branch"/>
    <n v="250"/>
    <n v="357.5"/>
  </r>
  <r>
    <s v="Cash on Delivery"/>
    <x v="1"/>
    <x v="1"/>
    <x v="1"/>
    <s v="Branch"/>
    <n v="298"/>
    <n v="426.14"/>
  </r>
  <r>
    <s v="Cash on Delivery"/>
    <x v="1"/>
    <x v="1"/>
    <x v="1"/>
    <s v="Branch"/>
    <n v="785"/>
    <n v="1122.55"/>
  </r>
  <r>
    <s v="Cash on Delivery"/>
    <x v="1"/>
    <x v="1"/>
    <x v="1"/>
    <s v="Branch"/>
    <n v="838"/>
    <n v="1198.3399999999999"/>
  </r>
  <r>
    <s v="Cash on Delivery"/>
    <x v="1"/>
    <x v="1"/>
    <x v="1"/>
    <s v="Branch"/>
    <n v="871"/>
    <n v="1245.53"/>
  </r>
  <r>
    <s v="Cash on Delivery"/>
    <x v="1"/>
    <x v="1"/>
    <x v="1"/>
    <s v="Branch"/>
    <n v="945"/>
    <n v="1351.35"/>
  </r>
  <r>
    <s v="Cash on Delivery"/>
    <x v="1"/>
    <x v="1"/>
    <x v="1"/>
    <s v="Branch"/>
    <n v="946"/>
    <n v="1352.78"/>
  </r>
  <r>
    <s v="Cash on Delivery"/>
    <x v="1"/>
    <x v="1"/>
    <x v="1"/>
    <s v="Branch"/>
    <n v="824"/>
    <n v="526.24"/>
  </r>
  <r>
    <s v="Cash on Delivery"/>
    <x v="1"/>
    <x v="1"/>
    <x v="1"/>
    <s v="Branch"/>
    <n v="297"/>
    <n v="424.71"/>
  </r>
  <r>
    <s v="Cash on Delivery"/>
    <x v="1"/>
    <x v="1"/>
    <x v="1"/>
    <s v="Branch"/>
    <n v="351"/>
    <n v="501.93"/>
  </r>
  <r>
    <s v="Cash on Delivery"/>
    <x v="1"/>
    <x v="1"/>
    <x v="1"/>
    <s v="Branch"/>
    <n v="345"/>
    <n v="493.35"/>
  </r>
  <r>
    <s v="Cash on Delivery"/>
    <x v="1"/>
    <x v="1"/>
    <x v="1"/>
    <s v="Branch"/>
    <n v="339"/>
    <n v="484.77"/>
  </r>
  <r>
    <s v="Cash on Delivery"/>
    <x v="1"/>
    <x v="1"/>
    <x v="1"/>
    <s v="Branch"/>
    <n v="325"/>
    <n v="464.75"/>
  </r>
  <r>
    <s v="Cash on Delivery"/>
    <x v="1"/>
    <x v="1"/>
    <x v="1"/>
    <s v="Branch"/>
    <n v="253"/>
    <n v="361.79"/>
  </r>
  <r>
    <s v="Cash on Delivery"/>
    <x v="1"/>
    <x v="1"/>
    <x v="1"/>
    <s v="Branch"/>
    <n v="301"/>
    <n v="430.43"/>
  </r>
  <r>
    <s v="Cash on Delivery"/>
    <x v="1"/>
    <x v="1"/>
    <x v="1"/>
    <s v="Branch"/>
    <n v="794"/>
    <n v="1135.42"/>
  </r>
  <r>
    <s v="Cash on Delivery"/>
    <x v="1"/>
    <x v="1"/>
    <x v="1"/>
    <s v="Branch"/>
    <n v="847"/>
    <n v="1211.21"/>
  </r>
  <r>
    <s v="Cash on Delivery"/>
    <x v="1"/>
    <x v="1"/>
    <x v="1"/>
    <s v="Branch"/>
    <n v="880"/>
    <n v="1258.4000000000001"/>
  </r>
  <r>
    <s v="Cash on Delivery"/>
    <x v="0"/>
    <x v="0"/>
    <x v="0"/>
    <s v="Download"/>
    <n v="362"/>
    <n v="553.86"/>
  </r>
  <r>
    <s v="Cash on Delivery"/>
    <x v="0"/>
    <x v="0"/>
    <x v="0"/>
    <s v="Download"/>
    <n v="338"/>
    <n v="483.34"/>
  </r>
  <r>
    <s v="Cash on Delivery"/>
    <x v="0"/>
    <x v="0"/>
    <x v="0"/>
    <s v="Download"/>
    <n v="364"/>
    <n v="520.52"/>
  </r>
  <r>
    <s v="Cash on Delivery"/>
    <x v="0"/>
    <x v="0"/>
    <x v="0"/>
    <s v="Download"/>
    <n v="334"/>
    <n v="477.62"/>
  </r>
  <r>
    <s v="Cash on Delivery"/>
    <x v="0"/>
    <x v="0"/>
    <x v="0"/>
    <s v="Download"/>
    <n v="655"/>
    <n v="936.65"/>
  </r>
  <r>
    <s v="Cash on Delivery"/>
    <x v="0"/>
    <x v="0"/>
    <x v="0"/>
    <s v="Download"/>
    <n v="742"/>
    <n v="1061.06"/>
  </r>
  <r>
    <s v="Cash on Delivery"/>
    <x v="0"/>
    <x v="0"/>
    <x v="0"/>
    <s v="Download"/>
    <n v="363"/>
    <n v="519.09"/>
  </r>
  <r>
    <s v="Cash on Delivery"/>
    <x v="0"/>
    <x v="0"/>
    <x v="0"/>
    <s v="Download"/>
    <n v="781"/>
    <n v="526.24"/>
  </r>
  <r>
    <s v="Cash on Delivery"/>
    <x v="0"/>
    <x v="0"/>
    <x v="0"/>
    <s v="Download"/>
    <n v="361"/>
    <n v="516.23"/>
  </r>
  <r>
    <s v="Cash on Delivery"/>
    <x v="0"/>
    <x v="0"/>
    <x v="0"/>
    <s v="Download"/>
    <n v="337"/>
    <n v="481.91"/>
  </r>
  <r>
    <s v="Cash on Delivery"/>
    <x v="0"/>
    <x v="0"/>
    <x v="0"/>
    <s v="Download"/>
    <n v="365"/>
    <n v="521.95000000000005"/>
  </r>
  <r>
    <s v="Cash on Delivery"/>
    <x v="0"/>
    <x v="0"/>
    <x v="0"/>
    <s v="Download"/>
    <n v="751"/>
    <n v="1073.93"/>
  </r>
  <r>
    <s v="Cash on Delivery"/>
    <x v="0"/>
    <x v="0"/>
    <x v="0"/>
    <s v="Download"/>
    <n v="344"/>
    <n v="526.32000000000005"/>
  </r>
  <r>
    <s v="Cash on Delivery"/>
    <x v="0"/>
    <x v="0"/>
    <x v="0"/>
    <s v="Download"/>
    <n v="314"/>
    <n v="449.02"/>
  </r>
  <r>
    <s v="Credit Card"/>
    <x v="0"/>
    <x v="0"/>
    <x v="0"/>
    <s v="Download"/>
    <n v="340"/>
    <n v="486.2"/>
  </r>
  <r>
    <s v="Credit Card"/>
    <x v="0"/>
    <x v="0"/>
    <x v="0"/>
    <s v="Download"/>
    <n v="316"/>
    <n v="451.88"/>
  </r>
  <r>
    <s v="Credit Card"/>
    <x v="0"/>
    <x v="0"/>
    <x v="0"/>
    <s v="Download"/>
    <n v="659"/>
    <n v="942.37"/>
  </r>
  <r>
    <s v="Credit Card"/>
    <x v="0"/>
    <x v="0"/>
    <x v="0"/>
    <s v="Download"/>
    <n v="785"/>
    <n v="526.24"/>
  </r>
  <r>
    <s v="Credit Card"/>
    <x v="0"/>
    <x v="0"/>
    <x v="0"/>
    <s v="Download"/>
    <n v="343"/>
    <n v="490.49"/>
  </r>
  <r>
    <s v="Credit Card"/>
    <x v="0"/>
    <x v="0"/>
    <x v="0"/>
    <s v="Download"/>
    <n v="313"/>
    <n v="447.59"/>
  </r>
  <r>
    <s v="Credit Card"/>
    <x v="0"/>
    <x v="0"/>
    <x v="0"/>
    <s v="Download"/>
    <n v="341"/>
    <n v="487.63"/>
  </r>
  <r>
    <s v="Credit Card"/>
    <x v="0"/>
    <x v="0"/>
    <x v="0"/>
    <s v="Download"/>
    <n v="754"/>
    <n v="1078.22"/>
  </r>
  <r>
    <s v="Credit Card"/>
    <x v="0"/>
    <x v="0"/>
    <x v="0"/>
    <s v="Download"/>
    <n v="320"/>
    <n v="489.6"/>
  </r>
  <r>
    <s v="Credit Card"/>
    <x v="0"/>
    <x v="0"/>
    <x v="0"/>
    <s v="Download"/>
    <n v="296"/>
    <n v="423.28"/>
  </r>
  <r>
    <s v="Credit Card"/>
    <x v="0"/>
    <x v="0"/>
    <x v="0"/>
    <s v="Download"/>
    <n v="322"/>
    <n v="460.46"/>
  </r>
  <r>
    <s v="Credit Card"/>
    <x v="0"/>
    <x v="0"/>
    <x v="0"/>
    <s v="Download"/>
    <n v="292"/>
    <n v="417.56"/>
  </r>
  <r>
    <s v="Credit Card"/>
    <x v="0"/>
    <x v="0"/>
    <x v="0"/>
    <s v="Download"/>
    <n v="749"/>
    <n v="1071.07"/>
  </r>
  <r>
    <s v="Credit Card"/>
    <x v="0"/>
    <x v="0"/>
    <x v="0"/>
    <s v="Download"/>
    <n v="321"/>
    <n v="459.03"/>
  </r>
  <r>
    <s v="Credit Card"/>
    <x v="0"/>
    <x v="0"/>
    <x v="0"/>
    <s v="Download"/>
    <n v="319"/>
    <n v="456.17"/>
  </r>
  <r>
    <s v="Credit Card"/>
    <x v="0"/>
    <x v="0"/>
    <x v="0"/>
    <s v="Download"/>
    <n v="295"/>
    <n v="421.85"/>
  </r>
  <r>
    <s v="Credit Card"/>
    <x v="0"/>
    <x v="0"/>
    <x v="0"/>
    <s v="Download"/>
    <n v="323"/>
    <n v="461.89"/>
  </r>
  <r>
    <s v="Credit Card"/>
    <x v="0"/>
    <x v="0"/>
    <x v="0"/>
    <s v="Download"/>
    <n v="758"/>
    <n v="1083.94"/>
  </r>
  <r>
    <s v="Credit Card"/>
    <x v="0"/>
    <x v="0"/>
    <x v="0"/>
    <s v="Download"/>
    <n v="128"/>
    <n v="195.84"/>
  </r>
  <r>
    <s v="Credit Card"/>
    <x v="0"/>
    <x v="0"/>
    <x v="0"/>
    <s v="Download"/>
    <n v="302"/>
    <n v="431.86"/>
  </r>
  <r>
    <s v="Credit Card"/>
    <x v="0"/>
    <x v="0"/>
    <x v="0"/>
    <s v="Download"/>
    <n v="130"/>
    <n v="185.9"/>
  </r>
  <r>
    <s v="Credit Card"/>
    <x v="0"/>
    <x v="0"/>
    <x v="0"/>
    <s v="Download"/>
    <n v="346"/>
    <n v="494.78"/>
  </r>
  <r>
    <s v="Credit Card"/>
    <x v="0"/>
    <x v="0"/>
    <x v="0"/>
    <s v="Download"/>
    <n v="372"/>
    <n v="531.96"/>
  </r>
  <r>
    <s v="Credit Card"/>
    <x v="0"/>
    <x v="0"/>
    <x v="0"/>
    <s v="Download"/>
    <n v="740"/>
    <n v="1058.2"/>
  </r>
  <r>
    <s v="Credit Card"/>
    <x v="0"/>
    <x v="0"/>
    <x v="0"/>
    <s v="Download"/>
    <n v="129"/>
    <n v="184.47"/>
  </r>
  <r>
    <s v="Credit Card"/>
    <x v="0"/>
    <x v="0"/>
    <x v="0"/>
    <s v="Download"/>
    <n v="746"/>
    <n v="526.24"/>
  </r>
  <r>
    <s v="Credit Card"/>
    <x v="0"/>
    <x v="0"/>
    <x v="0"/>
    <s v="Download"/>
    <n v="780"/>
    <n v="526.24"/>
  </r>
  <r>
    <s v="Credit Card"/>
    <x v="0"/>
    <x v="0"/>
    <x v="0"/>
    <s v="Download"/>
    <n v="127"/>
    <n v="181.61"/>
  </r>
  <r>
    <s v="Credit Card"/>
    <x v="0"/>
    <x v="0"/>
    <x v="0"/>
    <s v="Download"/>
    <n v="301"/>
    <n v="430.43"/>
  </r>
  <r>
    <s v="Credit Card"/>
    <x v="0"/>
    <x v="0"/>
    <x v="0"/>
    <s v="Download"/>
    <n v="349"/>
    <n v="499.07"/>
  </r>
  <r>
    <s v="Credit Card"/>
    <x v="0"/>
    <x v="0"/>
    <x v="0"/>
    <s v="Download"/>
    <n v="749"/>
    <n v="1071.07"/>
  </r>
  <r>
    <s v="Credit Card"/>
    <x v="0"/>
    <x v="0"/>
    <x v="0"/>
    <s v="Download"/>
    <n v="134"/>
    <n v="191.62"/>
  </r>
  <r>
    <s v="Credit Card"/>
    <x v="0"/>
    <x v="0"/>
    <x v="0"/>
    <s v="Download"/>
    <n v="308"/>
    <n v="440.44"/>
  </r>
  <r>
    <s v="Credit Card"/>
    <x v="0"/>
    <x v="0"/>
    <x v="0"/>
    <s v="Download"/>
    <n v="350"/>
    <n v="500.5"/>
  </r>
  <r>
    <s v="Credit Card"/>
    <x v="0"/>
    <x v="0"/>
    <x v="0"/>
    <s v="Download"/>
    <n v="136"/>
    <n v="194.48"/>
  </r>
  <r>
    <s v="Credit Card"/>
    <x v="0"/>
    <x v="0"/>
    <x v="0"/>
    <s v="Download"/>
    <n v="304"/>
    <n v="434.72"/>
  </r>
  <r>
    <s v="Credit Card"/>
    <x v="0"/>
    <x v="0"/>
    <x v="0"/>
    <s v="Download"/>
    <n v="352"/>
    <n v="503.36"/>
  </r>
  <r>
    <s v="Credit Card"/>
    <x v="0"/>
    <x v="0"/>
    <x v="0"/>
    <s v="Download"/>
    <n v="132"/>
    <n v="188.76"/>
  </r>
  <r>
    <s v="Credit Card"/>
    <x v="0"/>
    <x v="0"/>
    <x v="0"/>
    <s v="Download"/>
    <n v="706"/>
    <n v="1009.58"/>
  </r>
  <r>
    <s v="Credit Card"/>
    <x v="0"/>
    <x v="0"/>
    <x v="0"/>
    <s v="Download"/>
    <n v="739"/>
    <n v="1056.77"/>
  </r>
  <r>
    <s v="Credit Card"/>
    <x v="0"/>
    <x v="0"/>
    <x v="0"/>
    <s v="Download"/>
    <n v="135"/>
    <n v="193.05"/>
  </r>
  <r>
    <s v="Credit Card"/>
    <x v="0"/>
    <x v="0"/>
    <x v="0"/>
    <s v="Download"/>
    <n v="779"/>
    <n v="526.24"/>
  </r>
  <r>
    <s v="Credit Card"/>
    <x v="0"/>
    <x v="0"/>
    <x v="0"/>
    <s v="Download"/>
    <n v="133"/>
    <n v="190.19"/>
  </r>
  <r>
    <s v="Credit Card"/>
    <x v="0"/>
    <x v="0"/>
    <x v="0"/>
    <s v="Download"/>
    <n v="307"/>
    <n v="439.01"/>
  </r>
  <r>
    <s v="Credit Card"/>
    <x v="0"/>
    <x v="0"/>
    <x v="0"/>
    <s v="Download"/>
    <n v="355"/>
    <n v="507.65"/>
  </r>
  <r>
    <s v="Credit Card"/>
    <x v="0"/>
    <x v="0"/>
    <x v="0"/>
    <s v="Download"/>
    <n v="131"/>
    <n v="187.33"/>
  </r>
  <r>
    <s v="Credit Card"/>
    <x v="0"/>
    <x v="0"/>
    <x v="0"/>
    <s v="Download"/>
    <n v="305"/>
    <n v="436.15"/>
  </r>
  <r>
    <s v="Credit Card"/>
    <x v="0"/>
    <x v="0"/>
    <x v="0"/>
    <s v="Download"/>
    <n v="748"/>
    <n v="1069.6400000000001"/>
  </r>
  <r>
    <s v="Credit Card"/>
    <x v="0"/>
    <x v="0"/>
    <x v="0"/>
    <s v="Download"/>
    <n v="350"/>
    <n v="535.5"/>
  </r>
  <r>
    <s v="Credit Card"/>
    <x v="0"/>
    <x v="0"/>
    <x v="0"/>
    <s v="Download"/>
    <n v="320"/>
    <n v="457.6"/>
  </r>
  <r>
    <s v="Credit Card"/>
    <x v="0"/>
    <x v="0"/>
    <x v="0"/>
    <s v="Download"/>
    <n v="346"/>
    <n v="494.78"/>
  </r>
  <r>
    <s v="Credit Card"/>
    <x v="0"/>
    <x v="0"/>
    <x v="0"/>
    <s v="Download"/>
    <n v="322"/>
    <n v="460.46"/>
  </r>
  <r>
    <s v="Credit Card"/>
    <x v="0"/>
    <x v="0"/>
    <x v="0"/>
    <s v="Download"/>
    <n v="658"/>
    <n v="940.94"/>
  </r>
  <r>
    <s v="Credit Card"/>
    <x v="0"/>
    <x v="0"/>
    <x v="0"/>
    <s v="Download"/>
    <n v="745"/>
    <n v="1065.3499999999999"/>
  </r>
  <r>
    <s v="Credit Card"/>
    <x v="0"/>
    <x v="0"/>
    <x v="0"/>
    <s v="Download"/>
    <n v="345"/>
    <n v="493.35"/>
  </r>
  <r>
    <s v="Credit Card"/>
    <x v="0"/>
    <x v="0"/>
    <x v="0"/>
    <s v="Download"/>
    <n v="784"/>
    <n v="526.24"/>
  </r>
  <r>
    <s v="Credit Card"/>
    <x v="0"/>
    <x v="0"/>
    <x v="0"/>
    <s v="Download"/>
    <n v="349"/>
    <n v="499.07"/>
  </r>
  <r>
    <s v="Credit Card"/>
    <x v="0"/>
    <x v="0"/>
    <x v="0"/>
    <s v="Download"/>
    <n v="319"/>
    <n v="456.17"/>
  </r>
  <r>
    <s v="Credit Card"/>
    <x v="0"/>
    <x v="0"/>
    <x v="0"/>
    <s v="Download"/>
    <n v="347"/>
    <n v="496.21"/>
  </r>
  <r>
    <s v="Credit Card"/>
    <x v="0"/>
    <x v="0"/>
    <x v="0"/>
    <s v="Download"/>
    <n v="753"/>
    <n v="1076.79"/>
  </r>
  <r>
    <s v="Credit Card"/>
    <x v="0"/>
    <x v="0"/>
    <x v="0"/>
    <s v="Download"/>
    <n v="326"/>
    <n v="466.18"/>
  </r>
  <r>
    <s v="Credit Card"/>
    <x v="0"/>
    <x v="0"/>
    <x v="0"/>
    <s v="Download"/>
    <n v="352"/>
    <n v="503.36"/>
  </r>
  <r>
    <s v="Credit Card"/>
    <x v="0"/>
    <x v="0"/>
    <x v="0"/>
    <s v="Download"/>
    <n v="328"/>
    <n v="469.04"/>
  </r>
  <r>
    <s v="Credit Card"/>
    <x v="0"/>
    <x v="0"/>
    <x v="0"/>
    <s v="Download"/>
    <n v="657"/>
    <n v="939.51"/>
  </r>
  <r>
    <s v="Credit Card"/>
    <x v="0"/>
    <x v="0"/>
    <x v="0"/>
    <s v="Download"/>
    <n v="744"/>
    <n v="1063.92"/>
  </r>
  <r>
    <s v="Credit Card"/>
    <x v="0"/>
    <x v="0"/>
    <x v="0"/>
    <s v="Download"/>
    <n v="351"/>
    <n v="501.93"/>
  </r>
  <r>
    <s v="Credit Card"/>
    <x v="0"/>
    <x v="0"/>
    <x v="0"/>
    <s v="Download"/>
    <n v="783"/>
    <n v="526.24"/>
  </r>
  <r>
    <s v="Credit Card"/>
    <x v="0"/>
    <x v="0"/>
    <x v="0"/>
    <s v="Download"/>
    <n v="355"/>
    <n v="507.65"/>
  </r>
  <r>
    <s v="Credit Card"/>
    <x v="0"/>
    <x v="0"/>
    <x v="0"/>
    <s v="Download"/>
    <n v="325"/>
    <n v="464.75"/>
  </r>
  <r>
    <s v="Credit Card"/>
    <x v="0"/>
    <x v="0"/>
    <x v="0"/>
    <s v="Download"/>
    <n v="353"/>
    <n v="504.79"/>
  </r>
  <r>
    <s v="Credit Card"/>
    <x v="0"/>
    <x v="0"/>
    <x v="0"/>
    <s v="Download"/>
    <n v="368"/>
    <n v="563.04"/>
  </r>
  <r>
    <s v="Credit Card"/>
    <x v="0"/>
    <x v="0"/>
    <x v="0"/>
    <s v="Download"/>
    <n v="344"/>
    <n v="491.92"/>
  </r>
  <r>
    <s v="Credit Card"/>
    <x v="0"/>
    <x v="0"/>
    <x v="0"/>
    <s v="Download"/>
    <n v="370"/>
    <n v="529.1"/>
  </r>
  <r>
    <s v="Credit Card"/>
    <x v="0"/>
    <x v="0"/>
    <x v="0"/>
    <s v="Download"/>
    <n v="340"/>
    <n v="486.2"/>
  </r>
  <r>
    <s v="Credit Card"/>
    <x v="0"/>
    <x v="0"/>
    <x v="0"/>
    <s v="Download"/>
    <n v="741"/>
    <n v="1059.6300000000001"/>
  </r>
  <r>
    <s v="Credit Card"/>
    <x v="0"/>
    <x v="0"/>
    <x v="0"/>
    <s v="Download"/>
    <n v="369"/>
    <n v="527.66999999999996"/>
  </r>
  <r>
    <s v="Credit Card"/>
    <x v="0"/>
    <x v="0"/>
    <x v="0"/>
    <s v="Download"/>
    <n v="367"/>
    <n v="524.80999999999995"/>
  </r>
  <r>
    <s v="Credit Card"/>
    <x v="0"/>
    <x v="0"/>
    <x v="0"/>
    <s v="Download"/>
    <n v="343"/>
    <n v="490.49"/>
  </r>
  <r>
    <s v="Credit Card"/>
    <x v="0"/>
    <x v="0"/>
    <x v="0"/>
    <s v="Download"/>
    <n v="371"/>
    <n v="530.53"/>
  </r>
  <r>
    <s v="Credit Card"/>
    <x v="0"/>
    <x v="0"/>
    <x v="0"/>
    <s v="Download"/>
    <n v="750"/>
    <n v="1072.5"/>
  </r>
  <r>
    <s v="Credit Card"/>
    <x v="0"/>
    <x v="0"/>
    <x v="0"/>
    <s v="Download"/>
    <n v="356"/>
    <n v="544.67999999999995"/>
  </r>
  <r>
    <s v="Credit Card"/>
    <x v="0"/>
    <x v="0"/>
    <x v="0"/>
    <s v="Download"/>
    <n v="332"/>
    <n v="474.76"/>
  </r>
  <r>
    <s v="Credit Card"/>
    <x v="0"/>
    <x v="0"/>
    <x v="0"/>
    <s v="Download"/>
    <n v="358"/>
    <n v="511.94"/>
  </r>
  <r>
    <s v="Credit Card"/>
    <x v="0"/>
    <x v="0"/>
    <x v="0"/>
    <s v="Download"/>
    <n v="656"/>
    <n v="938.08"/>
  </r>
  <r>
    <s v="Credit Card"/>
    <x v="0"/>
    <x v="0"/>
    <x v="0"/>
    <s v="Download"/>
    <n v="743"/>
    <n v="1062.49"/>
  </r>
  <r>
    <s v="Credit Card"/>
    <x v="0"/>
    <x v="0"/>
    <x v="0"/>
    <s v="Download"/>
    <n v="357"/>
    <n v="510.51"/>
  </r>
  <r>
    <s v="Credit Card"/>
    <x v="0"/>
    <x v="0"/>
    <x v="0"/>
    <s v="Download"/>
    <n v="782"/>
    <n v="526.24"/>
  </r>
  <r>
    <s v="Credit Card"/>
    <x v="0"/>
    <x v="0"/>
    <x v="0"/>
    <s v="Download"/>
    <n v="331"/>
    <n v="473.33"/>
  </r>
  <r>
    <s v="Credit Card"/>
    <x v="0"/>
    <x v="0"/>
    <x v="0"/>
    <s v="Download"/>
    <n v="359"/>
    <n v="513.37"/>
  </r>
  <r>
    <s v="Credit Card"/>
    <x v="0"/>
    <x v="0"/>
    <x v="0"/>
    <s v="Download"/>
    <n v="752"/>
    <n v="1075.3599999999999"/>
  </r>
  <r>
    <s v="Credit Card"/>
    <x v="0"/>
    <x v="0"/>
    <x v="0"/>
    <s v="Download"/>
    <n v="326"/>
    <n v="498.78"/>
  </r>
  <r>
    <s v="Credit Card"/>
    <x v="0"/>
    <x v="0"/>
    <x v="0"/>
    <s v="Download"/>
    <n v="328"/>
    <n v="469.04"/>
  </r>
  <r>
    <s v="Credit Card"/>
    <x v="0"/>
    <x v="0"/>
    <x v="0"/>
    <s v="Download"/>
    <n v="298"/>
    <n v="426.14"/>
  </r>
  <r>
    <s v="Credit Card"/>
    <x v="0"/>
    <x v="0"/>
    <x v="0"/>
    <s v="Download"/>
    <n v="662"/>
    <n v="946.66"/>
  </r>
  <r>
    <s v="Credit Card"/>
    <x v="0"/>
    <x v="0"/>
    <x v="0"/>
    <s v="Download"/>
    <n v="748"/>
    <n v="1069.6400000000001"/>
  </r>
  <r>
    <s v="Credit Card"/>
    <x v="0"/>
    <x v="0"/>
    <x v="0"/>
    <s v="Download"/>
    <n v="327"/>
    <n v="467.61"/>
  </r>
  <r>
    <s v="Credit Card"/>
    <x v="0"/>
    <x v="0"/>
    <x v="0"/>
    <s v="Download"/>
    <n v="788"/>
    <n v="526.24"/>
  </r>
  <r>
    <s v="Credit Card"/>
    <x v="0"/>
    <x v="0"/>
    <x v="0"/>
    <s v="Download"/>
    <n v="325"/>
    <n v="464.75"/>
  </r>
  <r>
    <s v="Credit Card"/>
    <x v="0"/>
    <x v="0"/>
    <x v="0"/>
    <s v="Download"/>
    <n v="301"/>
    <n v="430.43"/>
  </r>
  <r>
    <s v="Credit Card"/>
    <x v="0"/>
    <x v="0"/>
    <x v="0"/>
    <s v="Download"/>
    <n v="757"/>
    <n v="1082.51"/>
  </r>
  <r>
    <s v="Credit Card"/>
    <x v="0"/>
    <x v="0"/>
    <x v="0"/>
    <s v="Download"/>
    <n v="332"/>
    <n v="507.96"/>
  </r>
  <r>
    <s v="Credit Card"/>
    <x v="0"/>
    <x v="0"/>
    <x v="0"/>
    <s v="Download"/>
    <n v="302"/>
    <n v="431.86"/>
  </r>
  <r>
    <s v="Credit Card"/>
    <x v="0"/>
    <x v="0"/>
    <x v="0"/>
    <s v="Download"/>
    <n v="334"/>
    <n v="477.62"/>
  </r>
  <r>
    <s v="Credit Card"/>
    <x v="0"/>
    <x v="0"/>
    <x v="0"/>
    <s v="Download"/>
    <n v="304"/>
    <n v="434.72"/>
  </r>
  <r>
    <s v="Credit Card"/>
    <x v="0"/>
    <x v="0"/>
    <x v="0"/>
    <s v="Download"/>
    <n v="661"/>
    <n v="945.23"/>
  </r>
  <r>
    <s v="Credit Card"/>
    <x v="0"/>
    <x v="0"/>
    <x v="0"/>
    <s v="Download"/>
    <n v="747"/>
    <n v="1068.21"/>
  </r>
  <r>
    <s v="Credit Card"/>
    <x v="0"/>
    <x v="0"/>
    <x v="0"/>
    <s v="Download"/>
    <n v="333"/>
    <n v="476.19"/>
  </r>
  <r>
    <s v="Credit Card"/>
    <x v="0"/>
    <x v="0"/>
    <x v="0"/>
    <s v="Download"/>
    <n v="787"/>
    <n v="526.24"/>
  </r>
  <r>
    <s v="Credit Card"/>
    <x v="0"/>
    <x v="0"/>
    <x v="0"/>
    <s v="Download"/>
    <n v="331"/>
    <n v="473.33"/>
  </r>
  <r>
    <s v="Credit Card"/>
    <x v="0"/>
    <x v="0"/>
    <x v="0"/>
    <s v="Download"/>
    <n v="307"/>
    <n v="439.01"/>
  </r>
  <r>
    <s v="Credit Card"/>
    <x v="0"/>
    <x v="0"/>
    <x v="0"/>
    <s v="Download"/>
    <n v="329"/>
    <n v="470.47"/>
  </r>
  <r>
    <s v="Credit Card"/>
    <x v="0"/>
    <x v="0"/>
    <x v="0"/>
    <s v="Download"/>
    <n v="756"/>
    <n v="1081.08"/>
  </r>
  <r>
    <s v="Credit Card"/>
    <x v="0"/>
    <x v="0"/>
    <x v="0"/>
    <s v="Download"/>
    <n v="338"/>
    <n v="517.14"/>
  </r>
  <r>
    <s v="Credit Card"/>
    <x v="0"/>
    <x v="0"/>
    <x v="0"/>
    <s v="Download"/>
    <n v="308"/>
    <n v="440.44"/>
  </r>
  <r>
    <s v="Credit Card"/>
    <x v="0"/>
    <x v="0"/>
    <x v="0"/>
    <s v="Download"/>
    <n v="310"/>
    <n v="443.3"/>
  </r>
  <r>
    <s v="Credit Card"/>
    <x v="0"/>
    <x v="0"/>
    <x v="0"/>
    <s v="Download"/>
    <n v="660"/>
    <n v="943.8"/>
  </r>
  <r>
    <s v="Credit Card"/>
    <x v="0"/>
    <x v="0"/>
    <x v="0"/>
    <s v="Download"/>
    <n v="746"/>
    <n v="1066.78"/>
  </r>
  <r>
    <s v="Credit Card"/>
    <x v="0"/>
    <x v="0"/>
    <x v="0"/>
    <s v="Download"/>
    <n v="339"/>
    <n v="484.77"/>
  </r>
  <r>
    <s v="Credit Card"/>
    <x v="0"/>
    <x v="0"/>
    <x v="0"/>
    <s v="Download"/>
    <n v="786"/>
    <n v="526.24"/>
  </r>
  <r>
    <s v="Credit Card"/>
    <x v="0"/>
    <x v="0"/>
    <x v="0"/>
    <s v="Download"/>
    <n v="337"/>
    <n v="481.91"/>
  </r>
  <r>
    <s v="Credit Card"/>
    <x v="0"/>
    <x v="0"/>
    <x v="0"/>
    <s v="Download"/>
    <n v="335"/>
    <n v="479.05"/>
  </r>
  <r>
    <s v="Credit Card"/>
    <x v="0"/>
    <x v="0"/>
    <x v="0"/>
    <s v="Download"/>
    <n v="755"/>
    <n v="1079.6500000000001"/>
  </r>
  <r>
    <s v="Credit Card"/>
    <x v="0"/>
    <x v="0"/>
    <x v="0"/>
    <s v="Shipment"/>
    <n v="212"/>
    <n v="303.16000000000003"/>
  </r>
  <r>
    <s v="Credit Card"/>
    <x v="0"/>
    <x v="0"/>
    <x v="0"/>
    <s v="Shipment"/>
    <n v="182"/>
    <n v="260.26"/>
  </r>
  <r>
    <s v="Credit Card"/>
    <x v="0"/>
    <x v="0"/>
    <x v="0"/>
    <s v="Shipment"/>
    <n v="184"/>
    <n v="526.24"/>
  </r>
  <r>
    <s v="Credit Card"/>
    <x v="0"/>
    <x v="0"/>
    <x v="0"/>
    <s v="Shipment"/>
    <n v="968"/>
    <n v="1384.24"/>
  </r>
  <r>
    <s v="Credit Card"/>
    <x v="0"/>
    <x v="0"/>
    <x v="0"/>
    <s v="Shipment"/>
    <n v="186"/>
    <n v="265.98"/>
  </r>
  <r>
    <s v="Credit Card"/>
    <x v="0"/>
    <x v="0"/>
    <x v="0"/>
    <s v="Shipment"/>
    <n v="213"/>
    <n v="304.58999999999997"/>
  </r>
  <r>
    <s v="Credit Card"/>
    <x v="0"/>
    <x v="0"/>
    <x v="0"/>
    <s v="Shipment"/>
    <n v="183"/>
    <n v="261.69"/>
  </r>
  <r>
    <s v="Credit Card"/>
    <x v="0"/>
    <x v="0"/>
    <x v="0"/>
    <s v="Shipment"/>
    <n v="749"/>
    <n v="1071.07"/>
  </r>
  <r>
    <s v="Credit Card"/>
    <x v="0"/>
    <x v="0"/>
    <x v="0"/>
    <s v="Shipment"/>
    <n v="209"/>
    <n v="298.87"/>
  </r>
  <r>
    <s v="Credit Card"/>
    <x v="0"/>
    <x v="0"/>
    <x v="0"/>
    <s v="Shipment"/>
    <n v="185"/>
    <n v="264.55"/>
  </r>
  <r>
    <s v="Credit Card"/>
    <x v="0"/>
    <x v="0"/>
    <x v="0"/>
    <s v="Shipment"/>
    <n v="188"/>
    <n v="268.83999999999997"/>
  </r>
  <r>
    <s v="Credit Card"/>
    <x v="0"/>
    <x v="0"/>
    <x v="0"/>
    <s v="Shipment"/>
    <n v="164"/>
    <n v="234.52"/>
  </r>
  <r>
    <s v="Credit Card"/>
    <x v="0"/>
    <x v="0"/>
    <x v="0"/>
    <s v="Shipment"/>
    <n v="190"/>
    <n v="526.24"/>
  </r>
  <r>
    <s v="Credit Card"/>
    <x v="0"/>
    <x v="0"/>
    <x v="0"/>
    <s v="Shipment"/>
    <n v="160"/>
    <n v="526.24"/>
  </r>
  <r>
    <s v="Credit Card"/>
    <x v="0"/>
    <x v="0"/>
    <x v="0"/>
    <s v="Shipment"/>
    <n v="971"/>
    <n v="1388.53"/>
  </r>
  <r>
    <s v="Credit Card"/>
    <x v="0"/>
    <x v="0"/>
    <x v="0"/>
    <s v="Shipment"/>
    <n v="162"/>
    <n v="231.66"/>
  </r>
  <r>
    <s v="Credit Card"/>
    <x v="0"/>
    <x v="0"/>
    <x v="0"/>
    <s v="Shipment"/>
    <n v="189"/>
    <n v="270.27"/>
  </r>
  <r>
    <s v="Credit Card"/>
    <x v="0"/>
    <x v="0"/>
    <x v="0"/>
    <s v="Shipment"/>
    <n v="165"/>
    <n v="235.95"/>
  </r>
  <r>
    <s v="Credit Card"/>
    <x v="0"/>
    <x v="0"/>
    <x v="0"/>
    <s v="Shipment"/>
    <n v="753"/>
    <n v="1076.79"/>
  </r>
  <r>
    <s v="Credit Card"/>
    <x v="0"/>
    <x v="0"/>
    <x v="0"/>
    <s v="Shipment"/>
    <n v="839"/>
    <n v="1199.77"/>
  </r>
  <r>
    <s v="Credit Card"/>
    <x v="0"/>
    <x v="0"/>
    <x v="0"/>
    <s v="Shipment"/>
    <n v="191"/>
    <n v="273.13"/>
  </r>
  <r>
    <s v="Credit Card"/>
    <x v="0"/>
    <x v="0"/>
    <x v="0"/>
    <s v="Shipment"/>
    <n v="161"/>
    <n v="230.23"/>
  </r>
  <r>
    <s v="Credit Card"/>
    <x v="0"/>
    <x v="0"/>
    <x v="0"/>
    <s v="Shipment"/>
    <n v="170"/>
    <n v="243.1"/>
  </r>
  <r>
    <s v="Credit Card"/>
    <x v="0"/>
    <x v="0"/>
    <x v="0"/>
    <s v="Shipment"/>
    <n v="140"/>
    <n v="200.2"/>
  </r>
  <r>
    <s v="Credit Card"/>
    <x v="0"/>
    <x v="0"/>
    <x v="0"/>
    <s v="Shipment"/>
    <n v="166"/>
    <n v="526.24"/>
  </r>
  <r>
    <s v="Credit Card"/>
    <x v="0"/>
    <x v="0"/>
    <x v="0"/>
    <s v="Shipment"/>
    <n v="142"/>
    <n v="526.24"/>
  </r>
  <r>
    <s v="Credit Card"/>
    <x v="0"/>
    <x v="0"/>
    <x v="0"/>
    <s v="Shipment"/>
    <n v="975"/>
    <n v="1394.25"/>
  </r>
  <r>
    <s v="Credit Card"/>
    <x v="0"/>
    <x v="0"/>
    <x v="0"/>
    <s v="Shipment"/>
    <n v="141"/>
    <n v="201.63"/>
  </r>
  <r>
    <s v="Credit Card"/>
    <x v="0"/>
    <x v="0"/>
    <x v="0"/>
    <s v="Shipment"/>
    <n v="756"/>
    <n v="1081.08"/>
  </r>
  <r>
    <s v="Credit Card"/>
    <x v="0"/>
    <x v="0"/>
    <x v="0"/>
    <s v="Shipment"/>
    <n v="843"/>
    <n v="1205.49"/>
  </r>
  <r>
    <s v="Credit Card"/>
    <x v="0"/>
    <x v="0"/>
    <x v="0"/>
    <s v="Shipment"/>
    <n v="167"/>
    <n v="238.81"/>
  </r>
  <r>
    <s v="Credit Card"/>
    <x v="0"/>
    <x v="0"/>
    <x v="0"/>
    <s v="Shipment"/>
    <n v="143"/>
    <n v="204.49"/>
  </r>
  <r>
    <s v="Credit Card"/>
    <x v="0"/>
    <x v="0"/>
    <x v="0"/>
    <s v="Download"/>
    <n v="272"/>
    <n v="388.96"/>
  </r>
  <r>
    <s v="Credit Card"/>
    <x v="0"/>
    <x v="0"/>
    <x v="0"/>
    <s v="Download"/>
    <n v="266"/>
    <n v="380.38"/>
  </r>
  <r>
    <s v="Credit Card"/>
    <x v="0"/>
    <x v="0"/>
    <x v="0"/>
    <s v="Shipment"/>
    <n v="224"/>
    <n v="320.32"/>
  </r>
  <r>
    <s v="Credit Card"/>
    <x v="0"/>
    <x v="0"/>
    <x v="0"/>
    <s v="Shipment"/>
    <n v="194"/>
    <n v="277.42"/>
  </r>
  <r>
    <s v="Credit Card"/>
    <x v="0"/>
    <x v="0"/>
    <x v="0"/>
    <s v="Shipment"/>
    <n v="268"/>
    <n v="383.24"/>
  </r>
  <r>
    <s v="Credit Card"/>
    <x v="0"/>
    <x v="0"/>
    <x v="0"/>
    <s v="Shipment"/>
    <n v="220"/>
    <n v="526.24"/>
  </r>
  <r>
    <s v="Credit Card"/>
    <x v="0"/>
    <x v="0"/>
    <x v="0"/>
    <s v="Shipment"/>
    <n v="196"/>
    <n v="526.24"/>
  </r>
  <r>
    <s v="Credit Card"/>
    <x v="0"/>
    <x v="0"/>
    <x v="0"/>
    <s v="Shipment"/>
    <n v="966"/>
    <n v="1381.38"/>
  </r>
  <r>
    <s v="Credit Card"/>
    <x v="0"/>
    <x v="0"/>
    <x v="0"/>
    <s v="Shipment"/>
    <n v="1019"/>
    <n v="1457.17"/>
  </r>
  <r>
    <s v="Credit Card"/>
    <x v="0"/>
    <x v="0"/>
    <x v="0"/>
    <s v="Shipment"/>
    <n v="192"/>
    <n v="274.56"/>
  </r>
  <r>
    <s v="Credit Card"/>
    <x v="0"/>
    <x v="0"/>
    <x v="0"/>
    <s v="Shipment"/>
    <n v="219"/>
    <n v="313.17"/>
  </r>
  <r>
    <s v="Credit Card"/>
    <x v="0"/>
    <x v="0"/>
    <x v="0"/>
    <s v="Shipment"/>
    <n v="195"/>
    <n v="278.85000000000002"/>
  </r>
  <r>
    <s v="Credit Card"/>
    <x v="0"/>
    <x v="0"/>
    <x v="0"/>
    <s v="Shipment"/>
    <n v="271"/>
    <n v="387.53"/>
  </r>
  <r>
    <s v="Credit Card"/>
    <x v="0"/>
    <x v="0"/>
    <x v="0"/>
    <s v="Shipment"/>
    <n v="747"/>
    <n v="1068.21"/>
  </r>
  <r>
    <s v="Credit Card"/>
    <x v="0"/>
    <x v="0"/>
    <x v="0"/>
    <s v="Shipment"/>
    <n v="834"/>
    <n v="1192.6199999999999"/>
  </r>
  <r>
    <s v="Credit Card"/>
    <x v="0"/>
    <x v="0"/>
    <x v="0"/>
    <s v="Download"/>
    <n v="269"/>
    <n v="384.67"/>
  </r>
  <r>
    <s v="Credit Card"/>
    <x v="0"/>
    <x v="0"/>
    <x v="0"/>
    <s v="Shipment"/>
    <n v="221"/>
    <n v="316.02999999999997"/>
  </r>
  <r>
    <s v="Credit Card"/>
    <x v="0"/>
    <x v="0"/>
    <x v="0"/>
    <s v="Shipment"/>
    <n v="149"/>
    <n v="213.07"/>
  </r>
  <r>
    <s v="Credit Card"/>
    <x v="0"/>
    <x v="0"/>
    <x v="0"/>
    <s v="Shipment"/>
    <n v="197"/>
    <n v="281.70999999999998"/>
  </r>
  <r>
    <s v="Credit Card"/>
    <x v="0"/>
    <x v="0"/>
    <x v="0"/>
    <s v="Download"/>
    <n v="284"/>
    <n v="406.12"/>
  </r>
  <r>
    <s v="Credit Card"/>
    <x v="0"/>
    <x v="0"/>
    <x v="0"/>
    <s v="Download"/>
    <n v="278"/>
    <n v="397.54"/>
  </r>
  <r>
    <s v="Credit Card"/>
    <x v="0"/>
    <x v="0"/>
    <x v="0"/>
    <s v="Shipment"/>
    <n v="152"/>
    <n v="217.36"/>
  </r>
  <r>
    <s v="Credit Card"/>
    <x v="0"/>
    <x v="0"/>
    <x v="0"/>
    <s v="Shipment"/>
    <n v="200"/>
    <n v="286"/>
  </r>
  <r>
    <s v="Credit Card"/>
    <x v="0"/>
    <x v="0"/>
    <x v="0"/>
    <s v="Shipment"/>
    <n v="286"/>
    <n v="408.98"/>
  </r>
  <r>
    <s v="Credit Card"/>
    <x v="0"/>
    <x v="0"/>
    <x v="0"/>
    <s v="Shipment"/>
    <n v="280"/>
    <n v="400.4"/>
  </r>
  <r>
    <s v="Credit Card"/>
    <x v="0"/>
    <x v="0"/>
    <x v="0"/>
    <s v="Shipment"/>
    <n v="274"/>
    <n v="391.82"/>
  </r>
  <r>
    <s v="Credit Card"/>
    <x v="0"/>
    <x v="0"/>
    <x v="0"/>
    <s v="Shipment"/>
    <n v="226"/>
    <n v="526.24"/>
  </r>
  <r>
    <s v="Credit Card"/>
    <x v="0"/>
    <x v="0"/>
    <x v="0"/>
    <s v="Shipment"/>
    <n v="154"/>
    <n v="526.24"/>
  </r>
  <r>
    <s v="Credit Card"/>
    <x v="0"/>
    <x v="0"/>
    <x v="0"/>
    <s v="Shipment"/>
    <n v="202"/>
    <n v="526.24"/>
  </r>
  <r>
    <s v="Credit Card"/>
    <x v="0"/>
    <x v="0"/>
    <x v="0"/>
    <s v="Shipment"/>
    <n v="965"/>
    <n v="1379.95"/>
  </r>
  <r>
    <s v="Credit Card"/>
    <x v="0"/>
    <x v="0"/>
    <x v="0"/>
    <s v="Shipment"/>
    <n v="198"/>
    <n v="283.14"/>
  </r>
  <r>
    <s v="Credit Card"/>
    <x v="0"/>
    <x v="0"/>
    <x v="0"/>
    <s v="Shipment"/>
    <n v="225"/>
    <n v="321.75"/>
  </r>
  <r>
    <s v="Credit Card"/>
    <x v="0"/>
    <x v="0"/>
    <x v="0"/>
    <s v="Shipment"/>
    <n v="153"/>
    <n v="218.79"/>
  </r>
  <r>
    <s v="Credit Card"/>
    <x v="0"/>
    <x v="0"/>
    <x v="0"/>
    <s v="Shipment"/>
    <n v="201"/>
    <n v="287.43"/>
  </r>
  <r>
    <s v="Credit Card"/>
    <x v="0"/>
    <x v="0"/>
    <x v="0"/>
    <s v="Shipment"/>
    <n v="283"/>
    <n v="404.69"/>
  </r>
  <r>
    <s v="Credit Card"/>
    <x v="0"/>
    <x v="0"/>
    <x v="0"/>
    <s v="Shipment"/>
    <n v="277"/>
    <n v="396.11"/>
  </r>
  <r>
    <s v="Credit Card"/>
    <x v="0"/>
    <x v="0"/>
    <x v="0"/>
    <s v="Shipment"/>
    <n v="746"/>
    <n v="1066.78"/>
  </r>
  <r>
    <s v="Credit Card"/>
    <x v="0"/>
    <x v="0"/>
    <x v="0"/>
    <s v="Shipment"/>
    <n v="800"/>
    <n v="1144"/>
  </r>
  <r>
    <s v="Credit Card"/>
    <x v="0"/>
    <x v="0"/>
    <x v="0"/>
    <s v="Shipment"/>
    <n v="833"/>
    <n v="1191.19"/>
  </r>
  <r>
    <s v="Credit Card"/>
    <x v="0"/>
    <x v="0"/>
    <x v="0"/>
    <s v="Download"/>
    <n v="287"/>
    <n v="410.41"/>
  </r>
  <r>
    <s v="Credit Card"/>
    <x v="0"/>
    <x v="0"/>
    <x v="0"/>
    <s v="Download"/>
    <n v="281"/>
    <n v="401.83"/>
  </r>
  <r>
    <s v="Credit Card"/>
    <x v="0"/>
    <x v="0"/>
    <x v="0"/>
    <s v="Download"/>
    <n v="275"/>
    <n v="393.25"/>
  </r>
  <r>
    <s v="Credit Card"/>
    <x v="0"/>
    <x v="0"/>
    <x v="0"/>
    <s v="Shipment"/>
    <n v="227"/>
    <n v="324.61"/>
  </r>
  <r>
    <s v="Credit Card"/>
    <x v="0"/>
    <x v="0"/>
    <x v="0"/>
    <s v="Shipment"/>
    <n v="155"/>
    <n v="221.65"/>
  </r>
  <r>
    <s v="Credit Card"/>
    <x v="0"/>
    <x v="0"/>
    <x v="0"/>
    <s v="Shipment"/>
    <n v="194"/>
    <n v="277.42"/>
  </r>
  <r>
    <s v="Credit Card"/>
    <x v="0"/>
    <x v="0"/>
    <x v="0"/>
    <s v="Shipment"/>
    <n v="170"/>
    <n v="243.1"/>
  </r>
  <r>
    <s v="Credit Card"/>
    <x v="0"/>
    <x v="0"/>
    <x v="0"/>
    <s v="Shipment"/>
    <n v="196"/>
    <n v="526.24"/>
  </r>
  <r>
    <s v="Credit Card"/>
    <x v="0"/>
    <x v="0"/>
    <x v="0"/>
    <s v="Shipment"/>
    <n v="166"/>
    <n v="526.24"/>
  </r>
  <r>
    <s v="Credit Card"/>
    <x v="0"/>
    <x v="0"/>
    <x v="0"/>
    <s v="Shipment"/>
    <n v="168"/>
    <n v="240.24"/>
  </r>
  <r>
    <s v="Credit Card"/>
    <x v="0"/>
    <x v="0"/>
    <x v="0"/>
    <s v="Shipment"/>
    <n v="195"/>
    <n v="278.85000000000002"/>
  </r>
  <r>
    <s v="Credit Card"/>
    <x v="0"/>
    <x v="0"/>
    <x v="0"/>
    <s v="Shipment"/>
    <n v="752"/>
    <n v="1075.3599999999999"/>
  </r>
  <r>
    <s v="Credit Card"/>
    <x v="0"/>
    <x v="0"/>
    <x v="0"/>
    <s v="Shipment"/>
    <n v="838"/>
    <n v="1198.3399999999999"/>
  </r>
  <r>
    <s v="Credit Card"/>
    <x v="0"/>
    <x v="0"/>
    <x v="0"/>
    <s v="Shipment"/>
    <n v="197"/>
    <n v="281.70999999999998"/>
  </r>
  <r>
    <s v="Credit Card"/>
    <x v="0"/>
    <x v="0"/>
    <x v="0"/>
    <s v="Shipment"/>
    <n v="167"/>
    <n v="238.81"/>
  </r>
  <r>
    <s v="Credit Card"/>
    <x v="0"/>
    <x v="0"/>
    <x v="0"/>
    <s v="Shipment"/>
    <n v="200"/>
    <n v="286"/>
  </r>
  <r>
    <s v="Credit Card"/>
    <x v="0"/>
    <x v="0"/>
    <x v="0"/>
    <s v="Shipment"/>
    <n v="202"/>
    <n v="526.24"/>
  </r>
  <r>
    <s v="Credit Card"/>
    <x v="0"/>
    <x v="0"/>
    <x v="0"/>
    <s v="Shipment"/>
    <n v="172"/>
    <n v="526.24"/>
  </r>
  <r>
    <s v="Credit Card"/>
    <x v="0"/>
    <x v="0"/>
    <x v="0"/>
    <s v="Shipment"/>
    <n v="970"/>
    <n v="1387.1"/>
  </r>
  <r>
    <s v="Credit Card"/>
    <x v="0"/>
    <x v="0"/>
    <x v="0"/>
    <s v="Shipment"/>
    <n v="174"/>
    <n v="248.82"/>
  </r>
  <r>
    <s v="Credit Card"/>
    <x v="0"/>
    <x v="0"/>
    <x v="0"/>
    <s v="Shipment"/>
    <n v="201"/>
    <n v="287.43"/>
  </r>
  <r>
    <s v="Credit Card"/>
    <x v="0"/>
    <x v="0"/>
    <x v="0"/>
    <s v="Shipment"/>
    <n v="171"/>
    <n v="244.53"/>
  </r>
  <r>
    <s v="Credit Card"/>
    <x v="0"/>
    <x v="0"/>
    <x v="0"/>
    <s v="Shipment"/>
    <n v="751"/>
    <n v="1073.93"/>
  </r>
  <r>
    <s v="Credit Card"/>
    <x v="0"/>
    <x v="0"/>
    <x v="0"/>
    <s v="Shipment"/>
    <n v="837"/>
    <n v="1196.9100000000001"/>
  </r>
  <r>
    <s v="Credit Card"/>
    <x v="0"/>
    <x v="0"/>
    <x v="0"/>
    <s v="Shipment"/>
    <n v="173"/>
    <n v="247.39"/>
  </r>
  <r>
    <s v="Credit Card"/>
    <x v="0"/>
    <x v="0"/>
    <x v="0"/>
    <s v="Shipment"/>
    <n v="218"/>
    <n v="311.74"/>
  </r>
  <r>
    <s v="Credit Card"/>
    <x v="0"/>
    <x v="0"/>
    <x v="0"/>
    <s v="Shipment"/>
    <n v="188"/>
    <n v="268.83999999999997"/>
  </r>
  <r>
    <s v="Credit Card"/>
    <x v="0"/>
    <x v="0"/>
    <x v="0"/>
    <s v="Shipment"/>
    <n v="214"/>
    <n v="526.24"/>
  </r>
  <r>
    <s v="Credit Card"/>
    <x v="0"/>
    <x v="0"/>
    <x v="0"/>
    <s v="Shipment"/>
    <n v="190"/>
    <n v="526.24"/>
  </r>
  <r>
    <s v="Credit Card"/>
    <x v="0"/>
    <x v="0"/>
    <x v="0"/>
    <s v="Shipment"/>
    <n v="967"/>
    <n v="1382.81"/>
  </r>
  <r>
    <s v="Credit Card"/>
    <x v="0"/>
    <x v="0"/>
    <x v="0"/>
    <s v="Shipment"/>
    <n v="189"/>
    <n v="270.27"/>
  </r>
  <r>
    <s v="Credit Card"/>
    <x v="0"/>
    <x v="0"/>
    <x v="0"/>
    <s v="Shipment"/>
    <n v="748"/>
    <n v="1069.6400000000001"/>
  </r>
  <r>
    <s v="Credit Card"/>
    <x v="0"/>
    <x v="0"/>
    <x v="0"/>
    <s v="Shipment"/>
    <n v="835"/>
    <n v="1194.05"/>
  </r>
  <r>
    <s v="Credit Card"/>
    <x v="0"/>
    <x v="0"/>
    <x v="0"/>
    <s v="Shipment"/>
    <n v="215"/>
    <n v="307.45"/>
  </r>
  <r>
    <s v="Credit Card"/>
    <x v="0"/>
    <x v="0"/>
    <x v="0"/>
    <s v="Shipment"/>
    <n v="191"/>
    <n v="273.13"/>
  </r>
  <r>
    <s v="Credit Card"/>
    <x v="0"/>
    <x v="0"/>
    <x v="0"/>
    <s v="Shipment"/>
    <n v="206"/>
    <n v="294.58"/>
  </r>
  <r>
    <s v="Credit Card"/>
    <x v="0"/>
    <x v="0"/>
    <x v="0"/>
    <s v="Shipment"/>
    <n v="176"/>
    <n v="251.68"/>
  </r>
  <r>
    <s v="Credit Card"/>
    <x v="0"/>
    <x v="0"/>
    <x v="0"/>
    <s v="Shipment"/>
    <n v="208"/>
    <n v="526.24"/>
  </r>
  <r>
    <s v="Credit Card"/>
    <x v="0"/>
    <x v="0"/>
    <x v="0"/>
    <s v="Shipment"/>
    <n v="178"/>
    <n v="526.24"/>
  </r>
  <r>
    <s v="Credit Card"/>
    <x v="0"/>
    <x v="0"/>
    <x v="0"/>
    <s v="Shipment"/>
    <n v="969"/>
    <n v="1385.67"/>
  </r>
  <r>
    <s v="Credit Card"/>
    <x v="0"/>
    <x v="0"/>
    <x v="0"/>
    <s v="Shipment"/>
    <n v="180"/>
    <n v="257.39999999999998"/>
  </r>
  <r>
    <s v="Credit Card"/>
    <x v="0"/>
    <x v="0"/>
    <x v="0"/>
    <s v="Shipment"/>
    <n v="207"/>
    <n v="296.01"/>
  </r>
  <r>
    <s v="Credit Card"/>
    <x v="0"/>
    <x v="0"/>
    <x v="0"/>
    <s v="Shipment"/>
    <n v="177"/>
    <n v="253.11"/>
  </r>
  <r>
    <s v="Credit Card"/>
    <x v="0"/>
    <x v="0"/>
    <x v="0"/>
    <s v="Shipment"/>
    <n v="750"/>
    <n v="1072.5"/>
  </r>
  <r>
    <s v="Credit Card"/>
    <x v="0"/>
    <x v="0"/>
    <x v="0"/>
    <s v="Shipment"/>
    <n v="836"/>
    <n v="1195.48"/>
  </r>
  <r>
    <s v="Credit Card"/>
    <x v="0"/>
    <x v="0"/>
    <x v="0"/>
    <s v="Shipment"/>
    <n v="203"/>
    <n v="290.29000000000002"/>
  </r>
  <r>
    <s v="Credit Card"/>
    <x v="0"/>
    <x v="0"/>
    <x v="0"/>
    <s v="Shipment"/>
    <n v="179"/>
    <n v="255.97"/>
  </r>
  <r>
    <s v="Credit Card"/>
    <x v="0"/>
    <x v="0"/>
    <x v="0"/>
    <s v="Shipment"/>
    <n v="176"/>
    <n v="251.68"/>
  </r>
  <r>
    <s v="Credit Card"/>
    <x v="0"/>
    <x v="0"/>
    <x v="0"/>
    <s v="Shipment"/>
    <n v="146"/>
    <n v="208.78"/>
  </r>
  <r>
    <s v="Credit Card"/>
    <x v="0"/>
    <x v="0"/>
    <x v="0"/>
    <s v="Shipment"/>
    <n v="172"/>
    <n v="526.24"/>
  </r>
  <r>
    <s v="Credit Card"/>
    <x v="0"/>
    <x v="0"/>
    <x v="0"/>
    <s v="Shipment"/>
    <n v="148"/>
    <n v="526.24"/>
  </r>
  <r>
    <s v="Credit Card"/>
    <x v="0"/>
    <x v="0"/>
    <x v="0"/>
    <s v="Shipment"/>
    <n v="974"/>
    <n v="1392.82"/>
  </r>
  <r>
    <s v="Credit Card"/>
    <x v="0"/>
    <x v="0"/>
    <x v="0"/>
    <s v="Shipment"/>
    <n v="144"/>
    <n v="205.92"/>
  </r>
  <r>
    <s v="Credit Card"/>
    <x v="0"/>
    <x v="0"/>
    <x v="0"/>
    <s v="Shipment"/>
    <n v="171"/>
    <n v="244.53"/>
  </r>
  <r>
    <s v="Credit Card"/>
    <x v="0"/>
    <x v="0"/>
    <x v="0"/>
    <s v="Shipment"/>
    <n v="147"/>
    <n v="210.21"/>
  </r>
  <r>
    <s v="Credit Card"/>
    <x v="0"/>
    <x v="0"/>
    <x v="0"/>
    <s v="Shipment"/>
    <n v="755"/>
    <n v="1079.6500000000001"/>
  </r>
  <r>
    <s v="Credit Card"/>
    <x v="0"/>
    <x v="0"/>
    <x v="0"/>
    <s v="Shipment"/>
    <n v="842"/>
    <n v="1204.06"/>
  </r>
  <r>
    <s v="Credit Card"/>
    <x v="0"/>
    <x v="0"/>
    <x v="0"/>
    <s v="Shipment"/>
    <n v="173"/>
    <n v="247.39"/>
  </r>
  <r>
    <s v="Credit Card"/>
    <x v="0"/>
    <x v="0"/>
    <x v="0"/>
    <s v="Shipment"/>
    <n v="149"/>
    <n v="213.07"/>
  </r>
  <r>
    <s v="Credit Card"/>
    <x v="0"/>
    <x v="0"/>
    <x v="0"/>
    <s v="Shipment"/>
    <n v="152"/>
    <n v="217.36"/>
  </r>
  <r>
    <s v="Credit Card"/>
    <x v="0"/>
    <x v="0"/>
    <x v="0"/>
    <s v="Shipment"/>
    <n v="178"/>
    <n v="526.24"/>
  </r>
  <r>
    <s v="Credit Card"/>
    <x v="0"/>
    <x v="0"/>
    <x v="0"/>
    <s v="Shipment"/>
    <n v="154"/>
    <n v="526.24"/>
  </r>
  <r>
    <s v="Credit Card"/>
    <x v="0"/>
    <x v="0"/>
    <x v="0"/>
    <s v="Shipment"/>
    <n v="973"/>
    <n v="1391.39"/>
  </r>
  <r>
    <s v="Credit Card"/>
    <x v="0"/>
    <x v="0"/>
    <x v="0"/>
    <s v="Shipment"/>
    <n v="150"/>
    <n v="214.5"/>
  </r>
  <r>
    <s v="Credit Card"/>
    <x v="0"/>
    <x v="0"/>
    <x v="0"/>
    <s v="Shipment"/>
    <n v="177"/>
    <n v="253.11"/>
  </r>
  <r>
    <s v="Credit Card"/>
    <x v="0"/>
    <x v="0"/>
    <x v="0"/>
    <s v="Shipment"/>
    <n v="153"/>
    <n v="218.79"/>
  </r>
  <r>
    <s v="Credit Card"/>
    <x v="0"/>
    <x v="0"/>
    <x v="0"/>
    <s v="Shipment"/>
    <n v="754"/>
    <n v="1078.22"/>
  </r>
  <r>
    <s v="Credit Card"/>
    <x v="0"/>
    <x v="0"/>
    <x v="0"/>
    <s v="Shipment"/>
    <n v="841"/>
    <n v="1202.6300000000001"/>
  </r>
  <r>
    <s v="Credit Card"/>
    <x v="0"/>
    <x v="0"/>
    <x v="0"/>
    <s v="Shipment"/>
    <n v="179"/>
    <n v="255.97"/>
  </r>
  <r>
    <s v="Credit Card"/>
    <x v="0"/>
    <x v="0"/>
    <x v="0"/>
    <s v="Shipment"/>
    <n v="182"/>
    <n v="260.26"/>
  </r>
  <r>
    <s v="Credit Card"/>
    <x v="0"/>
    <x v="0"/>
    <x v="0"/>
    <s v="Shipment"/>
    <n v="158"/>
    <n v="225.94"/>
  </r>
  <r>
    <s v="Credit Card"/>
    <x v="0"/>
    <x v="0"/>
    <x v="0"/>
    <s v="Shipment"/>
    <n v="184"/>
    <n v="526.24"/>
  </r>
  <r>
    <s v="Credit Card"/>
    <x v="0"/>
    <x v="0"/>
    <x v="0"/>
    <s v="Shipment"/>
    <n v="972"/>
    <n v="1389.96"/>
  </r>
  <r>
    <s v="Credit Card"/>
    <x v="0"/>
    <x v="0"/>
    <x v="0"/>
    <s v="Shipment"/>
    <n v="156"/>
    <n v="223.08"/>
  </r>
  <r>
    <s v="Credit Card"/>
    <x v="0"/>
    <x v="0"/>
    <x v="0"/>
    <s v="Shipment"/>
    <n v="183"/>
    <n v="261.69"/>
  </r>
  <r>
    <s v="Credit Card"/>
    <x v="0"/>
    <x v="0"/>
    <x v="0"/>
    <s v="Shipment"/>
    <n v="159"/>
    <n v="227.37"/>
  </r>
  <r>
    <s v="Credit Card"/>
    <x v="0"/>
    <x v="0"/>
    <x v="0"/>
    <s v="Shipment"/>
    <n v="840"/>
    <n v="1201.2"/>
  </r>
  <r>
    <s v="Credit Card"/>
    <x v="0"/>
    <x v="0"/>
    <x v="0"/>
    <s v="Shipment"/>
    <n v="185"/>
    <n v="264.55"/>
  </r>
  <r>
    <s v="Credit Card"/>
    <x v="0"/>
    <x v="0"/>
    <x v="0"/>
    <s v="Shipment"/>
    <n v="155"/>
    <n v="221.65"/>
  </r>
  <r>
    <s v="Cash on Delivery"/>
    <x v="1"/>
    <x v="1"/>
    <x v="1"/>
    <s v="Branch"/>
    <n v="290"/>
    <n v="414.7"/>
  </r>
  <r>
    <s v="Cash on Delivery"/>
    <x v="1"/>
    <x v="1"/>
    <x v="1"/>
    <s v="Branch"/>
    <n v="260"/>
    <n v="371.8"/>
  </r>
  <r>
    <s v="Cash on Delivery"/>
    <x v="1"/>
    <x v="1"/>
    <x v="1"/>
    <s v="Branch"/>
    <n v="286"/>
    <n v="408.98"/>
  </r>
  <r>
    <s v="Cash on Delivery"/>
    <x v="1"/>
    <x v="1"/>
    <x v="1"/>
    <s v="Branch"/>
    <n v="262"/>
    <n v="374.66"/>
  </r>
  <r>
    <s v="Cash on Delivery"/>
    <x v="1"/>
    <x v="1"/>
    <x v="1"/>
    <s v="Branch"/>
    <n v="791"/>
    <n v="1131.1300000000001"/>
  </r>
  <r>
    <s v="Cash on Delivery"/>
    <x v="1"/>
    <x v="1"/>
    <x v="1"/>
    <s v="Branch"/>
    <n v="261"/>
    <n v="373.23"/>
  </r>
  <r>
    <s v="Cash on Delivery"/>
    <x v="1"/>
    <x v="1"/>
    <x v="1"/>
    <s v="Branch"/>
    <n v="289"/>
    <n v="413.27"/>
  </r>
  <r>
    <s v="Cash on Delivery"/>
    <x v="1"/>
    <x v="1"/>
    <x v="1"/>
    <s v="Branch"/>
    <n v="259"/>
    <n v="370.37"/>
  </r>
  <r>
    <s v="Cash on Delivery"/>
    <x v="1"/>
    <x v="1"/>
    <x v="1"/>
    <s v="Branch"/>
    <n v="800"/>
    <n v="1144"/>
  </r>
  <r>
    <s v="Cash on Delivery"/>
    <x v="1"/>
    <x v="1"/>
    <x v="1"/>
    <s v="Branch"/>
    <n v="886"/>
    <n v="1266.98"/>
  </r>
  <r>
    <s v="Cash on Delivery"/>
    <x v="1"/>
    <x v="1"/>
    <x v="1"/>
    <s v="Branch"/>
    <n v="266"/>
    <n v="380.38"/>
  </r>
  <r>
    <s v="Cash on Delivery"/>
    <x v="1"/>
    <x v="1"/>
    <x v="1"/>
    <s v="Branch"/>
    <n v="242"/>
    <n v="346.06"/>
  </r>
  <r>
    <s v="Cash on Delivery"/>
    <x v="1"/>
    <x v="1"/>
    <x v="1"/>
    <s v="Branch"/>
    <n v="268"/>
    <n v="383.24"/>
  </r>
  <r>
    <s v="Cash on Delivery"/>
    <x v="1"/>
    <x v="1"/>
    <x v="1"/>
    <s v="Branch"/>
    <n v="238"/>
    <n v="340.34"/>
  </r>
  <r>
    <s v="Cash on Delivery"/>
    <x v="1"/>
    <x v="1"/>
    <x v="1"/>
    <s v="Branch"/>
    <n v="881"/>
    <n v="1259.83"/>
  </r>
  <r>
    <s v="Cash on Delivery"/>
    <x v="1"/>
    <x v="1"/>
    <x v="1"/>
    <s v="Branch"/>
    <n v="834"/>
    <n v="526.24"/>
  </r>
  <r>
    <s v="Cash on Delivery"/>
    <x v="1"/>
    <x v="1"/>
    <x v="1"/>
    <s v="Branch"/>
    <n v="265"/>
    <n v="378.95"/>
  </r>
  <r>
    <s v="Cash on Delivery"/>
    <x v="1"/>
    <x v="1"/>
    <x v="1"/>
    <s v="Branch"/>
    <n v="241"/>
    <n v="344.63"/>
  </r>
  <r>
    <s v="Cash on Delivery"/>
    <x v="1"/>
    <x v="1"/>
    <x v="1"/>
    <s v="Branch"/>
    <n v="803"/>
    <n v="1148.29"/>
  </r>
  <r>
    <s v="Cash on Delivery"/>
    <x v="1"/>
    <x v="1"/>
    <x v="1"/>
    <s v="Branch"/>
    <n v="239"/>
    <n v="341.77"/>
  </r>
  <r>
    <s v="Cash on Delivery"/>
    <x v="1"/>
    <x v="1"/>
    <x v="1"/>
    <s v="Branch"/>
    <n v="248"/>
    <n v="354.64"/>
  </r>
  <r>
    <s v="Cash on Delivery"/>
    <x v="1"/>
    <x v="1"/>
    <x v="1"/>
    <s v="Branch"/>
    <n v="218"/>
    <n v="311.74"/>
  </r>
  <r>
    <s v="Cash on Delivery"/>
    <x v="1"/>
    <x v="1"/>
    <x v="1"/>
    <s v="Branch"/>
    <n v="244"/>
    <n v="348.92"/>
  </r>
  <r>
    <s v="Cash on Delivery"/>
    <x v="1"/>
    <x v="1"/>
    <x v="1"/>
    <s v="Branch"/>
    <n v="220"/>
    <n v="314.60000000000002"/>
  </r>
  <r>
    <s v="Cash on Delivery"/>
    <x v="1"/>
    <x v="1"/>
    <x v="1"/>
    <s v="Branch"/>
    <n v="798"/>
    <n v="1141.1400000000001"/>
  </r>
  <r>
    <s v="Cash on Delivery"/>
    <x v="1"/>
    <x v="1"/>
    <x v="1"/>
    <s v="Branch"/>
    <n v="885"/>
    <n v="1265.55"/>
  </r>
  <r>
    <s v="Cash on Delivery"/>
    <x v="1"/>
    <x v="1"/>
    <x v="1"/>
    <s v="Branch"/>
    <n v="838"/>
    <n v="526.24"/>
  </r>
  <r>
    <s v="Cash on Delivery"/>
    <x v="1"/>
    <x v="1"/>
    <x v="1"/>
    <s v="Branch"/>
    <n v="219"/>
    <n v="313.17"/>
  </r>
  <r>
    <s v="Cash on Delivery"/>
    <x v="1"/>
    <x v="1"/>
    <x v="1"/>
    <s v="Branch"/>
    <n v="247"/>
    <n v="353.21"/>
  </r>
  <r>
    <s v="Cash on Delivery"/>
    <x v="1"/>
    <x v="1"/>
    <x v="1"/>
    <s v="Branch"/>
    <n v="217"/>
    <n v="310.31"/>
  </r>
  <r>
    <s v="Cash on Delivery"/>
    <x v="1"/>
    <x v="1"/>
    <x v="1"/>
    <s v="Branch"/>
    <n v="807"/>
    <n v="1154.01"/>
  </r>
  <r>
    <s v="Cash on Delivery"/>
    <x v="1"/>
    <x v="1"/>
    <x v="1"/>
    <s v="Branch"/>
    <n v="221"/>
    <n v="316.02999999999997"/>
  </r>
  <r>
    <s v="Cash on Delivery"/>
    <x v="1"/>
    <x v="1"/>
    <x v="1"/>
    <s v="Branch"/>
    <n v="272"/>
    <n v="388.96"/>
  </r>
  <r>
    <s v="Cash on Delivery"/>
    <x v="1"/>
    <x v="1"/>
    <x v="1"/>
    <s v="Branch"/>
    <n v="298"/>
    <n v="426.14"/>
  </r>
  <r>
    <s v="Cash on Delivery"/>
    <x v="1"/>
    <x v="1"/>
    <x v="1"/>
    <s v="Branch"/>
    <n v="226"/>
    <n v="323.18"/>
  </r>
  <r>
    <s v="Cash on Delivery"/>
    <x v="1"/>
    <x v="1"/>
    <x v="1"/>
    <s v="Branch"/>
    <n v="274"/>
    <n v="391.82"/>
  </r>
  <r>
    <s v="Cash on Delivery"/>
    <x v="1"/>
    <x v="1"/>
    <x v="1"/>
    <s v="Branch"/>
    <n v="789"/>
    <n v="1128.27"/>
  </r>
  <r>
    <s v="Cash on Delivery"/>
    <x v="1"/>
    <x v="1"/>
    <x v="1"/>
    <s v="Branch"/>
    <n v="876"/>
    <n v="1252.68"/>
  </r>
  <r>
    <s v="Cash on Delivery"/>
    <x v="1"/>
    <x v="1"/>
    <x v="1"/>
    <s v="Branch"/>
    <n v="958"/>
    <n v="1369.94"/>
  </r>
  <r>
    <s v="Cash on Delivery"/>
    <x v="1"/>
    <x v="1"/>
    <x v="1"/>
    <s v="Branch"/>
    <n v="829"/>
    <n v="526.24"/>
  </r>
  <r>
    <s v="Cash on Delivery"/>
    <x v="1"/>
    <x v="1"/>
    <x v="1"/>
    <s v="Branch"/>
    <n v="273"/>
    <n v="390.39"/>
  </r>
  <r>
    <s v="Cash on Delivery"/>
    <x v="1"/>
    <x v="1"/>
    <x v="1"/>
    <s v="Branch"/>
    <n v="267"/>
    <n v="381.81"/>
  </r>
  <r>
    <s v="Cash on Delivery"/>
    <x v="1"/>
    <x v="1"/>
    <x v="1"/>
    <s v="Branch"/>
    <n v="301"/>
    <n v="430.43"/>
  </r>
  <r>
    <s v="Cash on Delivery"/>
    <x v="1"/>
    <x v="1"/>
    <x v="1"/>
    <s v="Branch"/>
    <n v="271"/>
    <n v="387.53"/>
  </r>
  <r>
    <s v="Cash on Delivery"/>
    <x v="1"/>
    <x v="1"/>
    <x v="1"/>
    <s v="Branch"/>
    <n v="798"/>
    <n v="1141.1400000000001"/>
  </r>
  <r>
    <s v="Cash on Delivery"/>
    <x v="1"/>
    <x v="1"/>
    <x v="1"/>
    <s v="Branch"/>
    <n v="851"/>
    <n v="1216.93"/>
  </r>
  <r>
    <s v="Cash on Delivery"/>
    <x v="1"/>
    <x v="1"/>
    <x v="1"/>
    <s v="Branch"/>
    <n v="302"/>
    <n v="431.86"/>
  </r>
  <r>
    <s v="Cash on Delivery"/>
    <x v="1"/>
    <x v="1"/>
    <x v="1"/>
    <s v="Branch"/>
    <n v="230"/>
    <n v="328.9"/>
  </r>
  <r>
    <s v="Cash on Delivery"/>
    <x v="1"/>
    <x v="1"/>
    <x v="1"/>
    <s v="Branch"/>
    <n v="278"/>
    <n v="397.54"/>
  </r>
  <r>
    <s v="Cash on Delivery"/>
    <x v="1"/>
    <x v="1"/>
    <x v="1"/>
    <s v="Branch"/>
    <n v="304"/>
    <n v="434.72"/>
  </r>
  <r>
    <s v="Cash on Delivery"/>
    <x v="1"/>
    <x v="1"/>
    <x v="1"/>
    <s v="Branch"/>
    <n v="232"/>
    <n v="331.76"/>
  </r>
  <r>
    <s v="Cash on Delivery"/>
    <x v="1"/>
    <x v="1"/>
    <x v="1"/>
    <s v="Branch"/>
    <n v="788"/>
    <n v="1126.8399999999999"/>
  </r>
  <r>
    <s v="Cash on Delivery"/>
    <x v="1"/>
    <x v="1"/>
    <x v="1"/>
    <s v="Branch"/>
    <n v="842"/>
    <n v="1204.06"/>
  </r>
  <r>
    <s v="Cash on Delivery"/>
    <x v="1"/>
    <x v="1"/>
    <x v="1"/>
    <s v="Branch"/>
    <n v="875"/>
    <n v="1251.25"/>
  </r>
  <r>
    <s v="Cash on Delivery"/>
    <x v="1"/>
    <x v="1"/>
    <x v="1"/>
    <s v="Branch"/>
    <n v="955"/>
    <n v="1365.65"/>
  </r>
  <r>
    <s v="Cash on Delivery"/>
    <x v="1"/>
    <x v="1"/>
    <x v="1"/>
    <s v="Branch"/>
    <n v="956"/>
    <n v="1367.08"/>
  </r>
  <r>
    <s v="Cash on Delivery"/>
    <x v="1"/>
    <x v="1"/>
    <x v="1"/>
    <s v="Branch"/>
    <n v="957"/>
    <n v="1368.51"/>
  </r>
  <r>
    <s v="Cash on Delivery"/>
    <x v="1"/>
    <x v="1"/>
    <x v="1"/>
    <s v="Branch"/>
    <n v="828"/>
    <n v="526.24"/>
  </r>
  <r>
    <s v="Cash on Delivery"/>
    <x v="1"/>
    <x v="1"/>
    <x v="1"/>
    <s v="Branch"/>
    <n v="881"/>
    <n v="526.24"/>
  </r>
  <r>
    <s v="Cash on Delivery"/>
    <x v="1"/>
    <x v="1"/>
    <x v="1"/>
    <s v="Branch"/>
    <n v="279"/>
    <n v="398.97"/>
  </r>
  <r>
    <s v="Cash on Delivery"/>
    <x v="1"/>
    <x v="1"/>
    <x v="1"/>
    <s v="Branch"/>
    <n v="285"/>
    <n v="407.55"/>
  </r>
  <r>
    <s v="Cash on Delivery"/>
    <x v="1"/>
    <x v="1"/>
    <x v="1"/>
    <s v="Branch"/>
    <n v="279"/>
    <n v="398.97"/>
  </r>
  <r>
    <s v="Cash on Delivery"/>
    <x v="1"/>
    <x v="1"/>
    <x v="1"/>
    <s v="Branch"/>
    <n v="273"/>
    <n v="390.39"/>
  </r>
  <r>
    <s v="Cash on Delivery"/>
    <x v="1"/>
    <x v="1"/>
    <x v="1"/>
    <s v="Branch"/>
    <n v="229"/>
    <n v="327.47000000000003"/>
  </r>
  <r>
    <s v="Cash on Delivery"/>
    <x v="1"/>
    <x v="1"/>
    <x v="1"/>
    <s v="Branch"/>
    <n v="277"/>
    <n v="396.11"/>
  </r>
  <r>
    <s v="Cash on Delivery"/>
    <x v="1"/>
    <x v="1"/>
    <x v="1"/>
    <s v="Branch"/>
    <n v="797"/>
    <n v="1139.71"/>
  </r>
  <r>
    <s v="Cash on Delivery"/>
    <x v="1"/>
    <x v="1"/>
    <x v="1"/>
    <s v="Branch"/>
    <n v="850"/>
    <n v="1215.5"/>
  </r>
  <r>
    <s v="Cash on Delivery"/>
    <x v="1"/>
    <x v="1"/>
    <x v="1"/>
    <s v="Branch"/>
    <n v="884"/>
    <n v="1264.1199999999999"/>
  </r>
  <r>
    <s v="Cash on Delivery"/>
    <x v="1"/>
    <x v="1"/>
    <x v="1"/>
    <s v="Branch"/>
    <n v="272"/>
    <n v="388.96"/>
  </r>
  <r>
    <s v="Cash on Delivery"/>
    <x v="1"/>
    <x v="1"/>
    <x v="1"/>
    <s v="Branch"/>
    <n v="274"/>
    <n v="391.82"/>
  </r>
  <r>
    <s v="Cash on Delivery"/>
    <x v="1"/>
    <x v="1"/>
    <x v="1"/>
    <s v="Branch"/>
    <n v="244"/>
    <n v="348.92"/>
  </r>
  <r>
    <s v="Cash on Delivery"/>
    <x v="1"/>
    <x v="1"/>
    <x v="1"/>
    <s v="Branch"/>
    <n v="794"/>
    <n v="1135.42"/>
  </r>
  <r>
    <s v="Cash on Delivery"/>
    <x v="1"/>
    <x v="1"/>
    <x v="1"/>
    <s v="Branch"/>
    <n v="880"/>
    <n v="1258.4000000000001"/>
  </r>
  <r>
    <s v="Cash on Delivery"/>
    <x v="1"/>
    <x v="1"/>
    <x v="1"/>
    <s v="Branch"/>
    <n v="833"/>
    <n v="526.24"/>
  </r>
  <r>
    <s v="Cash on Delivery"/>
    <x v="1"/>
    <x v="1"/>
    <x v="1"/>
    <s v="Branch"/>
    <n v="243"/>
    <n v="347.49"/>
  </r>
  <r>
    <s v="Cash on Delivery"/>
    <x v="1"/>
    <x v="1"/>
    <x v="1"/>
    <s v="Branch"/>
    <n v="271"/>
    <n v="387.53"/>
  </r>
  <r>
    <s v="Cash on Delivery"/>
    <x v="1"/>
    <x v="1"/>
    <x v="1"/>
    <s v="Branch"/>
    <n v="247"/>
    <n v="353.21"/>
  </r>
  <r>
    <s v="Cash on Delivery"/>
    <x v="1"/>
    <x v="1"/>
    <x v="1"/>
    <s v="Branch"/>
    <n v="245"/>
    <n v="350.35"/>
  </r>
  <r>
    <s v="Cash on Delivery"/>
    <x v="1"/>
    <x v="1"/>
    <x v="1"/>
    <s v="Branch"/>
    <n v="278"/>
    <n v="397.54"/>
  </r>
  <r>
    <s v="Cash on Delivery"/>
    <x v="1"/>
    <x v="1"/>
    <x v="1"/>
    <s v="Branch"/>
    <n v="248"/>
    <n v="354.64"/>
  </r>
  <r>
    <s v="Cash on Delivery"/>
    <x v="1"/>
    <x v="1"/>
    <x v="1"/>
    <s v="Branch"/>
    <n v="280"/>
    <n v="400.4"/>
  </r>
  <r>
    <s v="Cash on Delivery"/>
    <x v="1"/>
    <x v="1"/>
    <x v="1"/>
    <s v="Branch"/>
    <n v="250"/>
    <n v="357.5"/>
  </r>
  <r>
    <s v="Cash on Delivery"/>
    <x v="1"/>
    <x v="1"/>
    <x v="1"/>
    <s v="Branch"/>
    <n v="793"/>
    <n v="1133.99"/>
  </r>
  <r>
    <s v="Cash on Delivery"/>
    <x v="1"/>
    <x v="1"/>
    <x v="1"/>
    <s v="Branch"/>
    <n v="879"/>
    <n v="1256.97"/>
  </r>
  <r>
    <s v="Cash on Delivery"/>
    <x v="1"/>
    <x v="1"/>
    <x v="1"/>
    <s v="Branch"/>
    <n v="832"/>
    <n v="526.24"/>
  </r>
  <r>
    <s v="Cash on Delivery"/>
    <x v="1"/>
    <x v="1"/>
    <x v="1"/>
    <s v="Branch"/>
    <n v="249"/>
    <n v="356.07"/>
  </r>
  <r>
    <s v="Cash on Delivery"/>
    <x v="1"/>
    <x v="1"/>
    <x v="1"/>
    <s v="Branch"/>
    <n v="277"/>
    <n v="396.11"/>
  </r>
  <r>
    <s v="Cash on Delivery"/>
    <x v="1"/>
    <x v="1"/>
    <x v="1"/>
    <s v="Branch"/>
    <n v="253"/>
    <n v="361.79"/>
  </r>
  <r>
    <s v="Cash on Delivery"/>
    <x v="1"/>
    <x v="1"/>
    <x v="1"/>
    <s v="Branch"/>
    <n v="802"/>
    <n v="1146.8599999999999"/>
  </r>
  <r>
    <s v="Cash on Delivery"/>
    <x v="1"/>
    <x v="1"/>
    <x v="1"/>
    <s v="Branch"/>
    <n v="251"/>
    <n v="358.93"/>
  </r>
  <r>
    <s v="Cash on Delivery"/>
    <x v="1"/>
    <x v="1"/>
    <x v="1"/>
    <s v="Branch"/>
    <n v="296"/>
    <n v="423.28"/>
  </r>
  <r>
    <s v="Cash on Delivery"/>
    <x v="1"/>
    <x v="1"/>
    <x v="1"/>
    <s v="Branch"/>
    <n v="266"/>
    <n v="380.38"/>
  </r>
  <r>
    <s v="Cash on Delivery"/>
    <x v="1"/>
    <x v="1"/>
    <x v="1"/>
    <s v="Branch"/>
    <n v="292"/>
    <n v="417.56"/>
  </r>
  <r>
    <s v="Cash on Delivery"/>
    <x v="1"/>
    <x v="1"/>
    <x v="1"/>
    <s v="Branch"/>
    <n v="268"/>
    <n v="383.24"/>
  </r>
  <r>
    <s v="Cash on Delivery"/>
    <x v="1"/>
    <x v="1"/>
    <x v="1"/>
    <s v="Branch"/>
    <n v="790"/>
    <n v="1129.7"/>
  </r>
  <r>
    <s v="Cash on Delivery"/>
    <x v="1"/>
    <x v="1"/>
    <x v="1"/>
    <s v="Branch"/>
    <n v="877"/>
    <n v="1254.1099999999999"/>
  </r>
  <r>
    <s v="Cash on Delivery"/>
    <x v="1"/>
    <x v="1"/>
    <x v="1"/>
    <s v="Branch"/>
    <n v="830"/>
    <n v="526.24"/>
  </r>
  <r>
    <s v="Cash on Delivery"/>
    <x v="1"/>
    <x v="1"/>
    <x v="1"/>
    <s v="Branch"/>
    <n v="267"/>
    <n v="381.81"/>
  </r>
  <r>
    <s v="Cash on Delivery"/>
    <x v="1"/>
    <x v="1"/>
    <x v="1"/>
    <s v="Branch"/>
    <n v="295"/>
    <n v="421.85"/>
  </r>
  <r>
    <s v="Cash on Delivery"/>
    <x v="1"/>
    <x v="1"/>
    <x v="1"/>
    <s v="Branch"/>
    <n v="265"/>
    <n v="378.95"/>
  </r>
  <r>
    <s v="Cash on Delivery"/>
    <x v="1"/>
    <x v="1"/>
    <x v="1"/>
    <s v="Branch"/>
    <n v="799"/>
    <n v="1142.57"/>
  </r>
  <r>
    <s v="Cash on Delivery"/>
    <x v="1"/>
    <x v="1"/>
    <x v="1"/>
    <s v="Branch"/>
    <n v="885"/>
    <n v="1265.55"/>
  </r>
  <r>
    <s v="Cash on Delivery"/>
    <x v="1"/>
    <x v="1"/>
    <x v="1"/>
    <s v="Branch"/>
    <n v="284"/>
    <n v="406.12"/>
  </r>
  <r>
    <s v="Cash on Delivery"/>
    <x v="1"/>
    <x v="1"/>
    <x v="1"/>
    <s v="Branch"/>
    <n v="254"/>
    <n v="363.22"/>
  </r>
  <r>
    <s v="Cash on Delivery"/>
    <x v="1"/>
    <x v="1"/>
    <x v="1"/>
    <s v="Branch"/>
    <n v="256"/>
    <n v="366.08"/>
  </r>
  <r>
    <s v="Cash on Delivery"/>
    <x v="1"/>
    <x v="1"/>
    <x v="1"/>
    <s v="Branch"/>
    <n v="792"/>
    <n v="1132.56"/>
  </r>
  <r>
    <s v="Cash on Delivery"/>
    <x v="1"/>
    <x v="1"/>
    <x v="1"/>
    <s v="Branch"/>
    <n v="878"/>
    <n v="1255.54"/>
  </r>
  <r>
    <s v="Cash on Delivery"/>
    <x v="1"/>
    <x v="1"/>
    <x v="1"/>
    <s v="Branch"/>
    <n v="831"/>
    <n v="526.24"/>
  </r>
  <r>
    <s v="Cash on Delivery"/>
    <x v="1"/>
    <x v="1"/>
    <x v="1"/>
    <s v="Branch"/>
    <n v="255"/>
    <n v="364.65"/>
  </r>
  <r>
    <s v="Cash on Delivery"/>
    <x v="1"/>
    <x v="1"/>
    <x v="1"/>
    <s v="Branch"/>
    <n v="283"/>
    <n v="404.69"/>
  </r>
  <r>
    <s v="Cash on Delivery"/>
    <x v="1"/>
    <x v="1"/>
    <x v="1"/>
    <s v="Branch"/>
    <n v="801"/>
    <n v="1145.43"/>
  </r>
  <r>
    <s v="Cash on Delivery"/>
    <x v="1"/>
    <x v="1"/>
    <x v="1"/>
    <s v="Branch"/>
    <n v="257"/>
    <n v="367.51"/>
  </r>
  <r>
    <s v="Cash on Delivery"/>
    <x v="1"/>
    <x v="1"/>
    <x v="1"/>
    <s v="Branch"/>
    <n v="224"/>
    <n v="320.32"/>
  </r>
  <r>
    <s v="Cash on Delivery"/>
    <x v="1"/>
    <x v="1"/>
    <x v="1"/>
    <s v="Branch"/>
    <n v="250"/>
    <n v="357.5"/>
  </r>
  <r>
    <s v="Cash on Delivery"/>
    <x v="1"/>
    <x v="1"/>
    <x v="1"/>
    <s v="Branch"/>
    <n v="226"/>
    <n v="323.18"/>
  </r>
  <r>
    <s v="Cash on Delivery"/>
    <x v="1"/>
    <x v="1"/>
    <x v="1"/>
    <s v="Branch"/>
    <n v="797"/>
    <n v="1139.71"/>
  </r>
  <r>
    <s v="Cash on Delivery"/>
    <x v="1"/>
    <x v="1"/>
    <x v="1"/>
    <s v="Branch"/>
    <n v="884"/>
    <n v="1264.1199999999999"/>
  </r>
  <r>
    <s v="Cash on Delivery"/>
    <x v="1"/>
    <x v="1"/>
    <x v="1"/>
    <s v="Branch"/>
    <n v="837"/>
    <n v="526.24"/>
  </r>
  <r>
    <s v="Cash on Delivery"/>
    <x v="1"/>
    <x v="1"/>
    <x v="1"/>
    <s v="Branch"/>
    <n v="225"/>
    <n v="321.75"/>
  </r>
  <r>
    <s v="Cash on Delivery"/>
    <x v="1"/>
    <x v="1"/>
    <x v="1"/>
    <s v="Branch"/>
    <n v="253"/>
    <n v="361.79"/>
  </r>
  <r>
    <s v="Cash on Delivery"/>
    <x v="1"/>
    <x v="1"/>
    <x v="1"/>
    <s v="Branch"/>
    <n v="223"/>
    <n v="318.89"/>
  </r>
  <r>
    <s v="Cash on Delivery"/>
    <x v="1"/>
    <x v="1"/>
    <x v="1"/>
    <s v="Branch"/>
    <n v="806"/>
    <n v="1152.58"/>
  </r>
  <r>
    <s v="Cash on Delivery"/>
    <x v="1"/>
    <x v="1"/>
    <x v="1"/>
    <s v="Branch"/>
    <n v="254"/>
    <n v="363.22"/>
  </r>
  <r>
    <s v="Cash on Delivery"/>
    <x v="1"/>
    <x v="1"/>
    <x v="1"/>
    <s v="Branch"/>
    <n v="230"/>
    <n v="328.9"/>
  </r>
  <r>
    <s v="Cash on Delivery"/>
    <x v="1"/>
    <x v="1"/>
    <x v="1"/>
    <s v="Branch"/>
    <n v="256"/>
    <n v="366.08"/>
  </r>
  <r>
    <s v="Cash on Delivery"/>
    <x v="1"/>
    <x v="1"/>
    <x v="1"/>
    <s v="Branch"/>
    <n v="796"/>
    <n v="1138.28"/>
  </r>
  <r>
    <s v="Cash on Delivery"/>
    <x v="1"/>
    <x v="1"/>
    <x v="1"/>
    <s v="Branch"/>
    <n v="883"/>
    <n v="1262.69"/>
  </r>
  <r>
    <s v="Cash on Delivery"/>
    <x v="1"/>
    <x v="1"/>
    <x v="1"/>
    <s v="Branch"/>
    <n v="836"/>
    <n v="526.24"/>
  </r>
  <r>
    <s v="Cash on Delivery"/>
    <x v="1"/>
    <x v="1"/>
    <x v="1"/>
    <s v="Branch"/>
    <n v="231"/>
    <n v="330.33"/>
  </r>
  <r>
    <s v="Cash on Delivery"/>
    <x v="1"/>
    <x v="1"/>
    <x v="1"/>
    <s v="Branch"/>
    <n v="229"/>
    <n v="327.47000000000003"/>
  </r>
  <r>
    <s v="Cash on Delivery"/>
    <x v="1"/>
    <x v="1"/>
    <x v="1"/>
    <s v="Branch"/>
    <n v="805"/>
    <n v="1151.1500000000001"/>
  </r>
  <r>
    <s v="Cash on Delivery"/>
    <x v="1"/>
    <x v="1"/>
    <x v="1"/>
    <s v="Branch"/>
    <n v="227"/>
    <n v="324.61"/>
  </r>
  <r>
    <s v="Cash on Delivery"/>
    <x v="1"/>
    <x v="1"/>
    <x v="1"/>
    <s v="Branch"/>
    <n v="260"/>
    <n v="371.8"/>
  </r>
  <r>
    <s v="Cash on Delivery"/>
    <x v="1"/>
    <x v="1"/>
    <x v="1"/>
    <s v="Branch"/>
    <n v="236"/>
    <n v="337.48"/>
  </r>
  <r>
    <s v="Cash on Delivery"/>
    <x v="1"/>
    <x v="1"/>
    <x v="1"/>
    <s v="Branch"/>
    <n v="262"/>
    <n v="374.66"/>
  </r>
  <r>
    <s v="Cash on Delivery"/>
    <x v="1"/>
    <x v="1"/>
    <x v="1"/>
    <s v="Branch"/>
    <n v="232"/>
    <n v="331.76"/>
  </r>
  <r>
    <s v="Cash on Delivery"/>
    <x v="1"/>
    <x v="1"/>
    <x v="1"/>
    <s v="Branch"/>
    <n v="795"/>
    <n v="1136.8499999999999"/>
  </r>
  <r>
    <s v="Cash on Delivery"/>
    <x v="1"/>
    <x v="1"/>
    <x v="1"/>
    <s v="Branch"/>
    <n v="882"/>
    <n v="1261.26"/>
  </r>
  <r>
    <s v="Cash on Delivery"/>
    <x v="1"/>
    <x v="1"/>
    <x v="1"/>
    <s v="Branch"/>
    <n v="835"/>
    <n v="526.24"/>
  </r>
  <r>
    <s v="Cash on Delivery"/>
    <x v="1"/>
    <x v="1"/>
    <x v="1"/>
    <s v="Branch"/>
    <n v="237"/>
    <n v="338.91"/>
  </r>
  <r>
    <s v="Cash on Delivery"/>
    <x v="1"/>
    <x v="1"/>
    <x v="1"/>
    <s v="Branch"/>
    <n v="259"/>
    <n v="370.37"/>
  </r>
  <r>
    <s v="Cash on Delivery"/>
    <x v="1"/>
    <x v="1"/>
    <x v="1"/>
    <s v="Branch"/>
    <n v="235"/>
    <n v="336.05"/>
  </r>
  <r>
    <s v="Cash on Delivery"/>
    <x v="1"/>
    <x v="1"/>
    <x v="1"/>
    <s v="Branch"/>
    <n v="804"/>
    <n v="1149.72"/>
  </r>
  <r>
    <s v="Cash on Delivery"/>
    <x v="1"/>
    <x v="1"/>
    <x v="1"/>
    <s v="Branch"/>
    <n v="233"/>
    <n v="333.19"/>
  </r>
  <r>
    <s v="Credit Card"/>
    <x v="0"/>
    <x v="0"/>
    <x v="0"/>
    <s v="Download"/>
    <n v="302"/>
    <n v="462.06"/>
  </r>
  <r>
    <s v="Credit Card"/>
    <x v="0"/>
    <x v="0"/>
    <x v="0"/>
    <s v="Download"/>
    <n v="272"/>
    <n v="388.96"/>
  </r>
  <r>
    <s v="Credit Card"/>
    <x v="0"/>
    <x v="0"/>
    <x v="0"/>
    <s v="Download"/>
    <n v="298"/>
    <n v="426.14"/>
  </r>
  <r>
    <s v="Credit Card"/>
    <x v="0"/>
    <x v="0"/>
    <x v="0"/>
    <s v="Download"/>
    <n v="274"/>
    <n v="391.82"/>
  </r>
  <r>
    <s v="Credit Card"/>
    <x v="0"/>
    <x v="0"/>
    <x v="0"/>
    <s v="Download"/>
    <n v="666"/>
    <n v="952.38"/>
  </r>
  <r>
    <s v="Credit Card"/>
    <x v="0"/>
    <x v="0"/>
    <x v="0"/>
    <s v="Download"/>
    <n v="753"/>
    <n v="1076.79"/>
  </r>
  <r>
    <s v="Credit Card"/>
    <x v="0"/>
    <x v="0"/>
    <x v="0"/>
    <s v="Download"/>
    <n v="297"/>
    <n v="424.71"/>
  </r>
  <r>
    <s v="Credit Card"/>
    <x v="0"/>
    <x v="0"/>
    <x v="0"/>
    <s v="Download"/>
    <n v="792"/>
    <n v="526.24"/>
  </r>
  <r>
    <s v="Credit Card"/>
    <x v="0"/>
    <x v="0"/>
    <x v="0"/>
    <s v="Download"/>
    <n v="301"/>
    <n v="430.43"/>
  </r>
  <r>
    <s v="Credit Card"/>
    <x v="0"/>
    <x v="0"/>
    <x v="0"/>
    <s v="Download"/>
    <n v="271"/>
    <n v="387.53"/>
  </r>
  <r>
    <s v="Credit Card"/>
    <x v="0"/>
    <x v="0"/>
    <x v="0"/>
    <s v="Download"/>
    <n v="299"/>
    <n v="427.57"/>
  </r>
  <r>
    <s v="Credit Card"/>
    <x v="0"/>
    <x v="0"/>
    <x v="0"/>
    <s v="Download"/>
    <n v="761"/>
    <n v="1088.23"/>
  </r>
  <r>
    <s v="Credit Card"/>
    <x v="0"/>
    <x v="0"/>
    <x v="0"/>
    <s v="Download"/>
    <n v="278"/>
    <n v="425.34"/>
  </r>
  <r>
    <s v="Credit Card"/>
    <x v="0"/>
    <x v="0"/>
    <x v="0"/>
    <s v="Download"/>
    <n v="280"/>
    <n v="400.4"/>
  </r>
  <r>
    <s v="Credit Card"/>
    <x v="0"/>
    <x v="0"/>
    <x v="0"/>
    <s v="Download"/>
    <n v="250"/>
    <n v="357.5"/>
  </r>
  <r>
    <s v="Credit Card"/>
    <x v="0"/>
    <x v="0"/>
    <x v="0"/>
    <s v="Download"/>
    <n v="670"/>
    <n v="958.1"/>
  </r>
  <r>
    <s v="Credit Card"/>
    <x v="0"/>
    <x v="0"/>
    <x v="0"/>
    <s v="Download"/>
    <n v="756"/>
    <n v="1081.08"/>
  </r>
  <r>
    <s v="Credit Card"/>
    <x v="0"/>
    <x v="0"/>
    <x v="0"/>
    <s v="Download"/>
    <n v="279"/>
    <n v="398.97"/>
  </r>
  <r>
    <s v="Credit Card"/>
    <x v="0"/>
    <x v="0"/>
    <x v="0"/>
    <s v="Download"/>
    <n v="796"/>
    <n v="526.24"/>
  </r>
  <r>
    <s v="Credit Card"/>
    <x v="0"/>
    <x v="0"/>
    <x v="0"/>
    <s v="Download"/>
    <n v="277"/>
    <n v="396.11"/>
  </r>
  <r>
    <s v="Credit Card"/>
    <x v="0"/>
    <x v="0"/>
    <x v="0"/>
    <s v="Download"/>
    <n v="253"/>
    <n v="361.79"/>
  </r>
  <r>
    <s v="Credit Card"/>
    <x v="0"/>
    <x v="0"/>
    <x v="0"/>
    <s v="Download"/>
    <n v="765"/>
    <n v="1093.95"/>
  </r>
  <r>
    <s v="Credit Card"/>
    <x v="0"/>
    <x v="0"/>
    <x v="0"/>
    <s v="Download"/>
    <n v="230"/>
    <n v="328.9"/>
  </r>
  <r>
    <s v="Credit Card"/>
    <x v="0"/>
    <x v="0"/>
    <x v="0"/>
    <s v="Download"/>
    <n v="256"/>
    <n v="366.08"/>
  </r>
  <r>
    <s v="Credit Card"/>
    <x v="0"/>
    <x v="0"/>
    <x v="0"/>
    <s v="Download"/>
    <n v="232"/>
    <n v="331.76"/>
  </r>
  <r>
    <s v="Credit Card"/>
    <x v="0"/>
    <x v="0"/>
    <x v="0"/>
    <s v="Download"/>
    <n v="673"/>
    <n v="962.39"/>
  </r>
  <r>
    <s v="Credit Card"/>
    <x v="0"/>
    <x v="0"/>
    <x v="0"/>
    <s v="Download"/>
    <n v="760"/>
    <n v="1086.8"/>
  </r>
  <r>
    <s v="Credit Card"/>
    <x v="0"/>
    <x v="0"/>
    <x v="0"/>
    <s v="Download"/>
    <n v="255"/>
    <n v="364.65"/>
  </r>
  <r>
    <s v="Credit Card"/>
    <x v="0"/>
    <x v="0"/>
    <x v="0"/>
    <s v="Download"/>
    <n v="799"/>
    <n v="526.24"/>
  </r>
  <r>
    <s v="Credit Card"/>
    <x v="0"/>
    <x v="0"/>
    <x v="0"/>
    <s v="Download"/>
    <n v="259"/>
    <n v="370.37"/>
  </r>
  <r>
    <s v="Credit Card"/>
    <x v="0"/>
    <x v="0"/>
    <x v="0"/>
    <s v="Download"/>
    <n v="229"/>
    <n v="327.47000000000003"/>
  </r>
  <r>
    <s v="Credit Card"/>
    <x v="0"/>
    <x v="0"/>
    <x v="0"/>
    <s v="Download"/>
    <n v="257"/>
    <n v="367.51"/>
  </r>
  <r>
    <s v="Credit Card"/>
    <x v="0"/>
    <x v="0"/>
    <x v="0"/>
    <s v="Download"/>
    <n v="308"/>
    <n v="471.24"/>
  </r>
  <r>
    <s v="Credit Card"/>
    <x v="0"/>
    <x v="0"/>
    <x v="0"/>
    <s v="Download"/>
    <n v="284"/>
    <n v="406.12"/>
  </r>
  <r>
    <s v="Credit Card"/>
    <x v="0"/>
    <x v="0"/>
    <x v="0"/>
    <s v="Download"/>
    <n v="310"/>
    <n v="443.3"/>
  </r>
  <r>
    <s v="Credit Card"/>
    <x v="0"/>
    <x v="0"/>
    <x v="0"/>
    <s v="Download"/>
    <n v="664"/>
    <n v="949.52"/>
  </r>
  <r>
    <s v="Credit Card"/>
    <x v="0"/>
    <x v="0"/>
    <x v="0"/>
    <s v="Download"/>
    <n v="751"/>
    <n v="1073.93"/>
  </r>
  <r>
    <s v="Credit Card"/>
    <x v="0"/>
    <x v="0"/>
    <x v="0"/>
    <s v="Download"/>
    <n v="309"/>
    <n v="441.87"/>
  </r>
  <r>
    <s v="Credit Card"/>
    <x v="0"/>
    <x v="0"/>
    <x v="0"/>
    <s v="Download"/>
    <n v="790"/>
    <n v="526.24"/>
  </r>
  <r>
    <s v="Credit Card"/>
    <x v="0"/>
    <x v="0"/>
    <x v="0"/>
    <s v="Download"/>
    <n v="283"/>
    <n v="404.69"/>
  </r>
  <r>
    <s v="Credit Card"/>
    <x v="0"/>
    <x v="0"/>
    <x v="0"/>
    <s v="Download"/>
    <n v="311"/>
    <n v="444.73"/>
  </r>
  <r>
    <s v="Credit Card"/>
    <x v="0"/>
    <x v="0"/>
    <x v="0"/>
    <s v="Download"/>
    <n v="760"/>
    <n v="1086.8"/>
  </r>
  <r>
    <s v="Credit Card"/>
    <x v="0"/>
    <x v="0"/>
    <x v="0"/>
    <s v="Download"/>
    <n v="314"/>
    <n v="480.42"/>
  </r>
  <r>
    <s v="Credit Card"/>
    <x v="0"/>
    <x v="0"/>
    <x v="0"/>
    <s v="Download"/>
    <n v="290"/>
    <n v="414.7"/>
  </r>
  <r>
    <s v="Credit Card"/>
    <x v="0"/>
    <x v="0"/>
    <x v="0"/>
    <s v="Download"/>
    <n v="316"/>
    <n v="451.88"/>
  </r>
  <r>
    <s v="Credit Card"/>
    <x v="0"/>
    <x v="0"/>
    <x v="0"/>
    <s v="Download"/>
    <n v="286"/>
    <n v="408.98"/>
  </r>
  <r>
    <s v="Credit Card"/>
    <x v="0"/>
    <x v="0"/>
    <x v="0"/>
    <s v="Download"/>
    <n v="663"/>
    <n v="948.09"/>
  </r>
  <r>
    <s v="Credit Card"/>
    <x v="0"/>
    <x v="0"/>
    <x v="0"/>
    <s v="Download"/>
    <n v="750"/>
    <n v="1072.5"/>
  </r>
  <r>
    <s v="Credit Card"/>
    <x v="0"/>
    <x v="0"/>
    <x v="0"/>
    <s v="Download"/>
    <n v="315"/>
    <n v="450.45"/>
  </r>
  <r>
    <s v="Credit Card"/>
    <x v="0"/>
    <x v="0"/>
    <x v="0"/>
    <s v="Download"/>
    <n v="789"/>
    <n v="526.24"/>
  </r>
  <r>
    <s v="Credit Card"/>
    <x v="0"/>
    <x v="0"/>
    <x v="0"/>
    <s v="Download"/>
    <n v="313"/>
    <n v="447.59"/>
  </r>
  <r>
    <s v="Credit Card"/>
    <x v="0"/>
    <x v="0"/>
    <x v="0"/>
    <s v="Download"/>
    <n v="289"/>
    <n v="413.27"/>
  </r>
  <r>
    <s v="Credit Card"/>
    <x v="0"/>
    <x v="0"/>
    <x v="0"/>
    <s v="Download"/>
    <n v="317"/>
    <n v="453.31"/>
  </r>
  <r>
    <s v="Credit Card"/>
    <x v="0"/>
    <x v="0"/>
    <x v="0"/>
    <s v="Download"/>
    <n v="759"/>
    <n v="1085.3699999999999"/>
  </r>
  <r>
    <s v="Credit Card"/>
    <x v="0"/>
    <x v="0"/>
    <x v="0"/>
    <s v="Download"/>
    <n v="284"/>
    <n v="434.52"/>
  </r>
  <r>
    <s v="Credit Card"/>
    <x v="0"/>
    <x v="0"/>
    <x v="0"/>
    <s v="Download"/>
    <n v="254"/>
    <n v="363.22"/>
  </r>
  <r>
    <s v="Credit Card"/>
    <x v="0"/>
    <x v="0"/>
    <x v="0"/>
    <s v="Download"/>
    <n v="286"/>
    <n v="408.98"/>
  </r>
  <r>
    <s v="Credit Card"/>
    <x v="0"/>
    <x v="0"/>
    <x v="0"/>
    <s v="Download"/>
    <n v="256"/>
    <n v="366.08"/>
  </r>
  <r>
    <s v="Credit Card"/>
    <x v="0"/>
    <x v="0"/>
    <x v="0"/>
    <s v="Download"/>
    <n v="669"/>
    <n v="956.67"/>
  </r>
  <r>
    <s v="Credit Card"/>
    <x v="0"/>
    <x v="0"/>
    <x v="0"/>
    <s v="Download"/>
    <n v="755"/>
    <n v="1079.6500000000001"/>
  </r>
  <r>
    <s v="Credit Card"/>
    <x v="0"/>
    <x v="0"/>
    <x v="0"/>
    <s v="Download"/>
    <n v="285"/>
    <n v="407.55"/>
  </r>
  <r>
    <s v="Credit Card"/>
    <x v="0"/>
    <x v="0"/>
    <x v="0"/>
    <s v="Download"/>
    <n v="795"/>
    <n v="526.24"/>
  </r>
  <r>
    <s v="Credit Card"/>
    <x v="0"/>
    <x v="0"/>
    <x v="0"/>
    <s v="Download"/>
    <n v="283"/>
    <n v="404.69"/>
  </r>
  <r>
    <s v="Credit Card"/>
    <x v="0"/>
    <x v="0"/>
    <x v="0"/>
    <s v="Download"/>
    <n v="259"/>
    <n v="370.37"/>
  </r>
  <r>
    <s v="Credit Card"/>
    <x v="0"/>
    <x v="0"/>
    <x v="0"/>
    <s v="Download"/>
    <n v="281"/>
    <n v="401.83"/>
  </r>
  <r>
    <s v="Credit Card"/>
    <x v="0"/>
    <x v="0"/>
    <x v="0"/>
    <s v="Download"/>
    <n v="764"/>
    <n v="1092.52"/>
  </r>
  <r>
    <s v="Credit Card"/>
    <x v="0"/>
    <x v="0"/>
    <x v="0"/>
    <s v="Download"/>
    <n v="290"/>
    <n v="443.7"/>
  </r>
  <r>
    <s v="Credit Card"/>
    <x v="0"/>
    <x v="0"/>
    <x v="0"/>
    <s v="Download"/>
    <n v="260"/>
    <n v="371.8"/>
  </r>
  <r>
    <s v="Credit Card"/>
    <x v="0"/>
    <x v="0"/>
    <x v="0"/>
    <s v="Download"/>
    <n v="262"/>
    <n v="374.66"/>
  </r>
  <r>
    <s v="Credit Card"/>
    <x v="0"/>
    <x v="0"/>
    <x v="0"/>
    <s v="Download"/>
    <n v="668"/>
    <n v="955.24"/>
  </r>
  <r>
    <s v="Credit Card"/>
    <x v="0"/>
    <x v="0"/>
    <x v="0"/>
    <s v="Download"/>
    <n v="754"/>
    <n v="1078.22"/>
  </r>
  <r>
    <s v="Credit Card"/>
    <x v="0"/>
    <x v="0"/>
    <x v="0"/>
    <s v="Download"/>
    <n v="291"/>
    <n v="416.13"/>
  </r>
  <r>
    <s v="Credit Card"/>
    <x v="0"/>
    <x v="0"/>
    <x v="0"/>
    <s v="Download"/>
    <n v="794"/>
    <n v="526.24"/>
  </r>
  <r>
    <s v="Credit Card"/>
    <x v="0"/>
    <x v="0"/>
    <x v="0"/>
    <s v="Download"/>
    <n v="289"/>
    <n v="413.27"/>
  </r>
  <r>
    <s v="Credit Card"/>
    <x v="0"/>
    <x v="0"/>
    <x v="0"/>
    <s v="Download"/>
    <n v="287"/>
    <n v="410.41"/>
  </r>
  <r>
    <s v="Credit Card"/>
    <x v="0"/>
    <x v="0"/>
    <x v="0"/>
    <s v="Download"/>
    <n v="763"/>
    <n v="1091.0899999999999"/>
  </r>
  <r>
    <s v="Credit Card"/>
    <x v="0"/>
    <x v="0"/>
    <x v="0"/>
    <s v="Download"/>
    <n v="278"/>
    <n v="397.54"/>
  </r>
  <r>
    <s v="Credit Card"/>
    <x v="0"/>
    <x v="0"/>
    <x v="0"/>
    <s v="Download"/>
    <n v="304"/>
    <n v="434.72"/>
  </r>
  <r>
    <s v="Credit Card"/>
    <x v="0"/>
    <x v="0"/>
    <x v="0"/>
    <s v="Download"/>
    <n v="280"/>
    <n v="400.4"/>
  </r>
  <r>
    <s v="Credit Card"/>
    <x v="0"/>
    <x v="0"/>
    <x v="0"/>
    <s v="Download"/>
    <n v="665"/>
    <n v="950.95"/>
  </r>
  <r>
    <s v="Credit Card"/>
    <x v="0"/>
    <x v="0"/>
    <x v="0"/>
    <s v="Download"/>
    <n v="752"/>
    <n v="1075.3599999999999"/>
  </r>
  <r>
    <s v="Credit Card"/>
    <x v="0"/>
    <x v="0"/>
    <x v="0"/>
    <s v="Download"/>
    <n v="303"/>
    <n v="433.29"/>
  </r>
  <r>
    <s v="Credit Card"/>
    <x v="0"/>
    <x v="0"/>
    <x v="0"/>
    <s v="Download"/>
    <n v="791"/>
    <n v="526.24"/>
  </r>
  <r>
    <s v="Credit Card"/>
    <x v="0"/>
    <x v="0"/>
    <x v="0"/>
    <s v="Download"/>
    <n v="307"/>
    <n v="439.01"/>
  </r>
  <r>
    <s v="Credit Card"/>
    <x v="0"/>
    <x v="0"/>
    <x v="0"/>
    <s v="Download"/>
    <n v="277"/>
    <n v="396.11"/>
  </r>
  <r>
    <s v="Credit Card"/>
    <x v="0"/>
    <x v="0"/>
    <x v="0"/>
    <s v="Download"/>
    <n v="305"/>
    <n v="436.15"/>
  </r>
  <r>
    <s v="Credit Card"/>
    <x v="0"/>
    <x v="0"/>
    <x v="0"/>
    <s v="Download"/>
    <n v="296"/>
    <n v="452.88"/>
  </r>
  <r>
    <s v="Credit Card"/>
    <x v="0"/>
    <x v="0"/>
    <x v="0"/>
    <s v="Download"/>
    <n v="266"/>
    <n v="380.38"/>
  </r>
  <r>
    <s v="Credit Card"/>
    <x v="0"/>
    <x v="0"/>
    <x v="0"/>
    <s v="Download"/>
    <n v="292"/>
    <n v="417.56"/>
  </r>
  <r>
    <s v="Credit Card"/>
    <x v="0"/>
    <x v="0"/>
    <x v="0"/>
    <s v="Download"/>
    <n v="268"/>
    <n v="383.24"/>
  </r>
  <r>
    <s v="Credit Card"/>
    <x v="0"/>
    <x v="0"/>
    <x v="0"/>
    <s v="Download"/>
    <n v="667"/>
    <n v="953.81"/>
  </r>
  <r>
    <s v="Credit Card"/>
    <x v="0"/>
    <x v="0"/>
    <x v="0"/>
    <s v="Download"/>
    <n v="793"/>
    <n v="526.24"/>
  </r>
  <r>
    <s v="Credit Card"/>
    <x v="0"/>
    <x v="0"/>
    <x v="0"/>
    <s v="Download"/>
    <n v="295"/>
    <n v="421.85"/>
  </r>
  <r>
    <s v="Credit Card"/>
    <x v="0"/>
    <x v="0"/>
    <x v="0"/>
    <s v="Download"/>
    <n v="265"/>
    <n v="378.95"/>
  </r>
  <r>
    <s v="Credit Card"/>
    <x v="0"/>
    <x v="0"/>
    <x v="0"/>
    <s v="Download"/>
    <n v="293"/>
    <n v="418.99"/>
  </r>
  <r>
    <s v="Credit Card"/>
    <x v="0"/>
    <x v="0"/>
    <x v="0"/>
    <s v="Download"/>
    <n v="762"/>
    <n v="1089.6600000000001"/>
  </r>
  <r>
    <s v="Credit Card"/>
    <x v="0"/>
    <x v="0"/>
    <x v="0"/>
    <s v="Download"/>
    <n v="260"/>
    <n v="397.8"/>
  </r>
  <r>
    <s v="Credit Card"/>
    <x v="0"/>
    <x v="0"/>
    <x v="0"/>
    <s v="Download"/>
    <n v="236"/>
    <n v="337.48"/>
  </r>
  <r>
    <s v="Credit Card"/>
    <x v="0"/>
    <x v="0"/>
    <x v="0"/>
    <s v="Download"/>
    <n v="262"/>
    <n v="374.66"/>
  </r>
  <r>
    <s v="Credit Card"/>
    <x v="0"/>
    <x v="0"/>
    <x v="0"/>
    <s v="Download"/>
    <n v="672"/>
    <n v="960.96"/>
  </r>
  <r>
    <s v="Credit Card"/>
    <x v="0"/>
    <x v="0"/>
    <x v="0"/>
    <s v="Download"/>
    <n v="759"/>
    <n v="1085.3699999999999"/>
  </r>
  <r>
    <s v="Credit Card"/>
    <x v="0"/>
    <x v="0"/>
    <x v="0"/>
    <s v="Download"/>
    <n v="261"/>
    <n v="373.23"/>
  </r>
  <r>
    <s v="Credit Card"/>
    <x v="0"/>
    <x v="0"/>
    <x v="0"/>
    <s v="Download"/>
    <n v="798"/>
    <n v="526.24"/>
  </r>
  <r>
    <s v="Credit Card"/>
    <x v="0"/>
    <x v="0"/>
    <x v="0"/>
    <s v="Download"/>
    <n v="235"/>
    <n v="336.05"/>
  </r>
  <r>
    <s v="Credit Card"/>
    <x v="0"/>
    <x v="0"/>
    <x v="0"/>
    <s v="Download"/>
    <n v="263"/>
    <n v="376.09"/>
  </r>
  <r>
    <s v="Credit Card"/>
    <x v="0"/>
    <x v="0"/>
    <x v="0"/>
    <s v="Download"/>
    <n v="768"/>
    <n v="1098.24"/>
  </r>
  <r>
    <s v="Credit Card"/>
    <x v="0"/>
    <x v="0"/>
    <x v="0"/>
    <s v="Download"/>
    <n v="266"/>
    <n v="406.98"/>
  </r>
  <r>
    <s v="Credit Card"/>
    <x v="0"/>
    <x v="0"/>
    <x v="0"/>
    <s v="Download"/>
    <n v="242"/>
    <n v="346.06"/>
  </r>
  <r>
    <s v="Credit Card"/>
    <x v="0"/>
    <x v="0"/>
    <x v="0"/>
    <s v="Download"/>
    <n v="268"/>
    <n v="383.24"/>
  </r>
  <r>
    <s v="Credit Card"/>
    <x v="0"/>
    <x v="0"/>
    <x v="0"/>
    <s v="Download"/>
    <n v="238"/>
    <n v="340.34"/>
  </r>
  <r>
    <s v="Credit Card"/>
    <x v="0"/>
    <x v="0"/>
    <x v="0"/>
    <s v="Download"/>
    <n v="671"/>
    <n v="959.53"/>
  </r>
  <r>
    <s v="Credit Card"/>
    <x v="0"/>
    <x v="0"/>
    <x v="0"/>
    <s v="Download"/>
    <n v="758"/>
    <n v="1083.94"/>
  </r>
  <r>
    <s v="Credit Card"/>
    <x v="0"/>
    <x v="0"/>
    <x v="0"/>
    <s v="Download"/>
    <n v="267"/>
    <n v="381.81"/>
  </r>
  <r>
    <s v="Credit Card"/>
    <x v="0"/>
    <x v="0"/>
    <x v="0"/>
    <s v="Download"/>
    <n v="797"/>
    <n v="526.24"/>
  </r>
  <r>
    <s v="Credit Card"/>
    <x v="0"/>
    <x v="0"/>
    <x v="0"/>
    <s v="Download"/>
    <n v="265"/>
    <n v="378.95"/>
  </r>
  <r>
    <s v="Credit Card"/>
    <x v="0"/>
    <x v="0"/>
    <x v="0"/>
    <s v="Download"/>
    <n v="241"/>
    <n v="344.63"/>
  </r>
  <r>
    <s v="Credit Card"/>
    <x v="0"/>
    <x v="0"/>
    <x v="0"/>
    <s v="Download"/>
    <n v="269"/>
    <n v="384.67"/>
  </r>
  <r>
    <s v="Credit Card"/>
    <x v="0"/>
    <x v="0"/>
    <x v="0"/>
    <s v="Download"/>
    <n v="767"/>
    <n v="1096.81"/>
  </r>
  <r>
    <s v="Credit Card"/>
    <x v="0"/>
    <x v="0"/>
    <x v="0"/>
    <s v="Download"/>
    <n v="272"/>
    <n v="416.16"/>
  </r>
  <r>
    <s v="Credit Card"/>
    <x v="0"/>
    <x v="0"/>
    <x v="0"/>
    <s v="Download"/>
    <n v="248"/>
    <n v="354.64"/>
  </r>
  <r>
    <s v="Credit Card"/>
    <x v="0"/>
    <x v="0"/>
    <x v="0"/>
    <s v="Download"/>
    <n v="274"/>
    <n v="391.82"/>
  </r>
  <r>
    <s v="Credit Card"/>
    <x v="0"/>
    <x v="0"/>
    <x v="0"/>
    <s v="Download"/>
    <n v="244"/>
    <n v="348.92"/>
  </r>
  <r>
    <s v="Credit Card"/>
    <x v="0"/>
    <x v="0"/>
    <x v="0"/>
    <s v="Download"/>
    <n v="757"/>
    <n v="1082.51"/>
  </r>
  <r>
    <s v="Credit Card"/>
    <x v="0"/>
    <x v="0"/>
    <x v="0"/>
    <s v="Download"/>
    <n v="273"/>
    <n v="390.39"/>
  </r>
  <r>
    <s v="Credit Card"/>
    <x v="0"/>
    <x v="0"/>
    <x v="0"/>
    <s v="Download"/>
    <n v="271"/>
    <n v="387.53"/>
  </r>
  <r>
    <s v="Credit Card"/>
    <x v="0"/>
    <x v="0"/>
    <x v="0"/>
    <s v="Download"/>
    <n v="247"/>
    <n v="353.21"/>
  </r>
  <r>
    <s v="Credit Card"/>
    <x v="0"/>
    <x v="0"/>
    <x v="0"/>
    <s v="Download"/>
    <n v="275"/>
    <n v="393.25"/>
  </r>
  <r>
    <s v="Credit Card"/>
    <x v="0"/>
    <x v="0"/>
    <x v="0"/>
    <s v="Download"/>
    <n v="766"/>
    <n v="1095.3800000000001"/>
  </r>
  <r>
    <s v="Credit Card"/>
    <x v="0"/>
    <x v="0"/>
    <x v="0"/>
    <s v="Shipment"/>
    <n v="146"/>
    <n v="208.78"/>
  </r>
  <r>
    <s v="Credit Card"/>
    <x v="0"/>
    <x v="0"/>
    <x v="0"/>
    <s v="Shipment"/>
    <n v="368"/>
    <n v="526.24"/>
  </r>
  <r>
    <s v="Credit Card"/>
    <x v="0"/>
    <x v="0"/>
    <x v="0"/>
    <s v="Shipment"/>
    <n v="148"/>
    <n v="526.24"/>
  </r>
  <r>
    <s v="Credit Card"/>
    <x v="0"/>
    <x v="0"/>
    <x v="0"/>
    <s v="Shipment"/>
    <n v="364"/>
    <n v="526.24"/>
  </r>
  <r>
    <s v="Credit Card"/>
    <x v="0"/>
    <x v="0"/>
    <x v="0"/>
    <s v="Shipment"/>
    <n v="366"/>
    <n v="523.38"/>
  </r>
  <r>
    <s v="Credit Card"/>
    <x v="0"/>
    <x v="0"/>
    <x v="0"/>
    <s v="Shipment"/>
    <n v="147"/>
    <n v="210.21"/>
  </r>
  <r>
    <s v="Credit Card"/>
    <x v="0"/>
    <x v="0"/>
    <x v="0"/>
    <s v="Shipment"/>
    <n v="760"/>
    <n v="1086.8"/>
  </r>
  <r>
    <s v="Credit Card"/>
    <x v="0"/>
    <x v="0"/>
    <x v="0"/>
    <s v="Shipment"/>
    <n v="846"/>
    <n v="1209.78"/>
  </r>
  <r>
    <s v="Credit Card"/>
    <x v="0"/>
    <x v="0"/>
    <x v="0"/>
    <s v="Shipment"/>
    <n v="149"/>
    <n v="213.07"/>
  </r>
  <r>
    <s v="Credit Card"/>
    <x v="0"/>
    <x v="0"/>
    <x v="0"/>
    <s v="Shipment"/>
    <n v="365"/>
    <n v="521.95000000000005"/>
  </r>
  <r>
    <s v="Credit Card"/>
    <x v="0"/>
    <x v="0"/>
    <x v="0"/>
    <s v="Shipment"/>
    <n v="128"/>
    <n v="183.04"/>
  </r>
  <r>
    <s v="Credit Card"/>
    <x v="0"/>
    <x v="0"/>
    <x v="0"/>
    <s v="Shipment"/>
    <n v="344"/>
    <n v="491.92"/>
  </r>
  <r>
    <s v="Credit Card"/>
    <x v="0"/>
    <x v="0"/>
    <x v="0"/>
    <s v="Shipment"/>
    <n v="370"/>
    <n v="526.24"/>
  </r>
  <r>
    <s v="Credit Card"/>
    <x v="0"/>
    <x v="0"/>
    <x v="0"/>
    <s v="Shipment"/>
    <n v="346"/>
    <n v="526.24"/>
  </r>
  <r>
    <s v="Credit Card"/>
    <x v="0"/>
    <x v="0"/>
    <x v="0"/>
    <s v="Shipment"/>
    <n v="982"/>
    <n v="1404.26"/>
  </r>
  <r>
    <s v="Credit Card"/>
    <x v="0"/>
    <x v="0"/>
    <x v="0"/>
    <s v="Shipment"/>
    <n v="342"/>
    <n v="489.06"/>
  </r>
  <r>
    <s v="Credit Card"/>
    <x v="0"/>
    <x v="0"/>
    <x v="0"/>
    <s v="Shipment"/>
    <n v="369"/>
    <n v="527.66999999999996"/>
  </r>
  <r>
    <s v="Credit Card"/>
    <x v="0"/>
    <x v="0"/>
    <x v="0"/>
    <s v="Shipment"/>
    <n v="345"/>
    <n v="493.35"/>
  </r>
  <r>
    <s v="Credit Card"/>
    <x v="0"/>
    <x v="0"/>
    <x v="0"/>
    <s v="Shipment"/>
    <n v="763"/>
    <n v="1091.0899999999999"/>
  </r>
  <r>
    <s v="Credit Card"/>
    <x v="0"/>
    <x v="0"/>
    <x v="0"/>
    <s v="Shipment"/>
    <n v="850"/>
    <n v="1215.5"/>
  </r>
  <r>
    <s v="Credit Card"/>
    <x v="0"/>
    <x v="0"/>
    <x v="0"/>
    <s v="Shipment"/>
    <n v="371"/>
    <n v="530.53"/>
  </r>
  <r>
    <s v="Credit Card"/>
    <x v="0"/>
    <x v="0"/>
    <x v="0"/>
    <s v="Shipment"/>
    <n v="347"/>
    <n v="496.21"/>
  </r>
  <r>
    <s v="Credit Card"/>
    <x v="0"/>
    <x v="0"/>
    <x v="0"/>
    <s v="Shipment"/>
    <n v="350"/>
    <n v="500.5"/>
  </r>
  <r>
    <s v="Credit Card"/>
    <x v="0"/>
    <x v="0"/>
    <x v="0"/>
    <s v="Shipment"/>
    <n v="352"/>
    <n v="526.24"/>
  </r>
  <r>
    <s v="Credit Card"/>
    <x v="0"/>
    <x v="0"/>
    <x v="0"/>
    <s v="Shipment"/>
    <n v="322"/>
    <n v="526.24"/>
  </r>
  <r>
    <s v="Credit Card"/>
    <x v="0"/>
    <x v="0"/>
    <x v="0"/>
    <s v="Shipment"/>
    <n v="986"/>
    <n v="1409.98"/>
  </r>
  <r>
    <s v="Credit Card"/>
    <x v="0"/>
    <x v="0"/>
    <x v="0"/>
    <s v="Shipment"/>
    <n v="324"/>
    <n v="463.32"/>
  </r>
  <r>
    <s v="Credit Card"/>
    <x v="0"/>
    <x v="0"/>
    <x v="0"/>
    <s v="Shipment"/>
    <n v="351"/>
    <n v="501.93"/>
  </r>
  <r>
    <s v="Credit Card"/>
    <x v="0"/>
    <x v="0"/>
    <x v="0"/>
    <s v="Shipment"/>
    <n v="321"/>
    <n v="459.03"/>
  </r>
  <r>
    <s v="Credit Card"/>
    <x v="0"/>
    <x v="0"/>
    <x v="0"/>
    <s v="Shipment"/>
    <n v="767"/>
    <n v="1096.81"/>
  </r>
  <r>
    <s v="Credit Card"/>
    <x v="0"/>
    <x v="0"/>
    <x v="0"/>
    <s v="Shipment"/>
    <n v="853"/>
    <n v="1219.79"/>
  </r>
  <r>
    <s v="Credit Card"/>
    <x v="0"/>
    <x v="0"/>
    <x v="0"/>
    <s v="Shipment"/>
    <n v="323"/>
    <n v="461.89"/>
  </r>
  <r>
    <s v="Credit Card"/>
    <x v="0"/>
    <x v="0"/>
    <x v="0"/>
    <s v="Shipment"/>
    <n v="158"/>
    <n v="225.94"/>
  </r>
  <r>
    <s v="Credit Card"/>
    <x v="0"/>
    <x v="0"/>
    <x v="0"/>
    <s v="Shipment"/>
    <n v="128"/>
    <n v="183.04"/>
  </r>
  <r>
    <s v="Credit Card"/>
    <x v="0"/>
    <x v="0"/>
    <x v="0"/>
    <s v="Shipment"/>
    <n v="160"/>
    <n v="526.24"/>
  </r>
  <r>
    <s v="Credit Card"/>
    <x v="0"/>
    <x v="0"/>
    <x v="0"/>
    <s v="Shipment"/>
    <n v="130"/>
    <n v="526.24"/>
  </r>
  <r>
    <s v="Credit Card"/>
    <x v="0"/>
    <x v="0"/>
    <x v="0"/>
    <s v="Shipment"/>
    <n v="977"/>
    <n v="1397.11"/>
  </r>
  <r>
    <s v="Credit Card"/>
    <x v="0"/>
    <x v="0"/>
    <x v="0"/>
    <s v="Shipment"/>
    <n v="132"/>
    <n v="188.76"/>
  </r>
  <r>
    <s v="Credit Card"/>
    <x v="0"/>
    <x v="0"/>
    <x v="0"/>
    <s v="Shipment"/>
    <n v="159"/>
    <n v="227.37"/>
  </r>
  <r>
    <s v="Credit Card"/>
    <x v="0"/>
    <x v="0"/>
    <x v="0"/>
    <s v="Shipment"/>
    <n v="129"/>
    <n v="184.47"/>
  </r>
  <r>
    <s v="Credit Card"/>
    <x v="0"/>
    <x v="0"/>
    <x v="0"/>
    <s v="Shipment"/>
    <n v="758"/>
    <n v="1083.94"/>
  </r>
  <r>
    <s v="Credit Card"/>
    <x v="0"/>
    <x v="0"/>
    <x v="0"/>
    <s v="Shipment"/>
    <n v="844"/>
    <n v="1206.92"/>
  </r>
  <r>
    <s v="Credit Card"/>
    <x v="0"/>
    <x v="0"/>
    <x v="0"/>
    <s v="Shipment"/>
    <n v="155"/>
    <n v="221.65"/>
  </r>
  <r>
    <s v="Credit Card"/>
    <x v="0"/>
    <x v="0"/>
    <x v="0"/>
    <s v="Shipment"/>
    <n v="131"/>
    <n v="187.33"/>
  </r>
  <r>
    <s v="Credit Card"/>
    <x v="0"/>
    <x v="0"/>
    <x v="0"/>
    <s v="Shipment"/>
    <n v="164"/>
    <n v="234.52"/>
  </r>
  <r>
    <s v="Credit Card"/>
    <x v="0"/>
    <x v="0"/>
    <x v="0"/>
    <s v="Shipment"/>
    <n v="134"/>
    <n v="191.62"/>
  </r>
  <r>
    <s v="Credit Card"/>
    <x v="0"/>
    <x v="0"/>
    <x v="0"/>
    <s v="Shipment"/>
    <n v="136"/>
    <n v="526.24"/>
  </r>
  <r>
    <s v="Credit Card"/>
    <x v="0"/>
    <x v="0"/>
    <x v="0"/>
    <s v="Shipment"/>
    <n v="976"/>
    <n v="1395.68"/>
  </r>
  <r>
    <s v="Credit Card"/>
    <x v="0"/>
    <x v="0"/>
    <x v="0"/>
    <s v="Shipment"/>
    <n v="138"/>
    <n v="197.34"/>
  </r>
  <r>
    <s v="Credit Card"/>
    <x v="0"/>
    <x v="0"/>
    <x v="0"/>
    <s v="Shipment"/>
    <n v="165"/>
    <n v="235.95"/>
  </r>
  <r>
    <s v="Credit Card"/>
    <x v="0"/>
    <x v="0"/>
    <x v="0"/>
    <s v="Shipment"/>
    <n v="135"/>
    <n v="193.05"/>
  </r>
  <r>
    <s v="Credit Card"/>
    <x v="0"/>
    <x v="0"/>
    <x v="0"/>
    <s v="Shipment"/>
    <n v="757"/>
    <n v="1082.51"/>
  </r>
  <r>
    <s v="Credit Card"/>
    <x v="0"/>
    <x v="0"/>
    <x v="0"/>
    <s v="Shipment"/>
    <n v="161"/>
    <n v="230.23"/>
  </r>
  <r>
    <s v="Credit Card"/>
    <x v="0"/>
    <x v="0"/>
    <x v="0"/>
    <s v="Shipment"/>
    <n v="137"/>
    <n v="195.91"/>
  </r>
  <r>
    <s v="Credit Card"/>
    <x v="0"/>
    <x v="0"/>
    <x v="0"/>
    <s v="Shipment"/>
    <n v="350"/>
    <n v="500.5"/>
  </r>
  <r>
    <s v="Credit Card"/>
    <x v="0"/>
    <x v="0"/>
    <x v="0"/>
    <s v="Shipment"/>
    <n v="130"/>
    <n v="526.24"/>
  </r>
  <r>
    <s v="Credit Card"/>
    <x v="0"/>
    <x v="0"/>
    <x v="0"/>
    <s v="Shipment"/>
    <n v="352"/>
    <n v="526.24"/>
  </r>
  <r>
    <s v="Credit Card"/>
    <x v="0"/>
    <x v="0"/>
    <x v="0"/>
    <s v="Shipment"/>
    <n v="981"/>
    <n v="1402.83"/>
  </r>
  <r>
    <s v="Credit Card"/>
    <x v="0"/>
    <x v="0"/>
    <x v="0"/>
    <s v="Shipment"/>
    <n v="348"/>
    <n v="497.64"/>
  </r>
  <r>
    <s v="Credit Card"/>
    <x v="0"/>
    <x v="0"/>
    <x v="0"/>
    <s v="Shipment"/>
    <n v="129"/>
    <n v="184.47"/>
  </r>
  <r>
    <s v="Credit Card"/>
    <x v="0"/>
    <x v="0"/>
    <x v="0"/>
    <s v="Shipment"/>
    <n v="351"/>
    <n v="501.93"/>
  </r>
  <r>
    <s v="Credit Card"/>
    <x v="0"/>
    <x v="0"/>
    <x v="0"/>
    <s v="Shipment"/>
    <n v="762"/>
    <n v="1089.6600000000001"/>
  </r>
  <r>
    <s v="Credit Card"/>
    <x v="0"/>
    <x v="0"/>
    <x v="0"/>
    <s v="Shipment"/>
    <n v="849"/>
    <n v="1214.07"/>
  </r>
  <r>
    <s v="Credit Card"/>
    <x v="0"/>
    <x v="0"/>
    <x v="0"/>
    <s v="Shipment"/>
    <n v="131"/>
    <n v="187.33"/>
  </r>
  <r>
    <s v="Credit Card"/>
    <x v="0"/>
    <x v="0"/>
    <x v="0"/>
    <s v="Shipment"/>
    <n v="134"/>
    <n v="191.62"/>
  </r>
  <r>
    <s v="Credit Card"/>
    <x v="0"/>
    <x v="0"/>
    <x v="0"/>
    <s v="Shipment"/>
    <n v="356"/>
    <n v="509.08"/>
  </r>
  <r>
    <s v="Credit Card"/>
    <x v="0"/>
    <x v="0"/>
    <x v="0"/>
    <s v="Shipment"/>
    <n v="136"/>
    <n v="526.24"/>
  </r>
  <r>
    <s v="Credit Card"/>
    <x v="0"/>
    <x v="0"/>
    <x v="0"/>
    <s v="Shipment"/>
    <n v="980"/>
    <n v="1401.4"/>
  </r>
  <r>
    <s v="Credit Card"/>
    <x v="0"/>
    <x v="0"/>
    <x v="0"/>
    <s v="Shipment"/>
    <n v="354"/>
    <n v="506.22"/>
  </r>
  <r>
    <s v="Credit Card"/>
    <x v="0"/>
    <x v="0"/>
    <x v="0"/>
    <s v="Shipment"/>
    <n v="135"/>
    <n v="193.05"/>
  </r>
  <r>
    <s v="Credit Card"/>
    <x v="0"/>
    <x v="0"/>
    <x v="0"/>
    <s v="Shipment"/>
    <n v="357"/>
    <n v="510.51"/>
  </r>
  <r>
    <s v="Credit Card"/>
    <x v="0"/>
    <x v="0"/>
    <x v="0"/>
    <s v="Shipment"/>
    <n v="848"/>
    <n v="1212.6400000000001"/>
  </r>
  <r>
    <s v="Credit Card"/>
    <x v="0"/>
    <x v="0"/>
    <x v="0"/>
    <s v="Shipment"/>
    <n v="137"/>
    <n v="195.91"/>
  </r>
  <r>
    <s v="Credit Card"/>
    <x v="0"/>
    <x v="0"/>
    <x v="0"/>
    <s v="Shipment"/>
    <n v="353"/>
    <n v="504.79"/>
  </r>
  <r>
    <s v="Credit Card"/>
    <x v="0"/>
    <x v="0"/>
    <x v="0"/>
    <s v="Shipment"/>
    <n v="152"/>
    <n v="217.36"/>
  </r>
  <r>
    <s v="Credit Card"/>
    <x v="0"/>
    <x v="0"/>
    <x v="0"/>
    <s v="Shipment"/>
    <n v="154"/>
    <n v="526.24"/>
  </r>
  <r>
    <s v="Credit Card"/>
    <x v="0"/>
    <x v="0"/>
    <x v="0"/>
    <s v="Shipment"/>
    <n v="370"/>
    <n v="526.24"/>
  </r>
  <r>
    <s v="Credit Card"/>
    <x v="0"/>
    <x v="0"/>
    <x v="0"/>
    <s v="Shipment"/>
    <n v="978"/>
    <n v="1398.54"/>
  </r>
  <r>
    <s v="Credit Card"/>
    <x v="0"/>
    <x v="0"/>
    <x v="0"/>
    <s v="Shipment"/>
    <n v="372"/>
    <n v="531.96"/>
  </r>
  <r>
    <s v="Credit Card"/>
    <x v="0"/>
    <x v="0"/>
    <x v="0"/>
    <s v="Shipment"/>
    <n v="153"/>
    <n v="218.79"/>
  </r>
  <r>
    <s v="Credit Card"/>
    <x v="0"/>
    <x v="0"/>
    <x v="0"/>
    <s v="Shipment"/>
    <n v="369"/>
    <n v="527.66999999999996"/>
  </r>
  <r>
    <s v="Credit Card"/>
    <x v="0"/>
    <x v="0"/>
    <x v="0"/>
    <s v="Shipment"/>
    <n v="759"/>
    <n v="1085.3699999999999"/>
  </r>
  <r>
    <s v="Credit Card"/>
    <x v="0"/>
    <x v="0"/>
    <x v="0"/>
    <s v="Shipment"/>
    <n v="845"/>
    <n v="1208.3499999999999"/>
  </r>
  <r>
    <s v="Credit Card"/>
    <x v="0"/>
    <x v="0"/>
    <x v="0"/>
    <s v="Shipment"/>
    <n v="371"/>
    <n v="530.53"/>
  </r>
  <r>
    <s v="Credit Card"/>
    <x v="0"/>
    <x v="0"/>
    <x v="0"/>
    <s v="Shipment"/>
    <n v="140"/>
    <n v="200.2"/>
  </r>
  <r>
    <s v="Credit Card"/>
    <x v="0"/>
    <x v="0"/>
    <x v="0"/>
    <s v="Shipment"/>
    <n v="362"/>
    <n v="517.66"/>
  </r>
  <r>
    <s v="Credit Card"/>
    <x v="0"/>
    <x v="0"/>
    <x v="0"/>
    <s v="Shipment"/>
    <n v="142"/>
    <n v="526.24"/>
  </r>
  <r>
    <s v="Credit Card"/>
    <x v="0"/>
    <x v="0"/>
    <x v="0"/>
    <s v="Shipment"/>
    <n v="358"/>
    <n v="526.24"/>
  </r>
  <r>
    <s v="Credit Card"/>
    <x v="0"/>
    <x v="0"/>
    <x v="0"/>
    <s v="Shipment"/>
    <n v="979"/>
    <n v="1399.97"/>
  </r>
  <r>
    <s v="Credit Card"/>
    <x v="0"/>
    <x v="0"/>
    <x v="0"/>
    <s v="Shipment"/>
    <n v="360"/>
    <n v="514.79999999999995"/>
  </r>
  <r>
    <s v="Credit Card"/>
    <x v="0"/>
    <x v="0"/>
    <x v="0"/>
    <s v="Shipment"/>
    <n v="141"/>
    <n v="201.63"/>
  </r>
  <r>
    <s v="Credit Card"/>
    <x v="0"/>
    <x v="0"/>
    <x v="0"/>
    <s v="Shipment"/>
    <n v="363"/>
    <n v="519.09"/>
  </r>
  <r>
    <s v="Credit Card"/>
    <x v="0"/>
    <x v="0"/>
    <x v="0"/>
    <s v="Shipment"/>
    <n v="761"/>
    <n v="1088.23"/>
  </r>
  <r>
    <s v="Credit Card"/>
    <x v="0"/>
    <x v="0"/>
    <x v="0"/>
    <s v="Shipment"/>
    <n v="847"/>
    <n v="1211.21"/>
  </r>
  <r>
    <s v="Credit Card"/>
    <x v="0"/>
    <x v="0"/>
    <x v="0"/>
    <s v="Shipment"/>
    <n v="143"/>
    <n v="204.49"/>
  </r>
  <r>
    <s v="Credit Card"/>
    <x v="0"/>
    <x v="0"/>
    <x v="0"/>
    <s v="Shipment"/>
    <n v="359"/>
    <n v="513.37"/>
  </r>
  <r>
    <s v="Credit Card"/>
    <x v="0"/>
    <x v="0"/>
    <x v="0"/>
    <s v="Shipment"/>
    <n v="356"/>
    <n v="509.08"/>
  </r>
  <r>
    <s v="Credit Card"/>
    <x v="0"/>
    <x v="0"/>
    <x v="0"/>
    <s v="Shipment"/>
    <n v="326"/>
    <n v="466.18"/>
  </r>
  <r>
    <s v="Credit Card"/>
    <x v="0"/>
    <x v="0"/>
    <x v="0"/>
    <s v="Shipment"/>
    <n v="358"/>
    <n v="526.24"/>
  </r>
  <r>
    <s v="Credit Card"/>
    <x v="0"/>
    <x v="0"/>
    <x v="0"/>
    <s v="Shipment"/>
    <n v="328"/>
    <n v="526.24"/>
  </r>
  <r>
    <s v="Credit Card"/>
    <x v="0"/>
    <x v="0"/>
    <x v="0"/>
    <s v="Shipment"/>
    <n v="985"/>
    <n v="1408.55"/>
  </r>
  <r>
    <s v="Credit Card"/>
    <x v="0"/>
    <x v="0"/>
    <x v="0"/>
    <s v="Shipment"/>
    <n v="330"/>
    <n v="471.9"/>
  </r>
  <r>
    <s v="Credit Card"/>
    <x v="0"/>
    <x v="0"/>
    <x v="0"/>
    <s v="Shipment"/>
    <n v="357"/>
    <n v="510.51"/>
  </r>
  <r>
    <s v="Credit Card"/>
    <x v="0"/>
    <x v="0"/>
    <x v="0"/>
    <s v="Shipment"/>
    <n v="327"/>
    <n v="467.61"/>
  </r>
  <r>
    <s v="Credit Card"/>
    <x v="0"/>
    <x v="0"/>
    <x v="0"/>
    <s v="Shipment"/>
    <n v="766"/>
    <n v="1095.3800000000001"/>
  </r>
  <r>
    <s v="Credit Card"/>
    <x v="0"/>
    <x v="0"/>
    <x v="0"/>
    <s v="Shipment"/>
    <n v="852"/>
    <n v="1218.3599999999999"/>
  </r>
  <r>
    <s v="Credit Card"/>
    <x v="0"/>
    <x v="0"/>
    <x v="0"/>
    <s v="Shipment"/>
    <n v="353"/>
    <n v="504.79"/>
  </r>
  <r>
    <s v="Credit Card"/>
    <x v="0"/>
    <x v="0"/>
    <x v="0"/>
    <s v="Shipment"/>
    <n v="329"/>
    <n v="470.47"/>
  </r>
  <r>
    <s v="Credit Card"/>
    <x v="0"/>
    <x v="0"/>
    <x v="0"/>
    <s v="Shipment"/>
    <n v="362"/>
    <n v="517.66"/>
  </r>
  <r>
    <s v="Credit Card"/>
    <x v="0"/>
    <x v="0"/>
    <x v="0"/>
    <s v="Shipment"/>
    <n v="332"/>
    <n v="474.76"/>
  </r>
  <r>
    <s v="Credit Card"/>
    <x v="0"/>
    <x v="0"/>
    <x v="0"/>
    <s v="Shipment"/>
    <n v="334"/>
    <n v="526.24"/>
  </r>
  <r>
    <s v="Credit Card"/>
    <x v="0"/>
    <x v="0"/>
    <x v="0"/>
    <s v="Shipment"/>
    <n v="984"/>
    <n v="1407.12"/>
  </r>
  <r>
    <s v="Credit Card"/>
    <x v="0"/>
    <x v="0"/>
    <x v="0"/>
    <s v="Shipment"/>
    <n v="336"/>
    <n v="480.48"/>
  </r>
  <r>
    <s v="Credit Card"/>
    <x v="0"/>
    <x v="0"/>
    <x v="0"/>
    <s v="Shipment"/>
    <n v="363"/>
    <n v="519.09"/>
  </r>
  <r>
    <s v="Credit Card"/>
    <x v="0"/>
    <x v="0"/>
    <x v="0"/>
    <s v="Shipment"/>
    <n v="333"/>
    <n v="476.19"/>
  </r>
  <r>
    <s v="Credit Card"/>
    <x v="0"/>
    <x v="0"/>
    <x v="0"/>
    <s v="Shipment"/>
    <n v="765"/>
    <n v="1093.95"/>
  </r>
  <r>
    <s v="Credit Card"/>
    <x v="0"/>
    <x v="0"/>
    <x v="0"/>
    <s v="Shipment"/>
    <n v="359"/>
    <n v="513.37"/>
  </r>
  <r>
    <s v="Credit Card"/>
    <x v="0"/>
    <x v="0"/>
    <x v="0"/>
    <s v="Shipment"/>
    <n v="335"/>
    <n v="479.05"/>
  </r>
  <r>
    <s v="Credit Card"/>
    <x v="0"/>
    <x v="0"/>
    <x v="0"/>
    <s v="Shipment"/>
    <n v="368"/>
    <n v="526.24"/>
  </r>
  <r>
    <s v="Credit Card"/>
    <x v="0"/>
    <x v="0"/>
    <x v="0"/>
    <s v="Shipment"/>
    <n v="338"/>
    <n v="483.34"/>
  </r>
  <r>
    <s v="Credit Card"/>
    <x v="0"/>
    <x v="0"/>
    <x v="0"/>
    <s v="Shipment"/>
    <n v="364"/>
    <n v="526.24"/>
  </r>
  <r>
    <s v="Credit Card"/>
    <x v="0"/>
    <x v="0"/>
    <x v="0"/>
    <s v="Shipment"/>
    <n v="340"/>
    <n v="526.24"/>
  </r>
  <r>
    <s v="Credit Card"/>
    <x v="0"/>
    <x v="0"/>
    <x v="0"/>
    <s v="Shipment"/>
    <n v="983"/>
    <n v="1405.69"/>
  </r>
  <r>
    <s v="Credit Card"/>
    <x v="0"/>
    <x v="0"/>
    <x v="0"/>
    <s v="Shipment"/>
    <n v="339"/>
    <n v="484.77"/>
  </r>
  <r>
    <s v="Credit Card"/>
    <x v="0"/>
    <x v="0"/>
    <x v="0"/>
    <s v="Shipment"/>
    <n v="764"/>
    <n v="1092.52"/>
  </r>
  <r>
    <s v="Credit Card"/>
    <x v="0"/>
    <x v="0"/>
    <x v="0"/>
    <s v="Shipment"/>
    <n v="851"/>
    <n v="1216.93"/>
  </r>
  <r>
    <s v="Credit Card"/>
    <x v="0"/>
    <x v="0"/>
    <x v="0"/>
    <s v="Shipment"/>
    <n v="365"/>
    <n v="521.95000000000005"/>
  </r>
  <r>
    <s v="Credit Card"/>
    <x v="0"/>
    <x v="0"/>
    <x v="0"/>
    <s v="Shipment"/>
    <n v="341"/>
    <n v="487.63"/>
  </r>
  <r>
    <s v="Cash on Delivery"/>
    <x v="1"/>
    <x v="1"/>
    <x v="1"/>
    <s v="Branch"/>
    <n v="224"/>
    <n v="320.32"/>
  </r>
  <r>
    <s v="Cash on Delivery"/>
    <x v="1"/>
    <x v="1"/>
    <x v="1"/>
    <s v="Branch"/>
    <n v="226"/>
    <n v="323.18"/>
  </r>
  <r>
    <s v="Cash on Delivery"/>
    <x v="1"/>
    <x v="1"/>
    <x v="1"/>
    <s v="Branch"/>
    <n v="196"/>
    <n v="280.27999999999997"/>
  </r>
  <r>
    <s v="Cash on Delivery"/>
    <x v="1"/>
    <x v="1"/>
    <x v="1"/>
    <s v="Branch"/>
    <n v="802"/>
    <n v="1146.8599999999999"/>
  </r>
  <r>
    <s v="Cash on Delivery"/>
    <x v="1"/>
    <x v="1"/>
    <x v="1"/>
    <s v="Branch"/>
    <n v="888"/>
    <n v="1269.8399999999999"/>
  </r>
  <r>
    <s v="Cash on Delivery"/>
    <x v="1"/>
    <x v="1"/>
    <x v="1"/>
    <s v="Branch"/>
    <n v="841"/>
    <n v="526.24"/>
  </r>
  <r>
    <s v="Cash on Delivery"/>
    <x v="1"/>
    <x v="1"/>
    <x v="1"/>
    <s v="Branch"/>
    <n v="195"/>
    <n v="278.85000000000002"/>
  </r>
  <r>
    <s v="Cash on Delivery"/>
    <x v="1"/>
    <x v="1"/>
    <x v="1"/>
    <s v="Branch"/>
    <n v="223"/>
    <n v="318.89"/>
  </r>
  <r>
    <s v="Cash on Delivery"/>
    <x v="1"/>
    <x v="1"/>
    <x v="1"/>
    <s v="Branch"/>
    <n v="199"/>
    <n v="284.57"/>
  </r>
  <r>
    <s v="Cash on Delivery"/>
    <x v="1"/>
    <x v="1"/>
    <x v="1"/>
    <s v="Branch"/>
    <n v="197"/>
    <n v="281.70999999999998"/>
  </r>
  <r>
    <s v="Cash on Delivery"/>
    <x v="1"/>
    <x v="1"/>
    <x v="1"/>
    <s v="Branch"/>
    <n v="176"/>
    <n v="251.68"/>
  </r>
  <r>
    <s v="Cash on Delivery"/>
    <x v="1"/>
    <x v="1"/>
    <x v="1"/>
    <s v="Branch"/>
    <n v="202"/>
    <n v="288.86"/>
  </r>
  <r>
    <s v="Cash on Delivery"/>
    <x v="1"/>
    <x v="1"/>
    <x v="1"/>
    <s v="Branch"/>
    <n v="178"/>
    <n v="254.54"/>
  </r>
  <r>
    <s v="Cash on Delivery"/>
    <x v="1"/>
    <x v="1"/>
    <x v="1"/>
    <s v="Branch"/>
    <n v="805"/>
    <n v="1151.1500000000001"/>
  </r>
  <r>
    <s v="Cash on Delivery"/>
    <x v="1"/>
    <x v="1"/>
    <x v="1"/>
    <s v="Branch"/>
    <n v="892"/>
    <n v="1275.56"/>
  </r>
  <r>
    <s v="Cash on Delivery"/>
    <x v="1"/>
    <x v="1"/>
    <x v="1"/>
    <s v="Branch"/>
    <n v="845"/>
    <n v="526.24"/>
  </r>
  <r>
    <s v="Cash on Delivery"/>
    <x v="1"/>
    <x v="1"/>
    <x v="1"/>
    <s v="Branch"/>
    <n v="177"/>
    <n v="253.11"/>
  </r>
  <r>
    <s v="Cash on Delivery"/>
    <x v="1"/>
    <x v="1"/>
    <x v="1"/>
    <s v="Branch"/>
    <n v="205"/>
    <n v="293.14999999999998"/>
  </r>
  <r>
    <s v="Cash on Delivery"/>
    <x v="1"/>
    <x v="1"/>
    <x v="1"/>
    <s v="Branch"/>
    <n v="175"/>
    <n v="250.25"/>
  </r>
  <r>
    <s v="Cash on Delivery"/>
    <x v="1"/>
    <x v="1"/>
    <x v="1"/>
    <s v="Branch"/>
    <n v="814"/>
    <n v="1164.02"/>
  </r>
  <r>
    <s v="Cash on Delivery"/>
    <x v="1"/>
    <x v="1"/>
    <x v="1"/>
    <s v="Branch"/>
    <n v="182"/>
    <n v="260.26"/>
  </r>
  <r>
    <s v="Cash on Delivery"/>
    <x v="1"/>
    <x v="1"/>
    <x v="1"/>
    <s v="Branch"/>
    <n v="152"/>
    <n v="217.36"/>
  </r>
  <r>
    <s v="Cash on Delivery"/>
    <x v="1"/>
    <x v="1"/>
    <x v="1"/>
    <s v="Branch"/>
    <n v="184"/>
    <n v="263.12"/>
  </r>
  <r>
    <s v="Cash on Delivery"/>
    <x v="1"/>
    <x v="1"/>
    <x v="1"/>
    <s v="Branch"/>
    <n v="154"/>
    <n v="220.22"/>
  </r>
  <r>
    <s v="Cash on Delivery"/>
    <x v="1"/>
    <x v="1"/>
    <x v="1"/>
    <s v="Branch"/>
    <n v="809"/>
    <n v="1156.8699999999999"/>
  </r>
  <r>
    <s v="Cash on Delivery"/>
    <x v="1"/>
    <x v="1"/>
    <x v="1"/>
    <s v="Branch"/>
    <n v="895"/>
    <n v="1279.8499999999999"/>
  </r>
  <r>
    <s v="Cash on Delivery"/>
    <x v="1"/>
    <x v="1"/>
    <x v="1"/>
    <s v="Branch"/>
    <n v="848"/>
    <n v="526.24"/>
  </r>
  <r>
    <s v="Cash on Delivery"/>
    <x v="1"/>
    <x v="1"/>
    <x v="1"/>
    <s v="Branch"/>
    <n v="153"/>
    <n v="218.79"/>
  </r>
  <r>
    <s v="Cash on Delivery"/>
    <x v="1"/>
    <x v="1"/>
    <x v="1"/>
    <s v="Branch"/>
    <n v="181"/>
    <n v="258.83"/>
  </r>
  <r>
    <s v="Cash on Delivery"/>
    <x v="1"/>
    <x v="1"/>
    <x v="1"/>
    <s v="Branch"/>
    <n v="157"/>
    <n v="224.51"/>
  </r>
  <r>
    <s v="Cash on Delivery"/>
    <x v="1"/>
    <x v="1"/>
    <x v="1"/>
    <s v="Branch"/>
    <n v="818"/>
    <n v="1169.74"/>
  </r>
  <r>
    <s v="Cash on Delivery"/>
    <x v="1"/>
    <x v="1"/>
    <x v="1"/>
    <s v="Branch"/>
    <n v="155"/>
    <n v="221.65"/>
  </r>
  <r>
    <s v="Cash on Delivery"/>
    <x v="1"/>
    <x v="1"/>
    <x v="1"/>
    <s v="Branch"/>
    <n v="236"/>
    <n v="337.48"/>
  </r>
  <r>
    <s v="Cash on Delivery"/>
    <x v="1"/>
    <x v="1"/>
    <x v="1"/>
    <s v="Branch"/>
    <n v="206"/>
    <n v="294.58"/>
  </r>
  <r>
    <s v="Cash on Delivery"/>
    <x v="1"/>
    <x v="1"/>
    <x v="1"/>
    <s v="Branch"/>
    <n v="208"/>
    <n v="297.44"/>
  </r>
  <r>
    <s v="Cash on Delivery"/>
    <x v="1"/>
    <x v="1"/>
    <x v="1"/>
    <s v="Branch"/>
    <n v="800"/>
    <n v="1144"/>
  </r>
  <r>
    <s v="Cash on Delivery"/>
    <x v="1"/>
    <x v="1"/>
    <x v="1"/>
    <s v="Branch"/>
    <n v="886"/>
    <n v="1266.98"/>
  </r>
  <r>
    <s v="Cash on Delivery"/>
    <x v="1"/>
    <x v="1"/>
    <x v="1"/>
    <s v="Branch"/>
    <n v="839"/>
    <n v="526.24"/>
  </r>
  <r>
    <s v="Cash on Delivery"/>
    <x v="1"/>
    <x v="1"/>
    <x v="1"/>
    <s v="Branch"/>
    <n v="207"/>
    <n v="296.01"/>
  </r>
  <r>
    <s v="Cash on Delivery"/>
    <x v="1"/>
    <x v="1"/>
    <x v="1"/>
    <s v="Branch"/>
    <n v="235"/>
    <n v="336.05"/>
  </r>
  <r>
    <s v="Cash on Delivery"/>
    <x v="1"/>
    <x v="1"/>
    <x v="1"/>
    <s v="Branch"/>
    <n v="809"/>
    <n v="1156.8699999999999"/>
  </r>
  <r>
    <s v="Cash on Delivery"/>
    <x v="1"/>
    <x v="1"/>
    <x v="1"/>
    <s v="Branch"/>
    <n v="209"/>
    <n v="298.87"/>
  </r>
  <r>
    <s v="Cash on Delivery"/>
    <x v="1"/>
    <x v="1"/>
    <x v="1"/>
    <s v="Branch"/>
    <n v="242"/>
    <n v="346.06"/>
  </r>
  <r>
    <s v="Cash on Delivery"/>
    <x v="1"/>
    <x v="1"/>
    <x v="1"/>
    <s v="Branch"/>
    <n v="212"/>
    <n v="303.16000000000003"/>
  </r>
  <r>
    <s v="Cash on Delivery"/>
    <x v="1"/>
    <x v="1"/>
    <x v="1"/>
    <s v="Branch"/>
    <n v="238"/>
    <n v="340.34"/>
  </r>
  <r>
    <s v="Cash on Delivery"/>
    <x v="1"/>
    <x v="1"/>
    <x v="1"/>
    <s v="Branch"/>
    <n v="214"/>
    <n v="306.02"/>
  </r>
  <r>
    <s v="Cash on Delivery"/>
    <x v="1"/>
    <x v="1"/>
    <x v="1"/>
    <s v="Branch"/>
    <n v="799"/>
    <n v="1142.57"/>
  </r>
  <r>
    <s v="Cash on Delivery"/>
    <x v="1"/>
    <x v="1"/>
    <x v="1"/>
    <s v="Branch"/>
    <n v="213"/>
    <n v="304.58999999999997"/>
  </r>
  <r>
    <s v="Cash on Delivery"/>
    <x v="1"/>
    <x v="1"/>
    <x v="1"/>
    <s v="Branch"/>
    <n v="241"/>
    <n v="344.63"/>
  </r>
  <r>
    <s v="Cash on Delivery"/>
    <x v="1"/>
    <x v="1"/>
    <x v="1"/>
    <s v="Branch"/>
    <n v="211"/>
    <n v="301.73"/>
  </r>
  <r>
    <s v="Cash on Delivery"/>
    <x v="1"/>
    <x v="1"/>
    <x v="1"/>
    <s v="Branch"/>
    <n v="808"/>
    <n v="1155.44"/>
  </r>
  <r>
    <s v="Cash on Delivery"/>
    <x v="1"/>
    <x v="1"/>
    <x v="1"/>
    <s v="Branch"/>
    <n v="215"/>
    <n v="307.45"/>
  </r>
  <r>
    <s v="Cash on Delivery"/>
    <x v="1"/>
    <x v="1"/>
    <x v="1"/>
    <s v="Branch"/>
    <n v="206"/>
    <n v="294.58"/>
  </r>
  <r>
    <s v="Cash on Delivery"/>
    <x v="1"/>
    <x v="1"/>
    <x v="1"/>
    <s v="Branch"/>
    <n v="182"/>
    <n v="260.26"/>
  </r>
  <r>
    <s v="Cash on Delivery"/>
    <x v="1"/>
    <x v="1"/>
    <x v="1"/>
    <s v="Branch"/>
    <n v="208"/>
    <n v="297.44"/>
  </r>
  <r>
    <s v="Cash on Delivery"/>
    <x v="1"/>
    <x v="1"/>
    <x v="1"/>
    <s v="Branch"/>
    <n v="804"/>
    <n v="1149.72"/>
  </r>
  <r>
    <s v="Cash on Delivery"/>
    <x v="1"/>
    <x v="1"/>
    <x v="1"/>
    <s v="Branch"/>
    <n v="891"/>
    <n v="1274.1300000000001"/>
  </r>
  <r>
    <s v="Cash on Delivery"/>
    <x v="1"/>
    <x v="1"/>
    <x v="1"/>
    <s v="Branch"/>
    <n v="844"/>
    <n v="526.24"/>
  </r>
  <r>
    <s v="Cash on Delivery"/>
    <x v="1"/>
    <x v="1"/>
    <x v="1"/>
    <s v="Branch"/>
    <n v="183"/>
    <n v="261.69"/>
  </r>
  <r>
    <s v="Cash on Delivery"/>
    <x v="1"/>
    <x v="1"/>
    <x v="1"/>
    <s v="Branch"/>
    <n v="181"/>
    <n v="258.83"/>
  </r>
  <r>
    <s v="Cash on Delivery"/>
    <x v="1"/>
    <x v="1"/>
    <x v="1"/>
    <s v="Branch"/>
    <n v="813"/>
    <n v="1162.5899999999999"/>
  </r>
  <r>
    <s v="Cash on Delivery"/>
    <x v="1"/>
    <x v="1"/>
    <x v="1"/>
    <s v="Branch"/>
    <n v="179"/>
    <n v="255.97"/>
  </r>
  <r>
    <s v="Cash on Delivery"/>
    <x v="1"/>
    <x v="1"/>
    <x v="1"/>
    <s v="Branch"/>
    <n v="212"/>
    <n v="303.16000000000003"/>
  </r>
  <r>
    <s v="Cash on Delivery"/>
    <x v="1"/>
    <x v="1"/>
    <x v="1"/>
    <s v="Branch"/>
    <n v="188"/>
    <n v="268.83999999999997"/>
  </r>
  <r>
    <s v="Cash on Delivery"/>
    <x v="1"/>
    <x v="1"/>
    <x v="1"/>
    <s v="Branch"/>
    <n v="214"/>
    <n v="306.02"/>
  </r>
  <r>
    <s v="Cash on Delivery"/>
    <x v="1"/>
    <x v="1"/>
    <x v="1"/>
    <s v="Branch"/>
    <n v="184"/>
    <n v="263.12"/>
  </r>
  <r>
    <s v="Cash on Delivery"/>
    <x v="1"/>
    <x v="1"/>
    <x v="1"/>
    <s v="Branch"/>
    <n v="803"/>
    <n v="1148.29"/>
  </r>
  <r>
    <s v="Cash on Delivery"/>
    <x v="1"/>
    <x v="1"/>
    <x v="1"/>
    <s v="Branch"/>
    <n v="890"/>
    <n v="1272.7"/>
  </r>
  <r>
    <s v="Cash on Delivery"/>
    <x v="1"/>
    <x v="1"/>
    <x v="1"/>
    <s v="Branch"/>
    <n v="843"/>
    <n v="526.24"/>
  </r>
  <r>
    <s v="Cash on Delivery"/>
    <x v="1"/>
    <x v="1"/>
    <x v="1"/>
    <s v="Branch"/>
    <n v="189"/>
    <n v="270.27"/>
  </r>
  <r>
    <s v="Cash on Delivery"/>
    <x v="1"/>
    <x v="1"/>
    <x v="1"/>
    <s v="Branch"/>
    <n v="211"/>
    <n v="301.73"/>
  </r>
  <r>
    <s v="Cash on Delivery"/>
    <x v="1"/>
    <x v="1"/>
    <x v="1"/>
    <s v="Branch"/>
    <n v="187"/>
    <n v="267.41000000000003"/>
  </r>
  <r>
    <s v="Cash on Delivery"/>
    <x v="1"/>
    <x v="1"/>
    <x v="1"/>
    <s v="Branch"/>
    <n v="812"/>
    <n v="1161.1600000000001"/>
  </r>
  <r>
    <s v="Cash on Delivery"/>
    <x v="1"/>
    <x v="1"/>
    <x v="1"/>
    <s v="Branch"/>
    <n v="185"/>
    <n v="264.55"/>
  </r>
  <r>
    <s v="Cash on Delivery"/>
    <x v="1"/>
    <x v="1"/>
    <x v="1"/>
    <s v="Branch"/>
    <n v="230"/>
    <n v="328.9"/>
  </r>
  <r>
    <s v="Cash on Delivery"/>
    <x v="1"/>
    <x v="1"/>
    <x v="1"/>
    <s v="Branch"/>
    <n v="200"/>
    <n v="286"/>
  </r>
  <r>
    <s v="Cash on Delivery"/>
    <x v="1"/>
    <x v="1"/>
    <x v="1"/>
    <s v="Branch"/>
    <n v="232"/>
    <n v="331.76"/>
  </r>
  <r>
    <s v="Cash on Delivery"/>
    <x v="1"/>
    <x v="1"/>
    <x v="1"/>
    <s v="Branch"/>
    <n v="202"/>
    <n v="288.86"/>
  </r>
  <r>
    <s v="Cash on Delivery"/>
    <x v="1"/>
    <x v="1"/>
    <x v="1"/>
    <s v="Branch"/>
    <n v="801"/>
    <n v="1145.43"/>
  </r>
  <r>
    <s v="Cash on Delivery"/>
    <x v="1"/>
    <x v="1"/>
    <x v="1"/>
    <s v="Branch"/>
    <n v="887"/>
    <n v="1268.4100000000001"/>
  </r>
  <r>
    <s v="Cash on Delivery"/>
    <x v="1"/>
    <x v="1"/>
    <x v="1"/>
    <s v="Branch"/>
    <n v="840"/>
    <n v="526.24"/>
  </r>
  <r>
    <s v="Cash on Delivery"/>
    <x v="1"/>
    <x v="1"/>
    <x v="1"/>
    <s v="Branch"/>
    <n v="201"/>
    <n v="287.43"/>
  </r>
  <r>
    <s v="Cash on Delivery"/>
    <x v="1"/>
    <x v="1"/>
    <x v="1"/>
    <s v="Branch"/>
    <n v="229"/>
    <n v="327.47000000000003"/>
  </r>
  <r>
    <s v="Cash on Delivery"/>
    <x v="1"/>
    <x v="1"/>
    <x v="1"/>
    <s v="Branch"/>
    <n v="205"/>
    <n v="293.14999999999998"/>
  </r>
  <r>
    <s v="Cash on Delivery"/>
    <x v="1"/>
    <x v="1"/>
    <x v="1"/>
    <s v="Branch"/>
    <n v="810"/>
    <n v="1158.3"/>
  </r>
  <r>
    <s v="Cash on Delivery"/>
    <x v="1"/>
    <x v="1"/>
    <x v="1"/>
    <s v="Branch"/>
    <n v="203"/>
    <n v="290.29000000000002"/>
  </r>
  <r>
    <s v="Cash on Delivery"/>
    <x v="1"/>
    <x v="1"/>
    <x v="1"/>
    <s v="Branch"/>
    <n v="218"/>
    <n v="311.74"/>
  </r>
  <r>
    <s v="Cash on Delivery"/>
    <x v="1"/>
    <x v="1"/>
    <x v="1"/>
    <s v="Branch"/>
    <n v="194"/>
    <n v="277.42"/>
  </r>
  <r>
    <s v="Cash on Delivery"/>
    <x v="1"/>
    <x v="1"/>
    <x v="1"/>
    <s v="Branch"/>
    <n v="220"/>
    <n v="314.60000000000002"/>
  </r>
  <r>
    <s v="Cash on Delivery"/>
    <x v="1"/>
    <x v="1"/>
    <x v="1"/>
    <s v="Branch"/>
    <n v="190"/>
    <n v="271.7"/>
  </r>
  <r>
    <s v="Cash on Delivery"/>
    <x v="1"/>
    <x v="1"/>
    <x v="1"/>
    <s v="Branch"/>
    <n v="889"/>
    <n v="1271.27"/>
  </r>
  <r>
    <s v="Cash on Delivery"/>
    <x v="1"/>
    <x v="1"/>
    <x v="1"/>
    <s v="Branch"/>
    <n v="842"/>
    <n v="526.24"/>
  </r>
  <r>
    <s v="Cash on Delivery"/>
    <x v="1"/>
    <x v="1"/>
    <x v="1"/>
    <s v="Branch"/>
    <n v="217"/>
    <n v="310.31"/>
  </r>
  <r>
    <s v="Cash on Delivery"/>
    <x v="1"/>
    <x v="1"/>
    <x v="1"/>
    <s v="Branch"/>
    <n v="193"/>
    <n v="275.99"/>
  </r>
  <r>
    <s v="Cash on Delivery"/>
    <x v="1"/>
    <x v="1"/>
    <x v="1"/>
    <s v="Branch"/>
    <n v="811"/>
    <n v="1159.73"/>
  </r>
  <r>
    <s v="Cash on Delivery"/>
    <x v="1"/>
    <x v="1"/>
    <x v="1"/>
    <s v="Branch"/>
    <n v="191"/>
    <n v="273.13"/>
  </r>
  <r>
    <s v="Cash on Delivery"/>
    <x v="1"/>
    <x v="1"/>
    <x v="1"/>
    <s v="Branch"/>
    <n v="188"/>
    <n v="268.83999999999997"/>
  </r>
  <r>
    <s v="Cash on Delivery"/>
    <x v="1"/>
    <x v="1"/>
    <x v="1"/>
    <s v="Branch"/>
    <n v="158"/>
    <n v="225.94"/>
  </r>
  <r>
    <s v="Cash on Delivery"/>
    <x v="1"/>
    <x v="1"/>
    <x v="1"/>
    <s v="Branch"/>
    <n v="160"/>
    <n v="228.8"/>
  </r>
  <r>
    <s v="Cash on Delivery"/>
    <x v="1"/>
    <x v="1"/>
    <x v="1"/>
    <s v="Branch"/>
    <n v="808"/>
    <n v="1155.44"/>
  </r>
  <r>
    <s v="Cash on Delivery"/>
    <x v="1"/>
    <x v="1"/>
    <x v="1"/>
    <s v="Branch"/>
    <n v="894"/>
    <n v="1278.42"/>
  </r>
  <r>
    <s v="Cash on Delivery"/>
    <x v="1"/>
    <x v="1"/>
    <x v="1"/>
    <s v="Branch"/>
    <n v="847"/>
    <n v="526.24"/>
  </r>
  <r>
    <s v="Cash on Delivery"/>
    <x v="1"/>
    <x v="1"/>
    <x v="1"/>
    <s v="Branch"/>
    <n v="159"/>
    <n v="227.37"/>
  </r>
  <r>
    <s v="Cash on Delivery"/>
    <x v="1"/>
    <x v="1"/>
    <x v="1"/>
    <s v="Branch"/>
    <n v="187"/>
    <n v="267.41000000000003"/>
  </r>
  <r>
    <s v="Cash on Delivery"/>
    <x v="1"/>
    <x v="1"/>
    <x v="1"/>
    <s v="Branch"/>
    <n v="817"/>
    <n v="1168.31"/>
  </r>
  <r>
    <s v="Cash on Delivery"/>
    <x v="1"/>
    <x v="1"/>
    <x v="1"/>
    <s v="Branch"/>
    <n v="161"/>
    <n v="230.23"/>
  </r>
  <r>
    <s v="Cash on Delivery"/>
    <x v="1"/>
    <x v="1"/>
    <x v="1"/>
    <s v="Branch"/>
    <n v="194"/>
    <n v="277.42"/>
  </r>
  <r>
    <s v="Cash on Delivery"/>
    <x v="1"/>
    <x v="1"/>
    <x v="1"/>
    <s v="Branch"/>
    <n v="164"/>
    <n v="234.52"/>
  </r>
  <r>
    <s v="Cash on Delivery"/>
    <x v="1"/>
    <x v="1"/>
    <x v="1"/>
    <s v="Branch"/>
    <n v="190"/>
    <n v="271.7"/>
  </r>
  <r>
    <s v="Cash on Delivery"/>
    <x v="1"/>
    <x v="1"/>
    <x v="1"/>
    <s v="Branch"/>
    <n v="166"/>
    <n v="237.38"/>
  </r>
  <r>
    <s v="Cash on Delivery"/>
    <x v="1"/>
    <x v="1"/>
    <x v="1"/>
    <s v="Branch"/>
    <n v="807"/>
    <n v="1154.01"/>
  </r>
  <r>
    <s v="Cash on Delivery"/>
    <x v="1"/>
    <x v="1"/>
    <x v="1"/>
    <s v="Branch"/>
    <n v="165"/>
    <n v="235.95"/>
  </r>
  <r>
    <s v="Cash on Delivery"/>
    <x v="1"/>
    <x v="1"/>
    <x v="1"/>
    <s v="Branch"/>
    <n v="193"/>
    <n v="275.99"/>
  </r>
  <r>
    <s v="Cash on Delivery"/>
    <x v="1"/>
    <x v="1"/>
    <x v="1"/>
    <s v="Branch"/>
    <n v="163"/>
    <n v="233.09"/>
  </r>
  <r>
    <s v="Cash on Delivery"/>
    <x v="1"/>
    <x v="1"/>
    <x v="1"/>
    <s v="Branch"/>
    <n v="816"/>
    <n v="1166.8800000000001"/>
  </r>
  <r>
    <s v="Cash on Delivery"/>
    <x v="1"/>
    <x v="1"/>
    <x v="1"/>
    <s v="Branch"/>
    <n v="167"/>
    <n v="238.81"/>
  </r>
  <r>
    <s v="Cash on Delivery"/>
    <x v="1"/>
    <x v="1"/>
    <x v="1"/>
    <s v="Branch"/>
    <n v="200"/>
    <n v="286"/>
  </r>
  <r>
    <s v="Cash on Delivery"/>
    <x v="1"/>
    <x v="1"/>
    <x v="1"/>
    <s v="Branch"/>
    <n v="170"/>
    <n v="243.1"/>
  </r>
  <r>
    <s v="Cash on Delivery"/>
    <x v="1"/>
    <x v="1"/>
    <x v="1"/>
    <s v="Branch"/>
    <n v="196"/>
    <n v="280.27999999999997"/>
  </r>
  <r>
    <s v="Cash on Delivery"/>
    <x v="1"/>
    <x v="1"/>
    <x v="1"/>
    <s v="Branch"/>
    <n v="172"/>
    <n v="245.96"/>
  </r>
  <r>
    <s v="Cash on Delivery"/>
    <x v="1"/>
    <x v="1"/>
    <x v="1"/>
    <s v="Branch"/>
    <n v="806"/>
    <n v="1152.58"/>
  </r>
  <r>
    <s v="Cash on Delivery"/>
    <x v="1"/>
    <x v="1"/>
    <x v="1"/>
    <s v="Branch"/>
    <n v="893"/>
    <n v="1276.99"/>
  </r>
  <r>
    <s v="Cash on Delivery"/>
    <x v="1"/>
    <x v="1"/>
    <x v="1"/>
    <s v="Branch"/>
    <n v="846"/>
    <n v="526.24"/>
  </r>
  <r>
    <s v="Cash on Delivery"/>
    <x v="1"/>
    <x v="1"/>
    <x v="1"/>
    <s v="Branch"/>
    <n v="171"/>
    <n v="244.53"/>
  </r>
  <r>
    <s v="Cash on Delivery"/>
    <x v="1"/>
    <x v="1"/>
    <x v="1"/>
    <s v="Branch"/>
    <n v="199"/>
    <n v="284.57"/>
  </r>
  <r>
    <s v="Cash on Delivery"/>
    <x v="1"/>
    <x v="1"/>
    <x v="1"/>
    <s v="Branch"/>
    <n v="169"/>
    <n v="241.67"/>
  </r>
  <r>
    <s v="Cash on Delivery"/>
    <x v="1"/>
    <x v="1"/>
    <x v="1"/>
    <s v="Branch"/>
    <n v="815"/>
    <n v="1165.45"/>
  </r>
  <r>
    <s v="Cash on Delivery"/>
    <x v="1"/>
    <x v="1"/>
    <x v="1"/>
    <s v="Branch"/>
    <n v="173"/>
    <n v="247.3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900-000002000000}" name="PivotTable2" cacheId="0" applyNumberFormats="0" applyBorderFormats="0" applyFontFormats="0" applyPatternFormats="0" applyAlignmentFormats="0" applyWidthHeightFormats="1" dataCaption="Values" updatedVersion="8" useAutoFormatting="1" itemPrintTitles="1" createdVersion="8" indent="0" outline="1" outlineData="1" multipleFieldFilters="0" rowHeaderCaption=" ">
  <location ref="C6:E13" firstHeaderRow="0" firstDataRow="1" firstDataCol="1"/>
  <pivotFields count="9">
    <pivotField showAll="0">
      <items count="6">
        <item h="1" x="0"/>
        <item x="1"/>
        <item h="1" x="2"/>
        <item h="1" x="3"/>
        <item h="1" x="4"/>
        <item t="default"/>
      </items>
    </pivotField>
    <pivotField showAll="0"/>
    <pivotField axis="axisRow" showAll="0">
      <items count="7">
        <item x="4"/>
        <item x="5"/>
        <item x="0"/>
        <item x="1"/>
        <item x="2"/>
        <item x="3"/>
        <item t="default"/>
      </items>
    </pivotField>
    <pivotField showAll="0"/>
    <pivotField numFmtId="2" showAll="0"/>
    <pivotField dataField="1" showAll="0"/>
    <pivotField showAll="0"/>
    <pivotField showAll="0"/>
    <pivotField showAll="0"/>
  </pivotFields>
  <rowFields count="1">
    <field x="2"/>
  </rowFields>
  <rowItems count="7">
    <i>
      <x/>
    </i>
    <i>
      <x v="1"/>
    </i>
    <i>
      <x v="2"/>
    </i>
    <i>
      <x v="3"/>
    </i>
    <i>
      <x v="4"/>
    </i>
    <i>
      <x v="5"/>
    </i>
    <i t="grand">
      <x/>
    </i>
  </rowItems>
  <colFields count="1">
    <field x="-2"/>
  </colFields>
  <colItems count="2">
    <i>
      <x/>
    </i>
    <i i="1">
      <x v="1"/>
    </i>
  </colItems>
  <dataFields count="2">
    <dataField name="Sum of Income" fld="5" baseField="0" baseItem="0"/>
    <dataField name="Sum of Income2" fld="5" showDataAs="percentOfCol" baseField="1" baseItem="0" numFmtId="10"/>
  </dataFields>
  <formats count="1">
    <format dxfId="112">
      <pivotArea collapsedLevelsAreSubtotals="1" fieldPosition="0">
        <references count="2">
          <reference field="4294967294" count="1" selected="0">
            <x v="1"/>
          </reference>
          <reference field="2"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900-000008000000}" name="PivotTable6" cacheId="0" applyNumberFormats="0" applyBorderFormats="0" applyFontFormats="0" applyPatternFormats="0" applyAlignmentFormats="0" applyWidthHeightFormats="1" dataCaption="Values" updatedVersion="8" useAutoFormatting="1" itemPrintTitles="1" createdVersion="8" indent="0" outline="1" outlineData="1" multipleFieldFilters="0">
  <location ref="B33:E40" firstHeaderRow="0" firstDataRow="1" firstDataCol="1"/>
  <pivotFields count="9">
    <pivotField showAll="0">
      <items count="6">
        <item h="1" x="0"/>
        <item x="1"/>
        <item h="1" x="2"/>
        <item h="1" x="3"/>
        <item h="1" x="4"/>
        <item t="default"/>
      </items>
    </pivotField>
    <pivotField showAll="0"/>
    <pivotField axis="axisRow" showAll="0">
      <items count="7">
        <item x="4"/>
        <item x="5"/>
        <item x="0"/>
        <item x="1"/>
        <item x="2"/>
        <item x="3"/>
        <item t="default"/>
      </items>
    </pivotField>
    <pivotField showAll="0"/>
    <pivotField dataField="1" numFmtId="2" showAll="0"/>
    <pivotField dataField="1" showAll="0"/>
    <pivotField showAll="0"/>
    <pivotField showAll="0"/>
    <pivotField showAll="0"/>
  </pivotFields>
  <rowFields count="1">
    <field x="2"/>
  </rowFields>
  <rowItems count="7">
    <i>
      <x/>
    </i>
    <i>
      <x v="1"/>
    </i>
    <i>
      <x v="2"/>
    </i>
    <i>
      <x v="3"/>
    </i>
    <i>
      <x v="4"/>
    </i>
    <i>
      <x v="5"/>
    </i>
    <i t="grand">
      <x/>
    </i>
  </rowItems>
  <colFields count="1">
    <field x="-2"/>
  </colFields>
  <colItems count="3">
    <i>
      <x/>
    </i>
    <i i="1">
      <x v="1"/>
    </i>
    <i i="2">
      <x v="2"/>
    </i>
  </colItems>
  <dataFields count="3">
    <dataField name="Sum of Income" fld="5" baseField="0" baseItem="0"/>
    <dataField name="Sum of Counts" fld="4" baseField="0" baseItem="0"/>
    <dataField name="Sum of Counts2" fld="4" showDataAs="percentOfCol" baseField="2"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900-000007000000}" name="PivotTable5" cacheId="0" applyNumberFormats="0" applyBorderFormats="0" applyFontFormats="0" applyPatternFormats="0" applyAlignmentFormats="0" applyWidthHeightFormats="1" dataCaption="Values" updatedVersion="8" useAutoFormatting="1" itemPrintTitles="1" createdVersion="8" indent="0" outline="1" outlineData="1" multipleFieldFilters="0" chartFormat="2" rowHeaderCaption=" ">
  <location ref="R30:T43" firstHeaderRow="0" firstDataRow="1" firstDataCol="1"/>
  <pivotFields count="9">
    <pivotField showAll="0">
      <items count="6">
        <item h="1" x="0"/>
        <item x="1"/>
        <item h="1" x="2"/>
        <item h="1" x="3"/>
        <item h="1" x="4"/>
        <item t="default"/>
      </items>
    </pivotField>
    <pivotField axis="axisRow" showAll="0">
      <items count="13">
        <item x="0"/>
        <item x="1"/>
        <item x="2"/>
        <item x="3"/>
        <item x="4"/>
        <item x="5"/>
        <item x="6"/>
        <item x="7"/>
        <item x="8"/>
        <item x="9"/>
        <item x="10"/>
        <item x="11"/>
        <item t="default"/>
      </items>
    </pivotField>
    <pivotField showAll="0"/>
    <pivotField showAll="0"/>
    <pivotField numFmtId="2" showAll="0"/>
    <pivotField dataField="1" showAll="0"/>
    <pivotField showAll="0"/>
    <pivotField showAll="0"/>
    <pivotField showAll="0"/>
  </pivotFields>
  <rowFields count="1">
    <field x="1"/>
  </rowFields>
  <rowItems count="13">
    <i>
      <x/>
    </i>
    <i>
      <x v="1"/>
    </i>
    <i>
      <x v="2"/>
    </i>
    <i>
      <x v="3"/>
    </i>
    <i>
      <x v="4"/>
    </i>
    <i>
      <x v="5"/>
    </i>
    <i>
      <x v="6"/>
    </i>
    <i>
      <x v="7"/>
    </i>
    <i>
      <x v="8"/>
    </i>
    <i>
      <x v="9"/>
    </i>
    <i>
      <x v="10"/>
    </i>
    <i>
      <x v="11"/>
    </i>
    <i t="grand">
      <x/>
    </i>
  </rowItems>
  <colFields count="1">
    <field x="-2"/>
  </colFields>
  <colItems count="2">
    <i>
      <x/>
    </i>
    <i i="1">
      <x v="1"/>
    </i>
  </colItems>
  <dataFields count="2">
    <dataField name="Sum of Income" fld="5" baseField="0" baseItem="0"/>
    <dataField name="Sum of Income2" fld="5" baseField="0" baseItem="0"/>
  </dataFields>
  <formats count="1">
    <format dxfId="113">
      <pivotArea outline="0" collapsedLevelsAreSubtotals="1" fieldPosition="0"/>
    </format>
  </formats>
  <chartFormats count="4">
    <chartFormat chart="0" format="10" series="1">
      <pivotArea type="data" outline="0" fieldPosition="0">
        <references count="1">
          <reference field="4294967294" count="1" selected="0">
            <x v="0"/>
          </reference>
        </references>
      </pivotArea>
    </chartFormat>
    <chartFormat chart="0" format="1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900-000003000000}" name="PivotTable10" cacheId="0" applyNumberFormats="0" applyBorderFormats="0" applyFontFormats="0" applyPatternFormats="0" applyAlignmentFormats="0" applyWidthHeightFormats="1" dataCaption="Values" updatedVersion="8" useAutoFormatting="1" itemPrintTitles="1" createdVersion="8" indent="0" outline="1" outlineData="1" multipleFieldFilters="0">
  <location ref="A44:A45" firstHeaderRow="1" firstDataRow="1" firstDataCol="0"/>
  <pivotFields count="9">
    <pivotField showAll="0">
      <items count="6">
        <item h="1" x="0"/>
        <item x="1"/>
        <item h="1" x="2"/>
        <item h="1" x="3"/>
        <item h="1" x="4"/>
        <item t="default"/>
      </items>
    </pivotField>
    <pivotField showAll="0"/>
    <pivotField showAll="0"/>
    <pivotField showAll="0"/>
    <pivotField numFmtId="2" showAll="0"/>
    <pivotField showAll="0"/>
    <pivotField showAll="0"/>
    <pivotField dataField="1" showAll="0"/>
    <pivotField showAll="0"/>
  </pivotFields>
  <rowItems count="1">
    <i/>
  </rowItems>
  <colItems count="1">
    <i/>
  </colItems>
  <dataFields count="1">
    <dataField name="Sum of Operating Profit" fld="7" baseField="0" baseItem="0" numFmtId="167"/>
  </dataFields>
  <formats count="1">
    <format dxfId="11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900-000009000000}" name="PivotTable11" cacheId="0" applyNumberFormats="0" applyBorderFormats="0" applyFontFormats="0" applyPatternFormats="0" applyAlignmentFormats="0" applyWidthHeightFormats="1" dataCaption="Values" updatedVersion="8" useAutoFormatting="1" itemPrintTitles="1" createdVersion="8" indent="0" outline="1" outlineData="1" multipleFieldFilters="0" chartFormat="2">
  <location ref="C43:E46" firstHeaderRow="0" firstDataRow="1" firstDataCol="1"/>
  <pivotFields count="9">
    <pivotField showAll="0">
      <items count="6">
        <item h="1" x="0"/>
        <item x="1"/>
        <item h="1" x="2"/>
        <item h="1" x="3"/>
        <item h="1" x="4"/>
        <item t="default"/>
      </items>
    </pivotField>
    <pivotField showAll="0"/>
    <pivotField showAll="0"/>
    <pivotField showAll="0"/>
    <pivotField numFmtId="2" showAll="0"/>
    <pivotField dataField="1" showAll="0"/>
    <pivotField showAll="0"/>
    <pivotField showAll="0"/>
    <pivotField axis="axisRow" showAll="0">
      <items count="3">
        <item x="0"/>
        <item x="1"/>
        <item t="default"/>
      </items>
    </pivotField>
  </pivotFields>
  <rowFields count="1">
    <field x="8"/>
  </rowFields>
  <rowItems count="3">
    <i>
      <x/>
    </i>
    <i>
      <x v="1"/>
    </i>
    <i t="grand">
      <x/>
    </i>
  </rowItems>
  <colFields count="1">
    <field x="-2"/>
  </colFields>
  <colItems count="2">
    <i>
      <x/>
    </i>
    <i i="1">
      <x v="1"/>
    </i>
  </colItems>
  <dataFields count="2">
    <dataField name="Sum of Income" fld="5" baseField="0" baseItem="0"/>
    <dataField name="Sum of Income2" fld="5" showDataAs="percentOfCol" baseField="8" baseItem="0" numFmtId="10"/>
  </dataFields>
  <formats count="1">
    <format dxfId="115">
      <pivotArea collapsedLevelsAreSubtotals="1" fieldPosition="0">
        <references count="2">
          <reference field="4294967294" count="1" selected="0">
            <x v="0"/>
          </reference>
          <reference field="8" count="0"/>
        </references>
      </pivotArea>
    </format>
  </formats>
  <chartFormats count="12">
    <chartFormat chart="0" format="28" series="1">
      <pivotArea type="data" outline="0" fieldPosition="0">
        <references count="1">
          <reference field="4294967294" count="1" selected="0">
            <x v="0"/>
          </reference>
        </references>
      </pivotArea>
    </chartFormat>
    <chartFormat chart="0" format="29">
      <pivotArea type="data" outline="0" fieldPosition="0">
        <references count="2">
          <reference field="4294967294" count="1" selected="0">
            <x v="0"/>
          </reference>
          <reference field="8" count="1" selected="0">
            <x v="0"/>
          </reference>
        </references>
      </pivotArea>
    </chartFormat>
    <chartFormat chart="0" format="30">
      <pivotArea type="data" outline="0" fieldPosition="0">
        <references count="2">
          <reference field="4294967294" count="1" selected="0">
            <x v="0"/>
          </reference>
          <reference field="8" count="1" selected="0">
            <x v="1"/>
          </reference>
        </references>
      </pivotArea>
    </chartFormat>
    <chartFormat chart="0" format="31" series="1">
      <pivotArea type="data" outline="0" fieldPosition="0">
        <references count="1">
          <reference field="4294967294" count="1" selected="0">
            <x v="1"/>
          </reference>
        </references>
      </pivotArea>
    </chartFormat>
    <chartFormat chart="0" format="32">
      <pivotArea type="data" outline="0" fieldPosition="0">
        <references count="2">
          <reference field="4294967294" count="1" selected="0">
            <x v="1"/>
          </reference>
          <reference field="8" count="1" selected="0">
            <x v="0"/>
          </reference>
        </references>
      </pivotArea>
    </chartFormat>
    <chartFormat chart="0" format="33">
      <pivotArea type="data" outline="0" fieldPosition="0">
        <references count="2">
          <reference field="4294967294" count="1" selected="0">
            <x v="1"/>
          </reference>
          <reference field="8" count="1" selected="0">
            <x v="1"/>
          </reference>
        </references>
      </pivotArea>
    </chartFormat>
    <chartFormat chart="1" format="6" series="1">
      <pivotArea type="data" outline="0" fieldPosition="0">
        <references count="1">
          <reference field="4294967294" count="1" selected="0">
            <x v="0"/>
          </reference>
        </references>
      </pivotArea>
    </chartFormat>
    <chartFormat chart="1" format="7">
      <pivotArea type="data" outline="0" fieldPosition="0">
        <references count="2">
          <reference field="4294967294" count="1" selected="0">
            <x v="0"/>
          </reference>
          <reference field="8" count="1" selected="0">
            <x v="0"/>
          </reference>
        </references>
      </pivotArea>
    </chartFormat>
    <chartFormat chart="1" format="8">
      <pivotArea type="data" outline="0" fieldPosition="0">
        <references count="2">
          <reference field="4294967294" count="1" selected="0">
            <x v="0"/>
          </reference>
          <reference field="8" count="1" selected="0">
            <x v="1"/>
          </reference>
        </references>
      </pivotArea>
    </chartFormat>
    <chartFormat chart="1" format="9" series="1">
      <pivotArea type="data" outline="0" fieldPosition="0">
        <references count="1">
          <reference field="4294967294" count="1" selected="0">
            <x v="1"/>
          </reference>
        </references>
      </pivotArea>
    </chartFormat>
    <chartFormat chart="1" format="10">
      <pivotArea type="data" outline="0" fieldPosition="0">
        <references count="2">
          <reference field="4294967294" count="1" selected="0">
            <x v="1"/>
          </reference>
          <reference field="8" count="1" selected="0">
            <x v="0"/>
          </reference>
        </references>
      </pivotArea>
    </chartFormat>
    <chartFormat chart="1" format="11">
      <pivotArea type="data" outline="0" fieldPosition="0">
        <references count="2">
          <reference field="4294967294" count="1" selected="0">
            <x v="1"/>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900-000005000000}" name="PivotTable3" cacheId="0" applyNumberFormats="0" applyBorderFormats="0" applyFontFormats="0" applyPatternFormats="0" applyAlignmentFormats="0" applyWidthHeightFormats="1" dataCaption="Values" updatedVersion="8" useAutoFormatting="1" itemPrintTitles="1" createdVersion="8" indent="0" outline="1" outlineData="1" multipleFieldFilters="0">
  <location ref="B54:D76" firstHeaderRow="0" firstDataRow="1" firstDataCol="1"/>
  <pivotFields count="9">
    <pivotField showAll="0">
      <items count="6">
        <item h="1" x="0"/>
        <item x="1"/>
        <item h="1" x="2"/>
        <item h="1" x="3"/>
        <item h="1" x="4"/>
        <item t="default"/>
      </items>
    </pivotField>
    <pivotField showAll="0"/>
    <pivotField axis="axisRow" showAll="0">
      <items count="7">
        <item x="4"/>
        <item x="5"/>
        <item x="0"/>
        <item x="1"/>
        <item x="2"/>
        <item x="3"/>
        <item t="default"/>
      </items>
    </pivotField>
    <pivotField axis="axisRow" showAll="0">
      <items count="16">
        <item x="13"/>
        <item x="10"/>
        <item x="2"/>
        <item x="8"/>
        <item x="1"/>
        <item x="9"/>
        <item x="12"/>
        <item x="6"/>
        <item x="7"/>
        <item x="5"/>
        <item x="3"/>
        <item x="4"/>
        <item x="0"/>
        <item x="14"/>
        <item x="11"/>
        <item t="default"/>
      </items>
    </pivotField>
    <pivotField numFmtId="2" showAll="0"/>
    <pivotField dataField="1" showAll="0"/>
    <pivotField showAll="0"/>
    <pivotField showAll="0"/>
    <pivotField showAll="0"/>
  </pivotFields>
  <rowFields count="2">
    <field x="2"/>
    <field x="3"/>
  </rowFields>
  <rowItems count="22">
    <i>
      <x/>
    </i>
    <i r="1">
      <x v="1"/>
    </i>
    <i r="1">
      <x v="3"/>
    </i>
    <i r="1">
      <x v="5"/>
    </i>
    <i r="1">
      <x v="13"/>
    </i>
    <i r="1">
      <x v="14"/>
    </i>
    <i>
      <x v="1"/>
    </i>
    <i r="1">
      <x/>
    </i>
    <i>
      <x v="2"/>
    </i>
    <i r="1">
      <x v="4"/>
    </i>
    <i r="1">
      <x v="12"/>
    </i>
    <i>
      <x v="3"/>
    </i>
    <i r="1">
      <x v="2"/>
    </i>
    <i r="1">
      <x v="6"/>
    </i>
    <i r="1">
      <x v="8"/>
    </i>
    <i>
      <x v="4"/>
    </i>
    <i r="1">
      <x v="9"/>
    </i>
    <i r="1">
      <x v="10"/>
    </i>
    <i>
      <x v="5"/>
    </i>
    <i r="1">
      <x v="7"/>
    </i>
    <i r="1">
      <x v="11"/>
    </i>
    <i t="grand">
      <x/>
    </i>
  </rowItems>
  <colFields count="1">
    <field x="-2"/>
  </colFields>
  <colItems count="2">
    <i>
      <x/>
    </i>
    <i i="1">
      <x v="1"/>
    </i>
  </colItems>
  <dataFields count="2">
    <dataField name="Sum of Income" fld="5" baseField="0" baseItem="0"/>
    <dataField name="Sum of Income2" fld="5" showDataAs="percentOfCol" baseField="2"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900-000006000000}" name="PivotTable8" cacheId="0" applyNumberFormats="0" applyBorderFormats="0" applyFontFormats="0" applyPatternFormats="0" applyAlignmentFormats="0" applyWidthHeightFormats="1" dataCaption="Values" updatedVersion="8" useAutoFormatting="1" itemPrintTitles="1" createdVersion="8" indent="0" outline="1" outlineData="1" multipleFieldFilters="0">
  <location ref="B17:C30" firstHeaderRow="1" firstDataRow="1" firstDataCol="1"/>
  <pivotFields count="9">
    <pivotField showAll="0">
      <items count="6">
        <item h="1" x="0"/>
        <item x="1"/>
        <item h="1" x="2"/>
        <item h="1" x="3"/>
        <item h="1" x="4"/>
        <item t="default"/>
      </items>
    </pivotField>
    <pivotField axis="axisRow" showAll="0">
      <items count="13">
        <item x="0"/>
        <item x="1"/>
        <item x="2"/>
        <item x="3"/>
        <item x="4"/>
        <item x="5"/>
        <item x="6"/>
        <item x="7"/>
        <item x="8"/>
        <item x="9"/>
        <item x="10"/>
        <item x="11"/>
        <item t="default"/>
      </items>
    </pivotField>
    <pivotField showAll="0"/>
    <pivotField showAll="0"/>
    <pivotField numFmtId="2" showAll="0"/>
    <pivotField showAll="0"/>
    <pivotField showAll="0"/>
    <pivotField dataField="1" showAll="0"/>
    <pivotField showAll="0"/>
  </pivotFields>
  <rowFields count="1">
    <field x="1"/>
  </rowFields>
  <rowItems count="13">
    <i>
      <x/>
    </i>
    <i>
      <x v="1"/>
    </i>
    <i>
      <x v="2"/>
    </i>
    <i>
      <x v="3"/>
    </i>
    <i>
      <x v="4"/>
    </i>
    <i>
      <x v="5"/>
    </i>
    <i>
      <x v="6"/>
    </i>
    <i>
      <x v="7"/>
    </i>
    <i>
      <x v="8"/>
    </i>
    <i>
      <x v="9"/>
    </i>
    <i>
      <x v="10"/>
    </i>
    <i>
      <x v="11"/>
    </i>
    <i t="grand">
      <x/>
    </i>
  </rowItems>
  <colItems count="1">
    <i/>
  </colItems>
  <dataFields count="1">
    <dataField name="Sum of Operating Profit" fld="7"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900-000004000000}" name="PivotTable4" cacheId="0" applyNumberFormats="0" applyBorderFormats="0" applyFontFormats="0" applyPatternFormats="0" applyAlignmentFormats="0" applyWidthHeightFormats="1" dataCaption="Values" updatedVersion="8" useAutoFormatting="1" itemPrintTitles="1" createdVersion="8" indent="0" outline="1" outlineData="1" multipleFieldFilters="0">
  <location ref="R22:S23" firstHeaderRow="0" firstDataRow="1" firstDataCol="0"/>
  <pivotFields count="9">
    <pivotField showAll="0">
      <items count="6">
        <item h="1" x="0"/>
        <item x="1"/>
        <item h="1" x="2"/>
        <item h="1" x="3"/>
        <item h="1" x="4"/>
        <item t="default"/>
      </items>
    </pivotField>
    <pivotField showAll="0"/>
    <pivotField showAll="0"/>
    <pivotField showAll="0"/>
    <pivotField numFmtId="2" showAll="0"/>
    <pivotField dataField="1" showAll="0"/>
    <pivotField dataField="1" showAll="0"/>
    <pivotField showAll="0"/>
    <pivotField showAll="0"/>
  </pivotFields>
  <rowItems count="1">
    <i/>
  </rowItems>
  <colFields count="1">
    <field x="-2"/>
  </colFields>
  <colItems count="2">
    <i>
      <x/>
    </i>
    <i i="1">
      <x v="1"/>
    </i>
  </colItems>
  <dataFields count="2">
    <dataField name="Sum of Income" fld="5" baseField="0" baseItem="0" numFmtId="166"/>
    <dataField name="Sum of Target Income" fld="6" baseField="0" baseItem="0" numFmtId="165"/>
  </dataFields>
  <formats count="3">
    <format dxfId="118">
      <pivotArea outline="0" collapsedLevelsAreSubtotals="1" fieldPosition="0">
        <references count="1">
          <reference field="4294967294" count="1" selected="0">
            <x v="0"/>
          </reference>
        </references>
      </pivotArea>
    </format>
    <format dxfId="117">
      <pivotArea outline="0" collapsedLevelsAreSubtotals="1" fieldPosition="0">
        <references count="1">
          <reference field="4294967294" count="1" selected="0">
            <x v="1"/>
          </reference>
        </references>
      </pivotArea>
    </format>
    <format dxfId="11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900-000001000000}" name="PivotTable5" cacheId="1" applyNumberFormats="0" applyBorderFormats="0" applyFontFormats="0" applyPatternFormats="0" applyAlignmentFormats="0" applyWidthHeightFormats="1" dataCaption="Values" updatedVersion="8" useAutoFormatting="1" itemPrintTitles="1" createdVersion="8" indent="0" outline="1" outlineData="1" multipleFieldFilters="0">
  <location ref="C14:D15" firstHeaderRow="0" firstDataRow="1" firstDataCol="0"/>
  <pivotFields count="4">
    <pivotField showAll="0">
      <items count="6">
        <item h="1" x="0"/>
        <item h="1" x="1"/>
        <item h="1" x="2"/>
        <item h="1" x="3"/>
        <item x="4"/>
        <item t="default"/>
      </items>
    </pivotField>
    <pivotField showAll="0"/>
    <pivotField dataField="1" showAll="0"/>
    <pivotField dataField="1" showAll="0"/>
  </pivotFields>
  <rowItems count="1">
    <i/>
  </rowItems>
  <colFields count="1">
    <field x="-2"/>
  </colFields>
  <colItems count="2">
    <i>
      <x/>
    </i>
    <i i="1">
      <x v="1"/>
    </i>
  </colItems>
  <dataFields count="2">
    <dataField name="Sum of Amount" fld="2" baseField="0" baseItem="0"/>
    <dataField name="Sum of Targe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15B63BA-7496-40EE-A473-26B2BB6D97D0}" name="PivotTable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 ">
  <location ref="D87:E91" firstHeaderRow="1" firstDataRow="1" firstDataCol="1"/>
  <pivotFields count="11">
    <pivotField showAll="0"/>
    <pivotField showAll="0">
      <items count="6">
        <item h="1" x="0"/>
        <item h="1" x="1"/>
        <item h="1" x="2"/>
        <item h="1" x="3"/>
        <item x="4"/>
        <item t="default"/>
      </items>
    </pivotField>
    <pivotField showAll="0"/>
    <pivotField showAll="0"/>
    <pivotField showAll="0"/>
    <pivotField showAll="0"/>
    <pivotField showAll="0"/>
    <pivotField showAll="0"/>
    <pivotField axis="axisRow" showAll="0" sortType="descending">
      <items count="4">
        <item x="0"/>
        <item x="1"/>
        <item x="2"/>
        <item t="default"/>
      </items>
    </pivotField>
    <pivotField dataField="1" showAll="0"/>
    <pivotField showAll="0"/>
  </pivotFields>
  <rowFields count="1">
    <field x="8"/>
  </rowFields>
  <rowItems count="4">
    <i>
      <x/>
    </i>
    <i>
      <x v="1"/>
    </i>
    <i>
      <x v="2"/>
    </i>
    <i t="grand">
      <x/>
    </i>
  </rowItems>
  <colItems count="1">
    <i/>
  </colItems>
  <dataFields count="1">
    <dataField name="Sum of Amount" fld="9" baseField="0" baseItem="0" numFmtId="167"/>
  </dataFields>
  <formats count="1">
    <format dxfId="10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65DDC60-D95B-45B3-BFD6-1435EF202E10}" name="PivotTable10"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E95:F99" firstHeaderRow="1" firstDataRow="1" firstDataCol="1"/>
  <pivotFields count="11">
    <pivotField showAll="0"/>
    <pivotField showAll="0">
      <items count="6">
        <item h="1" x="0"/>
        <item h="1" x="1"/>
        <item h="1" x="2"/>
        <item h="1" x="3"/>
        <item x="4"/>
        <item t="default"/>
      </items>
    </pivotField>
    <pivotField showAll="0"/>
    <pivotField showAll="0"/>
    <pivotField showAll="0"/>
    <pivotField showAll="0"/>
    <pivotField showAll="0"/>
    <pivotField showAll="0"/>
    <pivotField axis="axisRow" dataField="1" showAll="0">
      <items count="4">
        <item x="2"/>
        <item x="1"/>
        <item x="0"/>
        <item t="default"/>
      </items>
    </pivotField>
    <pivotField showAll="0"/>
    <pivotField showAll="0"/>
  </pivotFields>
  <rowFields count="1">
    <field x="8"/>
  </rowFields>
  <rowItems count="4">
    <i>
      <x/>
    </i>
    <i>
      <x v="1"/>
    </i>
    <i>
      <x v="2"/>
    </i>
    <i t="grand">
      <x/>
    </i>
  </rowItems>
  <colItems count="1">
    <i/>
  </colItems>
  <dataFields count="1">
    <dataField name="Count of Delivery Type" fld="8" subtotal="count"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B544A53-9227-4011-A24C-58D035120B68}"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Q62:R65" firstHeaderRow="1" firstDataRow="1" firstDataCol="1"/>
  <pivotFields count="11">
    <pivotField showAll="0"/>
    <pivotField showAll="0">
      <items count="6">
        <item h="1" x="0"/>
        <item h="1" x="1"/>
        <item h="1" x="2"/>
        <item h="1" x="3"/>
        <item x="4"/>
        <item t="default"/>
      </items>
    </pivotField>
    <pivotField showAll="0"/>
    <pivotField axis="axisRow" dataField="1" showAll="0" sortType="descending">
      <items count="3">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s>
  <rowFields count="1">
    <field x="3"/>
  </rowFields>
  <rowItems count="3">
    <i>
      <x/>
    </i>
    <i>
      <x v="1"/>
    </i>
    <i t="grand">
      <x/>
    </i>
  </rowItems>
  <colItems count="1">
    <i/>
  </colItems>
  <dataFields count="1">
    <dataField name="Count of POS"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000000-0007-0000-0900-000000000000}" name="PivotTable1" cacheId="1" applyNumberFormats="0" applyBorderFormats="0" applyFontFormats="0" applyPatternFormats="0" applyAlignmentFormats="0" applyWidthHeightFormats="1" dataCaption="Values" updatedVersion="8" useAutoFormatting="1" itemPrintTitles="1" createdVersion="8" indent="0" outline="1" outlineData="1">
  <location ref="C4:E11" firstHeaderRow="0" firstDataRow="1" firstDataCol="1"/>
  <pivotFields count="4">
    <pivotField showAll="0">
      <items count="6">
        <item h="1" x="0"/>
        <item h="1" x="1"/>
        <item h="1" x="2"/>
        <item h="1" x="3"/>
        <item x="4"/>
        <item t="default"/>
      </items>
    </pivotField>
    <pivotField axis="axisRow" showAll="0">
      <items count="7">
        <item x="4"/>
        <item x="5"/>
        <item x="0"/>
        <item x="2"/>
        <item x="3"/>
        <item x="1"/>
        <item t="default"/>
      </items>
    </pivotField>
    <pivotField dataField="1" showAll="0"/>
    <pivotField showAll="0"/>
  </pivotFields>
  <rowFields count="1">
    <field x="1"/>
  </rowFields>
  <rowItems count="7">
    <i>
      <x/>
    </i>
    <i>
      <x v="1"/>
    </i>
    <i>
      <x v="2"/>
    </i>
    <i>
      <x v="3"/>
    </i>
    <i>
      <x v="4"/>
    </i>
    <i>
      <x v="5"/>
    </i>
    <i t="grand">
      <x/>
    </i>
  </rowItems>
  <colFields count="1">
    <field x="-2"/>
  </colFields>
  <colItems count="2">
    <i>
      <x/>
    </i>
    <i i="1">
      <x v="1"/>
    </i>
  </colItems>
  <dataFields count="2">
    <dataField name="Sum of Amount" fld="2" baseField="0" baseItem="0" numFmtId="167"/>
    <dataField name="Sum of Amount2" fld="2" showDataAs="percentOfCol" baseField="1" baseItem="0" numFmtId="9"/>
  </dataFields>
  <formats count="2">
    <format dxfId="110">
      <pivotArea outline="0" collapsedLevelsAreSubtotals="1" fieldPosition="0">
        <references count="1">
          <reference field="4294967294" count="1" selected="0">
            <x v="1"/>
          </reference>
        </references>
      </pivotArea>
    </format>
    <format dxfId="109">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F2403FC-BBE1-45DA-ADF7-21B0E00CC6D4}" name="PivotTable1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49:E63" firstHeaderRow="0" firstDataRow="1" firstDataCol="1"/>
  <pivotFields count="7">
    <pivotField showAll="0"/>
    <pivotField axis="axisRow" dataField="1" showAll="0">
      <items count="3">
        <item x="1"/>
        <item x="0"/>
        <item t="default"/>
      </items>
    </pivotField>
    <pivotField axis="axisRow" dataField="1" showAll="0">
      <items count="3">
        <item x="1"/>
        <item x="0"/>
        <item t="default"/>
      </items>
    </pivotField>
    <pivotField axis="axisRow" showAll="0">
      <items count="3">
        <item x="0"/>
        <item x="1"/>
        <item t="default"/>
      </items>
    </pivotField>
    <pivotField showAll="0"/>
    <pivotField showAll="0"/>
    <pivotField showAll="0"/>
  </pivotFields>
  <rowFields count="3">
    <field x="3"/>
    <field x="1"/>
    <field x="2"/>
  </rowFields>
  <rowItems count="14">
    <i>
      <x/>
    </i>
    <i r="1">
      <x/>
    </i>
    <i r="2">
      <x/>
    </i>
    <i r="1">
      <x v="1"/>
    </i>
    <i r="2">
      <x/>
    </i>
    <i r="2">
      <x v="1"/>
    </i>
    <i>
      <x v="1"/>
    </i>
    <i r="1">
      <x/>
    </i>
    <i r="2">
      <x/>
    </i>
    <i r="2">
      <x v="1"/>
    </i>
    <i r="1">
      <x v="1"/>
    </i>
    <i r="2">
      <x/>
    </i>
    <i r="2">
      <x v="1"/>
    </i>
    <i t="grand">
      <x/>
    </i>
  </rowItems>
  <colFields count="1">
    <field x="-2"/>
  </colFields>
  <colItems count="2">
    <i>
      <x/>
    </i>
    <i i="1">
      <x v="1"/>
    </i>
  </colItems>
  <dataFields count="2">
    <dataField name="Count of Assembly Stage" fld="1" subtotal="count" baseField="0" baseItem="0"/>
    <dataField name="Count of Registration Status"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EDDAFDA-C3AD-48D6-AFA5-A470B5E42186}" name="PivotTable9"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Q87:S90" firstHeaderRow="0" firstDataRow="1" firstDataCol="1"/>
  <pivotFields count="11">
    <pivotField showAll="0"/>
    <pivotField showAll="0">
      <items count="6">
        <item h="1" x="0"/>
        <item h="1" x="1"/>
        <item h="1" x="2"/>
        <item h="1" x="3"/>
        <item x="4"/>
        <item t="default"/>
      </items>
    </pivotField>
    <pivotField showAll="0"/>
    <pivotField showAll="0"/>
    <pivotField showAll="0"/>
    <pivotField showAll="0"/>
    <pivotField showAll="0"/>
    <pivotField axis="axisRow" dataField="1" showAll="0">
      <items count="3">
        <item x="0"/>
        <item x="1"/>
        <item t="default"/>
      </items>
    </pivotField>
    <pivotField showAll="0"/>
    <pivotField showAll="0"/>
    <pivotField showAll="0"/>
  </pivotFields>
  <rowFields count="1">
    <field x="7"/>
  </rowFields>
  <rowItems count="3">
    <i>
      <x/>
    </i>
    <i>
      <x v="1"/>
    </i>
    <i t="grand">
      <x/>
    </i>
  </rowItems>
  <colFields count="1">
    <field x="-2"/>
  </colFields>
  <colItems count="2">
    <i>
      <x/>
    </i>
    <i i="1">
      <x v="1"/>
    </i>
  </colItems>
  <dataFields count="2">
    <dataField name="Count of Sale Status" fld="7" subtotal="count" baseField="0" baseItem="0"/>
    <dataField name="Count of Sale Status2" fld="7" subtotal="count" showDataAs="percentOfCol" baseField="7" baseItem="0" numFmtId="9"/>
  </dataFields>
  <formats count="1">
    <format dxfId="111">
      <pivotArea outline="0" collapsedLevelsAreSubtotals="1" fieldPosition="0">
        <references count="1">
          <reference field="4294967294" count="1" selected="0">
            <x v="1"/>
          </reference>
        </references>
      </pivotArea>
    </format>
  </formats>
  <chartFormats count="12">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7" count="1" selected="0">
            <x v="0"/>
          </reference>
        </references>
      </pivotArea>
    </chartFormat>
    <chartFormat chart="3" format="10">
      <pivotArea type="data" outline="0" fieldPosition="0">
        <references count="2">
          <reference field="4294967294" count="1" selected="0">
            <x v="0"/>
          </reference>
          <reference field="7" count="1" selected="0">
            <x v="1"/>
          </reference>
        </references>
      </pivotArea>
    </chartFormat>
    <chartFormat chart="3" format="11" series="1">
      <pivotArea type="data" outline="0" fieldPosition="0">
        <references count="1">
          <reference field="4294967294" count="1" selected="0">
            <x v="1"/>
          </reference>
        </references>
      </pivotArea>
    </chartFormat>
    <chartFormat chart="3" format="12">
      <pivotArea type="data" outline="0" fieldPosition="0">
        <references count="2">
          <reference field="4294967294" count="1" selected="0">
            <x v="1"/>
          </reference>
          <reference field="7" count="1" selected="0">
            <x v="0"/>
          </reference>
        </references>
      </pivotArea>
    </chartFormat>
    <chartFormat chart="3" format="13">
      <pivotArea type="data" outline="0" fieldPosition="0">
        <references count="2">
          <reference field="4294967294" count="1" selected="0">
            <x v="1"/>
          </reference>
          <reference field="7" count="1" selected="0">
            <x v="1"/>
          </reference>
        </references>
      </pivotArea>
    </chartFormat>
    <chartFormat chart="1" format="2">
      <pivotArea type="data" outline="0" fieldPosition="0">
        <references count="2">
          <reference field="4294967294" count="1" selected="0">
            <x v="0"/>
          </reference>
          <reference field="7" count="1" selected="0">
            <x v="0"/>
          </reference>
        </references>
      </pivotArea>
    </chartFormat>
    <chartFormat chart="1" format="3">
      <pivotArea type="data" outline="0" fieldPosition="0">
        <references count="2">
          <reference field="4294967294" count="1" selected="0">
            <x v="0"/>
          </reference>
          <reference field="7" count="1" selected="0">
            <x v="1"/>
          </reference>
        </references>
      </pivotArea>
    </chartFormat>
    <chartFormat chart="1" format="4">
      <pivotArea type="data" outline="0" fieldPosition="0">
        <references count="2">
          <reference field="4294967294" count="1" selected="0">
            <x v="1"/>
          </reference>
          <reference field="7" count="1" selected="0">
            <x v="0"/>
          </reference>
        </references>
      </pivotArea>
    </chartFormat>
    <chartFormat chart="1" format="5">
      <pivotArea type="data" outline="0" fieldPosition="0">
        <references count="2">
          <reference field="4294967294" count="1" selected="0">
            <x v="1"/>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5A1D5DA-03FC-4C80-AB11-A50ABC1591A9}"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41:D42" firstHeaderRow="0" firstDataRow="1" firstDataCol="0"/>
  <pivotFields count="11">
    <pivotField showAll="0"/>
    <pivotField showAll="0">
      <items count="6">
        <item h="1" x="0"/>
        <item h="1" x="1"/>
        <item h="1" x="2"/>
        <item h="1" x="3"/>
        <item x="4"/>
        <item t="default"/>
      </items>
    </pivotField>
    <pivotField showAll="0"/>
    <pivotField showAll="0"/>
    <pivotField showAll="0"/>
    <pivotField showAll="0"/>
    <pivotField showAll="0"/>
    <pivotField showAll="0"/>
    <pivotField showAll="0"/>
    <pivotField dataField="1" showAll="0"/>
    <pivotField dataField="1" showAll="0"/>
  </pivotFields>
  <rowItems count="1">
    <i/>
  </rowItems>
  <colFields count="1">
    <field x="-2"/>
  </colFields>
  <colItems count="2">
    <i>
      <x/>
    </i>
    <i i="1">
      <x v="1"/>
    </i>
  </colItems>
  <dataFields count="2">
    <dataField name="Sum of Amount" fld="9" baseField="0" baseItem="0"/>
    <dataField name="Sum of Target"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E9F8B2A-0419-4FF7-B14B-07B527CBBD0C}"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29:H36" firstHeaderRow="0" firstDataRow="1" firstDataCol="1"/>
  <pivotFields count="4">
    <pivotField showAll="0">
      <items count="6">
        <item h="1" x="0"/>
        <item h="1" x="1"/>
        <item h="1" x="2"/>
        <item h="1" x="3"/>
        <item x="4"/>
        <item t="default"/>
      </items>
    </pivotField>
    <pivotField axis="axisRow" showAll="0" sortType="descending">
      <items count="7">
        <item x="4"/>
        <item x="5"/>
        <item x="0"/>
        <item x="2"/>
        <item x="3"/>
        <item x="1"/>
        <item t="default"/>
      </items>
      <autoSortScope>
        <pivotArea dataOnly="0" outline="0" fieldPosition="0">
          <references count="1">
            <reference field="4294967294" count="1" selected="0">
              <x v="1"/>
            </reference>
          </references>
        </pivotArea>
      </autoSortScope>
    </pivotField>
    <pivotField dataField="1" showAll="0" sumSubtotal="1">
      <items count="31">
        <item x="29"/>
        <item x="28"/>
        <item x="23"/>
        <item x="22"/>
        <item x="27"/>
        <item x="26"/>
        <item x="25"/>
        <item x="17"/>
        <item x="5"/>
        <item x="4"/>
        <item x="16"/>
        <item x="20"/>
        <item x="11"/>
        <item x="19"/>
        <item x="10"/>
        <item x="3"/>
        <item x="15"/>
        <item x="2"/>
        <item x="13"/>
        <item x="24"/>
        <item x="1"/>
        <item x="18"/>
        <item x="9"/>
        <item x="21"/>
        <item x="8"/>
        <item x="7"/>
        <item x="6"/>
        <item x="0"/>
        <item x="12"/>
        <item x="14"/>
        <item t="sum"/>
      </items>
    </pivotField>
    <pivotField showAll="0"/>
  </pivotFields>
  <rowFields count="1">
    <field x="1"/>
  </rowFields>
  <rowItems count="7">
    <i>
      <x v="2"/>
    </i>
    <i>
      <x v="3"/>
    </i>
    <i>
      <x v="5"/>
    </i>
    <i>
      <x v="4"/>
    </i>
    <i>
      <x v="1"/>
    </i>
    <i>
      <x/>
    </i>
    <i t="grand">
      <x/>
    </i>
  </rowItems>
  <colFields count="1">
    <field x="-2"/>
  </colFields>
  <colItems count="2">
    <i>
      <x/>
    </i>
    <i i="1">
      <x v="1"/>
    </i>
  </colItems>
  <dataFields count="2">
    <dataField name="Sum of Amount" fld="2" baseField="0" baseItem="0"/>
    <dataField name="Sum of Amount2" fld="2" showDataAs="percentOfCol" baseField="1"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13C2807-68A0-4325-BA06-B92BB0A8C4D2}"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Q68:R71" firstHeaderRow="1" firstDataRow="1" firstDataCol="1"/>
  <pivotFields count="11">
    <pivotField showAll="0"/>
    <pivotField showAll="0">
      <items count="6">
        <item h="1" x="0"/>
        <item h="1" x="1"/>
        <item h="1" x="2"/>
        <item h="1" x="3"/>
        <item x="4"/>
        <item t="default"/>
      </items>
    </pivotField>
    <pivotField showAll="0"/>
    <pivotField showAll="0">
      <items count="3">
        <item x="1"/>
        <item x="0"/>
        <item t="default"/>
      </items>
    </pivotField>
    <pivotField axis="axisRow" dataField="1" showAll="0" sortType="descending">
      <items count="3">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s>
  <rowFields count="1">
    <field x="4"/>
  </rowFields>
  <rowItems count="3">
    <i>
      <x v="1"/>
    </i>
    <i>
      <x/>
    </i>
    <i t="grand">
      <x/>
    </i>
  </rowItems>
  <colItems count="1">
    <i/>
  </colItems>
  <dataFields count="1">
    <dataField name="Count of Payment Method"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A80119F-FAB3-4401-A9BE-28F86F595142}"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Q74:R77" firstHeaderRow="1" firstDataRow="1" firstDataCol="1"/>
  <pivotFields count="11">
    <pivotField showAll="0"/>
    <pivotField showAll="0">
      <items count="6">
        <item h="1" x="0"/>
        <item h="1" x="1"/>
        <item h="1" x="2"/>
        <item h="1" x="3"/>
        <item x="4"/>
        <item t="default"/>
      </items>
    </pivotField>
    <pivotField showAll="0"/>
    <pivotField showAll="0">
      <items count="3">
        <item x="1"/>
        <item x="0"/>
        <item t="default"/>
      </items>
    </pivotField>
    <pivotField showAll="0"/>
    <pivotField showAll="0"/>
    <pivotField axis="axisRow" dataField="1" showAll="0" sortType="descending">
      <items count="3">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s>
  <rowFields count="1">
    <field x="6"/>
  </rowFields>
  <rowItems count="3">
    <i>
      <x v="1"/>
    </i>
    <i>
      <x/>
    </i>
    <i t="grand">
      <x/>
    </i>
  </rowItems>
  <colItems count="1">
    <i/>
  </colItems>
  <dataFields count="1">
    <dataField name="Count of Registration Status"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000000-0013-0000-FFFF-FFFF01000000}" sourceName="Year">
  <pivotTables>
    <pivotTable tabId="2" name="PivotTable2"/>
    <pivotTable tabId="2" name="PivotTable10"/>
    <pivotTable tabId="2" name="PivotTable11"/>
    <pivotTable tabId="2" name="PivotTable4"/>
    <pivotTable tabId="2" name="PivotTable5"/>
    <pivotTable tabId="2" name="PivotTable6"/>
    <pivotTable tabId="2" name="PivotTable8"/>
    <pivotTable tabId="2" name="PivotTable3"/>
  </pivotTables>
  <data>
    <tabular pivotCacheId="477489792">
      <items count="5">
        <i x="0"/>
        <i x="1" s="1"/>
        <i x="2"/>
        <i x="3"/>
        <i x="4"/>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00000000-0013-0000-FFFF-FFFF02000000}" sourceName="Year">
  <pivotTables>
    <pivotTable tabId="11" name="PivotTable1"/>
    <pivotTable tabId="11" name="PivotTable5"/>
    <pivotTable tabId="11" name="PivotTable3"/>
  </pivotTables>
  <data>
    <tabular pivotCacheId="543133940">
      <items count="5">
        <i x="0"/>
        <i x="1"/>
        <i x="2"/>
        <i x="3"/>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2" xr10:uid="{2DC5B2BB-178A-4F76-AD51-B638F97F73A0}" sourceName="Year">
  <pivotTables>
    <pivotTable tabId="11" name="PivotTable2"/>
    <pivotTable tabId="11" name="PivotTable4"/>
    <pivotTable tabId="11" name="PivotTable6"/>
    <pivotTable tabId="11" name="PivotTable7"/>
    <pivotTable tabId="11" name="PivotTable8"/>
    <pivotTable tabId="11" name="PivotTable9"/>
    <pivotTable tabId="11" name="PivotTable10"/>
  </pivotTables>
  <data>
    <tabular pivotCacheId="1703964166">
      <items count="5">
        <i x="0"/>
        <i x="1"/>
        <i x="2"/>
        <i x="3"/>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3" xr10:uid="{9599F208-6E45-4228-831E-3BBAC6D4FB5D}" sourceName="Year">
  <data>
    <tabular pivotCacheId="1703964166">
      <items count="5">
        <i x="0"/>
        <i x="1" s="1"/>
        <i x="2"/>
        <i x="3"/>
        <i x="4"/>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2" xr10:uid="{00000000-0014-0000-FFFF-FFFF01000000}" cache="Slicer_Year" caption="Year" columnCount="5" showCaption="0" style="modern style 2" rowHeight="3600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3" xr10:uid="{00000000-0014-0000-FFFF-FFFF02000000}" cache="Slicer_Year1" caption="Year" columnCount="5" showCaption="0" style="modern style 2" rowHeight="3600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6" xr10:uid="{2A0E5168-27F8-4DD6-A77C-50046716157D}" cache="Slicer_Year2" caption="Year" columnCount="5" showCaption="0" style="modern style 2"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0000000-0014-0000-FFFF-FFFF04000000}" cache="Slicer_Year" caption="Year" style="modern style 2"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00000000-0014-0000-FFFF-FFFF03000000}" cache="Slicer_Year1" caption="Year" style="modern style 2" rowHeight="234950"/>
  <slicer name="Year 4" xr10:uid="{9668FA61-09A2-4134-84B8-9ED0FD3D35F6}" cache="Slicer_Year2" caption="Year" style="modern style 2" rowHeight="234950"/>
  <slicer name="Year 5" xr10:uid="{5FAD39BD-F083-4026-91EC-1010A8E0ECCD}" cache="Slicer_Year3" caption="Year" style="modern style 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I61" totalsRowShown="0">
  <autoFilter ref="A1:I61" xr:uid="{00000000-0009-0000-0100-000001000000}"/>
  <tableColumns count="9">
    <tableColumn id="1" xr3:uid="{00000000-0010-0000-0000-000001000000}" name="Year"/>
    <tableColumn id="2" xr3:uid="{00000000-0010-0000-0000-000002000000}" name="Month"/>
    <tableColumn id="3" xr3:uid="{00000000-0010-0000-0000-000003000000}" name="Income Sources"/>
    <tableColumn id="4" xr3:uid="{00000000-0010-0000-0000-000004000000}" name="Income Breakdowns"/>
    <tableColumn id="5" xr3:uid="{00000000-0010-0000-0000-000005000000}" name="Counts"/>
    <tableColumn id="6" xr3:uid="{00000000-0010-0000-0000-000006000000}" name="Income"/>
    <tableColumn id="7" xr3:uid="{00000000-0010-0000-0000-000007000000}" name="Target Income"/>
    <tableColumn id="8" xr3:uid="{00000000-0010-0000-0000-000008000000}" name="Operating Profit"/>
    <tableColumn id="9" xr3:uid="{00000000-0010-0000-0000-000009000000}" name="Stratetegi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_rels/sheet3.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5.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6.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4.xml"/><Relationship Id="rId4" Type="http://schemas.openxmlformats.org/officeDocument/2006/relationships/pivotTable" Target="../pivotTables/pivotTable4.xml"/><Relationship Id="rId9" Type="http://schemas.openxmlformats.org/officeDocument/2006/relationships/drawing" Target="../drawings/drawing7.xml"/></Relationships>
</file>

<file path=xl/worksheets/_rels/sheet7.xml.rels><?xml version="1.0" encoding="UTF-8" standalone="yes"?>
<Relationships xmlns="http://schemas.openxmlformats.org/package/2006/relationships"><Relationship Id="rId8" Type="http://schemas.openxmlformats.org/officeDocument/2006/relationships/pivotTable" Target="../pivotTables/pivotTable16.xml"/><Relationship Id="rId13" Type="http://schemas.microsoft.com/office/2007/relationships/slicer" Target="../slicers/slicer5.xml"/><Relationship Id="rId3" Type="http://schemas.openxmlformats.org/officeDocument/2006/relationships/pivotTable" Target="../pivotTables/pivotTable11.xml"/><Relationship Id="rId7" Type="http://schemas.openxmlformats.org/officeDocument/2006/relationships/pivotTable" Target="../pivotTables/pivotTable15.xml"/><Relationship Id="rId12" Type="http://schemas.openxmlformats.org/officeDocument/2006/relationships/drawing" Target="../drawings/drawing8.xml"/><Relationship Id="rId2" Type="http://schemas.openxmlformats.org/officeDocument/2006/relationships/pivotTable" Target="../pivotTables/pivotTable10.xml"/><Relationship Id="rId1" Type="http://schemas.openxmlformats.org/officeDocument/2006/relationships/pivotTable" Target="../pivotTables/pivotTable9.xml"/><Relationship Id="rId6" Type="http://schemas.openxmlformats.org/officeDocument/2006/relationships/pivotTable" Target="../pivotTables/pivotTable14.xml"/><Relationship Id="rId11" Type="http://schemas.openxmlformats.org/officeDocument/2006/relationships/pivotTable" Target="../pivotTables/pivotTable19.xml"/><Relationship Id="rId5" Type="http://schemas.openxmlformats.org/officeDocument/2006/relationships/pivotTable" Target="../pivotTables/pivotTable13.xml"/><Relationship Id="rId10" Type="http://schemas.openxmlformats.org/officeDocument/2006/relationships/pivotTable" Target="../pivotTables/pivotTable18.xml"/><Relationship Id="rId4" Type="http://schemas.openxmlformats.org/officeDocument/2006/relationships/pivotTable" Target="../pivotTables/pivotTable12.xml"/><Relationship Id="rId9" Type="http://schemas.openxmlformats.org/officeDocument/2006/relationships/pivotTable" Target="../pivotTables/pivotTable1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33C12-D0A3-48FE-AD6E-D4342DAC1BD6}">
  <dimension ref="A1:AM49"/>
  <sheetViews>
    <sheetView zoomScale="61" zoomScaleNormal="60" workbookViewId="0">
      <selection activeCell="AI13" sqref="AI13"/>
    </sheetView>
  </sheetViews>
  <sheetFormatPr defaultRowHeight="14.4" x14ac:dyDescent="0.3"/>
  <cols>
    <col min="1" max="1" width="1.6640625" style="1" bestFit="1" customWidth="1"/>
    <col min="2" max="2" width="8.88671875" style="1"/>
    <col min="3" max="3" width="2.44140625" style="1" bestFit="1" customWidth="1"/>
    <col min="4" max="12" width="8.88671875" style="1"/>
    <col min="13" max="13" width="6.33203125" style="1" bestFit="1" customWidth="1"/>
    <col min="14" max="16384" width="8.88671875" style="1"/>
  </cols>
  <sheetData>
    <row r="1" spans="1:13" x14ac:dyDescent="0.3">
      <c r="A1" s="1" t="s">
        <v>0</v>
      </c>
    </row>
    <row r="3" spans="1:13" ht="18" x14ac:dyDescent="0.35">
      <c r="C3" s="2"/>
    </row>
    <row r="9" spans="1:13" x14ac:dyDescent="0.3">
      <c r="M9" s="1" t="s">
        <v>1</v>
      </c>
    </row>
    <row r="10" spans="1:13" ht="18" x14ac:dyDescent="0.35">
      <c r="C10" s="3"/>
    </row>
    <row r="11" spans="1:13" ht="18" x14ac:dyDescent="0.35">
      <c r="C11" s="3"/>
    </row>
    <row r="12" spans="1:13" ht="18" x14ac:dyDescent="0.35">
      <c r="C12" s="3"/>
    </row>
    <row r="17" spans="9:39" x14ac:dyDescent="0.3">
      <c r="I17" s="1" t="s">
        <v>61</v>
      </c>
    </row>
    <row r="18" spans="9:39" x14ac:dyDescent="0.3">
      <c r="AM18" s="1" t="s">
        <v>54</v>
      </c>
    </row>
    <row r="49" spans="17:17" x14ac:dyDescent="0.3">
      <c r="Q49" s="1" t="s">
        <v>65</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1E1F8-839D-4510-AF33-28751C57D3DC}">
  <dimension ref="A1:R28"/>
  <sheetViews>
    <sheetView zoomScale="60" zoomScaleNormal="70" workbookViewId="0"/>
  </sheetViews>
  <sheetFormatPr defaultRowHeight="14.4" x14ac:dyDescent="0.3"/>
  <cols>
    <col min="1" max="1" width="1.6640625" style="1" bestFit="1" customWidth="1"/>
    <col min="2" max="12" width="8.88671875" style="1"/>
    <col min="13" max="13" width="6" style="1" bestFit="1" customWidth="1"/>
    <col min="14" max="16384" width="8.88671875" style="1"/>
  </cols>
  <sheetData>
    <row r="1" spans="1:13" x14ac:dyDescent="0.3">
      <c r="A1" s="1" t="s">
        <v>0</v>
      </c>
    </row>
    <row r="3" spans="1:13" ht="18" x14ac:dyDescent="0.35">
      <c r="C3" s="2"/>
    </row>
    <row r="6" spans="1:13" ht="14.25" customHeight="1" x14ac:dyDescent="0.3"/>
    <row r="9" spans="1:13" x14ac:dyDescent="0.3">
      <c r="M9" s="1" t="s">
        <v>1</v>
      </c>
    </row>
    <row r="21" spans="2:18" x14ac:dyDescent="0.3">
      <c r="D21" s="1" t="s">
        <v>65</v>
      </c>
    </row>
    <row r="22" spans="2:18" x14ac:dyDescent="0.3">
      <c r="B22" s="1" t="s">
        <v>65</v>
      </c>
    </row>
    <row r="28" spans="2:18" ht="14.25" customHeight="1" x14ac:dyDescent="0.3">
      <c r="P28" s="40"/>
      <c r="Q28" s="41"/>
      <c r="R28" s="41"/>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28E20-9EB5-4BBB-90F1-F7CB2882DBD7}">
  <dimension ref="C3:N41"/>
  <sheetViews>
    <sheetView zoomScale="59" zoomScaleNormal="55" workbookViewId="0"/>
  </sheetViews>
  <sheetFormatPr defaultRowHeight="14.4" x14ac:dyDescent="0.3"/>
  <cols>
    <col min="1" max="1" width="1.6640625" style="1" bestFit="1" customWidth="1"/>
    <col min="2" max="5" width="8.88671875" style="1"/>
    <col min="6" max="6" width="8.88671875" style="1" customWidth="1"/>
    <col min="7" max="9" width="8.88671875" style="1"/>
    <col min="10" max="10" width="18.77734375" style="1" customWidth="1"/>
    <col min="11" max="12" width="8.88671875" style="1"/>
    <col min="13" max="13" width="6" style="1" bestFit="1" customWidth="1"/>
    <col min="14" max="16384" width="8.88671875" style="1"/>
  </cols>
  <sheetData>
    <row r="3" spans="3:13" ht="18" x14ac:dyDescent="0.35">
      <c r="C3" s="2"/>
    </row>
    <row r="9" spans="3:13" x14ac:dyDescent="0.3">
      <c r="M9" s="1" t="s">
        <v>1</v>
      </c>
    </row>
    <row r="41" spans="14:14" x14ac:dyDescent="0.3">
      <c r="N41" s="1" t="s">
        <v>116</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71BC9-D4A1-4131-B3F5-02E62ACB49E7}">
  <dimension ref="A1:AE36"/>
  <sheetViews>
    <sheetView tabSelected="1" zoomScale="61" zoomScaleNormal="70" workbookViewId="0"/>
  </sheetViews>
  <sheetFormatPr defaultRowHeight="14.4" x14ac:dyDescent="0.3"/>
  <cols>
    <col min="1" max="1" width="1.6640625" style="1" bestFit="1" customWidth="1"/>
    <col min="2" max="12" width="8.88671875" style="1"/>
    <col min="13" max="13" width="6" style="1" bestFit="1" customWidth="1"/>
    <col min="14" max="16384" width="8.88671875" style="1"/>
  </cols>
  <sheetData>
    <row r="1" spans="1:13" x14ac:dyDescent="0.3">
      <c r="A1" s="1" t="s">
        <v>0</v>
      </c>
    </row>
    <row r="3" spans="1:13" ht="18" x14ac:dyDescent="0.35">
      <c r="C3" s="2"/>
    </row>
    <row r="9" spans="1:13" x14ac:dyDescent="0.3">
      <c r="M9" s="1" t="s">
        <v>1</v>
      </c>
    </row>
    <row r="36" spans="31:31" x14ac:dyDescent="0.3">
      <c r="AE36" s="1" t="s">
        <v>128</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64136-05C8-4788-92FF-E4001911BD53}">
  <dimension ref="A1"/>
  <sheetViews>
    <sheetView topLeftCell="B1" workbookViewId="0">
      <selection activeCell="K22" sqref="K22"/>
    </sheetView>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6936F-49A9-414E-8CB8-648D888B89B5}">
  <dimension ref="A6:V76"/>
  <sheetViews>
    <sheetView showGridLines="0" zoomScale="74" zoomScaleNormal="82" workbookViewId="0">
      <selection activeCell="P7" sqref="P7"/>
    </sheetView>
  </sheetViews>
  <sheetFormatPr defaultRowHeight="14.4" x14ac:dyDescent="0.3"/>
  <cols>
    <col min="1" max="1" width="22" bestFit="1" customWidth="1"/>
    <col min="2" max="2" width="27.109375" bestFit="1" customWidth="1"/>
    <col min="3" max="3" width="14.33203125" bestFit="1" customWidth="1"/>
    <col min="4" max="4" width="15.44140625" bestFit="1" customWidth="1"/>
    <col min="5" max="5" width="15.109375" bestFit="1" customWidth="1"/>
    <col min="6" max="6" width="1.44140625" bestFit="1" customWidth="1"/>
    <col min="7" max="7" width="6.33203125" customWidth="1"/>
    <col min="8" max="8" width="22.5546875" customWidth="1"/>
    <col min="9" max="9" width="12.88671875" customWidth="1"/>
    <col min="10" max="10" width="14.33203125" customWidth="1"/>
    <col min="11" max="11" width="11.6640625" customWidth="1"/>
    <col min="12" max="12" width="7.33203125" bestFit="1" customWidth="1"/>
    <col min="13" max="13" width="11.33203125" bestFit="1" customWidth="1"/>
    <col min="14" max="14" width="13.88671875" bestFit="1" customWidth="1"/>
    <col min="15" max="15" width="14.88671875" bestFit="1" customWidth="1"/>
    <col min="16" max="16" width="13.88671875" bestFit="1" customWidth="1"/>
    <col min="17" max="17" width="14.88671875" bestFit="1" customWidth="1"/>
    <col min="18" max="18" width="11.5546875" bestFit="1" customWidth="1"/>
    <col min="19" max="19" width="14.33203125" bestFit="1" customWidth="1"/>
    <col min="20" max="20" width="15.44140625" bestFit="1" customWidth="1"/>
    <col min="21" max="115" width="15.5546875" bestFit="1" customWidth="1"/>
    <col min="116" max="116" width="18.6640625" bestFit="1" customWidth="1"/>
    <col min="117" max="117" width="19.6640625" bestFit="1" customWidth="1"/>
  </cols>
  <sheetData>
    <row r="6" spans="1:22" x14ac:dyDescent="0.3">
      <c r="C6" s="47" t="s">
        <v>54</v>
      </c>
      <c r="D6" t="s">
        <v>47</v>
      </c>
      <c r="E6" t="s">
        <v>48</v>
      </c>
      <c r="I6" s="26" t="s">
        <v>49</v>
      </c>
      <c r="J6" s="26" t="s">
        <v>50</v>
      </c>
      <c r="K6" s="26" t="s">
        <v>51</v>
      </c>
      <c r="L6" s="26" t="s">
        <v>52</v>
      </c>
      <c r="M6" s="26" t="s">
        <v>53</v>
      </c>
      <c r="N6" s="26" t="s">
        <v>59</v>
      </c>
      <c r="O6" s="26" t="s">
        <v>60</v>
      </c>
      <c r="P6" s="26" t="s">
        <v>62</v>
      </c>
      <c r="Q6" s="26" t="s">
        <v>64</v>
      </c>
    </row>
    <row r="7" spans="1:22" x14ac:dyDescent="0.3">
      <c r="C7" s="24" t="s">
        <v>22</v>
      </c>
      <c r="D7" s="60">
        <v>227162</v>
      </c>
      <c r="E7" s="29">
        <v>0.27403483671571249</v>
      </c>
      <c r="H7" s="24" t="s">
        <v>22</v>
      </c>
      <c r="I7">
        <v>1</v>
      </c>
      <c r="J7">
        <v>3</v>
      </c>
      <c r="K7" s="27">
        <f t="shared" ref="K7:K12" si="0">VLOOKUP(H7,$C$7:$E$12,2,0)</f>
        <v>227162</v>
      </c>
      <c r="L7">
        <f t="shared" ref="L7:L12" si="1">IF(K7=MAX($K$7:$K$12),K7,"")</f>
        <v>227162</v>
      </c>
      <c r="M7" t="str">
        <f t="shared" ref="M7:M12" si="2">IF(K7=MAX($K$7:$K$12),"",K7)</f>
        <v/>
      </c>
      <c r="N7" s="58">
        <f t="shared" ref="N7:N12" si="3">VLOOKUP(H7,$B$34:$E$39,3,0)</f>
        <v>50406</v>
      </c>
      <c r="O7" s="28">
        <f t="shared" ref="O7:O12" si="4">VLOOKUP(H7,$B$34:$E$39,4,0)</f>
        <v>0.19278076093441646</v>
      </c>
      <c r="P7" s="59">
        <f>AVERAGE(D7:D12)</f>
        <v>138158.83333333334</v>
      </c>
    </row>
    <row r="8" spans="1:22" x14ac:dyDescent="0.3">
      <c r="C8" s="24" t="s">
        <v>28</v>
      </c>
      <c r="D8" s="60">
        <v>82830</v>
      </c>
      <c r="E8" s="29">
        <v>9.9921225931988905E-2</v>
      </c>
      <c r="H8" s="24" t="s">
        <v>28</v>
      </c>
      <c r="I8">
        <v>7</v>
      </c>
      <c r="J8">
        <v>2</v>
      </c>
      <c r="K8" s="27">
        <f t="shared" si="0"/>
        <v>82830</v>
      </c>
      <c r="L8" t="str">
        <f t="shared" si="1"/>
        <v/>
      </c>
      <c r="M8">
        <f t="shared" si="2"/>
        <v>82830</v>
      </c>
      <c r="N8" s="58">
        <f t="shared" si="3"/>
        <v>12774</v>
      </c>
      <c r="O8" s="28">
        <f t="shared" si="4"/>
        <v>4.8854926797925559E-2</v>
      </c>
    </row>
    <row r="9" spans="1:22" x14ac:dyDescent="0.3">
      <c r="C9" s="24" t="s">
        <v>9</v>
      </c>
      <c r="D9" s="60">
        <v>155727</v>
      </c>
      <c r="E9" s="29">
        <v>0.18785986660281101</v>
      </c>
      <c r="H9" s="24" t="s">
        <v>9</v>
      </c>
      <c r="I9">
        <v>4</v>
      </c>
      <c r="J9">
        <v>1</v>
      </c>
      <c r="K9" s="27">
        <f t="shared" si="0"/>
        <v>155727</v>
      </c>
      <c r="L9" t="str">
        <f t="shared" si="1"/>
        <v/>
      </c>
      <c r="M9">
        <f t="shared" si="2"/>
        <v>155727</v>
      </c>
      <c r="N9" s="58">
        <f t="shared" si="3"/>
        <v>98366</v>
      </c>
      <c r="O9" s="28">
        <f t="shared" si="4"/>
        <v>0.37620664861474445</v>
      </c>
    </row>
    <row r="10" spans="1:22" x14ac:dyDescent="0.3">
      <c r="C10" s="24" t="s">
        <v>13</v>
      </c>
      <c r="D10" s="60">
        <v>60476</v>
      </c>
      <c r="E10" s="29">
        <v>7.2954678974561885E-2</v>
      </c>
      <c r="H10" s="24" t="s">
        <v>13</v>
      </c>
      <c r="I10">
        <v>2</v>
      </c>
      <c r="J10">
        <v>8</v>
      </c>
      <c r="K10" s="27">
        <f t="shared" si="0"/>
        <v>60476</v>
      </c>
      <c r="L10" t="str">
        <f t="shared" si="1"/>
        <v/>
      </c>
      <c r="M10">
        <f t="shared" si="2"/>
        <v>60476</v>
      </c>
      <c r="N10" s="58">
        <f t="shared" si="3"/>
        <v>50850</v>
      </c>
      <c r="O10" s="28">
        <f t="shared" si="4"/>
        <v>0.19447886548258295</v>
      </c>
    </row>
    <row r="11" spans="1:22" x14ac:dyDescent="0.3">
      <c r="C11" s="24" t="s">
        <v>15</v>
      </c>
      <c r="D11" s="60">
        <v>128458</v>
      </c>
      <c r="E11" s="29">
        <v>0.15496415357686141</v>
      </c>
      <c r="H11" s="24" t="s">
        <v>15</v>
      </c>
      <c r="I11">
        <v>6</v>
      </c>
      <c r="J11">
        <v>6</v>
      </c>
      <c r="K11" s="27">
        <f t="shared" si="0"/>
        <v>128458</v>
      </c>
      <c r="L11" t="str">
        <f t="shared" si="1"/>
        <v/>
      </c>
      <c r="M11">
        <f t="shared" si="2"/>
        <v>128458</v>
      </c>
      <c r="N11" s="58">
        <f t="shared" si="3"/>
        <v>21245</v>
      </c>
      <c r="O11" s="28">
        <f t="shared" si="4"/>
        <v>8.125277280585004E-2</v>
      </c>
    </row>
    <row r="12" spans="1:22" x14ac:dyDescent="0.3">
      <c r="C12" s="24" t="s">
        <v>17</v>
      </c>
      <c r="D12" s="60">
        <v>174300</v>
      </c>
      <c r="E12" s="29">
        <v>0.21026523819806431</v>
      </c>
      <c r="H12" s="24" t="s">
        <v>17</v>
      </c>
      <c r="I12">
        <v>5</v>
      </c>
      <c r="J12">
        <v>9</v>
      </c>
      <c r="K12" s="27">
        <f t="shared" si="0"/>
        <v>174300</v>
      </c>
      <c r="L12" t="str">
        <f t="shared" si="1"/>
        <v/>
      </c>
      <c r="M12">
        <f t="shared" si="2"/>
        <v>174300</v>
      </c>
      <c r="N12" s="58">
        <f t="shared" si="3"/>
        <v>27827</v>
      </c>
      <c r="O12" s="28">
        <f t="shared" si="4"/>
        <v>0.10642602536448055</v>
      </c>
    </row>
    <row r="13" spans="1:22" x14ac:dyDescent="0.3">
      <c r="C13" s="24" t="s">
        <v>46</v>
      </c>
      <c r="D13" s="60">
        <v>828953</v>
      </c>
      <c r="E13" s="25">
        <v>1</v>
      </c>
      <c r="F13" t="s">
        <v>54</v>
      </c>
    </row>
    <row r="15" spans="1:22" x14ac:dyDescent="0.3">
      <c r="A15" s="24"/>
    </row>
    <row r="16" spans="1:22" x14ac:dyDescent="0.3">
      <c r="V16" t="s">
        <v>54</v>
      </c>
    </row>
    <row r="17" spans="2:22" x14ac:dyDescent="0.3">
      <c r="B17" s="47" t="s">
        <v>45</v>
      </c>
      <c r="C17" t="s">
        <v>63</v>
      </c>
    </row>
    <row r="18" spans="2:22" x14ac:dyDescent="0.3">
      <c r="B18" s="24" t="s">
        <v>8</v>
      </c>
      <c r="C18" s="60">
        <v>14207</v>
      </c>
    </row>
    <row r="19" spans="2:22" x14ac:dyDescent="0.3">
      <c r="B19" s="24" t="s">
        <v>30</v>
      </c>
      <c r="C19" s="60">
        <v>13375</v>
      </c>
    </row>
    <row r="20" spans="2:22" x14ac:dyDescent="0.3">
      <c r="B20" s="24" t="s">
        <v>31</v>
      </c>
      <c r="C20" s="60">
        <v>13375</v>
      </c>
    </row>
    <row r="21" spans="2:22" x14ac:dyDescent="0.3">
      <c r="B21" s="24" t="s">
        <v>33</v>
      </c>
      <c r="C21" s="60">
        <v>13639</v>
      </c>
    </row>
    <row r="22" spans="2:22" x14ac:dyDescent="0.3">
      <c r="B22" s="24" t="s">
        <v>34</v>
      </c>
      <c r="C22" s="60">
        <v>15039</v>
      </c>
      <c r="R22" t="s">
        <v>47</v>
      </c>
      <c r="S22" t="s">
        <v>55</v>
      </c>
      <c r="U22" s="26" t="s">
        <v>6</v>
      </c>
      <c r="V22" s="26" t="s">
        <v>56</v>
      </c>
    </row>
    <row r="23" spans="2:22" x14ac:dyDescent="0.3">
      <c r="B23" s="24" t="s">
        <v>35</v>
      </c>
      <c r="C23" s="60">
        <v>13375</v>
      </c>
      <c r="O23" t="s">
        <v>54</v>
      </c>
      <c r="R23" s="39">
        <v>828953</v>
      </c>
      <c r="S23" s="39">
        <v>920130</v>
      </c>
      <c r="U23" s="28">
        <f>GETPIVOTDATA("Sum of Income",$R$22)/GETPIVOTDATA("Sum of Target Income",$R$22)</f>
        <v>0.90090856726766866</v>
      </c>
      <c r="V23" s="29">
        <f>100%-U23</f>
        <v>9.9091432732331342E-2</v>
      </c>
    </row>
    <row r="24" spans="2:22" x14ac:dyDescent="0.3">
      <c r="B24" s="24" t="s">
        <v>36</v>
      </c>
      <c r="C24" s="60">
        <v>13375</v>
      </c>
    </row>
    <row r="25" spans="2:22" x14ac:dyDescent="0.3">
      <c r="B25" s="24" t="s">
        <v>37</v>
      </c>
      <c r="C25" s="60">
        <v>14278</v>
      </c>
    </row>
    <row r="26" spans="2:22" x14ac:dyDescent="0.3">
      <c r="B26" s="24" t="s">
        <v>38</v>
      </c>
      <c r="C26" s="60">
        <v>14345</v>
      </c>
    </row>
    <row r="27" spans="2:22" x14ac:dyDescent="0.3">
      <c r="B27" s="24" t="s">
        <v>39</v>
      </c>
      <c r="C27" s="60">
        <v>13375</v>
      </c>
    </row>
    <row r="28" spans="2:22" x14ac:dyDescent="0.3">
      <c r="B28" s="24" t="s">
        <v>40</v>
      </c>
      <c r="C28" s="60">
        <v>14014</v>
      </c>
    </row>
    <row r="29" spans="2:22" x14ac:dyDescent="0.3">
      <c r="B29" s="24" t="s">
        <v>41</v>
      </c>
      <c r="C29" s="60">
        <v>13375</v>
      </c>
    </row>
    <row r="30" spans="2:22" x14ac:dyDescent="0.3">
      <c r="B30" s="24" t="s">
        <v>46</v>
      </c>
      <c r="C30" s="60">
        <v>165772</v>
      </c>
      <c r="R30" s="47" t="s">
        <v>54</v>
      </c>
      <c r="S30" t="s">
        <v>47</v>
      </c>
      <c r="T30" t="s">
        <v>48</v>
      </c>
    </row>
    <row r="31" spans="2:22" x14ac:dyDescent="0.3">
      <c r="R31" s="24" t="s">
        <v>8</v>
      </c>
      <c r="S31" s="30">
        <v>71042</v>
      </c>
      <c r="T31" s="30">
        <v>71042</v>
      </c>
    </row>
    <row r="32" spans="2:22" x14ac:dyDescent="0.3">
      <c r="R32" s="24" t="s">
        <v>30</v>
      </c>
      <c r="S32" s="30">
        <v>66885</v>
      </c>
      <c r="T32" s="30">
        <v>66885</v>
      </c>
    </row>
    <row r="33" spans="1:20" x14ac:dyDescent="0.3">
      <c r="B33" s="47" t="s">
        <v>45</v>
      </c>
      <c r="C33" t="s">
        <v>47</v>
      </c>
      <c r="D33" t="s">
        <v>57</v>
      </c>
      <c r="E33" t="s">
        <v>58</v>
      </c>
      <c r="R33" s="24" t="s">
        <v>31</v>
      </c>
      <c r="S33" s="30">
        <v>66885</v>
      </c>
      <c r="T33" s="30">
        <v>66885</v>
      </c>
    </row>
    <row r="34" spans="1:20" x14ac:dyDescent="0.3">
      <c r="B34" s="24" t="s">
        <v>22</v>
      </c>
      <c r="C34" s="60">
        <v>227162</v>
      </c>
      <c r="D34" s="60">
        <v>50406</v>
      </c>
      <c r="E34" s="25">
        <v>0.19278076093441646</v>
      </c>
      <c r="R34" s="24" t="s">
        <v>33</v>
      </c>
      <c r="S34" s="30">
        <v>68205</v>
      </c>
      <c r="T34" s="30">
        <v>68205</v>
      </c>
    </row>
    <row r="35" spans="1:20" x14ac:dyDescent="0.3">
      <c r="B35" s="24" t="s">
        <v>28</v>
      </c>
      <c r="C35" s="60">
        <v>82830</v>
      </c>
      <c r="D35" s="60">
        <v>12774</v>
      </c>
      <c r="E35" s="25">
        <v>4.8854926797925559E-2</v>
      </c>
      <c r="R35" s="24" t="s">
        <v>34</v>
      </c>
      <c r="S35" s="30">
        <v>75200</v>
      </c>
      <c r="T35" s="30">
        <v>75200</v>
      </c>
    </row>
    <row r="36" spans="1:20" x14ac:dyDescent="0.3">
      <c r="B36" s="24" t="s">
        <v>9</v>
      </c>
      <c r="C36" s="60">
        <v>155727</v>
      </c>
      <c r="D36" s="60">
        <v>98366</v>
      </c>
      <c r="E36" s="25">
        <v>0.37620664861474445</v>
      </c>
      <c r="R36" s="24" t="s">
        <v>35</v>
      </c>
      <c r="S36" s="30">
        <v>66885</v>
      </c>
      <c r="T36" s="30">
        <v>66885</v>
      </c>
    </row>
    <row r="37" spans="1:20" x14ac:dyDescent="0.3">
      <c r="B37" s="24" t="s">
        <v>13</v>
      </c>
      <c r="C37" s="60">
        <v>60476</v>
      </c>
      <c r="D37" s="60">
        <v>50850</v>
      </c>
      <c r="E37" s="25">
        <v>0.19447886548258295</v>
      </c>
      <c r="R37" s="24" t="s">
        <v>36</v>
      </c>
      <c r="S37" s="30">
        <v>66885</v>
      </c>
      <c r="T37" s="30">
        <v>66885</v>
      </c>
    </row>
    <row r="38" spans="1:20" x14ac:dyDescent="0.3">
      <c r="B38" s="24" t="s">
        <v>15</v>
      </c>
      <c r="C38" s="60">
        <v>128458</v>
      </c>
      <c r="D38" s="60">
        <v>21245</v>
      </c>
      <c r="E38" s="25">
        <v>8.125277280585004E-2</v>
      </c>
      <c r="R38" s="24" t="s">
        <v>37</v>
      </c>
      <c r="S38" s="30">
        <v>71391</v>
      </c>
      <c r="T38" s="30">
        <v>71391</v>
      </c>
    </row>
    <row r="39" spans="1:20" x14ac:dyDescent="0.3">
      <c r="B39" s="24" t="s">
        <v>17</v>
      </c>
      <c r="C39" s="60">
        <v>174300</v>
      </c>
      <c r="D39" s="60">
        <v>27827</v>
      </c>
      <c r="E39" s="25">
        <v>0.10642602536448055</v>
      </c>
      <c r="R39" s="24" t="s">
        <v>38</v>
      </c>
      <c r="S39" s="30">
        <v>71729</v>
      </c>
      <c r="T39" s="30">
        <v>71729</v>
      </c>
    </row>
    <row r="40" spans="1:20" x14ac:dyDescent="0.3">
      <c r="B40" s="24" t="s">
        <v>46</v>
      </c>
      <c r="C40" s="60">
        <v>828953</v>
      </c>
      <c r="D40" s="60">
        <v>261468</v>
      </c>
      <c r="E40" s="25">
        <v>1</v>
      </c>
      <c r="R40" s="24" t="s">
        <v>39</v>
      </c>
      <c r="S40" s="30">
        <v>66885</v>
      </c>
      <c r="T40" s="30">
        <v>66885</v>
      </c>
    </row>
    <row r="41" spans="1:20" x14ac:dyDescent="0.3">
      <c r="R41" s="24" t="s">
        <v>40</v>
      </c>
      <c r="S41" s="30">
        <v>70076</v>
      </c>
      <c r="T41" s="30">
        <v>70076</v>
      </c>
    </row>
    <row r="42" spans="1:20" x14ac:dyDescent="0.3">
      <c r="R42" s="24" t="s">
        <v>41</v>
      </c>
      <c r="S42" s="30">
        <v>66885</v>
      </c>
      <c r="T42" s="30">
        <v>66885</v>
      </c>
    </row>
    <row r="43" spans="1:20" x14ac:dyDescent="0.3">
      <c r="C43" s="47" t="s">
        <v>45</v>
      </c>
      <c r="D43" t="s">
        <v>47</v>
      </c>
      <c r="E43" t="s">
        <v>48</v>
      </c>
      <c r="R43" s="24" t="s">
        <v>46</v>
      </c>
      <c r="S43" s="30">
        <v>828953</v>
      </c>
      <c r="T43" s="30">
        <v>828953</v>
      </c>
    </row>
    <row r="44" spans="1:20" x14ac:dyDescent="0.3">
      <c r="A44" t="s">
        <v>63</v>
      </c>
      <c r="C44" s="24" t="s">
        <v>11</v>
      </c>
      <c r="D44" s="39">
        <v>714242</v>
      </c>
      <c r="E44" s="25">
        <v>0.86161941629983851</v>
      </c>
    </row>
    <row r="45" spans="1:20" x14ac:dyDescent="0.3">
      <c r="A45" s="39">
        <v>165772</v>
      </c>
      <c r="C45" s="24" t="s">
        <v>32</v>
      </c>
      <c r="D45" s="39">
        <v>114711</v>
      </c>
      <c r="E45" s="25">
        <v>0.13838058370016154</v>
      </c>
    </row>
    <row r="46" spans="1:20" x14ac:dyDescent="0.3">
      <c r="C46" s="24" t="s">
        <v>46</v>
      </c>
      <c r="D46" s="60">
        <v>828953</v>
      </c>
      <c r="E46" s="25">
        <v>1</v>
      </c>
    </row>
    <row r="54" spans="2:10" x14ac:dyDescent="0.3">
      <c r="B54" s="47" t="s">
        <v>45</v>
      </c>
      <c r="C54" t="s">
        <v>47</v>
      </c>
      <c r="D54" t="s">
        <v>48</v>
      </c>
    </row>
    <row r="55" spans="2:10" x14ac:dyDescent="0.3">
      <c r="B55" s="24" t="s">
        <v>22</v>
      </c>
      <c r="C55" s="60">
        <v>227162</v>
      </c>
      <c r="D55" s="25">
        <v>0.27403483671571249</v>
      </c>
      <c r="H55" t="s">
        <v>22</v>
      </c>
      <c r="I55" s="31">
        <f>VLOOKUP(H55,B55:D75,2,0)</f>
        <v>227162</v>
      </c>
      <c r="J55" s="28">
        <f>VLOOKUP(H55,B55:D75,3,0)</f>
        <v>0.27403483671571249</v>
      </c>
    </row>
    <row r="56" spans="2:10" x14ac:dyDescent="0.3">
      <c r="B56" s="32" t="s">
        <v>25</v>
      </c>
      <c r="C56" s="60">
        <v>2430</v>
      </c>
      <c r="D56" s="25">
        <v>2.9314086564618258E-3</v>
      </c>
      <c r="H56" t="s">
        <v>25</v>
      </c>
      <c r="I56" s="31">
        <f t="shared" ref="I56:I75" si="5">VLOOKUP(H56,B56:D76,2,0)</f>
        <v>2430</v>
      </c>
      <c r="J56" s="28">
        <f t="shared" ref="J56:J75" si="6">VLOOKUP(H56,B56:D76,3,0)</f>
        <v>2.9314086564618258E-3</v>
      </c>
    </row>
    <row r="57" spans="2:10" x14ac:dyDescent="0.3">
      <c r="B57" s="32" t="s">
        <v>23</v>
      </c>
      <c r="C57" s="60">
        <v>56298</v>
      </c>
      <c r="D57" s="25">
        <v>6.7914586231064972E-2</v>
      </c>
      <c r="H57" t="s">
        <v>23</v>
      </c>
      <c r="I57" s="31">
        <f t="shared" si="5"/>
        <v>56298</v>
      </c>
      <c r="J57" s="28">
        <f t="shared" si="6"/>
        <v>6.7914586231064972E-2</v>
      </c>
    </row>
    <row r="58" spans="2:10" x14ac:dyDescent="0.3">
      <c r="B58" s="32" t="s">
        <v>24</v>
      </c>
      <c r="C58" s="60">
        <v>55382</v>
      </c>
      <c r="D58" s="25">
        <v>6.6809577865090064E-2</v>
      </c>
      <c r="H58" t="s">
        <v>24</v>
      </c>
      <c r="I58" s="31">
        <f t="shared" si="5"/>
        <v>55382</v>
      </c>
      <c r="J58" s="28">
        <f t="shared" si="6"/>
        <v>6.6809577865090064E-2</v>
      </c>
    </row>
    <row r="59" spans="2:10" x14ac:dyDescent="0.3">
      <c r="B59" s="32" t="s">
        <v>29</v>
      </c>
      <c r="C59" s="60">
        <v>56527</v>
      </c>
      <c r="D59" s="25">
        <v>6.8190838322558692E-2</v>
      </c>
      <c r="H59" t="s">
        <v>29</v>
      </c>
      <c r="I59" s="31">
        <f t="shared" si="5"/>
        <v>56527</v>
      </c>
      <c r="J59" s="28">
        <f t="shared" si="6"/>
        <v>6.8190838322558692E-2</v>
      </c>
    </row>
    <row r="60" spans="2:10" x14ac:dyDescent="0.3">
      <c r="B60" s="32" t="s">
        <v>26</v>
      </c>
      <c r="C60" s="60">
        <v>56525</v>
      </c>
      <c r="D60" s="25">
        <v>6.8188425640536912E-2</v>
      </c>
      <c r="H60" t="s">
        <v>26</v>
      </c>
      <c r="I60" s="31">
        <f t="shared" si="5"/>
        <v>56525</v>
      </c>
      <c r="J60" s="28">
        <f t="shared" si="6"/>
        <v>6.8188425640536912E-2</v>
      </c>
    </row>
    <row r="61" spans="2:10" x14ac:dyDescent="0.3">
      <c r="B61" s="24" t="s">
        <v>28</v>
      </c>
      <c r="C61" s="60">
        <v>82830</v>
      </c>
      <c r="D61" s="25">
        <v>9.9921225931988905E-2</v>
      </c>
      <c r="H61" t="s">
        <v>28</v>
      </c>
      <c r="I61" s="31">
        <f t="shared" si="5"/>
        <v>82830</v>
      </c>
      <c r="J61" s="28">
        <f t="shared" si="6"/>
        <v>9.9921225931988905E-2</v>
      </c>
    </row>
    <row r="62" spans="2:10" x14ac:dyDescent="0.3">
      <c r="B62" s="32" t="s">
        <v>28</v>
      </c>
      <c r="C62" s="60">
        <v>82830</v>
      </c>
      <c r="D62" s="25">
        <v>9.9921225931988905E-2</v>
      </c>
      <c r="H62" t="s">
        <v>28</v>
      </c>
      <c r="I62" s="31">
        <f t="shared" si="5"/>
        <v>82830</v>
      </c>
      <c r="J62" s="28">
        <f t="shared" si="6"/>
        <v>9.9921225931988905E-2</v>
      </c>
    </row>
    <row r="63" spans="2:10" x14ac:dyDescent="0.3">
      <c r="B63" s="24" t="s">
        <v>9</v>
      </c>
      <c r="C63" s="60">
        <v>155727</v>
      </c>
      <c r="D63" s="25">
        <v>0.18785986660281101</v>
      </c>
      <c r="H63" t="s">
        <v>9</v>
      </c>
      <c r="I63" s="31">
        <f t="shared" si="5"/>
        <v>155727</v>
      </c>
      <c r="J63" s="28">
        <f t="shared" si="6"/>
        <v>0.18785986660281101</v>
      </c>
    </row>
    <row r="64" spans="2:10" x14ac:dyDescent="0.3">
      <c r="B64" s="32" t="s">
        <v>12</v>
      </c>
      <c r="C64" s="60">
        <v>99200</v>
      </c>
      <c r="D64" s="25">
        <v>0.11966902828025232</v>
      </c>
      <c r="H64" t="s">
        <v>12</v>
      </c>
      <c r="I64" s="31">
        <f t="shared" si="5"/>
        <v>99200</v>
      </c>
      <c r="J64" s="28">
        <f t="shared" si="6"/>
        <v>0.11966902828025232</v>
      </c>
    </row>
    <row r="65" spans="2:10" x14ac:dyDescent="0.3">
      <c r="B65" s="32" t="s">
        <v>10</v>
      </c>
      <c r="C65" s="60">
        <v>56527</v>
      </c>
      <c r="D65" s="25">
        <v>6.8190838322558692E-2</v>
      </c>
      <c r="H65" t="s">
        <v>10</v>
      </c>
      <c r="I65" s="31">
        <f t="shared" si="5"/>
        <v>56527</v>
      </c>
      <c r="J65" s="28">
        <f t="shared" si="6"/>
        <v>6.8190838322558692E-2</v>
      </c>
    </row>
    <row r="66" spans="2:10" x14ac:dyDescent="0.3">
      <c r="B66" s="24" t="s">
        <v>13</v>
      </c>
      <c r="C66" s="60">
        <v>60476</v>
      </c>
      <c r="D66" s="25">
        <v>7.2954678974561885E-2</v>
      </c>
      <c r="H66" t="s">
        <v>13</v>
      </c>
      <c r="I66" s="31">
        <f t="shared" si="5"/>
        <v>60476</v>
      </c>
      <c r="J66" s="28">
        <f t="shared" si="6"/>
        <v>7.2954678974561885E-2</v>
      </c>
    </row>
    <row r="67" spans="2:10" x14ac:dyDescent="0.3">
      <c r="B67" s="32" t="s">
        <v>14</v>
      </c>
      <c r="C67" s="60">
        <v>56756</v>
      </c>
      <c r="D67" s="25">
        <v>6.8467090414052426E-2</v>
      </c>
      <c r="H67" t="s">
        <v>14</v>
      </c>
      <c r="I67" s="31">
        <f t="shared" si="5"/>
        <v>56756</v>
      </c>
      <c r="J67" s="28">
        <f t="shared" si="6"/>
        <v>6.8467090414052426E-2</v>
      </c>
    </row>
    <row r="68" spans="2:10" x14ac:dyDescent="0.3">
      <c r="B68" s="32" t="s">
        <v>27</v>
      </c>
      <c r="C68" s="60">
        <v>2470</v>
      </c>
      <c r="D68" s="25">
        <v>2.9796622968974117E-3</v>
      </c>
      <c r="H68" t="s">
        <v>27</v>
      </c>
      <c r="I68" s="31">
        <f t="shared" si="5"/>
        <v>2470</v>
      </c>
      <c r="J68" s="28">
        <f t="shared" si="6"/>
        <v>2.9796622968974117E-3</v>
      </c>
    </row>
    <row r="69" spans="2:10" x14ac:dyDescent="0.3">
      <c r="B69" s="32" t="s">
        <v>21</v>
      </c>
      <c r="C69" s="60">
        <v>1250</v>
      </c>
      <c r="D69" s="25">
        <v>1.5079262636120503E-3</v>
      </c>
      <c r="H69" t="s">
        <v>21</v>
      </c>
      <c r="I69" s="31">
        <f t="shared" si="5"/>
        <v>1250</v>
      </c>
      <c r="J69" s="28">
        <f t="shared" si="6"/>
        <v>1.5079262636120503E-3</v>
      </c>
    </row>
    <row r="70" spans="2:10" x14ac:dyDescent="0.3">
      <c r="B70" s="24" t="s">
        <v>15</v>
      </c>
      <c r="C70" s="60">
        <v>128458</v>
      </c>
      <c r="D70" s="25">
        <v>0.15496415357686141</v>
      </c>
      <c r="H70" t="s">
        <v>15</v>
      </c>
      <c r="I70" s="31">
        <f t="shared" si="5"/>
        <v>128458</v>
      </c>
      <c r="J70" s="28">
        <f t="shared" si="6"/>
        <v>0.15496415357686141</v>
      </c>
    </row>
    <row r="71" spans="2:10" x14ac:dyDescent="0.3">
      <c r="B71" s="32" t="s">
        <v>19</v>
      </c>
      <c r="C71" s="60">
        <v>57234</v>
      </c>
      <c r="D71" s="25">
        <v>6.9043721417257675E-2</v>
      </c>
      <c r="H71" t="s">
        <v>19</v>
      </c>
      <c r="I71" s="31">
        <f t="shared" si="5"/>
        <v>57234</v>
      </c>
      <c r="J71" s="28">
        <f t="shared" si="6"/>
        <v>6.9043721417257675E-2</v>
      </c>
    </row>
    <row r="72" spans="2:10" x14ac:dyDescent="0.3">
      <c r="B72" s="32" t="s">
        <v>16</v>
      </c>
      <c r="C72" s="60">
        <v>71224</v>
      </c>
      <c r="D72" s="25">
        <v>8.5920432159603738E-2</v>
      </c>
      <c r="H72" t="s">
        <v>16</v>
      </c>
      <c r="I72" s="31">
        <f t="shared" si="5"/>
        <v>71224</v>
      </c>
      <c r="J72" s="28">
        <f t="shared" si="6"/>
        <v>8.5920432159603738E-2</v>
      </c>
    </row>
    <row r="73" spans="2:10" x14ac:dyDescent="0.3">
      <c r="B73" s="24" t="s">
        <v>17</v>
      </c>
      <c r="C73" s="60">
        <v>174300</v>
      </c>
      <c r="D73" s="25">
        <v>0.21026523819806431</v>
      </c>
      <c r="H73" t="s">
        <v>17</v>
      </c>
      <c r="I73" s="31">
        <f t="shared" si="5"/>
        <v>174300</v>
      </c>
      <c r="J73" s="28">
        <f t="shared" si="6"/>
        <v>0.21026523819806431</v>
      </c>
    </row>
    <row r="74" spans="2:10" x14ac:dyDescent="0.3">
      <c r="B74" s="32" t="s">
        <v>20</v>
      </c>
      <c r="C74" s="60">
        <v>87500</v>
      </c>
      <c r="D74" s="25">
        <v>0.10555483845284352</v>
      </c>
      <c r="H74" t="s">
        <v>20</v>
      </c>
      <c r="I74" s="31">
        <f t="shared" si="5"/>
        <v>87500</v>
      </c>
      <c r="J74" s="28">
        <f t="shared" si="6"/>
        <v>0.10555483845284352</v>
      </c>
    </row>
    <row r="75" spans="2:10" x14ac:dyDescent="0.3">
      <c r="B75" s="32" t="s">
        <v>18</v>
      </c>
      <c r="C75" s="60">
        <v>86800</v>
      </c>
      <c r="D75" s="25">
        <v>0.10471039974522078</v>
      </c>
      <c r="H75" t="s">
        <v>18</v>
      </c>
      <c r="I75" s="31">
        <f t="shared" si="5"/>
        <v>86800</v>
      </c>
      <c r="J75" s="28">
        <f t="shared" si="6"/>
        <v>0.10471039974522078</v>
      </c>
    </row>
    <row r="76" spans="2:10" x14ac:dyDescent="0.3">
      <c r="B76" s="24" t="s">
        <v>46</v>
      </c>
      <c r="C76" s="60">
        <v>828953</v>
      </c>
      <c r="D76" s="25">
        <v>1</v>
      </c>
    </row>
  </sheetData>
  <pageMargins left="0.7" right="0.7" top="0.75" bottom="0.75" header="0.3" footer="0.3"/>
  <drawing r:id="rId9"/>
  <extLst>
    <ext xmlns:x14="http://schemas.microsoft.com/office/spreadsheetml/2009/9/main" uri="{A8765BA9-456A-4dab-B4F3-ACF838C121DE}">
      <x14:slicerList>
        <x14:slicer r:id="rId10"/>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5B83D-DEFE-4278-B0F1-77CC19EEDEB3}">
  <dimension ref="C4:Y158"/>
  <sheetViews>
    <sheetView topLeftCell="A78" zoomScale="63" zoomScaleNormal="130" workbookViewId="0">
      <selection activeCell="R113" sqref="R113"/>
    </sheetView>
  </sheetViews>
  <sheetFormatPr defaultRowHeight="14.4" x14ac:dyDescent="0.3"/>
  <cols>
    <col min="3" max="3" width="14.88671875" bestFit="1" customWidth="1"/>
    <col min="4" max="4" width="11.44140625" bestFit="1" customWidth="1"/>
    <col min="5" max="5" width="14.5546875" bestFit="1" customWidth="1"/>
    <col min="6" max="6" width="21.44140625" bestFit="1" customWidth="1"/>
    <col min="7" max="7" width="14.88671875" bestFit="1" customWidth="1"/>
    <col min="8" max="8" width="16" bestFit="1" customWidth="1"/>
    <col min="9" max="9" width="13.5546875" customWidth="1"/>
    <col min="10" max="10" width="14.44140625" customWidth="1"/>
    <col min="11" max="11" width="15.33203125" customWidth="1"/>
    <col min="12" max="12" width="13.33203125" bestFit="1" customWidth="1"/>
    <col min="17" max="17" width="14.5546875" bestFit="1" customWidth="1"/>
    <col min="18" max="18" width="19" bestFit="1" customWidth="1"/>
    <col min="19" max="19" width="20" bestFit="1" customWidth="1"/>
    <col min="20" max="20" width="19.77734375" bestFit="1" customWidth="1"/>
    <col min="21" max="21" width="40.6640625" customWidth="1"/>
    <col min="22" max="22" width="47.77734375" bestFit="1" customWidth="1"/>
    <col min="23" max="23" width="13.33203125" customWidth="1"/>
    <col min="24" max="24" width="16.44140625" customWidth="1"/>
    <col min="25" max="25" width="14.5546875" customWidth="1"/>
  </cols>
  <sheetData>
    <row r="4" spans="3:17" x14ac:dyDescent="0.3">
      <c r="C4" s="47" t="s">
        <v>45</v>
      </c>
      <c r="D4" t="s">
        <v>73</v>
      </c>
      <c r="E4" t="s">
        <v>74</v>
      </c>
      <c r="H4" t="s">
        <v>66</v>
      </c>
      <c r="I4" t="s">
        <v>75</v>
      </c>
      <c r="J4" t="s">
        <v>127</v>
      </c>
      <c r="K4" t="s">
        <v>80</v>
      </c>
      <c r="L4" t="s">
        <v>81</v>
      </c>
    </row>
    <row r="5" spans="3:17" x14ac:dyDescent="0.3">
      <c r="C5" s="24" t="s">
        <v>71</v>
      </c>
      <c r="D5" s="39">
        <v>62240</v>
      </c>
      <c r="E5" s="29">
        <v>9.6588369667775731E-2</v>
      </c>
      <c r="H5" t="str">
        <f>_xll.XLOOKUP(C5,C5:C10,C5)</f>
        <v>Brazil</v>
      </c>
      <c r="I5" s="28">
        <f>_xll.XLOOKUP(E5,E5:E10,E5)</f>
        <v>9.6588369667775731E-2</v>
      </c>
      <c r="J5" t="e">
        <f>xloo</f>
        <v>#NAME?</v>
      </c>
      <c r="K5">
        <v>0</v>
      </c>
      <c r="L5">
        <v>1</v>
      </c>
    </row>
    <row r="6" spans="3:17" x14ac:dyDescent="0.3">
      <c r="C6" s="24" t="s">
        <v>72</v>
      </c>
      <c r="D6" s="39">
        <v>62256</v>
      </c>
      <c r="E6" s="29">
        <v>9.6613199582857426E-2</v>
      </c>
      <c r="H6" t="str">
        <f>_xll.XLOOKUP(C6,C6:C11,C6)</f>
        <v>Canada</v>
      </c>
      <c r="I6" s="28">
        <f>_xll.XLOOKUP(E6,E6:E11,E6)</f>
        <v>9.6613199582857426E-2</v>
      </c>
      <c r="K6">
        <f>SIN(H15*2*PI())</f>
        <v>0.99364488426505715</v>
      </c>
      <c r="L6">
        <f>COS(I15*2*PI())</f>
        <v>-0.11256040144687304</v>
      </c>
    </row>
    <row r="7" spans="3:17" x14ac:dyDescent="0.3">
      <c r="C7" s="24" t="s">
        <v>67</v>
      </c>
      <c r="D7" s="39">
        <v>190380</v>
      </c>
      <c r="E7" s="29">
        <v>0.29544495207826388</v>
      </c>
      <c r="H7" t="str">
        <f>_xll.XLOOKUP(C7,C7:C12,C7)</f>
        <v>Egypt</v>
      </c>
      <c r="I7" s="28">
        <f>_xll.XLOOKUP(E7,E7:E12,E7)</f>
        <v>0.29544495207826388</v>
      </c>
    </row>
    <row r="8" spans="3:17" ht="32.4" customHeight="1" x14ac:dyDescent="0.3">
      <c r="C8" s="24" t="s">
        <v>69</v>
      </c>
      <c r="D8" s="39">
        <v>112620</v>
      </c>
      <c r="E8" s="29">
        <v>0.17477156478124845</v>
      </c>
      <c r="H8" t="str">
        <f>_xll.XLOOKUP(C8,C8:C13,C8)</f>
        <v>Russia</v>
      </c>
      <c r="I8" s="28">
        <f>_xll.XLOOKUP(E8,E8:E13,E8)</f>
        <v>0.17477156478124845</v>
      </c>
      <c r="Q8" s="51" t="str">
        <f>M31</f>
        <v/>
      </c>
    </row>
    <row r="9" spans="3:17" x14ac:dyDescent="0.3">
      <c r="C9" s="24" t="s">
        <v>70</v>
      </c>
      <c r="D9" s="39">
        <v>106948</v>
      </c>
      <c r="E9" s="29">
        <v>0.1659693598847892</v>
      </c>
      <c r="H9" t="str">
        <f>_xll.XLOOKUP(C9,C9:C14,C9)</f>
        <v>United Kingdom</v>
      </c>
      <c r="I9" s="28">
        <f>_xll.XLOOKUP(E9,E9:E14,E9)</f>
        <v>0.1659693598847892</v>
      </c>
    </row>
    <row r="10" spans="3:17" x14ac:dyDescent="0.3">
      <c r="C10" s="24" t="s">
        <v>68</v>
      </c>
      <c r="D10" s="39">
        <v>109940</v>
      </c>
      <c r="E10" s="29">
        <v>0.17061255400506531</v>
      </c>
      <c r="H10" t="str">
        <f>_xll.XLOOKUP(C10,C10:C15,C10)</f>
        <v>USA</v>
      </c>
      <c r="I10" s="28">
        <f>_xll.XLOOKUP(E10,E10:E15,E10)</f>
        <v>0.17061255400506531</v>
      </c>
    </row>
    <row r="11" spans="3:17" x14ac:dyDescent="0.3">
      <c r="C11" s="24" t="s">
        <v>46</v>
      </c>
      <c r="D11" s="39">
        <v>644384</v>
      </c>
      <c r="E11" s="29">
        <v>1</v>
      </c>
    </row>
    <row r="14" spans="3:17" x14ac:dyDescent="0.3">
      <c r="C14" t="s">
        <v>73</v>
      </c>
      <c r="D14" t="s">
        <v>76</v>
      </c>
      <c r="G14" t="s">
        <v>78</v>
      </c>
      <c r="H14" t="s">
        <v>79</v>
      </c>
      <c r="I14" t="s">
        <v>77</v>
      </c>
    </row>
    <row r="15" spans="3:17" x14ac:dyDescent="0.3">
      <c r="C15" s="60">
        <v>644384</v>
      </c>
      <c r="D15" s="60">
        <v>880249</v>
      </c>
      <c r="G15" s="29">
        <f>SUM(E5:E10)</f>
        <v>1</v>
      </c>
      <c r="H15" s="29">
        <f>G15-I15</f>
        <v>0.26795259068740773</v>
      </c>
      <c r="I15" s="28">
        <f>GETPIVOTDATA("Sum of Amount",$C$14)/GETPIVOTDATA("Sum of Target",$C$14)</f>
        <v>0.73204740931259227</v>
      </c>
    </row>
    <row r="20" spans="3:15" x14ac:dyDescent="0.3">
      <c r="C20" t="s">
        <v>66</v>
      </c>
      <c r="D20" t="s">
        <v>75</v>
      </c>
    </row>
    <row r="21" spans="3:15" x14ac:dyDescent="0.3">
      <c r="C21" t="str">
        <f>_xll.XLOOKUP(C5,C5:C10,C5)</f>
        <v>Brazil</v>
      </c>
      <c r="D21">
        <v>0.26617851273559845</v>
      </c>
    </row>
    <row r="22" spans="3:15" x14ac:dyDescent="0.3">
      <c r="C22" t="str">
        <f>_xll.XLOOKUP(C6,C6:C11,C6)</f>
        <v>Canada</v>
      </c>
      <c r="D22">
        <v>0.18520129359756193</v>
      </c>
    </row>
    <row r="23" spans="3:15" x14ac:dyDescent="0.3">
      <c r="C23" t="str">
        <f>_xll.XLOOKUP(C7,C7:C12,C7)</f>
        <v>Egypt</v>
      </c>
      <c r="D23">
        <v>0.17963111965777448</v>
      </c>
    </row>
    <row r="24" spans="3:15" x14ac:dyDescent="0.3">
      <c r="C24" t="str">
        <f>_xll.XLOOKUP(C8,C8:C13,C8)</f>
        <v>Russia</v>
      </c>
      <c r="D24">
        <v>0.16327475279052356</v>
      </c>
    </row>
    <row r="25" spans="3:15" x14ac:dyDescent="0.3">
      <c r="C25" t="str">
        <f>_xll.XLOOKUP(C9,C9:C14,C9)</f>
        <v>United Kingdom</v>
      </c>
      <c r="D25">
        <v>0.10561273466648856</v>
      </c>
    </row>
    <row r="26" spans="3:15" x14ac:dyDescent="0.3">
      <c r="C26" t="str">
        <f>_xll.XLOOKUP(C10,C10:C15,C10)</f>
        <v>USA</v>
      </c>
      <c r="D26">
        <v>0.10010158655205301</v>
      </c>
    </row>
    <row r="28" spans="3:15" x14ac:dyDescent="0.3">
      <c r="L28" t="s">
        <v>82</v>
      </c>
      <c r="N28" t="s">
        <v>83</v>
      </c>
    </row>
    <row r="29" spans="3:15" ht="19.8" x14ac:dyDescent="0.3">
      <c r="F29" s="47" t="s">
        <v>45</v>
      </c>
      <c r="G29" t="s">
        <v>73</v>
      </c>
      <c r="H29" t="s">
        <v>74</v>
      </c>
      <c r="K29" s="24" t="s">
        <v>67</v>
      </c>
      <c r="L29" s="42" t="str">
        <f>IF(K29=$F$30,"●","")</f>
        <v>●</v>
      </c>
      <c r="M29" s="43" t="str">
        <f t="shared" ref="M29:M34" si="0">IF(K29=$F$30,"●","")</f>
        <v>●</v>
      </c>
      <c r="N29" s="44" t="str">
        <f t="shared" ref="N29:N34" si="1">IF(K29=$F$30,"","●")</f>
        <v/>
      </c>
      <c r="O29" s="45" t="str">
        <f t="shared" ref="O29:O34" si="2">IF(K29=$F$30,"","●")</f>
        <v/>
      </c>
    </row>
    <row r="30" spans="3:15" ht="19.8" x14ac:dyDescent="0.3">
      <c r="F30" s="24" t="s">
        <v>67</v>
      </c>
      <c r="G30" s="60">
        <v>190380</v>
      </c>
      <c r="H30" s="25">
        <v>0.29544495207826388</v>
      </c>
      <c r="K30" s="24" t="s">
        <v>68</v>
      </c>
      <c r="L30" s="42" t="str">
        <f t="shared" ref="L30:L36" si="3">IF(K30=$F$30,"●","")</f>
        <v/>
      </c>
      <c r="M30" s="43" t="str">
        <f t="shared" si="0"/>
        <v/>
      </c>
      <c r="N30" s="44" t="str">
        <f t="shared" si="1"/>
        <v>●</v>
      </c>
      <c r="O30" s="45" t="str">
        <f t="shared" si="2"/>
        <v>●</v>
      </c>
    </row>
    <row r="31" spans="3:15" ht="19.8" x14ac:dyDescent="0.3">
      <c r="F31" s="24" t="s">
        <v>69</v>
      </c>
      <c r="G31" s="60">
        <v>112620</v>
      </c>
      <c r="H31" s="25">
        <v>0.17477156478124845</v>
      </c>
      <c r="K31" s="24" t="s">
        <v>69</v>
      </c>
      <c r="L31" s="42" t="str">
        <f t="shared" si="3"/>
        <v/>
      </c>
      <c r="M31" s="43" t="str">
        <f t="shared" si="0"/>
        <v/>
      </c>
      <c r="N31" s="44" t="str">
        <f t="shared" si="1"/>
        <v>●</v>
      </c>
      <c r="O31" s="45" t="str">
        <f t="shared" si="2"/>
        <v>●</v>
      </c>
    </row>
    <row r="32" spans="3:15" ht="19.8" x14ac:dyDescent="0.3">
      <c r="F32" s="24" t="s">
        <v>68</v>
      </c>
      <c r="G32" s="60">
        <v>109940</v>
      </c>
      <c r="H32" s="25">
        <v>0.17061255400506531</v>
      </c>
      <c r="K32" s="24" t="s">
        <v>70</v>
      </c>
      <c r="L32" s="42" t="str">
        <f t="shared" si="3"/>
        <v/>
      </c>
      <c r="M32" s="43" t="str">
        <f t="shared" si="0"/>
        <v/>
      </c>
      <c r="N32" s="44" t="str">
        <f t="shared" si="1"/>
        <v>●</v>
      </c>
      <c r="O32" s="45" t="str">
        <f t="shared" si="2"/>
        <v>●</v>
      </c>
    </row>
    <row r="33" spans="3:15" ht="19.8" x14ac:dyDescent="0.3">
      <c r="F33" s="24" t="s">
        <v>70</v>
      </c>
      <c r="G33" s="60">
        <v>106948</v>
      </c>
      <c r="H33" s="25">
        <v>0.1659693598847892</v>
      </c>
      <c r="K33" s="24" t="s">
        <v>72</v>
      </c>
      <c r="L33" s="42" t="str">
        <f t="shared" si="3"/>
        <v/>
      </c>
      <c r="M33" s="43" t="str">
        <f t="shared" si="0"/>
        <v/>
      </c>
      <c r="N33" s="44" t="str">
        <f t="shared" si="1"/>
        <v>●</v>
      </c>
      <c r="O33" s="45" t="str">
        <f t="shared" si="2"/>
        <v>●</v>
      </c>
    </row>
    <row r="34" spans="3:15" ht="19.8" x14ac:dyDescent="0.3">
      <c r="F34" s="24" t="s">
        <v>72</v>
      </c>
      <c r="G34" s="60">
        <v>62256</v>
      </c>
      <c r="H34" s="25">
        <v>9.6613199582857426E-2</v>
      </c>
      <c r="K34" s="24" t="s">
        <v>71</v>
      </c>
      <c r="L34" s="42" t="str">
        <f t="shared" si="3"/>
        <v/>
      </c>
      <c r="M34" s="43" t="str">
        <f t="shared" si="0"/>
        <v/>
      </c>
      <c r="N34" s="44" t="str">
        <f t="shared" si="1"/>
        <v>●</v>
      </c>
      <c r="O34" s="45" t="str">
        <f t="shared" si="2"/>
        <v>●</v>
      </c>
    </row>
    <row r="35" spans="3:15" ht="19.8" x14ac:dyDescent="0.4">
      <c r="F35" s="24" t="s">
        <v>71</v>
      </c>
      <c r="G35" s="60">
        <v>62240</v>
      </c>
      <c r="H35" s="25">
        <v>9.6588369667775731E-2</v>
      </c>
      <c r="L35" s="42" t="str">
        <f t="shared" si="3"/>
        <v/>
      </c>
      <c r="M35" s="46"/>
      <c r="N35" s="44"/>
      <c r="O35" s="46"/>
    </row>
    <row r="36" spans="3:15" ht="19.8" x14ac:dyDescent="0.3">
      <c r="F36" s="24" t="s">
        <v>46</v>
      </c>
      <c r="G36" s="60">
        <v>644384</v>
      </c>
      <c r="H36" s="25">
        <v>1</v>
      </c>
      <c r="L36" s="42" t="str">
        <f t="shared" si="3"/>
        <v/>
      </c>
    </row>
    <row r="41" spans="3:15" ht="21" x14ac:dyDescent="0.4">
      <c r="C41" t="s">
        <v>73</v>
      </c>
      <c r="D41" t="s">
        <v>76</v>
      </c>
      <c r="F41" t="s">
        <v>114</v>
      </c>
      <c r="G41" t="s">
        <v>115</v>
      </c>
      <c r="I41" s="48" t="s">
        <v>84</v>
      </c>
      <c r="J41" s="48" t="s">
        <v>85</v>
      </c>
      <c r="K41" s="48" t="s">
        <v>86</v>
      </c>
      <c r="L41" s="48" t="s">
        <v>87</v>
      </c>
      <c r="N41" s="48" t="s">
        <v>88</v>
      </c>
    </row>
    <row r="42" spans="3:15" x14ac:dyDescent="0.3">
      <c r="C42" s="60">
        <v>161096</v>
      </c>
      <c r="D42" s="60">
        <v>220062.2699999999</v>
      </c>
      <c r="F42" s="28">
        <f>GETPIVOTDATA("Sum of Amount",$C$41)/GETPIVOTDATA("Sum of Target",$C$41)</f>
        <v>0.73204734278165939</v>
      </c>
      <c r="G42" s="28">
        <f>100%-F42</f>
        <v>0.26795265721834061</v>
      </c>
      <c r="I42" s="25">
        <v>9.1999999999999998E-2</v>
      </c>
      <c r="J42" s="25">
        <v>7.3999999999999996E-2</v>
      </c>
      <c r="K42" s="25">
        <v>6.2E-2</v>
      </c>
      <c r="L42" s="25">
        <f>SUM(I42:K42)</f>
        <v>0.22799999999999998</v>
      </c>
      <c r="N42" s="49">
        <f>100%-L42</f>
        <v>0.77200000000000002</v>
      </c>
    </row>
    <row r="43" spans="3:15" x14ac:dyDescent="0.3">
      <c r="I43" s="50">
        <f>I42*GETPIVOTDATA("Sum of Amount",$C$4)</f>
        <v>59283.328000000001</v>
      </c>
      <c r="J43" s="50">
        <f>J42*GETPIVOTDATA("Sum of Amount",$C$4)</f>
        <v>47684.415999999997</v>
      </c>
      <c r="K43" s="50">
        <f>K42*GETPIVOTDATA("Sum of Amount",$C$4)</f>
        <v>39951.807999999997</v>
      </c>
      <c r="L43" s="50">
        <f>L42*GETPIVOTDATA("Sum of Amount",$C$4)</f>
        <v>146919.552</v>
      </c>
    </row>
    <row r="44" spans="3:15" ht="21" x14ac:dyDescent="0.4">
      <c r="F44" t="s">
        <v>80</v>
      </c>
      <c r="G44" t="s">
        <v>81</v>
      </c>
      <c r="L44" s="48"/>
    </row>
    <row r="45" spans="3:15" x14ac:dyDescent="0.3">
      <c r="F45">
        <v>0</v>
      </c>
      <c r="G45">
        <v>1</v>
      </c>
    </row>
    <row r="46" spans="3:15" x14ac:dyDescent="0.3">
      <c r="F46">
        <f>SIN(F42*2*PI())</f>
        <v>-0.99364483721177566</v>
      </c>
      <c r="G46">
        <f>COS(G42*2*PI())</f>
        <v>-0.11256081681643809</v>
      </c>
    </row>
    <row r="49" spans="3:25" x14ac:dyDescent="0.3">
      <c r="C49" s="47" t="s">
        <v>45</v>
      </c>
      <c r="D49" t="s">
        <v>129</v>
      </c>
      <c r="E49" t="s">
        <v>119</v>
      </c>
      <c r="F49" t="s">
        <v>130</v>
      </c>
    </row>
    <row r="50" spans="3:25" x14ac:dyDescent="0.3">
      <c r="C50" s="24" t="s">
        <v>101</v>
      </c>
      <c r="D50">
        <v>2453</v>
      </c>
      <c r="E50">
        <v>2453</v>
      </c>
    </row>
    <row r="51" spans="3:25" x14ac:dyDescent="0.3">
      <c r="C51" s="32" t="s">
        <v>112</v>
      </c>
      <c r="D51">
        <v>419</v>
      </c>
      <c r="E51">
        <v>419</v>
      </c>
      <c r="F51" s="28">
        <f>D51/D50</f>
        <v>0.17081125152874033</v>
      </c>
    </row>
    <row r="52" spans="3:25" x14ac:dyDescent="0.3">
      <c r="C52" s="57" t="s">
        <v>108</v>
      </c>
      <c r="D52">
        <v>419</v>
      </c>
      <c r="E52">
        <v>419</v>
      </c>
      <c r="F52" s="28">
        <f>D58/D51*100</f>
        <v>141.76610978520284</v>
      </c>
    </row>
    <row r="53" spans="3:25" x14ac:dyDescent="0.3">
      <c r="C53" s="32" t="s">
        <v>99</v>
      </c>
      <c r="D53">
        <v>2034</v>
      </c>
      <c r="E53">
        <v>2034</v>
      </c>
      <c r="F53" s="28">
        <f t="shared" ref="F53:F62" si="4">D59/D52</f>
        <v>2.386634844868735E-2</v>
      </c>
    </row>
    <row r="54" spans="3:25" x14ac:dyDescent="0.3">
      <c r="C54" s="57" t="s">
        <v>108</v>
      </c>
      <c r="D54">
        <v>290</v>
      </c>
      <c r="E54">
        <v>290</v>
      </c>
      <c r="F54" s="28">
        <f t="shared" si="4"/>
        <v>2.8515240904621434E-2</v>
      </c>
    </row>
    <row r="55" spans="3:25" x14ac:dyDescent="0.3">
      <c r="C55" s="57" t="s">
        <v>100</v>
      </c>
      <c r="D55">
        <v>1744</v>
      </c>
      <c r="E55">
        <v>1744</v>
      </c>
      <c r="F55" s="28">
        <f t="shared" si="4"/>
        <v>1.3793103448275862E-2</v>
      </c>
    </row>
    <row r="56" spans="3:25" x14ac:dyDescent="0.3">
      <c r="C56" s="24" t="s">
        <v>110</v>
      </c>
      <c r="D56">
        <v>662</v>
      </c>
      <c r="E56">
        <v>662</v>
      </c>
      <c r="F56" s="28">
        <f t="shared" si="4"/>
        <v>3.096330275229358E-2</v>
      </c>
    </row>
    <row r="57" spans="3:25" x14ac:dyDescent="0.3">
      <c r="C57" s="32" t="s">
        <v>112</v>
      </c>
      <c r="D57">
        <v>604</v>
      </c>
      <c r="E57">
        <v>604</v>
      </c>
      <c r="F57" s="28">
        <f>E57/GETPIVOTDATA("Count of Registration Status",$C$49,"Sale Status","Paid")</f>
        <v>0.2462291072156543</v>
      </c>
    </row>
    <row r="58" spans="3:25" x14ac:dyDescent="0.3">
      <c r="C58" s="57" t="s">
        <v>108</v>
      </c>
      <c r="D58">
        <v>594</v>
      </c>
      <c r="E58">
        <v>594</v>
      </c>
      <c r="F58" s="28">
        <f t="shared" si="4"/>
        <v>0</v>
      </c>
    </row>
    <row r="59" spans="3:25" x14ac:dyDescent="0.3">
      <c r="C59" s="57" t="s">
        <v>100</v>
      </c>
      <c r="D59">
        <v>10</v>
      </c>
      <c r="E59">
        <v>10</v>
      </c>
      <c r="F59" s="28">
        <f t="shared" si="4"/>
        <v>0</v>
      </c>
    </row>
    <row r="60" spans="3:25" x14ac:dyDescent="0.3">
      <c r="C60" s="32" t="s">
        <v>99</v>
      </c>
      <c r="D60">
        <v>58</v>
      </c>
      <c r="E60">
        <v>58</v>
      </c>
      <c r="F60" s="28">
        <f t="shared" si="4"/>
        <v>0</v>
      </c>
    </row>
    <row r="61" spans="3:25" x14ac:dyDescent="0.3">
      <c r="C61" s="57" t="s">
        <v>108</v>
      </c>
      <c r="D61">
        <v>4</v>
      </c>
      <c r="E61">
        <v>4</v>
      </c>
      <c r="F61" s="28">
        <f t="shared" si="4"/>
        <v>0</v>
      </c>
    </row>
    <row r="62" spans="3:25" ht="13.2" customHeight="1" x14ac:dyDescent="0.3">
      <c r="C62" s="57" t="s">
        <v>100</v>
      </c>
      <c r="D62">
        <v>54</v>
      </c>
      <c r="E62">
        <v>54</v>
      </c>
      <c r="F62" s="28">
        <f t="shared" si="4"/>
        <v>0</v>
      </c>
      <c r="Q62" s="47" t="s">
        <v>45</v>
      </c>
      <c r="R62" t="s">
        <v>117</v>
      </c>
      <c r="V62" t="s">
        <v>120</v>
      </c>
      <c r="W62" t="s">
        <v>121</v>
      </c>
      <c r="X62" t="s">
        <v>122</v>
      </c>
      <c r="Y62" t="s">
        <v>123</v>
      </c>
    </row>
    <row r="63" spans="3:25" ht="161.4" customHeight="1" x14ac:dyDescent="5.7">
      <c r="C63" s="24" t="s">
        <v>46</v>
      </c>
      <c r="D63">
        <v>3115</v>
      </c>
      <c r="E63">
        <v>3115</v>
      </c>
      <c r="Q63" s="24" t="s">
        <v>109</v>
      </c>
      <c r="R63" s="60">
        <v>256</v>
      </c>
      <c r="U63" s="24" t="s">
        <v>109</v>
      </c>
      <c r="V63" s="54" t="str">
        <f>IF(U63=Q63,"|","")</f>
        <v>|</v>
      </c>
      <c r="W63" s="53" t="str">
        <f>IF(U63=$Q$63,"○","")</f>
        <v>○</v>
      </c>
      <c r="X63" s="53" t="str">
        <f>IF(U63=Q63:Q63,"","●")</f>
        <v/>
      </c>
      <c r="Y63">
        <f>_xll.XLOOKUP(Q63, Q63:Q64, R63:R64)</f>
        <v>256</v>
      </c>
    </row>
    <row r="64" spans="3:25" ht="111.6" customHeight="1" x14ac:dyDescent="5.7">
      <c r="Q64" s="24" t="s">
        <v>97</v>
      </c>
      <c r="R64" s="60">
        <v>128</v>
      </c>
      <c r="U64" s="24" t="s">
        <v>97</v>
      </c>
      <c r="V64" s="54" t="str">
        <f>IF(U64=Q63,"|","")</f>
        <v/>
      </c>
      <c r="W64" s="53" t="str">
        <f>IF(U64=$Q$63,"○","")</f>
        <v/>
      </c>
      <c r="X64" s="53" t="str">
        <f>IF(U64=Q63,"","●")</f>
        <v>●</v>
      </c>
      <c r="Y64">
        <f>_xll.XLOOKUP(Q64, Q64:Q65, R64:R65)</f>
        <v>128</v>
      </c>
    </row>
    <row r="65" spans="17:25" x14ac:dyDescent="0.3">
      <c r="Q65" s="24" t="s">
        <v>46</v>
      </c>
      <c r="R65" s="60">
        <v>384</v>
      </c>
      <c r="X65" s="53"/>
    </row>
    <row r="66" spans="17:25" x14ac:dyDescent="0.3">
      <c r="X66" s="53"/>
    </row>
    <row r="67" spans="17:25" x14ac:dyDescent="0.3">
      <c r="X67" s="53"/>
    </row>
    <row r="68" spans="17:25" x14ac:dyDescent="0.3">
      <c r="Q68" s="47" t="s">
        <v>45</v>
      </c>
      <c r="R68" t="s">
        <v>118</v>
      </c>
      <c r="X68" s="53"/>
    </row>
    <row r="69" spans="17:25" ht="372.6" x14ac:dyDescent="5.7">
      <c r="Q69" s="24" t="s">
        <v>98</v>
      </c>
      <c r="R69" s="60">
        <v>256</v>
      </c>
      <c r="U69" s="24" t="s">
        <v>111</v>
      </c>
      <c r="V69" s="55" t="str">
        <f>IF(U69=Q69,"|","")</f>
        <v/>
      </c>
      <c r="W69" t="str">
        <f>IF(U69=Q69,"○","")</f>
        <v/>
      </c>
      <c r="X69" s="53" t="str">
        <f>IF(U69=Q69,"","●")</f>
        <v>●</v>
      </c>
      <c r="Y69">
        <f>_xll.XLOOKUP(Q70,$Q$69:$Q$70,$R$69:$R$70)</f>
        <v>128</v>
      </c>
    </row>
    <row r="70" spans="17:25" ht="372.6" x14ac:dyDescent="5.7">
      <c r="Q70" s="24" t="s">
        <v>111</v>
      </c>
      <c r="R70" s="60">
        <v>128</v>
      </c>
      <c r="U70" s="24" t="s">
        <v>98</v>
      </c>
      <c r="V70" s="55" t="str">
        <f>IF(U69=Q70,"|","")</f>
        <v>|</v>
      </c>
      <c r="W70" t="str">
        <f>IF(U70=Q69,"○","")</f>
        <v>○</v>
      </c>
      <c r="X70" s="53" t="str">
        <f>IF(U70=Q69,"","●")</f>
        <v/>
      </c>
      <c r="Y70">
        <f>_xll.XLOOKUP(Q69,$Q$69:$Q$70,$R$69:$R$70)</f>
        <v>256</v>
      </c>
    </row>
    <row r="71" spans="17:25" x14ac:dyDescent="0.3">
      <c r="Q71" s="24" t="s">
        <v>46</v>
      </c>
      <c r="R71" s="60">
        <v>384</v>
      </c>
      <c r="T71" t="s">
        <v>54</v>
      </c>
      <c r="W71" t="str">
        <f t="shared" ref="W71" si="5">IF(U71=Q71,"○","")</f>
        <v/>
      </c>
      <c r="X71" s="53"/>
    </row>
    <row r="72" spans="17:25" x14ac:dyDescent="0.3">
      <c r="X72" s="53"/>
    </row>
    <row r="73" spans="17:25" x14ac:dyDescent="0.3">
      <c r="X73" s="53"/>
    </row>
    <row r="74" spans="17:25" x14ac:dyDescent="0.3">
      <c r="Q74" s="47" t="s">
        <v>45</v>
      </c>
      <c r="R74" t="s">
        <v>119</v>
      </c>
      <c r="X74" s="53"/>
    </row>
    <row r="75" spans="17:25" ht="256.8" customHeight="1" x14ac:dyDescent="2">
      <c r="Q75" s="24" t="s">
        <v>100</v>
      </c>
      <c r="R75" s="60">
        <v>256</v>
      </c>
      <c r="U75" s="24" t="s">
        <v>108</v>
      </c>
      <c r="V75" s="56" t="str">
        <f>IF(U75=Q75,"|","")</f>
        <v/>
      </c>
      <c r="W75" t="str">
        <f>IF(U75=Q75,"○","")</f>
        <v/>
      </c>
      <c r="X75" s="53" t="str">
        <f>IF(U75=Q75,"","●")</f>
        <v>●</v>
      </c>
      <c r="Y75">
        <f>_xll.XLOOKUP(Q75,Q75:Q76,R75:R76)</f>
        <v>256</v>
      </c>
    </row>
    <row r="76" spans="17:25" ht="125.4" x14ac:dyDescent="2">
      <c r="Q76" s="24" t="s">
        <v>108</v>
      </c>
      <c r="R76" s="60">
        <v>128</v>
      </c>
      <c r="U76" s="24" t="s">
        <v>100</v>
      </c>
      <c r="V76" s="56" t="str">
        <f>IF(U76=Q75,"|","")</f>
        <v>|</v>
      </c>
      <c r="W76" t="str">
        <f>IF(U76=Q75,"○","")</f>
        <v>○</v>
      </c>
      <c r="X76" s="53" t="str">
        <f>IF(U76=Q75,"","●")</f>
        <v/>
      </c>
      <c r="Y76">
        <f>_xll.XLOOKUP(Q76,Q76:Q77,R76:R77)</f>
        <v>128</v>
      </c>
    </row>
    <row r="77" spans="17:25" x14ac:dyDescent="0.3">
      <c r="Q77" s="24" t="s">
        <v>46</v>
      </c>
      <c r="R77" s="60">
        <v>384</v>
      </c>
    </row>
    <row r="87" spans="4:19" x14ac:dyDescent="0.3">
      <c r="D87" s="47" t="s">
        <v>54</v>
      </c>
      <c r="E87" t="s">
        <v>73</v>
      </c>
      <c r="Q87" s="47" t="s">
        <v>45</v>
      </c>
      <c r="R87" t="s">
        <v>124</v>
      </c>
      <c r="S87" t="s">
        <v>126</v>
      </c>
    </row>
    <row r="88" spans="4:19" x14ac:dyDescent="0.3">
      <c r="D88" s="24" t="s">
        <v>102</v>
      </c>
      <c r="E88" s="39">
        <v>53803</v>
      </c>
      <c r="G88" s="24" t="str">
        <f>D88</f>
        <v>Shipment</v>
      </c>
      <c r="H88" s="50">
        <f>E88</f>
        <v>53803</v>
      </c>
      <c r="J88" t="s">
        <v>113</v>
      </c>
      <c r="K88" s="39">
        <f>_xll.XLOOKUP(D88,D88:D90,E88:E90)</f>
        <v>53803</v>
      </c>
      <c r="Q88" s="24" t="s">
        <v>101</v>
      </c>
      <c r="R88" s="60">
        <v>256</v>
      </c>
      <c r="S88" s="29">
        <v>0.66666666666666663</v>
      </c>
    </row>
    <row r="89" spans="4:19" x14ac:dyDescent="0.3">
      <c r="D89" s="24" t="s">
        <v>104</v>
      </c>
      <c r="E89" s="39">
        <v>55489</v>
      </c>
      <c r="G89" s="24" t="str">
        <f>D89</f>
        <v>Download</v>
      </c>
      <c r="H89" s="50">
        <f t="shared" ref="H89:H90" si="6">E89</f>
        <v>55489</v>
      </c>
      <c r="J89" t="s">
        <v>104</v>
      </c>
      <c r="K89" s="39">
        <f>_xll.XLOOKUP(D89,D89:D91,E89:E91)</f>
        <v>55489</v>
      </c>
      <c r="Q89" s="24" t="s">
        <v>110</v>
      </c>
      <c r="R89" s="60">
        <v>128</v>
      </c>
      <c r="S89" s="29">
        <v>0.33333333333333331</v>
      </c>
    </row>
    <row r="90" spans="4:19" x14ac:dyDescent="0.3">
      <c r="D90" s="24" t="s">
        <v>113</v>
      </c>
      <c r="E90" s="39">
        <v>51804</v>
      </c>
      <c r="G90" s="24" t="str">
        <f>D90</f>
        <v>Branch</v>
      </c>
      <c r="H90" s="50">
        <f t="shared" si="6"/>
        <v>51804</v>
      </c>
      <c r="J90" t="s">
        <v>102</v>
      </c>
      <c r="K90" s="39">
        <f>_xll.XLOOKUP(D90,D90:D92,E90:E92)</f>
        <v>51804</v>
      </c>
      <c r="Q90" s="24" t="s">
        <v>46</v>
      </c>
      <c r="R90" s="60">
        <v>384</v>
      </c>
      <c r="S90" s="29">
        <v>1</v>
      </c>
    </row>
    <row r="91" spans="4:19" x14ac:dyDescent="0.3">
      <c r="D91" s="24" t="s">
        <v>46</v>
      </c>
      <c r="E91" s="39">
        <v>161096</v>
      </c>
      <c r="H91" s="50">
        <f>SUM(H88:H90)</f>
        <v>161096</v>
      </c>
      <c r="K91" s="39">
        <f>SUM(K88:K90)</f>
        <v>161096</v>
      </c>
    </row>
    <row r="95" spans="4:19" x14ac:dyDescent="0.3">
      <c r="E95" s="47" t="s">
        <v>45</v>
      </c>
      <c r="F95" t="s">
        <v>125</v>
      </c>
    </row>
    <row r="96" spans="4:19" x14ac:dyDescent="0.3">
      <c r="E96" s="24" t="s">
        <v>113</v>
      </c>
      <c r="F96" s="60">
        <v>128</v>
      </c>
    </row>
    <row r="97" spans="5:6" x14ac:dyDescent="0.3">
      <c r="E97" s="24" t="s">
        <v>104</v>
      </c>
      <c r="F97" s="60">
        <v>128</v>
      </c>
    </row>
    <row r="98" spans="5:6" x14ac:dyDescent="0.3">
      <c r="E98" s="24" t="s">
        <v>102</v>
      </c>
      <c r="F98" s="60">
        <v>128</v>
      </c>
    </row>
    <row r="99" spans="5:6" x14ac:dyDescent="0.3">
      <c r="E99" s="24" t="s">
        <v>46</v>
      </c>
      <c r="F99" s="60">
        <v>384</v>
      </c>
    </row>
    <row r="130" spans="5:15" x14ac:dyDescent="0.3">
      <c r="E130" s="1"/>
      <c r="F130" s="1"/>
      <c r="G130" s="1"/>
      <c r="H130" s="1"/>
      <c r="I130" s="1"/>
      <c r="J130" s="1"/>
      <c r="K130" s="1"/>
      <c r="L130" s="1"/>
      <c r="M130" s="1"/>
      <c r="N130" s="1"/>
      <c r="O130" s="1"/>
    </row>
    <row r="131" spans="5:15" x14ac:dyDescent="0.3">
      <c r="E131" s="1"/>
      <c r="F131" s="1"/>
      <c r="G131" s="1"/>
      <c r="H131" s="1"/>
      <c r="I131" s="1"/>
      <c r="J131" s="1"/>
      <c r="K131" s="1"/>
      <c r="L131" s="1"/>
      <c r="M131" s="1"/>
      <c r="N131" s="1"/>
      <c r="O131" s="1"/>
    </row>
    <row r="132" spans="5:15" x14ac:dyDescent="0.3">
      <c r="E132" s="1"/>
      <c r="F132" s="1"/>
      <c r="G132" s="1"/>
      <c r="H132" s="1"/>
      <c r="I132" s="1"/>
      <c r="J132" s="1"/>
      <c r="K132" s="1"/>
      <c r="L132" s="1"/>
      <c r="M132" s="1"/>
      <c r="N132" s="1"/>
      <c r="O132" s="1"/>
    </row>
    <row r="133" spans="5:15" x14ac:dyDescent="0.3">
      <c r="E133" s="1"/>
      <c r="F133" s="1"/>
      <c r="G133" s="1"/>
      <c r="H133" s="1"/>
      <c r="I133" s="1"/>
      <c r="J133" s="1"/>
      <c r="K133" s="1"/>
      <c r="L133" s="1"/>
      <c r="M133" s="1"/>
      <c r="N133" s="1"/>
      <c r="O133" s="1"/>
    </row>
    <row r="134" spans="5:15" x14ac:dyDescent="0.3">
      <c r="E134" s="1"/>
      <c r="F134" s="1"/>
      <c r="G134" s="1"/>
      <c r="H134" s="1"/>
      <c r="I134" s="1"/>
      <c r="J134" s="1"/>
      <c r="K134" s="1"/>
      <c r="L134" s="1"/>
      <c r="M134" s="1"/>
      <c r="N134" s="1"/>
      <c r="O134" s="1"/>
    </row>
    <row r="135" spans="5:15" x14ac:dyDescent="0.3">
      <c r="E135" s="1"/>
      <c r="F135" s="1"/>
      <c r="G135" s="1"/>
      <c r="H135" s="1"/>
      <c r="I135" s="1"/>
      <c r="J135" s="1"/>
      <c r="K135" s="1"/>
      <c r="L135" s="1"/>
      <c r="M135" s="1"/>
      <c r="N135" s="1"/>
      <c r="O135" s="1"/>
    </row>
    <row r="136" spans="5:15" x14ac:dyDescent="0.3">
      <c r="E136" s="1"/>
      <c r="F136" s="1"/>
      <c r="G136" s="1"/>
      <c r="H136" s="1"/>
      <c r="I136" s="1"/>
      <c r="J136" s="1"/>
      <c r="K136" s="1"/>
      <c r="L136" s="1"/>
      <c r="M136" s="1"/>
      <c r="N136" s="1"/>
      <c r="O136" s="1"/>
    </row>
    <row r="137" spans="5:15" x14ac:dyDescent="0.3">
      <c r="E137" s="1"/>
      <c r="F137" s="1"/>
      <c r="G137" s="1"/>
      <c r="H137" s="1"/>
      <c r="I137" s="1"/>
      <c r="J137" s="1"/>
      <c r="K137" s="1"/>
      <c r="L137" s="1"/>
      <c r="M137" s="1"/>
      <c r="N137" s="1"/>
      <c r="O137" s="1"/>
    </row>
    <row r="138" spans="5:15" x14ac:dyDescent="0.3">
      <c r="E138" s="1"/>
      <c r="F138" s="1"/>
      <c r="G138" s="1"/>
      <c r="H138" s="1"/>
      <c r="I138" s="1"/>
      <c r="J138" s="1"/>
      <c r="K138" s="1"/>
      <c r="L138" s="1"/>
      <c r="M138" s="1"/>
      <c r="N138" s="1"/>
      <c r="O138" s="1"/>
    </row>
    <row r="139" spans="5:15" x14ac:dyDescent="0.3">
      <c r="E139" s="1"/>
      <c r="F139" s="1"/>
      <c r="G139" s="1"/>
      <c r="H139" s="1"/>
      <c r="I139" s="1"/>
      <c r="J139" s="1"/>
      <c r="K139" s="1"/>
      <c r="L139" s="1"/>
      <c r="M139" s="1"/>
      <c r="N139" s="1"/>
      <c r="O139" s="1"/>
    </row>
    <row r="140" spans="5:15" x14ac:dyDescent="0.3">
      <c r="E140" s="1"/>
      <c r="F140" s="1"/>
      <c r="G140" s="1"/>
      <c r="H140" s="1"/>
      <c r="I140" s="1"/>
      <c r="J140" s="1"/>
      <c r="K140" s="1"/>
      <c r="L140" s="1"/>
      <c r="M140" s="1"/>
      <c r="N140" s="1"/>
      <c r="O140" s="1"/>
    </row>
    <row r="141" spans="5:15" x14ac:dyDescent="0.3">
      <c r="E141" s="1"/>
      <c r="F141" s="1"/>
      <c r="G141" s="1"/>
      <c r="H141" s="1"/>
      <c r="I141" s="1"/>
      <c r="J141" s="1"/>
      <c r="K141" s="1"/>
      <c r="L141" s="1"/>
      <c r="M141" s="1"/>
      <c r="N141" s="1"/>
      <c r="O141" s="1"/>
    </row>
    <row r="142" spans="5:15" x14ac:dyDescent="0.3">
      <c r="E142" s="1"/>
      <c r="F142" s="1"/>
      <c r="G142" s="1"/>
      <c r="H142" s="1"/>
      <c r="I142" s="1"/>
      <c r="J142" s="1"/>
      <c r="K142" s="1"/>
      <c r="L142" s="1"/>
      <c r="M142" s="1"/>
      <c r="N142" s="1"/>
      <c r="O142" s="1"/>
    </row>
    <row r="143" spans="5:15" x14ac:dyDescent="0.3">
      <c r="E143" s="1"/>
      <c r="F143" s="1"/>
      <c r="G143" s="1"/>
      <c r="H143" s="1"/>
      <c r="I143" s="1"/>
      <c r="J143" s="1"/>
      <c r="K143" s="1"/>
      <c r="L143" s="1"/>
      <c r="M143" s="1"/>
      <c r="N143" s="1"/>
      <c r="O143" s="1"/>
    </row>
    <row r="144" spans="5:15" x14ac:dyDescent="0.3">
      <c r="E144" s="1"/>
      <c r="F144" s="1"/>
      <c r="G144" s="1"/>
      <c r="H144" s="1"/>
      <c r="I144" s="1"/>
      <c r="J144" s="1"/>
      <c r="K144" s="1"/>
      <c r="L144" s="1"/>
      <c r="M144" s="1"/>
      <c r="N144" s="1"/>
      <c r="O144" s="1"/>
    </row>
    <row r="145" spans="5:15" x14ac:dyDescent="0.3">
      <c r="E145" s="1"/>
      <c r="F145" s="1"/>
      <c r="G145" s="1"/>
      <c r="H145" s="1"/>
      <c r="I145" s="1"/>
      <c r="J145" s="1"/>
      <c r="K145" s="1"/>
      <c r="L145" s="1"/>
      <c r="M145" s="1"/>
      <c r="N145" s="1"/>
      <c r="O145" s="1"/>
    </row>
    <row r="146" spans="5:15" x14ac:dyDescent="0.3">
      <c r="E146" s="1"/>
      <c r="F146" s="1"/>
      <c r="G146" s="1"/>
      <c r="H146" s="1"/>
      <c r="I146" s="1"/>
      <c r="J146" s="1"/>
      <c r="K146" s="1"/>
      <c r="L146" s="1"/>
      <c r="M146" s="1"/>
      <c r="N146" s="1"/>
      <c r="O146" s="1"/>
    </row>
    <row r="147" spans="5:15" x14ac:dyDescent="0.3">
      <c r="E147" s="1"/>
      <c r="F147" s="1"/>
      <c r="G147" s="1"/>
      <c r="H147" s="1"/>
      <c r="I147" s="1"/>
      <c r="J147" s="1"/>
      <c r="K147" s="1"/>
      <c r="L147" s="1"/>
      <c r="M147" s="1"/>
      <c r="N147" s="1"/>
      <c r="O147" s="1"/>
    </row>
    <row r="148" spans="5:15" x14ac:dyDescent="0.3">
      <c r="E148" s="1"/>
      <c r="F148" s="1"/>
      <c r="G148" s="1"/>
      <c r="H148" s="1"/>
      <c r="I148" s="1"/>
      <c r="J148" s="1"/>
      <c r="K148" s="1"/>
      <c r="L148" s="1"/>
      <c r="M148" s="1"/>
      <c r="N148" s="1"/>
      <c r="O148" s="1"/>
    </row>
    <row r="149" spans="5:15" x14ac:dyDescent="0.3">
      <c r="E149" s="1"/>
      <c r="F149" s="1"/>
      <c r="G149" s="1"/>
      <c r="H149" s="1"/>
      <c r="I149" s="1"/>
      <c r="J149" s="1"/>
      <c r="K149" s="1"/>
      <c r="L149" s="1"/>
      <c r="M149" s="1"/>
      <c r="N149" s="1"/>
      <c r="O149" s="1"/>
    </row>
    <row r="150" spans="5:15" x14ac:dyDescent="0.3">
      <c r="E150" s="1"/>
      <c r="F150" s="1"/>
      <c r="G150" s="1"/>
      <c r="H150" s="1"/>
      <c r="I150" s="1"/>
      <c r="J150" s="1"/>
      <c r="K150" s="1"/>
      <c r="L150" s="1"/>
      <c r="M150" s="1"/>
      <c r="N150" s="1"/>
      <c r="O150" s="1"/>
    </row>
    <row r="151" spans="5:15" x14ac:dyDescent="0.3">
      <c r="E151" s="1"/>
      <c r="F151" s="1"/>
      <c r="G151" s="1"/>
      <c r="H151" s="1"/>
      <c r="I151" s="1"/>
      <c r="J151" s="1"/>
      <c r="K151" s="1"/>
      <c r="L151" s="1"/>
      <c r="M151" s="1"/>
      <c r="N151" s="1"/>
      <c r="O151" s="1"/>
    </row>
    <row r="152" spans="5:15" x14ac:dyDescent="0.3">
      <c r="E152" s="1"/>
      <c r="F152" s="1"/>
      <c r="G152" s="1"/>
      <c r="H152" s="1"/>
      <c r="I152" s="1"/>
      <c r="J152" s="1"/>
      <c r="K152" s="1"/>
      <c r="L152" s="1"/>
      <c r="M152" s="1"/>
      <c r="N152" s="1"/>
      <c r="O152" s="1"/>
    </row>
    <row r="153" spans="5:15" x14ac:dyDescent="0.3">
      <c r="E153" s="1"/>
      <c r="F153" s="1"/>
      <c r="G153" s="1"/>
      <c r="H153" s="1"/>
      <c r="I153" s="1"/>
      <c r="J153" s="1"/>
      <c r="K153" s="1"/>
      <c r="L153" s="1"/>
      <c r="M153" s="1"/>
      <c r="N153" s="1"/>
      <c r="O153" s="1"/>
    </row>
    <row r="154" spans="5:15" x14ac:dyDescent="0.3">
      <c r="E154" s="1"/>
      <c r="F154" s="1"/>
      <c r="G154" s="1"/>
      <c r="H154" s="1"/>
      <c r="I154" s="1"/>
      <c r="J154" s="1"/>
      <c r="K154" s="1"/>
      <c r="L154" s="1"/>
      <c r="M154" s="1"/>
      <c r="N154" s="1"/>
      <c r="O154" s="1"/>
    </row>
    <row r="155" spans="5:15" x14ac:dyDescent="0.3">
      <c r="E155" s="1"/>
      <c r="F155" s="1"/>
      <c r="G155" s="1"/>
      <c r="H155" s="1"/>
      <c r="I155" s="1"/>
      <c r="J155" s="1"/>
      <c r="K155" s="1"/>
      <c r="L155" s="1"/>
      <c r="M155" s="1"/>
      <c r="N155" s="1"/>
      <c r="O155" s="1"/>
    </row>
    <row r="156" spans="5:15" x14ac:dyDescent="0.3">
      <c r="E156" s="1"/>
      <c r="F156" s="1"/>
      <c r="G156" s="1"/>
      <c r="H156" s="1"/>
      <c r="I156" s="1"/>
      <c r="J156" s="1"/>
      <c r="K156" s="1"/>
      <c r="L156" s="1"/>
      <c r="M156" s="1"/>
      <c r="N156" s="1"/>
      <c r="O156" s="1"/>
    </row>
    <row r="157" spans="5:15" x14ac:dyDescent="0.3">
      <c r="E157" s="1"/>
      <c r="F157" s="1"/>
      <c r="G157" s="1"/>
      <c r="H157" s="1"/>
      <c r="I157" s="1"/>
      <c r="J157" s="1"/>
      <c r="K157" s="1"/>
      <c r="L157" s="1"/>
      <c r="M157" s="1"/>
      <c r="N157" s="1"/>
      <c r="O157" s="1"/>
    </row>
    <row r="158" spans="5:15" x14ac:dyDescent="0.3">
      <c r="E158" s="1"/>
      <c r="F158" s="1"/>
      <c r="G158" s="1"/>
      <c r="H158" s="1"/>
      <c r="I158" s="1"/>
      <c r="J158" s="1"/>
      <c r="K158" s="1"/>
      <c r="L158" s="1"/>
      <c r="M158" s="1"/>
      <c r="N158" s="1"/>
      <c r="O158" s="1"/>
    </row>
  </sheetData>
  <pageMargins left="0.7" right="0.7" top="0.75" bottom="0.75" header="0.3" footer="0.3"/>
  <drawing r:id="rId12"/>
  <extLst>
    <ext xmlns:x14="http://schemas.microsoft.com/office/spreadsheetml/2009/9/main" uri="{A8765BA9-456A-4dab-B4F3-ACF838C121DE}">
      <x14:slicerList>
        <x14:slicer r:id="rId1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EF44E-AA8F-40E4-9687-FCD4DABCBB59}">
  <dimension ref="A1:K3116"/>
  <sheetViews>
    <sheetView workbookViewId="0">
      <selection activeCell="H16" sqref="H16:I17"/>
    </sheetView>
  </sheetViews>
  <sheetFormatPr defaultRowHeight="14.4" x14ac:dyDescent="0.3"/>
  <cols>
    <col min="1" max="1" width="12.6640625" customWidth="1"/>
    <col min="2" max="2" width="21.6640625" customWidth="1"/>
    <col min="5" max="5" width="14" customWidth="1"/>
    <col min="6" max="6" width="23.33203125" customWidth="1"/>
    <col min="7" max="7" width="28.6640625" customWidth="1"/>
    <col min="9" max="9" width="10.88671875" customWidth="1"/>
  </cols>
  <sheetData>
    <row r="1" spans="1:11" x14ac:dyDescent="0.3">
      <c r="A1" s="38" t="s">
        <v>2</v>
      </c>
      <c r="B1" s="38" t="s">
        <v>66</v>
      </c>
      <c r="C1" s="37" t="s">
        <v>51</v>
      </c>
      <c r="D1" s="37" t="s">
        <v>56</v>
      </c>
      <c r="E1" s="35"/>
      <c r="F1" s="35"/>
      <c r="G1" s="35"/>
      <c r="H1" s="35"/>
      <c r="I1" s="35"/>
      <c r="J1" s="35"/>
      <c r="K1" s="35"/>
    </row>
    <row r="2" spans="1:11" x14ac:dyDescent="0.3">
      <c r="A2" s="33">
        <v>2020</v>
      </c>
      <c r="B2" s="33" t="s">
        <v>67</v>
      </c>
      <c r="C2" s="33">
        <v>364236</v>
      </c>
      <c r="D2" s="33">
        <v>501558</v>
      </c>
      <c r="E2" s="36"/>
      <c r="F2" s="36"/>
      <c r="G2" s="36"/>
      <c r="H2" s="36"/>
      <c r="I2" s="36"/>
      <c r="J2" s="36"/>
      <c r="K2" s="36"/>
    </row>
    <row r="3" spans="1:11" x14ac:dyDescent="0.3">
      <c r="A3" s="34">
        <v>2020</v>
      </c>
      <c r="B3" s="34" t="s">
        <v>68</v>
      </c>
      <c r="C3" s="34">
        <v>197480</v>
      </c>
      <c r="D3" s="34">
        <v>360898</v>
      </c>
      <c r="E3" s="36"/>
      <c r="F3" s="36"/>
      <c r="G3" s="36"/>
      <c r="H3" s="36"/>
      <c r="I3" s="36"/>
      <c r="J3" s="36"/>
      <c r="K3" s="36"/>
    </row>
    <row r="4" spans="1:11" x14ac:dyDescent="0.3">
      <c r="A4" s="33">
        <v>2020</v>
      </c>
      <c r="B4" s="33" t="s">
        <v>69</v>
      </c>
      <c r="C4" s="33">
        <v>187412</v>
      </c>
      <c r="D4" s="33">
        <v>227490</v>
      </c>
      <c r="E4" s="36"/>
      <c r="F4" s="36"/>
      <c r="G4" s="36"/>
      <c r="H4" s="36"/>
      <c r="I4" s="36"/>
      <c r="J4" s="36"/>
      <c r="K4" s="36"/>
    </row>
    <row r="5" spans="1:11" x14ac:dyDescent="0.3">
      <c r="A5" s="34">
        <v>2020</v>
      </c>
      <c r="B5" s="34" t="s">
        <v>70</v>
      </c>
      <c r="C5" s="34">
        <v>167840</v>
      </c>
      <c r="D5" s="34">
        <v>281796</v>
      </c>
      <c r="E5" s="36"/>
      <c r="F5" s="36"/>
      <c r="G5" s="36"/>
      <c r="H5" s="36"/>
      <c r="I5" s="36"/>
      <c r="J5" s="36"/>
      <c r="K5" s="36"/>
    </row>
    <row r="6" spans="1:11" x14ac:dyDescent="0.3">
      <c r="A6" s="33">
        <v>2020</v>
      </c>
      <c r="B6" s="33" t="s">
        <v>71</v>
      </c>
      <c r="C6" s="33">
        <v>126472</v>
      </c>
      <c r="D6" s="33">
        <v>206265</v>
      </c>
      <c r="E6" s="36"/>
      <c r="F6" s="36"/>
      <c r="G6" s="36"/>
      <c r="H6" s="36"/>
      <c r="I6" s="36"/>
      <c r="J6" s="36"/>
      <c r="K6" s="36"/>
    </row>
    <row r="7" spans="1:11" x14ac:dyDescent="0.3">
      <c r="A7" s="34">
        <v>2020</v>
      </c>
      <c r="B7" s="34" t="s">
        <v>72</v>
      </c>
      <c r="C7" s="34">
        <v>125960</v>
      </c>
      <c r="D7" s="34">
        <v>202419</v>
      </c>
      <c r="E7" s="36"/>
      <c r="F7" s="36"/>
      <c r="G7" s="36"/>
      <c r="H7" s="36"/>
      <c r="I7" s="36"/>
      <c r="J7" s="36"/>
      <c r="K7" s="36"/>
    </row>
    <row r="8" spans="1:11" x14ac:dyDescent="0.3">
      <c r="A8" s="33">
        <v>2021</v>
      </c>
      <c r="B8" s="33" t="s">
        <v>67</v>
      </c>
      <c r="C8" s="33">
        <v>342724</v>
      </c>
      <c r="D8" s="33">
        <v>509978</v>
      </c>
      <c r="E8" s="36"/>
      <c r="F8" s="36"/>
      <c r="G8" s="36"/>
      <c r="H8" s="36"/>
      <c r="I8" s="36"/>
      <c r="J8" s="36"/>
      <c r="K8" s="36"/>
    </row>
    <row r="9" spans="1:11" x14ac:dyDescent="0.3">
      <c r="A9" s="34">
        <v>2021</v>
      </c>
      <c r="B9" s="34" t="s">
        <v>68</v>
      </c>
      <c r="C9" s="34">
        <v>238460</v>
      </c>
      <c r="D9" s="34">
        <v>280188</v>
      </c>
      <c r="E9" s="36"/>
      <c r="F9" s="36"/>
      <c r="G9" s="36"/>
      <c r="H9" s="36"/>
      <c r="I9" s="36"/>
      <c r="J9" s="36"/>
      <c r="K9" s="36"/>
    </row>
    <row r="10" spans="1:11" x14ac:dyDescent="0.3">
      <c r="A10" s="33">
        <v>2021</v>
      </c>
      <c r="B10" s="33" t="s">
        <v>69</v>
      </c>
      <c r="C10" s="33">
        <v>231288</v>
      </c>
      <c r="D10" s="33">
        <v>209587</v>
      </c>
      <c r="E10" s="36"/>
      <c r="F10" s="36"/>
      <c r="G10" s="36"/>
      <c r="H10" s="36"/>
      <c r="I10" s="36"/>
      <c r="J10" s="36"/>
      <c r="K10" s="36"/>
    </row>
    <row r="11" spans="1:11" x14ac:dyDescent="0.3">
      <c r="A11" s="34">
        <v>2021</v>
      </c>
      <c r="B11" s="34" t="s">
        <v>70</v>
      </c>
      <c r="C11" s="34">
        <v>210228</v>
      </c>
      <c r="D11" s="34">
        <v>273633</v>
      </c>
      <c r="E11" s="36"/>
      <c r="F11" s="36"/>
      <c r="G11" s="36"/>
      <c r="H11" s="36"/>
      <c r="I11" s="36"/>
      <c r="J11" s="36"/>
      <c r="K11" s="36"/>
    </row>
    <row r="12" spans="1:11" x14ac:dyDescent="0.3">
      <c r="A12" s="33">
        <v>2021</v>
      </c>
      <c r="B12" s="33" t="s">
        <v>72</v>
      </c>
      <c r="C12" s="33">
        <v>135984</v>
      </c>
      <c r="D12" s="33">
        <v>204158</v>
      </c>
      <c r="E12" s="36"/>
      <c r="F12" s="36"/>
      <c r="G12" s="36"/>
      <c r="H12" s="36"/>
      <c r="I12" s="36"/>
      <c r="J12" s="36"/>
      <c r="K12" s="36"/>
    </row>
    <row r="13" spans="1:11" x14ac:dyDescent="0.3">
      <c r="A13" s="34">
        <v>2021</v>
      </c>
      <c r="B13" s="34" t="s">
        <v>71</v>
      </c>
      <c r="C13" s="34">
        <v>128888</v>
      </c>
      <c r="D13" s="34">
        <v>275347</v>
      </c>
      <c r="E13" s="36"/>
      <c r="F13" s="36"/>
      <c r="G13" s="36"/>
      <c r="H13" s="36"/>
      <c r="I13" s="36"/>
      <c r="J13" s="36"/>
      <c r="K13" s="36"/>
    </row>
    <row r="14" spans="1:11" x14ac:dyDescent="0.3">
      <c r="A14" s="33">
        <v>2022</v>
      </c>
      <c r="B14" s="33" t="s">
        <v>67</v>
      </c>
      <c r="C14" s="33">
        <v>365892</v>
      </c>
      <c r="D14" s="33">
        <v>524450</v>
      </c>
      <c r="E14" s="36"/>
      <c r="F14" s="36"/>
      <c r="G14" s="36"/>
      <c r="H14" s="36"/>
      <c r="I14" s="36"/>
      <c r="J14" s="36"/>
      <c r="K14" s="36"/>
    </row>
    <row r="15" spans="1:11" x14ac:dyDescent="0.3">
      <c r="A15" s="34">
        <v>2022</v>
      </c>
      <c r="B15" s="34" t="s">
        <v>69</v>
      </c>
      <c r="C15" s="34">
        <v>188312</v>
      </c>
      <c r="D15" s="34">
        <v>201424</v>
      </c>
      <c r="E15" s="36"/>
      <c r="F15" s="36"/>
      <c r="G15" s="36"/>
      <c r="J15" s="36"/>
      <c r="K15" s="36"/>
    </row>
    <row r="16" spans="1:11" x14ac:dyDescent="0.3">
      <c r="A16" s="33">
        <v>2022</v>
      </c>
      <c r="B16" s="33" t="s">
        <v>68</v>
      </c>
      <c r="C16" s="33">
        <v>387584</v>
      </c>
      <c r="D16" s="33">
        <v>700000</v>
      </c>
      <c r="E16" s="36"/>
      <c r="F16" s="36"/>
      <c r="G16" s="36"/>
      <c r="H16" s="36"/>
      <c r="I16" s="36"/>
      <c r="J16" s="36"/>
      <c r="K16" s="36"/>
    </row>
    <row r="17" spans="1:11" x14ac:dyDescent="0.3">
      <c r="A17" s="34">
        <v>2022</v>
      </c>
      <c r="B17" s="34" t="s">
        <v>70</v>
      </c>
      <c r="C17" s="34">
        <v>178572</v>
      </c>
      <c r="D17" s="34">
        <v>255358</v>
      </c>
      <c r="E17" s="36"/>
      <c r="F17" s="36"/>
      <c r="G17" s="36"/>
      <c r="H17" s="36"/>
      <c r="I17" s="36"/>
      <c r="J17" s="36"/>
      <c r="K17" s="36"/>
    </row>
    <row r="18" spans="1:11" x14ac:dyDescent="0.3">
      <c r="A18" s="33">
        <v>2022</v>
      </c>
      <c r="B18" s="33" t="s">
        <v>71</v>
      </c>
      <c r="C18" s="33">
        <v>127296</v>
      </c>
      <c r="D18" s="33">
        <v>181256</v>
      </c>
      <c r="E18" s="36"/>
      <c r="F18" s="36"/>
      <c r="G18" s="36"/>
      <c r="H18" s="36"/>
      <c r="I18" s="36"/>
      <c r="J18" s="36"/>
      <c r="K18" s="36"/>
    </row>
    <row r="19" spans="1:11" x14ac:dyDescent="0.3">
      <c r="A19" s="34">
        <v>2022</v>
      </c>
      <c r="B19" s="34" t="s">
        <v>72</v>
      </c>
      <c r="C19" s="34">
        <v>125136</v>
      </c>
      <c r="D19" s="34">
        <v>199811</v>
      </c>
      <c r="E19" s="36"/>
      <c r="F19" s="36"/>
      <c r="G19" s="36"/>
      <c r="H19" s="36"/>
      <c r="I19" s="36"/>
      <c r="J19" s="36"/>
      <c r="K19" s="36"/>
    </row>
    <row r="20" spans="1:11" x14ac:dyDescent="0.3">
      <c r="A20" s="33">
        <v>2023</v>
      </c>
      <c r="B20" s="33" t="s">
        <v>67</v>
      </c>
      <c r="C20" s="33">
        <v>204528</v>
      </c>
      <c r="D20" s="33">
        <v>292475</v>
      </c>
      <c r="E20" s="36"/>
      <c r="F20" s="36"/>
      <c r="G20" s="36"/>
      <c r="H20" s="36"/>
      <c r="I20" s="36"/>
      <c r="J20" s="36"/>
      <c r="K20" s="36"/>
    </row>
    <row r="21" spans="1:11" x14ac:dyDescent="0.3">
      <c r="A21" s="34">
        <v>2023</v>
      </c>
      <c r="B21" s="34" t="s">
        <v>70</v>
      </c>
      <c r="C21" s="34">
        <v>129304</v>
      </c>
      <c r="D21" s="34">
        <v>184905</v>
      </c>
      <c r="E21" s="36"/>
      <c r="F21" s="36"/>
      <c r="G21" s="36"/>
      <c r="H21" s="36"/>
      <c r="I21" s="36"/>
      <c r="J21" s="36"/>
      <c r="K21" s="36"/>
    </row>
    <row r="22" spans="1:11" x14ac:dyDescent="0.3">
      <c r="A22" s="33">
        <v>2023</v>
      </c>
      <c r="B22" s="33" t="s">
        <v>68</v>
      </c>
      <c r="C22" s="33">
        <v>127904</v>
      </c>
      <c r="D22" s="33">
        <v>182903</v>
      </c>
      <c r="E22" s="36"/>
      <c r="F22" s="36"/>
      <c r="G22" s="36"/>
      <c r="H22" s="36"/>
      <c r="I22" s="36"/>
      <c r="J22" s="36"/>
      <c r="K22" s="36"/>
    </row>
    <row r="23" spans="1:11" x14ac:dyDescent="0.3">
      <c r="A23" s="34">
        <v>2023</v>
      </c>
      <c r="B23" s="34" t="s">
        <v>69</v>
      </c>
      <c r="C23" s="34">
        <v>219404</v>
      </c>
      <c r="D23" s="34">
        <v>212627</v>
      </c>
      <c r="E23" s="36"/>
      <c r="F23" s="36"/>
      <c r="G23" s="36"/>
      <c r="H23" s="36"/>
      <c r="I23" s="36"/>
      <c r="J23" s="36"/>
      <c r="K23" s="36"/>
    </row>
    <row r="24" spans="1:11" x14ac:dyDescent="0.3">
      <c r="A24" s="33">
        <v>2023</v>
      </c>
      <c r="B24" s="33" t="s">
        <v>72</v>
      </c>
      <c r="C24" s="33">
        <v>73912</v>
      </c>
      <c r="D24" s="33">
        <v>130073</v>
      </c>
      <c r="E24" s="36"/>
      <c r="F24" s="36"/>
      <c r="G24" s="36"/>
      <c r="H24" s="36"/>
      <c r="I24" s="36"/>
      <c r="J24" s="36"/>
      <c r="K24" s="36"/>
    </row>
    <row r="25" spans="1:11" x14ac:dyDescent="0.3">
      <c r="A25" s="34">
        <v>2023</v>
      </c>
      <c r="B25" s="34" t="s">
        <v>71</v>
      </c>
      <c r="C25" s="34">
        <v>71992</v>
      </c>
      <c r="D25" s="34">
        <v>104238</v>
      </c>
      <c r="E25" s="36"/>
      <c r="F25" s="36"/>
      <c r="G25" s="36"/>
      <c r="H25" s="36"/>
      <c r="I25" s="36"/>
      <c r="J25" s="36"/>
      <c r="K25" s="36"/>
    </row>
    <row r="26" spans="1:11" x14ac:dyDescent="0.3">
      <c r="A26" s="33">
        <v>2024</v>
      </c>
      <c r="B26" s="33" t="s">
        <v>67</v>
      </c>
      <c r="C26" s="33">
        <v>190380</v>
      </c>
      <c r="D26" s="33">
        <v>272243</v>
      </c>
      <c r="E26" s="36"/>
      <c r="F26" s="36"/>
      <c r="G26" s="36"/>
      <c r="H26" s="36"/>
      <c r="I26" s="36"/>
      <c r="J26" s="36"/>
      <c r="K26" s="36"/>
    </row>
    <row r="27" spans="1:11" x14ac:dyDescent="0.3">
      <c r="A27" s="34">
        <v>2024</v>
      </c>
      <c r="B27" s="34" t="s">
        <v>69</v>
      </c>
      <c r="C27" s="34">
        <v>112620</v>
      </c>
      <c r="D27" s="34">
        <v>107044</v>
      </c>
      <c r="E27" s="36"/>
      <c r="F27" s="36"/>
      <c r="G27" s="36"/>
      <c r="H27" s="36"/>
      <c r="I27" s="36"/>
      <c r="J27" s="36"/>
      <c r="K27" s="36"/>
    </row>
    <row r="28" spans="1:11" x14ac:dyDescent="0.3">
      <c r="A28" s="33">
        <v>2024</v>
      </c>
      <c r="B28" s="33" t="s">
        <v>68</v>
      </c>
      <c r="C28" s="33">
        <v>109940</v>
      </c>
      <c r="D28" s="33">
        <v>157214</v>
      </c>
      <c r="E28" s="36"/>
      <c r="F28" s="36"/>
      <c r="G28" s="36"/>
      <c r="H28" s="36"/>
      <c r="I28" s="36"/>
      <c r="J28" s="36"/>
      <c r="K28" s="36"/>
    </row>
    <row r="29" spans="1:11" x14ac:dyDescent="0.3">
      <c r="A29" s="34">
        <v>2024</v>
      </c>
      <c r="B29" s="34" t="s">
        <v>70</v>
      </c>
      <c r="C29" s="34">
        <v>106948</v>
      </c>
      <c r="D29" s="34">
        <v>152936</v>
      </c>
      <c r="E29" s="36"/>
      <c r="F29" s="36"/>
      <c r="G29" s="36"/>
      <c r="H29" s="36"/>
      <c r="I29" s="36"/>
      <c r="J29" s="36"/>
      <c r="K29" s="36"/>
    </row>
    <row r="30" spans="1:11" x14ac:dyDescent="0.3">
      <c r="A30" s="33">
        <v>2024</v>
      </c>
      <c r="B30" s="33" t="s">
        <v>72</v>
      </c>
      <c r="C30" s="33">
        <v>62256</v>
      </c>
      <c r="D30" s="33">
        <v>100661</v>
      </c>
      <c r="E30" s="36"/>
      <c r="F30" s="36"/>
      <c r="G30" s="36"/>
      <c r="H30" s="36"/>
      <c r="I30" s="36"/>
      <c r="J30" s="36"/>
      <c r="K30" s="36"/>
    </row>
    <row r="31" spans="1:11" x14ac:dyDescent="0.3">
      <c r="A31" s="34">
        <v>2024</v>
      </c>
      <c r="B31" s="34" t="s">
        <v>71</v>
      </c>
      <c r="C31" s="34">
        <v>62240</v>
      </c>
      <c r="D31" s="34">
        <v>90151</v>
      </c>
      <c r="E31" s="36"/>
      <c r="F31" s="36"/>
      <c r="G31" s="36"/>
      <c r="H31" s="36"/>
      <c r="I31" s="36"/>
      <c r="J31" s="36"/>
      <c r="K31" s="36"/>
    </row>
    <row r="32" spans="1:11" x14ac:dyDescent="0.3">
      <c r="A32" s="36"/>
      <c r="B32" s="36"/>
      <c r="C32" s="36"/>
      <c r="D32" s="36"/>
      <c r="E32" s="36"/>
      <c r="F32" s="36"/>
      <c r="G32" s="36"/>
      <c r="H32" s="36"/>
      <c r="I32" s="36"/>
      <c r="J32" s="36"/>
      <c r="K32" s="36"/>
    </row>
    <row r="33" spans="1:11" x14ac:dyDescent="0.3">
      <c r="A33" s="36"/>
      <c r="B33" s="36"/>
      <c r="C33" s="36"/>
      <c r="D33" s="36"/>
      <c r="E33" s="36"/>
      <c r="F33" s="36"/>
      <c r="G33" s="36"/>
      <c r="H33" s="36"/>
      <c r="I33" s="36"/>
      <c r="J33" s="36"/>
      <c r="K33" s="36"/>
    </row>
    <row r="34" spans="1:11" x14ac:dyDescent="0.3">
      <c r="A34" s="36"/>
      <c r="B34" s="36"/>
      <c r="C34" s="36"/>
      <c r="D34" s="36"/>
      <c r="E34" s="36"/>
      <c r="F34" s="36"/>
      <c r="G34" s="36"/>
      <c r="H34" s="36"/>
      <c r="I34" s="36"/>
      <c r="J34" s="36"/>
      <c r="K34" s="36"/>
    </row>
    <row r="35" spans="1:11" x14ac:dyDescent="0.3">
      <c r="A35" s="36"/>
      <c r="B35" s="36"/>
      <c r="C35" s="36"/>
      <c r="D35" s="36"/>
      <c r="E35" s="36"/>
      <c r="F35" s="36"/>
      <c r="G35" s="36"/>
      <c r="H35" s="36"/>
      <c r="I35" s="36"/>
      <c r="J35" s="36"/>
      <c r="K35" s="36"/>
    </row>
    <row r="36" spans="1:11" x14ac:dyDescent="0.3">
      <c r="A36" s="36"/>
      <c r="B36" s="36"/>
      <c r="C36" s="36"/>
      <c r="D36" s="36"/>
      <c r="E36" s="36"/>
      <c r="F36" s="36"/>
      <c r="G36" s="36"/>
      <c r="H36" s="36"/>
      <c r="I36" s="36"/>
      <c r="J36" s="36"/>
      <c r="K36" s="36"/>
    </row>
    <row r="37" spans="1:11" x14ac:dyDescent="0.3">
      <c r="A37" s="36"/>
      <c r="B37" s="36"/>
      <c r="C37" s="36"/>
      <c r="D37" s="36"/>
      <c r="E37" s="36"/>
      <c r="F37" s="36"/>
      <c r="G37" s="36"/>
      <c r="H37" s="36"/>
      <c r="I37" s="36"/>
      <c r="J37" s="36"/>
      <c r="K37" s="36"/>
    </row>
    <row r="38" spans="1:11" x14ac:dyDescent="0.3">
      <c r="A38" s="36"/>
      <c r="B38" s="36"/>
      <c r="C38" s="36"/>
      <c r="D38" s="36"/>
      <c r="E38" s="36"/>
      <c r="F38" s="36"/>
      <c r="G38" s="36"/>
      <c r="H38" s="36"/>
      <c r="I38" s="36"/>
      <c r="J38" s="36"/>
      <c r="K38" s="36"/>
    </row>
    <row r="39" spans="1:11" x14ac:dyDescent="0.3">
      <c r="A39" s="36"/>
      <c r="B39" s="36"/>
      <c r="C39" s="36"/>
      <c r="D39" s="36"/>
      <c r="E39" s="36"/>
      <c r="F39" s="36"/>
      <c r="G39" s="36"/>
      <c r="H39" s="36"/>
      <c r="I39" s="36"/>
      <c r="J39" s="36"/>
      <c r="K39" s="36"/>
    </row>
    <row r="40" spans="1:11" x14ac:dyDescent="0.3">
      <c r="A40" s="36"/>
      <c r="B40" s="36"/>
      <c r="C40" s="36"/>
      <c r="D40" s="36"/>
      <c r="E40" s="36"/>
      <c r="F40" s="36"/>
      <c r="G40" s="36"/>
      <c r="H40" s="36"/>
      <c r="I40" s="36"/>
      <c r="J40" s="36"/>
      <c r="K40" s="36"/>
    </row>
    <row r="41" spans="1:11" x14ac:dyDescent="0.3">
      <c r="A41" s="36"/>
      <c r="B41" s="36"/>
      <c r="C41" s="36"/>
      <c r="D41" s="36"/>
      <c r="E41" s="36"/>
      <c r="F41" s="36"/>
      <c r="G41" s="36"/>
      <c r="H41" s="36"/>
      <c r="I41" s="36"/>
      <c r="J41" s="36"/>
      <c r="K41" s="36"/>
    </row>
    <row r="42" spans="1:11" x14ac:dyDescent="0.3">
      <c r="A42" s="36"/>
      <c r="B42" s="36"/>
      <c r="C42" s="36"/>
      <c r="D42" s="36"/>
      <c r="E42" s="36"/>
      <c r="F42" s="36"/>
      <c r="G42" s="36"/>
      <c r="H42" s="36"/>
      <c r="I42" s="36"/>
      <c r="J42" s="36"/>
      <c r="K42" s="36"/>
    </row>
    <row r="43" spans="1:11" x14ac:dyDescent="0.3">
      <c r="A43" s="36"/>
      <c r="B43" s="36"/>
      <c r="C43" s="36"/>
      <c r="D43" s="36"/>
      <c r="E43" s="36"/>
      <c r="F43" s="36"/>
      <c r="G43" s="36"/>
      <c r="H43" s="36"/>
      <c r="I43" s="36"/>
      <c r="J43" s="36"/>
      <c r="K43" s="36"/>
    </row>
    <row r="44" spans="1:11" x14ac:dyDescent="0.3">
      <c r="A44" s="36"/>
      <c r="B44" s="36"/>
      <c r="C44" s="36"/>
      <c r="D44" s="36"/>
      <c r="E44" s="36"/>
      <c r="F44" s="36"/>
      <c r="G44" s="36"/>
      <c r="H44" s="36"/>
      <c r="I44" s="36"/>
      <c r="J44" s="36"/>
      <c r="K44" s="36"/>
    </row>
    <row r="45" spans="1:11" x14ac:dyDescent="0.3">
      <c r="A45" s="36"/>
      <c r="B45" s="36"/>
      <c r="C45" s="36"/>
      <c r="D45" s="36"/>
      <c r="E45" s="36"/>
      <c r="F45" s="36"/>
      <c r="G45" s="36"/>
      <c r="H45" s="36"/>
      <c r="I45" s="36"/>
      <c r="J45" s="36"/>
      <c r="K45" s="36"/>
    </row>
    <row r="46" spans="1:11" x14ac:dyDescent="0.3">
      <c r="A46" s="36"/>
      <c r="B46" s="36"/>
      <c r="C46" s="36"/>
      <c r="D46" s="36"/>
      <c r="E46" s="36"/>
      <c r="F46" s="36"/>
      <c r="G46" s="36"/>
      <c r="H46" s="36"/>
      <c r="I46" s="36"/>
      <c r="J46" s="36"/>
      <c r="K46" s="36"/>
    </row>
    <row r="47" spans="1:11" x14ac:dyDescent="0.3">
      <c r="A47" s="36"/>
      <c r="B47" s="36"/>
      <c r="C47" s="36"/>
      <c r="D47" s="36"/>
      <c r="E47" s="36"/>
      <c r="F47" s="36"/>
      <c r="G47" s="36"/>
      <c r="H47" s="36"/>
      <c r="I47" s="36"/>
      <c r="J47" s="36"/>
      <c r="K47" s="36"/>
    </row>
    <row r="48" spans="1:11" x14ac:dyDescent="0.3">
      <c r="A48" s="36"/>
      <c r="B48" s="36"/>
      <c r="C48" s="36"/>
      <c r="D48" s="36"/>
      <c r="E48" s="36"/>
      <c r="F48" s="36"/>
      <c r="G48" s="36"/>
      <c r="H48" s="36"/>
      <c r="I48" s="36"/>
      <c r="J48" s="36"/>
      <c r="K48" s="36"/>
    </row>
    <row r="49" spans="1:11" x14ac:dyDescent="0.3">
      <c r="A49" s="36"/>
      <c r="B49" s="36"/>
      <c r="C49" s="36"/>
      <c r="D49" s="36"/>
      <c r="E49" s="36"/>
      <c r="F49" s="36"/>
      <c r="G49" s="36"/>
      <c r="H49" s="36"/>
      <c r="I49" s="36"/>
      <c r="J49" s="36"/>
      <c r="K49" s="36"/>
    </row>
    <row r="50" spans="1:11" x14ac:dyDescent="0.3">
      <c r="A50" s="36"/>
      <c r="B50" s="36"/>
      <c r="C50" s="36"/>
      <c r="D50" s="36"/>
      <c r="E50" s="36"/>
      <c r="F50" s="36"/>
      <c r="G50" s="36"/>
      <c r="H50" s="36"/>
      <c r="I50" s="36"/>
      <c r="J50" s="36"/>
      <c r="K50" s="36"/>
    </row>
    <row r="51" spans="1:11" x14ac:dyDescent="0.3">
      <c r="A51" s="36"/>
      <c r="B51" s="36"/>
      <c r="C51" s="36"/>
      <c r="D51" s="36"/>
      <c r="E51" s="36"/>
      <c r="F51" s="36"/>
      <c r="G51" s="36"/>
      <c r="H51" s="36"/>
      <c r="I51" s="36"/>
      <c r="J51" s="36"/>
      <c r="K51" s="36"/>
    </row>
    <row r="52" spans="1:11" x14ac:dyDescent="0.3">
      <c r="A52" s="36"/>
      <c r="B52" s="36"/>
      <c r="C52" s="36"/>
      <c r="D52" s="36"/>
      <c r="E52" s="36"/>
      <c r="F52" s="36"/>
      <c r="G52" s="36"/>
      <c r="H52" s="36"/>
      <c r="I52" s="36"/>
      <c r="J52" s="36"/>
      <c r="K52" s="36"/>
    </row>
    <row r="53" spans="1:11" x14ac:dyDescent="0.3">
      <c r="A53" s="36"/>
      <c r="B53" s="36"/>
      <c r="C53" s="36"/>
      <c r="D53" s="36"/>
      <c r="E53" s="36"/>
      <c r="F53" s="36"/>
      <c r="G53" s="36"/>
      <c r="H53" s="36"/>
      <c r="I53" s="36"/>
      <c r="J53" s="36"/>
      <c r="K53" s="36"/>
    </row>
    <row r="54" spans="1:11" x14ac:dyDescent="0.3">
      <c r="A54" s="36"/>
      <c r="B54" s="36"/>
      <c r="C54" s="36"/>
      <c r="D54" s="36"/>
      <c r="E54" s="36"/>
      <c r="F54" s="36"/>
      <c r="G54" s="36"/>
      <c r="H54" s="36"/>
      <c r="I54" s="36"/>
      <c r="J54" s="36"/>
      <c r="K54" s="36"/>
    </row>
    <row r="55" spans="1:11" x14ac:dyDescent="0.3">
      <c r="A55" s="36"/>
      <c r="B55" s="36"/>
      <c r="C55" s="36"/>
      <c r="D55" s="36"/>
      <c r="E55" s="36"/>
      <c r="F55" s="36"/>
      <c r="G55" s="36"/>
      <c r="H55" s="36"/>
      <c r="I55" s="36"/>
      <c r="J55" s="36"/>
      <c r="K55" s="36"/>
    </row>
    <row r="56" spans="1:11" x14ac:dyDescent="0.3">
      <c r="A56" s="36"/>
      <c r="B56" s="36"/>
      <c r="C56" s="36"/>
      <c r="D56" s="36"/>
      <c r="E56" s="36"/>
      <c r="F56" s="36"/>
      <c r="G56" s="36"/>
      <c r="H56" s="36"/>
      <c r="I56" s="36"/>
      <c r="J56" s="36"/>
      <c r="K56" s="36"/>
    </row>
    <row r="57" spans="1:11" x14ac:dyDescent="0.3">
      <c r="A57" s="36"/>
      <c r="B57" s="36"/>
      <c r="C57" s="36"/>
      <c r="D57" s="36"/>
      <c r="E57" s="36"/>
      <c r="F57" s="36"/>
      <c r="G57" s="36"/>
      <c r="H57" s="36"/>
      <c r="I57" s="36"/>
      <c r="J57" s="36"/>
      <c r="K57" s="36"/>
    </row>
    <row r="58" spans="1:11" x14ac:dyDescent="0.3">
      <c r="A58" s="36"/>
      <c r="B58" s="36"/>
      <c r="C58" s="36"/>
      <c r="D58" s="36"/>
      <c r="E58" s="36"/>
      <c r="F58" s="36"/>
      <c r="G58" s="36"/>
      <c r="H58" s="36"/>
      <c r="I58" s="36"/>
      <c r="J58" s="36"/>
      <c r="K58" s="36"/>
    </row>
    <row r="59" spans="1:11" x14ac:dyDescent="0.3">
      <c r="A59" s="36"/>
      <c r="B59" s="36"/>
      <c r="C59" s="36"/>
      <c r="D59" s="36"/>
      <c r="E59" s="36"/>
      <c r="F59" s="36"/>
      <c r="G59" s="36"/>
      <c r="H59" s="36"/>
      <c r="I59" s="36"/>
      <c r="J59" s="36"/>
      <c r="K59" s="36"/>
    </row>
    <row r="60" spans="1:11" x14ac:dyDescent="0.3">
      <c r="A60" s="36"/>
      <c r="B60" s="36"/>
      <c r="C60" s="36"/>
      <c r="D60" s="36"/>
      <c r="E60" s="36"/>
      <c r="F60" s="36"/>
      <c r="G60" s="36"/>
      <c r="H60" s="36"/>
      <c r="I60" s="36"/>
      <c r="J60" s="36"/>
      <c r="K60" s="36"/>
    </row>
    <row r="61" spans="1:11" x14ac:dyDescent="0.3">
      <c r="A61" s="36"/>
      <c r="B61" s="36"/>
      <c r="C61" s="36"/>
      <c r="D61" s="36"/>
      <c r="E61" s="36"/>
      <c r="F61" s="36"/>
      <c r="G61" s="36"/>
      <c r="H61" s="36"/>
      <c r="I61" s="36"/>
      <c r="J61" s="36"/>
      <c r="K61" s="36"/>
    </row>
    <row r="62" spans="1:11" x14ac:dyDescent="0.3">
      <c r="A62" s="36"/>
      <c r="B62" s="36"/>
      <c r="C62" s="36"/>
      <c r="D62" s="36"/>
      <c r="E62" s="36"/>
      <c r="F62" s="36"/>
      <c r="G62" s="36"/>
      <c r="H62" s="36"/>
      <c r="I62" s="36"/>
      <c r="J62" s="36"/>
      <c r="K62" s="36"/>
    </row>
    <row r="63" spans="1:11" x14ac:dyDescent="0.3">
      <c r="A63" s="36"/>
      <c r="B63" s="36"/>
      <c r="C63" s="36"/>
      <c r="D63" s="36"/>
      <c r="E63" s="36"/>
      <c r="F63" s="36"/>
      <c r="G63" s="36"/>
      <c r="H63" s="36"/>
      <c r="I63" s="36"/>
      <c r="J63" s="36"/>
      <c r="K63" s="36"/>
    </row>
    <row r="64" spans="1:11" x14ac:dyDescent="0.3">
      <c r="A64" s="36"/>
      <c r="B64" s="36"/>
      <c r="C64" s="36"/>
      <c r="D64" s="36"/>
      <c r="E64" s="36"/>
      <c r="F64" s="36"/>
      <c r="G64" s="36"/>
      <c r="H64" s="36"/>
      <c r="I64" s="36"/>
      <c r="J64" s="36"/>
      <c r="K64" s="36"/>
    </row>
    <row r="65" spans="1:11" x14ac:dyDescent="0.3">
      <c r="A65" s="36"/>
      <c r="B65" s="36"/>
      <c r="C65" s="36"/>
      <c r="D65" s="36"/>
      <c r="E65" s="36"/>
      <c r="F65" s="36"/>
      <c r="G65" s="36"/>
      <c r="H65" s="36"/>
      <c r="I65" s="36"/>
      <c r="J65" s="36"/>
      <c r="K65" s="36"/>
    </row>
    <row r="66" spans="1:11" x14ac:dyDescent="0.3">
      <c r="A66" s="36"/>
      <c r="B66" s="36"/>
      <c r="C66" s="36"/>
      <c r="D66" s="36"/>
      <c r="E66" s="36"/>
      <c r="F66" s="36"/>
      <c r="G66" s="36"/>
      <c r="H66" s="36"/>
      <c r="I66" s="36"/>
      <c r="J66" s="36"/>
      <c r="K66" s="36"/>
    </row>
    <row r="67" spans="1:11" x14ac:dyDescent="0.3">
      <c r="A67" s="36"/>
      <c r="B67" s="36"/>
      <c r="C67" s="36"/>
      <c r="D67" s="36"/>
      <c r="E67" s="36"/>
      <c r="F67" s="36"/>
      <c r="G67" s="36"/>
      <c r="H67" s="36"/>
      <c r="I67" s="36"/>
      <c r="J67" s="36"/>
      <c r="K67" s="36"/>
    </row>
    <row r="68" spans="1:11" x14ac:dyDescent="0.3">
      <c r="A68" s="36"/>
      <c r="B68" s="36"/>
      <c r="C68" s="36"/>
      <c r="D68" s="36"/>
      <c r="E68" s="36"/>
      <c r="F68" s="36"/>
      <c r="G68" s="36"/>
      <c r="H68" s="36"/>
      <c r="I68" s="36"/>
      <c r="J68" s="36"/>
      <c r="K68" s="36"/>
    </row>
    <row r="69" spans="1:11" x14ac:dyDescent="0.3">
      <c r="A69" s="36"/>
      <c r="B69" s="36"/>
      <c r="C69" s="36"/>
      <c r="D69" s="36"/>
      <c r="E69" s="36"/>
      <c r="F69" s="36"/>
      <c r="G69" s="36"/>
      <c r="H69" s="36"/>
      <c r="I69" s="36"/>
      <c r="J69" s="36"/>
      <c r="K69" s="36"/>
    </row>
    <row r="70" spans="1:11" x14ac:dyDescent="0.3">
      <c r="A70" s="36"/>
      <c r="B70" s="36"/>
      <c r="C70" s="36"/>
      <c r="D70" s="36"/>
      <c r="E70" s="36"/>
      <c r="F70" s="36"/>
      <c r="G70" s="36"/>
      <c r="H70" s="36"/>
      <c r="I70" s="36"/>
      <c r="J70" s="36"/>
      <c r="K70" s="36"/>
    </row>
    <row r="71" spans="1:11" x14ac:dyDescent="0.3">
      <c r="A71" s="36"/>
      <c r="B71" s="36"/>
      <c r="C71" s="36"/>
      <c r="D71" s="36"/>
      <c r="E71" s="36"/>
      <c r="F71" s="36"/>
      <c r="G71" s="36"/>
      <c r="H71" s="36"/>
      <c r="I71" s="36"/>
      <c r="J71" s="36"/>
      <c r="K71" s="36"/>
    </row>
    <row r="72" spans="1:11" x14ac:dyDescent="0.3">
      <c r="A72" s="36"/>
      <c r="B72" s="36"/>
      <c r="C72" s="36"/>
      <c r="D72" s="36"/>
      <c r="E72" s="36"/>
      <c r="F72" s="36"/>
      <c r="G72" s="36"/>
      <c r="H72" s="36"/>
      <c r="I72" s="36"/>
      <c r="J72" s="36"/>
      <c r="K72" s="36"/>
    </row>
    <row r="73" spans="1:11" x14ac:dyDescent="0.3">
      <c r="A73" s="36"/>
      <c r="B73" s="36"/>
      <c r="C73" s="36"/>
      <c r="D73" s="36"/>
      <c r="E73" s="36"/>
      <c r="F73" s="36"/>
      <c r="G73" s="36"/>
      <c r="H73" s="36"/>
      <c r="I73" s="36"/>
      <c r="J73" s="36"/>
      <c r="K73" s="36"/>
    </row>
    <row r="74" spans="1:11" x14ac:dyDescent="0.3">
      <c r="A74" s="36"/>
      <c r="B74" s="36"/>
      <c r="C74" s="36"/>
      <c r="D74" s="36"/>
      <c r="E74" s="36"/>
      <c r="F74" s="36"/>
      <c r="G74" s="36"/>
      <c r="H74" s="36"/>
      <c r="I74" s="36"/>
      <c r="J74" s="36"/>
      <c r="K74" s="36"/>
    </row>
    <row r="75" spans="1:11" x14ac:dyDescent="0.3">
      <c r="A75" s="36"/>
      <c r="B75" s="36"/>
      <c r="C75" s="36"/>
      <c r="D75" s="36"/>
      <c r="E75" s="36"/>
      <c r="F75" s="36"/>
      <c r="G75" s="36"/>
      <c r="H75" s="36"/>
      <c r="I75" s="36"/>
      <c r="J75" s="36"/>
      <c r="K75" s="36"/>
    </row>
    <row r="76" spans="1:11" x14ac:dyDescent="0.3">
      <c r="A76" s="36"/>
      <c r="B76" s="36"/>
      <c r="C76" s="36"/>
      <c r="D76" s="36"/>
      <c r="E76" s="36"/>
      <c r="F76" s="36"/>
      <c r="G76" s="36"/>
      <c r="H76" s="36"/>
      <c r="I76" s="36"/>
      <c r="J76" s="36"/>
      <c r="K76" s="36"/>
    </row>
    <row r="77" spans="1:11" x14ac:dyDescent="0.3">
      <c r="A77" s="36"/>
      <c r="B77" s="36"/>
      <c r="C77" s="36"/>
      <c r="D77" s="36"/>
      <c r="E77" s="36"/>
      <c r="F77" s="36"/>
      <c r="G77" s="36"/>
      <c r="H77" s="36"/>
      <c r="I77" s="36"/>
      <c r="J77" s="36"/>
      <c r="K77" s="36"/>
    </row>
    <row r="78" spans="1:11" x14ac:dyDescent="0.3">
      <c r="A78" s="36"/>
      <c r="B78" s="36"/>
      <c r="C78" s="36"/>
      <c r="D78" s="36"/>
      <c r="E78" s="36"/>
      <c r="F78" s="36"/>
      <c r="G78" s="36"/>
      <c r="H78" s="36"/>
      <c r="I78" s="36"/>
      <c r="J78" s="36"/>
      <c r="K78" s="36"/>
    </row>
    <row r="79" spans="1:11" x14ac:dyDescent="0.3">
      <c r="A79" s="36"/>
      <c r="B79" s="36"/>
      <c r="C79" s="36"/>
      <c r="D79" s="36"/>
      <c r="E79" s="36"/>
      <c r="F79" s="36"/>
      <c r="G79" s="36"/>
      <c r="H79" s="36"/>
      <c r="I79" s="36"/>
      <c r="J79" s="36"/>
      <c r="K79" s="36"/>
    </row>
    <row r="80" spans="1:11" x14ac:dyDescent="0.3">
      <c r="A80" s="36"/>
      <c r="B80" s="36"/>
      <c r="C80" s="36"/>
      <c r="D80" s="36"/>
      <c r="E80" s="36"/>
      <c r="F80" s="36"/>
      <c r="G80" s="36"/>
      <c r="H80" s="36"/>
      <c r="I80" s="36"/>
      <c r="J80" s="36"/>
      <c r="K80" s="36"/>
    </row>
    <row r="81" spans="1:11" x14ac:dyDescent="0.3">
      <c r="A81" s="36"/>
      <c r="B81" s="36"/>
      <c r="C81" s="36"/>
      <c r="D81" s="36"/>
      <c r="E81" s="36"/>
      <c r="F81" s="36"/>
      <c r="G81" s="36"/>
      <c r="H81" s="36"/>
      <c r="I81" s="36"/>
      <c r="J81" s="36"/>
      <c r="K81" s="36"/>
    </row>
    <row r="82" spans="1:11" x14ac:dyDescent="0.3">
      <c r="A82" s="36"/>
      <c r="B82" s="36"/>
      <c r="C82" s="36"/>
      <c r="D82" s="36"/>
      <c r="E82" s="36"/>
      <c r="F82" s="36"/>
      <c r="G82" s="36"/>
      <c r="H82" s="36"/>
      <c r="I82" s="36"/>
      <c r="J82" s="36"/>
      <c r="K82" s="36"/>
    </row>
    <row r="83" spans="1:11" x14ac:dyDescent="0.3">
      <c r="A83" s="36"/>
      <c r="B83" s="36"/>
      <c r="C83" s="36"/>
      <c r="D83" s="36"/>
      <c r="E83" s="36"/>
      <c r="F83" s="36"/>
      <c r="G83" s="36"/>
      <c r="H83" s="36"/>
      <c r="I83" s="36"/>
      <c r="J83" s="36"/>
      <c r="K83" s="36"/>
    </row>
    <row r="84" spans="1:11" x14ac:dyDescent="0.3">
      <c r="A84" s="36"/>
      <c r="B84" s="36"/>
      <c r="C84" s="36"/>
      <c r="D84" s="36"/>
      <c r="E84" s="36"/>
      <c r="F84" s="36"/>
      <c r="G84" s="36"/>
      <c r="H84" s="36"/>
      <c r="I84" s="36"/>
      <c r="J84" s="36"/>
      <c r="K84" s="36"/>
    </row>
    <row r="85" spans="1:11" x14ac:dyDescent="0.3">
      <c r="A85" s="36"/>
      <c r="B85" s="36"/>
      <c r="C85" s="36"/>
      <c r="D85" s="36"/>
      <c r="E85" s="36"/>
      <c r="F85" s="36"/>
      <c r="G85" s="36"/>
      <c r="H85" s="36"/>
      <c r="I85" s="36"/>
      <c r="J85" s="36"/>
      <c r="K85" s="36"/>
    </row>
    <row r="86" spans="1:11" x14ac:dyDescent="0.3">
      <c r="A86" s="36"/>
      <c r="B86" s="36"/>
      <c r="C86" s="36"/>
      <c r="D86" s="36"/>
      <c r="E86" s="36"/>
      <c r="F86" s="36"/>
      <c r="G86" s="36"/>
      <c r="H86" s="36"/>
      <c r="I86" s="36"/>
      <c r="J86" s="36"/>
      <c r="K86" s="36"/>
    </row>
    <row r="87" spans="1:11" x14ac:dyDescent="0.3">
      <c r="A87" s="36"/>
      <c r="B87" s="36"/>
      <c r="C87" s="36"/>
      <c r="D87" s="36"/>
      <c r="E87" s="36"/>
      <c r="F87" s="36"/>
      <c r="G87" s="36"/>
      <c r="H87" s="36"/>
      <c r="I87" s="36"/>
      <c r="J87" s="36"/>
      <c r="K87" s="36"/>
    </row>
    <row r="88" spans="1:11" x14ac:dyDescent="0.3">
      <c r="A88" s="36"/>
      <c r="B88" s="36"/>
      <c r="C88" s="36"/>
      <c r="D88" s="36"/>
      <c r="E88" s="36"/>
      <c r="F88" s="36"/>
      <c r="G88" s="36"/>
      <c r="H88" s="36"/>
      <c r="I88" s="36"/>
      <c r="J88" s="36"/>
      <c r="K88" s="36"/>
    </row>
    <row r="89" spans="1:11" x14ac:dyDescent="0.3">
      <c r="A89" s="36"/>
      <c r="B89" s="36"/>
      <c r="C89" s="36"/>
      <c r="D89" s="36"/>
      <c r="E89" s="36"/>
      <c r="F89" s="36"/>
      <c r="G89" s="36"/>
      <c r="H89" s="36"/>
      <c r="I89" s="36"/>
      <c r="J89" s="36"/>
      <c r="K89" s="36"/>
    </row>
    <row r="90" spans="1:11" x14ac:dyDescent="0.3">
      <c r="A90" s="36"/>
      <c r="B90" s="36"/>
      <c r="C90" s="36"/>
      <c r="D90" s="36"/>
      <c r="E90" s="36"/>
      <c r="F90" s="36"/>
      <c r="G90" s="36"/>
      <c r="H90" s="36"/>
      <c r="I90" s="36"/>
      <c r="J90" s="36"/>
      <c r="K90" s="36"/>
    </row>
    <row r="91" spans="1:11" x14ac:dyDescent="0.3">
      <c r="A91" s="36"/>
      <c r="B91" s="36"/>
      <c r="C91" s="36"/>
      <c r="D91" s="36"/>
      <c r="E91" s="36"/>
      <c r="F91" s="36"/>
      <c r="G91" s="36"/>
      <c r="H91" s="36"/>
      <c r="I91" s="36"/>
      <c r="J91" s="36"/>
      <c r="K91" s="36"/>
    </row>
    <row r="92" spans="1:11" x14ac:dyDescent="0.3">
      <c r="A92" s="36"/>
      <c r="B92" s="36"/>
      <c r="C92" s="36"/>
      <c r="D92" s="36"/>
      <c r="E92" s="36"/>
      <c r="F92" s="36"/>
      <c r="G92" s="36"/>
      <c r="H92" s="36"/>
      <c r="I92" s="36"/>
      <c r="J92" s="36"/>
      <c r="K92" s="36"/>
    </row>
    <row r="93" spans="1:11" x14ac:dyDescent="0.3">
      <c r="A93" s="36"/>
      <c r="B93" s="36"/>
      <c r="C93" s="36"/>
      <c r="D93" s="36"/>
      <c r="E93" s="36"/>
      <c r="F93" s="36"/>
      <c r="G93" s="36"/>
      <c r="H93" s="36"/>
      <c r="I93" s="36"/>
      <c r="J93" s="36"/>
      <c r="K93" s="36"/>
    </row>
    <row r="94" spans="1:11" x14ac:dyDescent="0.3">
      <c r="A94" s="36"/>
      <c r="B94" s="36"/>
      <c r="C94" s="36"/>
      <c r="D94" s="36"/>
      <c r="E94" s="36"/>
      <c r="F94" s="36"/>
      <c r="G94" s="36"/>
      <c r="H94" s="36"/>
      <c r="I94" s="36"/>
      <c r="J94" s="36"/>
      <c r="K94" s="36"/>
    </row>
    <row r="95" spans="1:11" x14ac:dyDescent="0.3">
      <c r="A95" s="36"/>
      <c r="B95" s="36"/>
      <c r="C95" s="36"/>
      <c r="D95" s="36"/>
      <c r="E95" s="36"/>
      <c r="F95" s="36"/>
      <c r="G95" s="36"/>
      <c r="H95" s="36"/>
      <c r="I95" s="36"/>
      <c r="J95" s="36"/>
      <c r="K95" s="36"/>
    </row>
    <row r="96" spans="1:11" x14ac:dyDescent="0.3">
      <c r="A96" s="36"/>
      <c r="B96" s="36"/>
      <c r="C96" s="36"/>
      <c r="D96" s="36"/>
      <c r="E96" s="36"/>
      <c r="F96" s="36"/>
      <c r="G96" s="36"/>
      <c r="H96" s="36"/>
      <c r="I96" s="36"/>
      <c r="J96" s="36"/>
      <c r="K96" s="36"/>
    </row>
    <row r="97" spans="1:11" x14ac:dyDescent="0.3">
      <c r="A97" s="36"/>
      <c r="B97" s="36"/>
      <c r="C97" s="36"/>
      <c r="D97" s="36"/>
      <c r="E97" s="36"/>
      <c r="F97" s="36"/>
      <c r="G97" s="36"/>
      <c r="H97" s="36"/>
      <c r="I97" s="36"/>
      <c r="J97" s="36"/>
      <c r="K97" s="36"/>
    </row>
    <row r="98" spans="1:11" x14ac:dyDescent="0.3">
      <c r="A98" s="36"/>
      <c r="B98" s="36"/>
      <c r="C98" s="36"/>
      <c r="D98" s="36"/>
      <c r="E98" s="36"/>
      <c r="F98" s="36"/>
      <c r="G98" s="36"/>
      <c r="H98" s="36"/>
      <c r="I98" s="36"/>
      <c r="J98" s="36"/>
      <c r="K98" s="36"/>
    </row>
    <row r="99" spans="1:11" x14ac:dyDescent="0.3">
      <c r="A99" s="36"/>
      <c r="B99" s="36"/>
      <c r="C99" s="36"/>
      <c r="D99" s="36"/>
      <c r="E99" s="36"/>
      <c r="F99" s="36"/>
      <c r="G99" s="36"/>
      <c r="H99" s="36"/>
      <c r="I99" s="36"/>
      <c r="J99" s="36"/>
      <c r="K99" s="36"/>
    </row>
    <row r="100" spans="1:11" x14ac:dyDescent="0.3">
      <c r="A100" s="36"/>
      <c r="B100" s="36"/>
      <c r="C100" s="36"/>
      <c r="D100" s="36"/>
      <c r="E100" s="36"/>
      <c r="F100" s="36"/>
      <c r="G100" s="36"/>
      <c r="H100" s="36"/>
      <c r="I100" s="36"/>
      <c r="J100" s="36"/>
      <c r="K100" s="36"/>
    </row>
    <row r="101" spans="1:11" x14ac:dyDescent="0.3">
      <c r="A101" s="36"/>
      <c r="B101" s="36"/>
      <c r="C101" s="36"/>
      <c r="D101" s="36"/>
      <c r="E101" s="36"/>
      <c r="F101" s="36"/>
      <c r="G101" s="36"/>
      <c r="H101" s="36"/>
      <c r="I101" s="36"/>
      <c r="J101" s="36"/>
      <c r="K101" s="36"/>
    </row>
    <row r="102" spans="1:11" x14ac:dyDescent="0.3">
      <c r="A102" s="36"/>
      <c r="B102" s="36"/>
      <c r="C102" s="36"/>
      <c r="D102" s="36"/>
      <c r="E102" s="36"/>
      <c r="F102" s="36"/>
      <c r="G102" s="36"/>
      <c r="H102" s="36"/>
      <c r="I102" s="36"/>
      <c r="J102" s="36"/>
      <c r="K102" s="36"/>
    </row>
    <row r="103" spans="1:11" x14ac:dyDescent="0.3">
      <c r="A103" s="36"/>
      <c r="B103" s="36"/>
      <c r="C103" s="36"/>
      <c r="D103" s="36"/>
      <c r="E103" s="36"/>
      <c r="F103" s="36"/>
      <c r="G103" s="36"/>
      <c r="H103" s="36"/>
      <c r="I103" s="36"/>
      <c r="J103" s="36"/>
      <c r="K103" s="36"/>
    </row>
    <row r="104" spans="1:11" x14ac:dyDescent="0.3">
      <c r="A104" s="36"/>
      <c r="B104" s="36"/>
      <c r="C104" s="36"/>
      <c r="D104" s="36"/>
      <c r="E104" s="36"/>
      <c r="F104" s="36"/>
      <c r="G104" s="36"/>
      <c r="H104" s="36"/>
      <c r="I104" s="36"/>
      <c r="J104" s="36"/>
      <c r="K104" s="36"/>
    </row>
    <row r="105" spans="1:11" x14ac:dyDescent="0.3">
      <c r="A105" s="36"/>
      <c r="B105" s="36"/>
      <c r="C105" s="36"/>
      <c r="D105" s="36"/>
      <c r="E105" s="36"/>
      <c r="F105" s="36"/>
      <c r="G105" s="36"/>
      <c r="H105" s="36"/>
      <c r="I105" s="36"/>
      <c r="J105" s="36"/>
      <c r="K105" s="36"/>
    </row>
    <row r="106" spans="1:11" x14ac:dyDescent="0.3">
      <c r="A106" s="36"/>
      <c r="B106" s="36"/>
      <c r="C106" s="36"/>
      <c r="D106" s="36"/>
      <c r="E106" s="36"/>
      <c r="F106" s="36"/>
      <c r="G106" s="36"/>
      <c r="H106" s="36"/>
      <c r="I106" s="36"/>
      <c r="J106" s="36"/>
      <c r="K106" s="36"/>
    </row>
    <row r="107" spans="1:11" x14ac:dyDescent="0.3">
      <c r="A107" s="36"/>
      <c r="B107" s="36"/>
      <c r="C107" s="36"/>
      <c r="D107" s="36"/>
      <c r="E107" s="36"/>
      <c r="F107" s="36"/>
      <c r="G107" s="36"/>
      <c r="H107" s="36"/>
      <c r="I107" s="36"/>
      <c r="J107" s="36"/>
      <c r="K107" s="36"/>
    </row>
    <row r="108" spans="1:11" x14ac:dyDescent="0.3">
      <c r="A108" s="36"/>
      <c r="B108" s="36"/>
      <c r="C108" s="36"/>
      <c r="D108" s="36"/>
      <c r="E108" s="36"/>
      <c r="F108" s="36"/>
      <c r="G108" s="36"/>
      <c r="H108" s="36"/>
      <c r="I108" s="36"/>
      <c r="J108" s="36"/>
      <c r="K108" s="36"/>
    </row>
    <row r="109" spans="1:11" x14ac:dyDescent="0.3">
      <c r="A109" s="36"/>
      <c r="B109" s="36"/>
      <c r="C109" s="36"/>
      <c r="D109" s="36"/>
      <c r="E109" s="36"/>
      <c r="F109" s="36"/>
      <c r="G109" s="36"/>
      <c r="H109" s="36"/>
      <c r="I109" s="36"/>
      <c r="J109" s="36"/>
      <c r="K109" s="36"/>
    </row>
    <row r="110" spans="1:11" x14ac:dyDescent="0.3">
      <c r="A110" s="36"/>
      <c r="B110" s="36"/>
      <c r="C110" s="36"/>
      <c r="D110" s="36"/>
      <c r="E110" s="36"/>
      <c r="F110" s="36"/>
      <c r="G110" s="36"/>
      <c r="H110" s="36"/>
      <c r="I110" s="36"/>
      <c r="J110" s="36"/>
      <c r="K110" s="36"/>
    </row>
    <row r="111" spans="1:11" x14ac:dyDescent="0.3">
      <c r="A111" s="36"/>
      <c r="B111" s="36"/>
      <c r="C111" s="36"/>
      <c r="D111" s="36"/>
      <c r="E111" s="36"/>
      <c r="F111" s="36"/>
      <c r="G111" s="36"/>
      <c r="H111" s="36"/>
      <c r="I111" s="36"/>
      <c r="J111" s="36"/>
      <c r="K111" s="36"/>
    </row>
    <row r="112" spans="1:11" x14ac:dyDescent="0.3">
      <c r="A112" s="36"/>
      <c r="B112" s="36"/>
      <c r="C112" s="36"/>
      <c r="D112" s="36"/>
      <c r="E112" s="36"/>
      <c r="F112" s="36"/>
      <c r="G112" s="36"/>
      <c r="H112" s="36"/>
      <c r="I112" s="36"/>
      <c r="J112" s="36"/>
      <c r="K112" s="36"/>
    </row>
    <row r="113" spans="1:11" x14ac:dyDescent="0.3">
      <c r="A113" s="36"/>
      <c r="B113" s="36"/>
      <c r="C113" s="36"/>
      <c r="D113" s="36"/>
      <c r="E113" s="36"/>
      <c r="F113" s="36"/>
      <c r="G113" s="36"/>
      <c r="H113" s="36"/>
      <c r="I113" s="36"/>
      <c r="J113" s="36"/>
      <c r="K113" s="36"/>
    </row>
    <row r="114" spans="1:11" x14ac:dyDescent="0.3">
      <c r="A114" s="36"/>
      <c r="B114" s="36"/>
      <c r="C114" s="36"/>
      <c r="D114" s="36"/>
      <c r="E114" s="36"/>
      <c r="F114" s="36"/>
      <c r="G114" s="36"/>
      <c r="H114" s="36"/>
      <c r="I114" s="36"/>
      <c r="J114" s="36"/>
      <c r="K114" s="36"/>
    </row>
    <row r="115" spans="1:11" x14ac:dyDescent="0.3">
      <c r="A115" s="36"/>
      <c r="B115" s="36"/>
      <c r="C115" s="36"/>
      <c r="D115" s="36"/>
      <c r="E115" s="36"/>
      <c r="F115" s="36"/>
      <c r="G115" s="36"/>
      <c r="H115" s="36"/>
      <c r="I115" s="36"/>
      <c r="J115" s="36"/>
      <c r="K115" s="36"/>
    </row>
    <row r="116" spans="1:11" x14ac:dyDescent="0.3">
      <c r="A116" s="36"/>
      <c r="B116" s="36"/>
      <c r="C116" s="36"/>
      <c r="D116" s="36"/>
      <c r="E116" s="36"/>
      <c r="F116" s="36"/>
      <c r="G116" s="36"/>
      <c r="H116" s="36"/>
      <c r="I116" s="36"/>
      <c r="J116" s="36"/>
      <c r="K116" s="36"/>
    </row>
    <row r="117" spans="1:11" x14ac:dyDescent="0.3">
      <c r="A117" s="36"/>
      <c r="B117" s="36"/>
      <c r="C117" s="36"/>
      <c r="D117" s="36"/>
      <c r="E117" s="36"/>
      <c r="F117" s="36"/>
      <c r="G117" s="36"/>
      <c r="H117" s="36"/>
      <c r="I117" s="36"/>
      <c r="J117" s="36"/>
      <c r="K117" s="36"/>
    </row>
    <row r="118" spans="1:11" x14ac:dyDescent="0.3">
      <c r="A118" s="36"/>
      <c r="B118" s="36"/>
      <c r="C118" s="36"/>
      <c r="D118" s="36"/>
      <c r="E118" s="36"/>
      <c r="F118" s="36"/>
      <c r="G118" s="36"/>
      <c r="H118" s="36"/>
      <c r="I118" s="36"/>
      <c r="J118" s="36"/>
      <c r="K118" s="36"/>
    </row>
    <row r="119" spans="1:11" x14ac:dyDescent="0.3">
      <c r="A119" s="36"/>
      <c r="B119" s="36"/>
      <c r="C119" s="36"/>
      <c r="D119" s="36"/>
      <c r="E119" s="36"/>
      <c r="F119" s="36"/>
      <c r="G119" s="36"/>
      <c r="H119" s="36"/>
      <c r="I119" s="36"/>
      <c r="J119" s="36"/>
      <c r="K119" s="36"/>
    </row>
    <row r="120" spans="1:11" x14ac:dyDescent="0.3">
      <c r="A120" s="36"/>
      <c r="B120" s="36"/>
      <c r="C120" s="36"/>
      <c r="D120" s="36"/>
      <c r="E120" s="36"/>
      <c r="F120" s="36"/>
      <c r="G120" s="36"/>
      <c r="H120" s="36"/>
      <c r="I120" s="36"/>
      <c r="J120" s="36"/>
      <c r="K120" s="36"/>
    </row>
    <row r="121" spans="1:11" x14ac:dyDescent="0.3">
      <c r="A121" s="36"/>
      <c r="B121" s="36"/>
      <c r="C121" s="36"/>
      <c r="D121" s="36"/>
      <c r="E121" s="36"/>
      <c r="F121" s="36"/>
      <c r="G121" s="36"/>
      <c r="H121" s="36"/>
      <c r="I121" s="36"/>
      <c r="J121" s="36"/>
      <c r="K121" s="36"/>
    </row>
    <row r="122" spans="1:11" x14ac:dyDescent="0.3">
      <c r="A122" s="36"/>
      <c r="B122" s="36"/>
      <c r="C122" s="36"/>
      <c r="D122" s="36"/>
      <c r="E122" s="36"/>
      <c r="F122" s="36"/>
      <c r="G122" s="36"/>
      <c r="H122" s="36"/>
      <c r="I122" s="36"/>
      <c r="J122" s="36"/>
      <c r="K122" s="36"/>
    </row>
    <row r="123" spans="1:11" x14ac:dyDescent="0.3">
      <c r="A123" s="36"/>
      <c r="B123" s="36"/>
      <c r="C123" s="36"/>
      <c r="D123" s="36"/>
      <c r="E123" s="36"/>
      <c r="F123" s="36"/>
      <c r="G123" s="36"/>
      <c r="H123" s="36"/>
      <c r="I123" s="36"/>
      <c r="J123" s="36"/>
      <c r="K123" s="36"/>
    </row>
    <row r="124" spans="1:11" x14ac:dyDescent="0.3">
      <c r="A124" s="36"/>
      <c r="B124" s="36"/>
      <c r="C124" s="36"/>
      <c r="D124" s="36"/>
      <c r="E124" s="36"/>
      <c r="F124" s="36"/>
      <c r="G124" s="36"/>
      <c r="H124" s="36"/>
      <c r="I124" s="36"/>
      <c r="J124" s="36"/>
      <c r="K124" s="36"/>
    </row>
    <row r="125" spans="1:11" x14ac:dyDescent="0.3">
      <c r="A125" s="36"/>
      <c r="B125" s="36"/>
      <c r="C125" s="36"/>
      <c r="D125" s="36"/>
      <c r="E125" s="36"/>
      <c r="F125" s="36"/>
      <c r="G125" s="36"/>
      <c r="H125" s="36"/>
      <c r="I125" s="36"/>
      <c r="J125" s="36"/>
      <c r="K125" s="36"/>
    </row>
    <row r="126" spans="1:11" x14ac:dyDescent="0.3">
      <c r="A126" s="36"/>
      <c r="B126" s="36"/>
      <c r="C126" s="36"/>
      <c r="D126" s="36"/>
      <c r="E126" s="36"/>
      <c r="F126" s="36"/>
      <c r="G126" s="36"/>
      <c r="H126" s="36"/>
      <c r="I126" s="36"/>
      <c r="J126" s="36"/>
      <c r="K126" s="36"/>
    </row>
    <row r="127" spans="1:11" x14ac:dyDescent="0.3">
      <c r="A127" s="36"/>
      <c r="B127" s="36"/>
      <c r="C127" s="36"/>
      <c r="D127" s="36"/>
      <c r="E127" s="36"/>
      <c r="F127" s="36"/>
      <c r="G127" s="36"/>
      <c r="H127" s="36"/>
      <c r="I127" s="36"/>
      <c r="J127" s="36"/>
      <c r="K127" s="36"/>
    </row>
    <row r="128" spans="1:11" x14ac:dyDescent="0.3">
      <c r="A128" s="36"/>
      <c r="B128" s="36"/>
      <c r="C128" s="36"/>
      <c r="D128" s="36"/>
      <c r="E128" s="36"/>
      <c r="F128" s="36"/>
      <c r="G128" s="36"/>
      <c r="H128" s="36"/>
      <c r="I128" s="36"/>
      <c r="J128" s="36"/>
      <c r="K128" s="36"/>
    </row>
    <row r="129" spans="1:11" x14ac:dyDescent="0.3">
      <c r="A129" s="36"/>
      <c r="B129" s="36"/>
      <c r="C129" s="36"/>
      <c r="D129" s="36"/>
      <c r="E129" s="36"/>
      <c r="F129" s="36"/>
      <c r="G129" s="36"/>
      <c r="H129" s="36"/>
      <c r="I129" s="36"/>
      <c r="J129" s="36"/>
      <c r="K129" s="36"/>
    </row>
    <row r="130" spans="1:11" x14ac:dyDescent="0.3">
      <c r="A130" s="36"/>
      <c r="B130" s="36"/>
      <c r="C130" s="36"/>
      <c r="D130" s="36"/>
      <c r="E130" s="36"/>
      <c r="F130" s="36"/>
      <c r="G130" s="36"/>
      <c r="H130" s="36"/>
      <c r="I130" s="36"/>
      <c r="J130" s="36"/>
      <c r="K130" s="36"/>
    </row>
    <row r="131" spans="1:11" x14ac:dyDescent="0.3">
      <c r="A131" s="36"/>
      <c r="B131" s="36"/>
      <c r="C131" s="36"/>
      <c r="D131" s="36"/>
      <c r="E131" s="36"/>
      <c r="F131" s="36"/>
      <c r="G131" s="36"/>
      <c r="H131" s="36"/>
      <c r="I131" s="36"/>
      <c r="J131" s="36"/>
      <c r="K131" s="36"/>
    </row>
    <row r="132" spans="1:11" x14ac:dyDescent="0.3">
      <c r="A132" s="36"/>
      <c r="B132" s="36"/>
      <c r="C132" s="36"/>
      <c r="D132" s="36"/>
      <c r="E132" s="36"/>
      <c r="F132" s="36"/>
      <c r="G132" s="36"/>
      <c r="H132" s="36"/>
      <c r="I132" s="36"/>
      <c r="J132" s="36"/>
      <c r="K132" s="36"/>
    </row>
    <row r="133" spans="1:11" x14ac:dyDescent="0.3">
      <c r="A133" s="36"/>
      <c r="B133" s="36"/>
      <c r="C133" s="36"/>
      <c r="D133" s="36"/>
      <c r="E133" s="36"/>
      <c r="F133" s="36"/>
      <c r="G133" s="36"/>
      <c r="H133" s="36"/>
      <c r="I133" s="36"/>
      <c r="J133" s="36"/>
      <c r="K133" s="36"/>
    </row>
    <row r="134" spans="1:11" x14ac:dyDescent="0.3">
      <c r="A134" s="36"/>
      <c r="B134" s="36"/>
      <c r="C134" s="36"/>
      <c r="D134" s="36"/>
      <c r="E134" s="36"/>
      <c r="F134" s="36"/>
      <c r="G134" s="36"/>
      <c r="H134" s="36"/>
      <c r="I134" s="36"/>
      <c r="J134" s="36"/>
      <c r="K134" s="36"/>
    </row>
    <row r="135" spans="1:11" x14ac:dyDescent="0.3">
      <c r="A135" s="36"/>
      <c r="B135" s="36"/>
      <c r="C135" s="36"/>
      <c r="D135" s="36"/>
      <c r="E135" s="36"/>
      <c r="F135" s="36"/>
      <c r="G135" s="36"/>
      <c r="H135" s="36"/>
      <c r="I135" s="36"/>
      <c r="J135" s="36"/>
      <c r="K135" s="36"/>
    </row>
    <row r="136" spans="1:11" x14ac:dyDescent="0.3">
      <c r="A136" s="36"/>
      <c r="B136" s="36"/>
      <c r="C136" s="36"/>
      <c r="D136" s="36"/>
      <c r="E136" s="36"/>
      <c r="F136" s="36"/>
      <c r="G136" s="36"/>
      <c r="H136" s="36"/>
      <c r="I136" s="36"/>
      <c r="J136" s="36"/>
      <c r="K136" s="36"/>
    </row>
    <row r="137" spans="1:11" x14ac:dyDescent="0.3">
      <c r="A137" s="36"/>
      <c r="B137" s="36"/>
      <c r="C137" s="36"/>
      <c r="D137" s="36"/>
      <c r="E137" s="36"/>
      <c r="F137" s="36"/>
      <c r="G137" s="36"/>
      <c r="H137" s="36"/>
      <c r="I137" s="36"/>
      <c r="J137" s="36"/>
      <c r="K137" s="36"/>
    </row>
    <row r="138" spans="1:11" x14ac:dyDescent="0.3">
      <c r="A138" s="36"/>
      <c r="B138" s="36"/>
      <c r="C138" s="36"/>
      <c r="D138" s="36"/>
      <c r="E138" s="36"/>
      <c r="F138" s="36"/>
      <c r="G138" s="36"/>
      <c r="H138" s="36"/>
      <c r="I138" s="36"/>
      <c r="J138" s="36"/>
      <c r="K138" s="36"/>
    </row>
    <row r="139" spans="1:11" x14ac:dyDescent="0.3">
      <c r="A139" s="36"/>
      <c r="B139" s="36"/>
      <c r="C139" s="36"/>
      <c r="D139" s="36"/>
      <c r="E139" s="36"/>
      <c r="F139" s="36"/>
      <c r="G139" s="36"/>
      <c r="H139" s="36"/>
      <c r="I139" s="36"/>
      <c r="J139" s="36"/>
      <c r="K139" s="36"/>
    </row>
    <row r="140" spans="1:11" x14ac:dyDescent="0.3">
      <c r="A140" s="36"/>
      <c r="B140" s="36"/>
      <c r="C140" s="36"/>
      <c r="D140" s="36"/>
      <c r="E140" s="36"/>
      <c r="F140" s="36"/>
      <c r="G140" s="36"/>
      <c r="H140" s="36"/>
      <c r="I140" s="36"/>
      <c r="J140" s="36"/>
      <c r="K140" s="36"/>
    </row>
    <row r="141" spans="1:11" x14ac:dyDescent="0.3">
      <c r="A141" s="36"/>
      <c r="B141" s="36"/>
      <c r="C141" s="36"/>
      <c r="D141" s="36"/>
      <c r="E141" s="36"/>
      <c r="F141" s="36"/>
      <c r="G141" s="36"/>
      <c r="H141" s="36"/>
      <c r="I141" s="36"/>
      <c r="J141" s="36"/>
      <c r="K141" s="36"/>
    </row>
    <row r="142" spans="1:11" x14ac:dyDescent="0.3">
      <c r="A142" s="36"/>
      <c r="B142" s="36"/>
      <c r="C142" s="36"/>
      <c r="D142" s="36"/>
      <c r="E142" s="36"/>
      <c r="F142" s="36"/>
      <c r="G142" s="36"/>
      <c r="H142" s="36"/>
      <c r="I142" s="36"/>
      <c r="J142" s="36"/>
      <c r="K142" s="36"/>
    </row>
    <row r="143" spans="1:11" x14ac:dyDescent="0.3">
      <c r="A143" s="36"/>
      <c r="B143" s="36"/>
      <c r="C143" s="36"/>
      <c r="D143" s="36"/>
      <c r="E143" s="36"/>
      <c r="F143" s="36"/>
      <c r="G143" s="36"/>
      <c r="H143" s="36"/>
      <c r="I143" s="36"/>
      <c r="J143" s="36"/>
      <c r="K143" s="36"/>
    </row>
    <row r="144" spans="1:11" x14ac:dyDescent="0.3">
      <c r="A144" s="36"/>
      <c r="B144" s="36"/>
      <c r="C144" s="36"/>
      <c r="D144" s="36"/>
      <c r="E144" s="36"/>
      <c r="F144" s="36"/>
      <c r="G144" s="36"/>
      <c r="H144" s="36"/>
      <c r="I144" s="36"/>
      <c r="J144" s="36"/>
      <c r="K144" s="36"/>
    </row>
    <row r="145" spans="1:11" x14ac:dyDescent="0.3">
      <c r="A145" s="36"/>
      <c r="B145" s="36"/>
      <c r="C145" s="36"/>
      <c r="D145" s="36"/>
      <c r="E145" s="36"/>
      <c r="F145" s="36"/>
      <c r="G145" s="36"/>
      <c r="H145" s="36"/>
      <c r="I145" s="36"/>
      <c r="J145" s="36"/>
      <c r="K145" s="36"/>
    </row>
    <row r="146" spans="1:11" x14ac:dyDescent="0.3">
      <c r="A146" s="36"/>
      <c r="B146" s="36"/>
      <c r="C146" s="36"/>
      <c r="D146" s="36"/>
      <c r="E146" s="36"/>
      <c r="F146" s="36"/>
      <c r="G146" s="36"/>
      <c r="H146" s="36"/>
      <c r="I146" s="36"/>
      <c r="J146" s="36"/>
      <c r="K146" s="36"/>
    </row>
    <row r="147" spans="1:11" x14ac:dyDescent="0.3">
      <c r="A147" s="36"/>
      <c r="B147" s="36"/>
      <c r="C147" s="36"/>
      <c r="D147" s="36"/>
      <c r="E147" s="36"/>
      <c r="F147" s="36"/>
      <c r="G147" s="36"/>
      <c r="H147" s="36"/>
      <c r="I147" s="36"/>
      <c r="J147" s="36"/>
      <c r="K147" s="36"/>
    </row>
    <row r="148" spans="1:11" x14ac:dyDescent="0.3">
      <c r="A148" s="36"/>
      <c r="B148" s="36"/>
      <c r="C148" s="36"/>
      <c r="D148" s="36"/>
      <c r="E148" s="36"/>
      <c r="F148" s="36"/>
      <c r="G148" s="36"/>
      <c r="H148" s="36"/>
      <c r="I148" s="36"/>
      <c r="J148" s="36"/>
      <c r="K148" s="36"/>
    </row>
    <row r="149" spans="1:11" x14ac:dyDescent="0.3">
      <c r="A149" s="36"/>
      <c r="B149" s="36"/>
      <c r="C149" s="36"/>
      <c r="D149" s="36"/>
      <c r="E149" s="36"/>
      <c r="F149" s="36"/>
      <c r="G149" s="36"/>
      <c r="H149" s="36"/>
      <c r="I149" s="36"/>
      <c r="J149" s="36"/>
      <c r="K149" s="36"/>
    </row>
    <row r="150" spans="1:11" x14ac:dyDescent="0.3">
      <c r="A150" s="36"/>
      <c r="B150" s="36"/>
      <c r="C150" s="36"/>
      <c r="D150" s="36"/>
      <c r="E150" s="36"/>
      <c r="F150" s="36"/>
      <c r="G150" s="36"/>
      <c r="H150" s="36"/>
      <c r="I150" s="36"/>
      <c r="J150" s="36"/>
      <c r="K150" s="36"/>
    </row>
    <row r="151" spans="1:11" x14ac:dyDescent="0.3">
      <c r="A151" s="36"/>
      <c r="B151" s="36"/>
      <c r="C151" s="36"/>
      <c r="D151" s="36"/>
      <c r="E151" s="36"/>
      <c r="F151" s="36"/>
      <c r="G151" s="36"/>
      <c r="H151" s="36"/>
      <c r="I151" s="36"/>
      <c r="J151" s="36"/>
      <c r="K151" s="36"/>
    </row>
    <row r="152" spans="1:11" x14ac:dyDescent="0.3">
      <c r="A152" s="36"/>
      <c r="B152" s="36"/>
      <c r="C152" s="36"/>
      <c r="D152" s="36"/>
      <c r="E152" s="36"/>
      <c r="F152" s="36"/>
      <c r="G152" s="36"/>
      <c r="H152" s="36"/>
      <c r="I152" s="36"/>
      <c r="J152" s="36"/>
      <c r="K152" s="36"/>
    </row>
    <row r="153" spans="1:11" x14ac:dyDescent="0.3">
      <c r="A153" s="36"/>
      <c r="B153" s="36"/>
      <c r="C153" s="36"/>
      <c r="D153" s="36"/>
      <c r="E153" s="36"/>
      <c r="F153" s="36"/>
      <c r="G153" s="36"/>
      <c r="H153" s="36"/>
      <c r="I153" s="36"/>
      <c r="J153" s="36"/>
      <c r="K153" s="36"/>
    </row>
    <row r="154" spans="1:11" x14ac:dyDescent="0.3">
      <c r="A154" s="36"/>
      <c r="B154" s="36"/>
      <c r="C154" s="36"/>
      <c r="D154" s="36"/>
      <c r="E154" s="36"/>
      <c r="F154" s="36"/>
      <c r="G154" s="36"/>
      <c r="H154" s="36"/>
      <c r="I154" s="36"/>
      <c r="J154" s="36"/>
      <c r="K154" s="36"/>
    </row>
    <row r="155" spans="1:11" x14ac:dyDescent="0.3">
      <c r="A155" s="36"/>
      <c r="B155" s="36"/>
      <c r="C155" s="36"/>
      <c r="D155" s="36"/>
      <c r="E155" s="36"/>
      <c r="F155" s="36"/>
      <c r="G155" s="36"/>
      <c r="H155" s="36"/>
      <c r="I155" s="36"/>
      <c r="J155" s="36"/>
      <c r="K155" s="36"/>
    </row>
    <row r="156" spans="1:11" x14ac:dyDescent="0.3">
      <c r="A156" s="36"/>
      <c r="B156" s="36"/>
      <c r="C156" s="36"/>
      <c r="D156" s="36"/>
      <c r="E156" s="36"/>
      <c r="F156" s="36"/>
      <c r="G156" s="36"/>
      <c r="H156" s="36"/>
      <c r="I156" s="36"/>
      <c r="J156" s="36"/>
      <c r="K156" s="36"/>
    </row>
    <row r="157" spans="1:11" x14ac:dyDescent="0.3">
      <c r="A157" s="36"/>
      <c r="B157" s="36"/>
      <c r="C157" s="36"/>
      <c r="D157" s="36"/>
      <c r="E157" s="36"/>
      <c r="F157" s="36"/>
      <c r="G157" s="36"/>
      <c r="H157" s="36"/>
      <c r="I157" s="36"/>
      <c r="J157" s="36"/>
      <c r="K157" s="36"/>
    </row>
    <row r="158" spans="1:11" x14ac:dyDescent="0.3">
      <c r="A158" s="36"/>
      <c r="B158" s="36"/>
      <c r="C158" s="36"/>
      <c r="D158" s="36"/>
      <c r="E158" s="36"/>
      <c r="F158" s="36"/>
      <c r="G158" s="36"/>
      <c r="H158" s="36"/>
      <c r="I158" s="36"/>
      <c r="J158" s="36"/>
      <c r="K158" s="36"/>
    </row>
    <row r="159" spans="1:11" x14ac:dyDescent="0.3">
      <c r="A159" s="36"/>
      <c r="B159" s="36"/>
      <c r="C159" s="36"/>
      <c r="D159" s="36"/>
      <c r="E159" s="36"/>
      <c r="F159" s="36"/>
      <c r="G159" s="36"/>
      <c r="H159" s="36"/>
      <c r="I159" s="36"/>
      <c r="J159" s="36"/>
      <c r="K159" s="36"/>
    </row>
    <row r="160" spans="1:11" x14ac:dyDescent="0.3">
      <c r="A160" s="36"/>
      <c r="B160" s="36"/>
      <c r="C160" s="36"/>
      <c r="D160" s="36"/>
      <c r="E160" s="36"/>
      <c r="F160" s="36"/>
      <c r="G160" s="36"/>
      <c r="H160" s="36"/>
      <c r="I160" s="36"/>
      <c r="J160" s="36"/>
      <c r="K160" s="36"/>
    </row>
    <row r="161" spans="1:11" x14ac:dyDescent="0.3">
      <c r="A161" s="36"/>
      <c r="B161" s="36"/>
      <c r="C161" s="36"/>
      <c r="D161" s="36"/>
      <c r="E161" s="36"/>
      <c r="F161" s="36"/>
      <c r="G161" s="36"/>
      <c r="H161" s="36"/>
      <c r="I161" s="36"/>
      <c r="J161" s="36"/>
      <c r="K161" s="36"/>
    </row>
    <row r="162" spans="1:11" x14ac:dyDescent="0.3">
      <c r="A162" s="36"/>
      <c r="B162" s="36"/>
      <c r="C162" s="36"/>
      <c r="D162" s="36"/>
      <c r="E162" s="36"/>
      <c r="F162" s="36"/>
      <c r="G162" s="36"/>
      <c r="H162" s="36"/>
      <c r="I162" s="36"/>
      <c r="J162" s="36"/>
      <c r="K162" s="36"/>
    </row>
    <row r="163" spans="1:11" x14ac:dyDescent="0.3">
      <c r="A163" s="36"/>
      <c r="B163" s="36"/>
      <c r="C163" s="36"/>
      <c r="D163" s="36"/>
      <c r="E163" s="36"/>
      <c r="F163" s="36"/>
      <c r="G163" s="36"/>
      <c r="H163" s="36"/>
      <c r="I163" s="36"/>
      <c r="J163" s="36"/>
      <c r="K163" s="36"/>
    </row>
    <row r="164" spans="1:11" x14ac:dyDescent="0.3">
      <c r="A164" s="36"/>
      <c r="B164" s="36"/>
      <c r="C164" s="36"/>
      <c r="D164" s="36"/>
      <c r="E164" s="36"/>
      <c r="F164" s="36"/>
      <c r="G164" s="36"/>
      <c r="H164" s="36"/>
      <c r="I164" s="36"/>
      <c r="J164" s="36"/>
      <c r="K164" s="36"/>
    </row>
    <row r="165" spans="1:11" x14ac:dyDescent="0.3">
      <c r="A165" s="36"/>
      <c r="B165" s="36"/>
      <c r="C165" s="36"/>
      <c r="D165" s="36"/>
      <c r="E165" s="36"/>
      <c r="F165" s="36"/>
      <c r="G165" s="36"/>
      <c r="H165" s="36"/>
      <c r="I165" s="36"/>
      <c r="J165" s="36"/>
      <c r="K165" s="36"/>
    </row>
    <row r="166" spans="1:11" x14ac:dyDescent="0.3">
      <c r="A166" s="36"/>
      <c r="B166" s="36"/>
      <c r="C166" s="36"/>
      <c r="D166" s="36"/>
      <c r="E166" s="36"/>
      <c r="F166" s="36"/>
      <c r="G166" s="36"/>
      <c r="H166" s="36"/>
      <c r="I166" s="36"/>
      <c r="J166" s="36"/>
      <c r="K166" s="36"/>
    </row>
    <row r="167" spans="1:11" x14ac:dyDescent="0.3">
      <c r="A167" s="36"/>
      <c r="B167" s="36"/>
      <c r="C167" s="36"/>
      <c r="D167" s="36"/>
      <c r="E167" s="36"/>
      <c r="F167" s="36"/>
      <c r="G167" s="36"/>
      <c r="H167" s="36"/>
      <c r="I167" s="36"/>
      <c r="J167" s="36"/>
      <c r="K167" s="36"/>
    </row>
    <row r="168" spans="1:11" x14ac:dyDescent="0.3">
      <c r="A168" s="36"/>
      <c r="B168" s="36"/>
      <c r="C168" s="36"/>
      <c r="D168" s="36"/>
      <c r="E168" s="36"/>
      <c r="F168" s="36"/>
      <c r="G168" s="36"/>
      <c r="H168" s="36"/>
      <c r="I168" s="36"/>
      <c r="J168" s="36"/>
      <c r="K168" s="36"/>
    </row>
    <row r="169" spans="1:11" x14ac:dyDescent="0.3">
      <c r="A169" s="36"/>
      <c r="B169" s="36"/>
      <c r="C169" s="36"/>
      <c r="D169" s="36"/>
      <c r="E169" s="36"/>
      <c r="F169" s="36"/>
      <c r="G169" s="36"/>
      <c r="H169" s="36"/>
      <c r="I169" s="36"/>
      <c r="J169" s="36"/>
      <c r="K169" s="36"/>
    </row>
    <row r="170" spans="1:11" x14ac:dyDescent="0.3">
      <c r="A170" s="36"/>
      <c r="B170" s="36"/>
      <c r="C170" s="36"/>
      <c r="D170" s="36"/>
      <c r="E170" s="36"/>
      <c r="F170" s="36"/>
      <c r="G170" s="36"/>
      <c r="H170" s="36"/>
      <c r="I170" s="36"/>
      <c r="J170" s="36"/>
      <c r="K170" s="36"/>
    </row>
    <row r="171" spans="1:11" x14ac:dyDescent="0.3">
      <c r="A171" s="36"/>
      <c r="B171" s="36"/>
      <c r="C171" s="36"/>
      <c r="D171" s="36"/>
      <c r="E171" s="36"/>
      <c r="F171" s="36"/>
      <c r="G171" s="36"/>
      <c r="H171" s="36"/>
      <c r="I171" s="36"/>
      <c r="J171" s="36"/>
      <c r="K171" s="36"/>
    </row>
    <row r="172" spans="1:11" x14ac:dyDescent="0.3">
      <c r="A172" s="36"/>
      <c r="B172" s="36"/>
      <c r="C172" s="36"/>
      <c r="D172" s="36"/>
      <c r="E172" s="36"/>
      <c r="F172" s="36"/>
      <c r="G172" s="36"/>
      <c r="H172" s="36"/>
      <c r="I172" s="36"/>
      <c r="J172" s="36"/>
      <c r="K172" s="36"/>
    </row>
    <row r="173" spans="1:11" x14ac:dyDescent="0.3">
      <c r="A173" s="36"/>
      <c r="B173" s="36"/>
      <c r="C173" s="36"/>
      <c r="D173" s="36"/>
      <c r="E173" s="36"/>
      <c r="F173" s="36"/>
      <c r="G173" s="36"/>
      <c r="H173" s="36"/>
      <c r="I173" s="36"/>
      <c r="J173" s="36"/>
      <c r="K173" s="36"/>
    </row>
    <row r="174" spans="1:11" x14ac:dyDescent="0.3">
      <c r="A174" s="36"/>
      <c r="B174" s="36"/>
      <c r="C174" s="36"/>
      <c r="D174" s="36"/>
      <c r="E174" s="36"/>
      <c r="F174" s="36"/>
      <c r="G174" s="36"/>
      <c r="H174" s="36"/>
      <c r="I174" s="36"/>
      <c r="J174" s="36"/>
      <c r="K174" s="36"/>
    </row>
    <row r="175" spans="1:11" x14ac:dyDescent="0.3">
      <c r="A175" s="36"/>
      <c r="B175" s="36"/>
      <c r="C175" s="36"/>
      <c r="D175" s="36"/>
      <c r="E175" s="36"/>
      <c r="F175" s="36"/>
      <c r="G175" s="36"/>
      <c r="H175" s="36"/>
      <c r="I175" s="36"/>
      <c r="J175" s="36"/>
      <c r="K175" s="36"/>
    </row>
    <row r="176" spans="1:11" x14ac:dyDescent="0.3">
      <c r="A176" s="36"/>
      <c r="B176" s="36"/>
      <c r="C176" s="36"/>
      <c r="D176" s="36"/>
      <c r="E176" s="36"/>
      <c r="F176" s="36"/>
      <c r="G176" s="36"/>
      <c r="H176" s="36"/>
      <c r="I176" s="36"/>
      <c r="J176" s="36"/>
      <c r="K176" s="36"/>
    </row>
    <row r="177" spans="1:11" x14ac:dyDescent="0.3">
      <c r="A177" s="36"/>
      <c r="B177" s="36"/>
      <c r="C177" s="36"/>
      <c r="D177" s="36"/>
      <c r="E177" s="36"/>
      <c r="F177" s="36"/>
      <c r="G177" s="36"/>
      <c r="H177" s="36"/>
      <c r="I177" s="36"/>
      <c r="J177" s="36"/>
      <c r="K177" s="36"/>
    </row>
    <row r="178" spans="1:11" x14ac:dyDescent="0.3">
      <c r="A178" s="36"/>
      <c r="B178" s="36"/>
      <c r="C178" s="36"/>
      <c r="D178" s="36"/>
      <c r="E178" s="36"/>
      <c r="F178" s="36"/>
      <c r="G178" s="36"/>
      <c r="H178" s="36"/>
      <c r="I178" s="36"/>
      <c r="J178" s="36"/>
      <c r="K178" s="36"/>
    </row>
    <row r="179" spans="1:11" x14ac:dyDescent="0.3">
      <c r="A179" s="36"/>
      <c r="B179" s="36"/>
      <c r="C179" s="36"/>
      <c r="D179" s="36"/>
      <c r="E179" s="36"/>
      <c r="F179" s="36"/>
      <c r="G179" s="36"/>
      <c r="H179" s="36"/>
      <c r="I179" s="36"/>
      <c r="J179" s="36"/>
      <c r="K179" s="36"/>
    </row>
    <row r="180" spans="1:11" x14ac:dyDescent="0.3">
      <c r="A180" s="36"/>
      <c r="B180" s="36"/>
      <c r="C180" s="36"/>
      <c r="D180" s="36"/>
      <c r="E180" s="36"/>
      <c r="F180" s="36"/>
      <c r="G180" s="36"/>
      <c r="H180" s="36"/>
      <c r="I180" s="36"/>
      <c r="J180" s="36"/>
      <c r="K180" s="36"/>
    </row>
    <row r="181" spans="1:11" x14ac:dyDescent="0.3">
      <c r="A181" s="36"/>
      <c r="B181" s="36"/>
      <c r="C181" s="36"/>
      <c r="D181" s="36"/>
      <c r="E181" s="36"/>
      <c r="F181" s="36"/>
      <c r="G181" s="36"/>
      <c r="H181" s="36"/>
      <c r="I181" s="36"/>
      <c r="J181" s="36"/>
      <c r="K181" s="36"/>
    </row>
    <row r="182" spans="1:11" x14ac:dyDescent="0.3">
      <c r="A182" s="36"/>
      <c r="B182" s="36"/>
      <c r="C182" s="36"/>
      <c r="D182" s="36"/>
      <c r="E182" s="36"/>
      <c r="F182" s="36"/>
      <c r="G182" s="36"/>
      <c r="H182" s="36"/>
      <c r="I182" s="36"/>
      <c r="J182" s="36"/>
      <c r="K182" s="36"/>
    </row>
    <row r="183" spans="1:11" x14ac:dyDescent="0.3">
      <c r="A183" s="36"/>
      <c r="B183" s="36"/>
      <c r="C183" s="36"/>
      <c r="D183" s="36"/>
      <c r="E183" s="36"/>
      <c r="F183" s="36"/>
      <c r="G183" s="36"/>
      <c r="H183" s="36"/>
      <c r="I183" s="36"/>
      <c r="J183" s="36"/>
      <c r="K183" s="36"/>
    </row>
    <row r="184" spans="1:11" x14ac:dyDescent="0.3">
      <c r="A184" s="36"/>
      <c r="B184" s="36"/>
      <c r="C184" s="36"/>
      <c r="D184" s="36"/>
      <c r="E184" s="36"/>
      <c r="F184" s="36"/>
      <c r="G184" s="36"/>
      <c r="H184" s="36"/>
      <c r="I184" s="36"/>
      <c r="J184" s="36"/>
      <c r="K184" s="36"/>
    </row>
    <row r="185" spans="1:11" x14ac:dyDescent="0.3">
      <c r="A185" s="36"/>
      <c r="B185" s="36"/>
      <c r="C185" s="36"/>
      <c r="D185" s="36"/>
      <c r="E185" s="36"/>
      <c r="F185" s="36"/>
      <c r="G185" s="36"/>
      <c r="H185" s="36"/>
      <c r="I185" s="36"/>
      <c r="J185" s="36"/>
      <c r="K185" s="36"/>
    </row>
    <row r="186" spans="1:11" x14ac:dyDescent="0.3">
      <c r="A186" s="36"/>
      <c r="B186" s="36"/>
      <c r="C186" s="36"/>
      <c r="D186" s="36"/>
      <c r="E186" s="36"/>
      <c r="F186" s="36"/>
      <c r="G186" s="36"/>
      <c r="H186" s="36"/>
      <c r="I186" s="36"/>
      <c r="J186" s="36"/>
      <c r="K186" s="36"/>
    </row>
    <row r="187" spans="1:11" x14ac:dyDescent="0.3">
      <c r="A187" s="36"/>
      <c r="B187" s="36"/>
      <c r="C187" s="36"/>
      <c r="D187" s="36"/>
      <c r="E187" s="36"/>
      <c r="F187" s="36"/>
      <c r="G187" s="36"/>
      <c r="H187" s="36"/>
      <c r="I187" s="36"/>
      <c r="J187" s="36"/>
      <c r="K187" s="36"/>
    </row>
    <row r="188" spans="1:11" x14ac:dyDescent="0.3">
      <c r="A188" s="36"/>
      <c r="B188" s="36"/>
      <c r="C188" s="36"/>
      <c r="D188" s="36"/>
      <c r="E188" s="36"/>
      <c r="F188" s="36"/>
      <c r="G188" s="36"/>
      <c r="H188" s="36"/>
      <c r="I188" s="36"/>
      <c r="J188" s="36"/>
      <c r="K188" s="36"/>
    </row>
    <row r="189" spans="1:11" x14ac:dyDescent="0.3">
      <c r="A189" s="36"/>
      <c r="B189" s="36"/>
      <c r="C189" s="36"/>
      <c r="D189" s="36"/>
      <c r="E189" s="36"/>
      <c r="F189" s="36"/>
      <c r="G189" s="36"/>
      <c r="H189" s="36"/>
      <c r="I189" s="36"/>
      <c r="J189" s="36"/>
      <c r="K189" s="36"/>
    </row>
    <row r="190" spans="1:11" x14ac:dyDescent="0.3">
      <c r="A190" s="36"/>
      <c r="B190" s="36"/>
      <c r="C190" s="36"/>
      <c r="D190" s="36"/>
      <c r="E190" s="36"/>
      <c r="F190" s="36"/>
      <c r="G190" s="36"/>
      <c r="H190" s="36"/>
      <c r="I190" s="36"/>
      <c r="J190" s="36"/>
      <c r="K190" s="36"/>
    </row>
    <row r="191" spans="1:11" x14ac:dyDescent="0.3">
      <c r="A191" s="36"/>
      <c r="B191" s="36"/>
      <c r="C191" s="36"/>
      <c r="D191" s="36"/>
      <c r="E191" s="36"/>
      <c r="F191" s="36"/>
      <c r="G191" s="36"/>
      <c r="H191" s="36"/>
      <c r="I191" s="36"/>
      <c r="J191" s="36"/>
      <c r="K191" s="36"/>
    </row>
    <row r="192" spans="1:11" x14ac:dyDescent="0.3">
      <c r="A192" s="36"/>
      <c r="B192" s="36"/>
      <c r="C192" s="36"/>
      <c r="D192" s="36"/>
      <c r="E192" s="36"/>
      <c r="F192" s="36"/>
      <c r="G192" s="36"/>
      <c r="H192" s="36"/>
      <c r="I192" s="36"/>
      <c r="J192" s="36"/>
      <c r="K192" s="36"/>
    </row>
    <row r="193" spans="1:11" x14ac:dyDescent="0.3">
      <c r="A193" s="36"/>
      <c r="B193" s="36"/>
      <c r="C193" s="36"/>
      <c r="D193" s="36"/>
      <c r="E193" s="36"/>
      <c r="F193" s="36"/>
      <c r="G193" s="36"/>
      <c r="H193" s="36"/>
      <c r="I193" s="36"/>
      <c r="J193" s="36"/>
      <c r="K193" s="36"/>
    </row>
    <row r="194" spans="1:11" x14ac:dyDescent="0.3">
      <c r="A194" s="36"/>
      <c r="B194" s="36"/>
      <c r="C194" s="36"/>
      <c r="D194" s="36"/>
      <c r="E194" s="36"/>
      <c r="F194" s="36"/>
      <c r="G194" s="36"/>
      <c r="H194" s="36"/>
      <c r="I194" s="36"/>
      <c r="J194" s="36"/>
      <c r="K194" s="36"/>
    </row>
    <row r="195" spans="1:11" x14ac:dyDescent="0.3">
      <c r="A195" s="36"/>
      <c r="B195" s="36"/>
      <c r="C195" s="36"/>
      <c r="D195" s="36"/>
      <c r="E195" s="36"/>
      <c r="F195" s="36"/>
      <c r="G195" s="36"/>
      <c r="H195" s="36"/>
      <c r="I195" s="36"/>
      <c r="J195" s="36"/>
      <c r="K195" s="36"/>
    </row>
    <row r="196" spans="1:11" x14ac:dyDescent="0.3">
      <c r="A196" s="36"/>
      <c r="B196" s="36"/>
      <c r="C196" s="36"/>
      <c r="D196" s="36"/>
      <c r="E196" s="36"/>
      <c r="F196" s="36"/>
      <c r="G196" s="36"/>
      <c r="H196" s="36"/>
      <c r="I196" s="36"/>
      <c r="J196" s="36"/>
      <c r="K196" s="36"/>
    </row>
    <row r="197" spans="1:11" x14ac:dyDescent="0.3">
      <c r="A197" s="36"/>
      <c r="B197" s="36"/>
      <c r="C197" s="36"/>
      <c r="D197" s="36"/>
      <c r="E197" s="36"/>
      <c r="F197" s="36"/>
      <c r="G197" s="36"/>
      <c r="H197" s="36"/>
      <c r="I197" s="36"/>
      <c r="J197" s="36"/>
      <c r="K197" s="36"/>
    </row>
    <row r="198" spans="1:11" x14ac:dyDescent="0.3">
      <c r="A198" s="36"/>
      <c r="B198" s="36"/>
      <c r="C198" s="36"/>
      <c r="D198" s="36"/>
      <c r="E198" s="36"/>
      <c r="F198" s="36"/>
      <c r="G198" s="36"/>
      <c r="H198" s="36"/>
      <c r="I198" s="36"/>
      <c r="J198" s="36"/>
      <c r="K198" s="36"/>
    </row>
    <row r="199" spans="1:11" x14ac:dyDescent="0.3">
      <c r="A199" s="36"/>
      <c r="B199" s="36"/>
      <c r="C199" s="36"/>
      <c r="D199" s="36"/>
      <c r="E199" s="36"/>
      <c r="F199" s="36"/>
      <c r="G199" s="36"/>
      <c r="H199" s="36"/>
      <c r="I199" s="36"/>
      <c r="J199" s="36"/>
      <c r="K199" s="36"/>
    </row>
    <row r="200" spans="1:11" x14ac:dyDescent="0.3">
      <c r="A200" s="36"/>
      <c r="B200" s="36"/>
      <c r="C200" s="36"/>
      <c r="D200" s="36"/>
      <c r="E200" s="36"/>
      <c r="F200" s="36"/>
      <c r="G200" s="36"/>
      <c r="H200" s="36"/>
      <c r="I200" s="36"/>
      <c r="J200" s="36"/>
      <c r="K200" s="36"/>
    </row>
    <row r="201" spans="1:11" x14ac:dyDescent="0.3">
      <c r="A201" s="36"/>
      <c r="B201" s="36"/>
      <c r="C201" s="36"/>
      <c r="D201" s="36"/>
      <c r="E201" s="36"/>
      <c r="F201" s="36"/>
      <c r="G201" s="36"/>
      <c r="H201" s="36"/>
      <c r="I201" s="36"/>
      <c r="J201" s="36"/>
      <c r="K201" s="36"/>
    </row>
    <row r="202" spans="1:11" x14ac:dyDescent="0.3">
      <c r="A202" s="36"/>
      <c r="B202" s="36"/>
      <c r="C202" s="36"/>
      <c r="D202" s="36"/>
      <c r="E202" s="36"/>
      <c r="F202" s="36"/>
      <c r="G202" s="36"/>
      <c r="H202" s="36"/>
      <c r="I202" s="36"/>
      <c r="J202" s="36"/>
      <c r="K202" s="36"/>
    </row>
    <row r="203" spans="1:11" x14ac:dyDescent="0.3">
      <c r="A203" s="36"/>
      <c r="B203" s="36"/>
      <c r="C203" s="36"/>
      <c r="D203" s="36"/>
      <c r="E203" s="36"/>
      <c r="F203" s="36"/>
      <c r="G203" s="36"/>
      <c r="H203" s="36"/>
      <c r="I203" s="36"/>
      <c r="J203" s="36"/>
      <c r="K203" s="36"/>
    </row>
    <row r="204" spans="1:11" x14ac:dyDescent="0.3">
      <c r="A204" s="36"/>
      <c r="B204" s="36"/>
      <c r="C204" s="36"/>
      <c r="D204" s="36"/>
      <c r="E204" s="36"/>
      <c r="F204" s="36"/>
      <c r="G204" s="36"/>
      <c r="H204" s="36"/>
      <c r="I204" s="36"/>
      <c r="J204" s="36"/>
      <c r="K204" s="36"/>
    </row>
    <row r="205" spans="1:11" x14ac:dyDescent="0.3">
      <c r="A205" s="36"/>
      <c r="B205" s="36"/>
      <c r="C205" s="36"/>
      <c r="D205" s="36"/>
      <c r="E205" s="36"/>
      <c r="F205" s="36"/>
      <c r="G205" s="36"/>
      <c r="H205" s="36"/>
      <c r="I205" s="36"/>
      <c r="J205" s="36"/>
      <c r="K205" s="36"/>
    </row>
    <row r="206" spans="1:11" x14ac:dyDescent="0.3">
      <c r="A206" s="36"/>
      <c r="B206" s="36"/>
      <c r="C206" s="36"/>
      <c r="D206" s="36"/>
      <c r="E206" s="36"/>
      <c r="F206" s="36"/>
      <c r="G206" s="36"/>
      <c r="H206" s="36"/>
      <c r="I206" s="36"/>
      <c r="J206" s="36"/>
      <c r="K206" s="36"/>
    </row>
    <row r="207" spans="1:11" x14ac:dyDescent="0.3">
      <c r="A207" s="36"/>
      <c r="B207" s="36"/>
      <c r="C207" s="36"/>
      <c r="D207" s="36"/>
      <c r="E207" s="36"/>
      <c r="F207" s="36"/>
      <c r="G207" s="36"/>
      <c r="H207" s="36"/>
      <c r="I207" s="36"/>
      <c r="J207" s="36"/>
      <c r="K207" s="36"/>
    </row>
    <row r="208" spans="1:11" x14ac:dyDescent="0.3">
      <c r="A208" s="36"/>
      <c r="B208" s="36"/>
      <c r="C208" s="36"/>
      <c r="D208" s="36"/>
      <c r="E208" s="36"/>
      <c r="F208" s="36"/>
      <c r="G208" s="36"/>
      <c r="H208" s="36"/>
      <c r="I208" s="36"/>
      <c r="J208" s="36"/>
      <c r="K208" s="36"/>
    </row>
    <row r="209" spans="1:11" x14ac:dyDescent="0.3">
      <c r="A209" s="36"/>
      <c r="B209" s="36"/>
      <c r="C209" s="36"/>
      <c r="D209" s="36"/>
      <c r="E209" s="36"/>
      <c r="F209" s="36"/>
      <c r="G209" s="36"/>
      <c r="H209" s="36"/>
      <c r="I209" s="36"/>
      <c r="J209" s="36"/>
      <c r="K209" s="36"/>
    </row>
    <row r="210" spans="1:11" x14ac:dyDescent="0.3">
      <c r="A210" s="36"/>
      <c r="B210" s="36"/>
      <c r="C210" s="36"/>
      <c r="D210" s="36"/>
      <c r="E210" s="36"/>
      <c r="F210" s="36"/>
      <c r="G210" s="36"/>
      <c r="H210" s="36"/>
      <c r="I210" s="36"/>
      <c r="J210" s="36"/>
      <c r="K210" s="36"/>
    </row>
    <row r="211" spans="1:11" x14ac:dyDescent="0.3">
      <c r="A211" s="36"/>
      <c r="B211" s="36"/>
      <c r="C211" s="36"/>
      <c r="D211" s="36"/>
      <c r="E211" s="36"/>
      <c r="F211" s="36"/>
      <c r="G211" s="36"/>
      <c r="H211" s="36"/>
      <c r="I211" s="36"/>
      <c r="J211" s="36"/>
      <c r="K211" s="36"/>
    </row>
    <row r="212" spans="1:11" x14ac:dyDescent="0.3">
      <c r="A212" s="36"/>
      <c r="B212" s="36"/>
      <c r="C212" s="36"/>
      <c r="D212" s="36"/>
      <c r="E212" s="36"/>
      <c r="F212" s="36"/>
      <c r="G212" s="36"/>
      <c r="H212" s="36"/>
      <c r="I212" s="36"/>
      <c r="J212" s="36"/>
      <c r="K212" s="36"/>
    </row>
    <row r="213" spans="1:11" x14ac:dyDescent="0.3">
      <c r="A213" s="36"/>
      <c r="B213" s="36"/>
      <c r="C213" s="36"/>
      <c r="D213" s="36"/>
      <c r="E213" s="36"/>
      <c r="F213" s="36"/>
      <c r="G213" s="36"/>
      <c r="H213" s="36"/>
      <c r="I213" s="36"/>
      <c r="J213" s="36"/>
      <c r="K213" s="36"/>
    </row>
    <row r="214" spans="1:11" x14ac:dyDescent="0.3">
      <c r="A214" s="36"/>
      <c r="B214" s="36"/>
      <c r="C214" s="36"/>
      <c r="D214" s="36"/>
      <c r="E214" s="36"/>
      <c r="F214" s="36"/>
      <c r="G214" s="36"/>
      <c r="H214" s="36"/>
      <c r="I214" s="36"/>
      <c r="J214" s="36"/>
      <c r="K214" s="36"/>
    </row>
    <row r="215" spans="1:11" x14ac:dyDescent="0.3">
      <c r="A215" s="36"/>
      <c r="B215" s="36"/>
      <c r="C215" s="36"/>
      <c r="D215" s="36"/>
      <c r="E215" s="36"/>
      <c r="F215" s="36"/>
      <c r="G215" s="36"/>
      <c r="H215" s="36"/>
      <c r="I215" s="36"/>
      <c r="J215" s="36"/>
      <c r="K215" s="36"/>
    </row>
    <row r="216" spans="1:11" x14ac:dyDescent="0.3">
      <c r="A216" s="36"/>
      <c r="B216" s="36"/>
      <c r="C216" s="36"/>
      <c r="D216" s="36"/>
      <c r="E216" s="36"/>
      <c r="F216" s="36"/>
      <c r="G216" s="36"/>
      <c r="H216" s="36"/>
      <c r="I216" s="36"/>
      <c r="J216" s="36"/>
      <c r="K216" s="36"/>
    </row>
    <row r="217" spans="1:11" x14ac:dyDescent="0.3">
      <c r="A217" s="36"/>
      <c r="B217" s="36"/>
      <c r="C217" s="36"/>
      <c r="D217" s="36"/>
      <c r="E217" s="36"/>
      <c r="F217" s="36"/>
      <c r="G217" s="36"/>
      <c r="H217" s="36"/>
      <c r="I217" s="36"/>
      <c r="J217" s="36"/>
      <c r="K217" s="36"/>
    </row>
    <row r="218" spans="1:11" x14ac:dyDescent="0.3">
      <c r="A218" s="36"/>
      <c r="B218" s="36"/>
      <c r="C218" s="36"/>
      <c r="D218" s="36"/>
      <c r="E218" s="36"/>
      <c r="F218" s="36"/>
      <c r="G218" s="36"/>
      <c r="H218" s="36"/>
      <c r="I218" s="36"/>
      <c r="J218" s="36"/>
      <c r="K218" s="36"/>
    </row>
    <row r="219" spans="1:11" x14ac:dyDescent="0.3">
      <c r="A219" s="36"/>
      <c r="B219" s="36"/>
      <c r="C219" s="36"/>
      <c r="D219" s="36"/>
      <c r="E219" s="36"/>
      <c r="F219" s="36"/>
      <c r="G219" s="36"/>
      <c r="H219" s="36"/>
      <c r="I219" s="36"/>
      <c r="J219" s="36"/>
      <c r="K219" s="36"/>
    </row>
    <row r="220" spans="1:11" x14ac:dyDescent="0.3">
      <c r="A220" s="36"/>
      <c r="B220" s="36"/>
      <c r="C220" s="36"/>
      <c r="D220" s="36"/>
      <c r="E220" s="36"/>
      <c r="F220" s="36"/>
      <c r="G220" s="36"/>
      <c r="H220" s="36"/>
      <c r="I220" s="36"/>
      <c r="J220" s="36"/>
      <c r="K220" s="36"/>
    </row>
    <row r="221" spans="1:11" x14ac:dyDescent="0.3">
      <c r="A221" s="36"/>
      <c r="B221" s="36"/>
      <c r="C221" s="36"/>
      <c r="D221" s="36"/>
      <c r="E221" s="36"/>
      <c r="F221" s="36"/>
      <c r="G221" s="36"/>
      <c r="H221" s="36"/>
      <c r="I221" s="36"/>
      <c r="J221" s="36"/>
      <c r="K221" s="36"/>
    </row>
    <row r="222" spans="1:11" x14ac:dyDescent="0.3">
      <c r="A222" s="36"/>
      <c r="B222" s="36"/>
      <c r="C222" s="36"/>
      <c r="D222" s="36"/>
      <c r="E222" s="36"/>
      <c r="F222" s="36"/>
      <c r="G222" s="36"/>
      <c r="H222" s="36"/>
      <c r="I222" s="36"/>
      <c r="J222" s="36"/>
      <c r="K222" s="36"/>
    </row>
    <row r="223" spans="1:11" x14ac:dyDescent="0.3">
      <c r="A223" s="36"/>
      <c r="B223" s="36"/>
      <c r="C223" s="36"/>
      <c r="D223" s="36"/>
      <c r="E223" s="36"/>
      <c r="F223" s="36"/>
      <c r="G223" s="36"/>
      <c r="H223" s="36"/>
      <c r="I223" s="36"/>
      <c r="J223" s="36"/>
      <c r="K223" s="36"/>
    </row>
    <row r="224" spans="1:11" x14ac:dyDescent="0.3">
      <c r="A224" s="36"/>
      <c r="B224" s="36"/>
      <c r="C224" s="36"/>
      <c r="D224" s="36"/>
      <c r="E224" s="36"/>
      <c r="F224" s="36"/>
      <c r="G224" s="36"/>
      <c r="H224" s="36"/>
      <c r="I224" s="36"/>
      <c r="J224" s="36"/>
      <c r="K224" s="36"/>
    </row>
    <row r="225" spans="1:11" x14ac:dyDescent="0.3">
      <c r="A225" s="36"/>
      <c r="B225" s="36"/>
      <c r="C225" s="36"/>
      <c r="D225" s="36"/>
      <c r="E225" s="36"/>
      <c r="F225" s="36"/>
      <c r="G225" s="36"/>
      <c r="H225" s="36"/>
      <c r="I225" s="36"/>
      <c r="J225" s="36"/>
      <c r="K225" s="36"/>
    </row>
    <row r="226" spans="1:11" x14ac:dyDescent="0.3">
      <c r="A226" s="36"/>
      <c r="B226" s="36"/>
      <c r="C226" s="36"/>
      <c r="D226" s="36"/>
      <c r="E226" s="36"/>
      <c r="F226" s="36"/>
      <c r="G226" s="36"/>
      <c r="H226" s="36"/>
      <c r="I226" s="36"/>
      <c r="J226" s="36"/>
      <c r="K226" s="36"/>
    </row>
    <row r="227" spans="1:11" x14ac:dyDescent="0.3">
      <c r="A227" s="36"/>
      <c r="B227" s="36"/>
      <c r="C227" s="36"/>
      <c r="D227" s="36"/>
      <c r="E227" s="36"/>
      <c r="F227" s="36"/>
      <c r="G227" s="36"/>
      <c r="H227" s="36"/>
      <c r="I227" s="36"/>
      <c r="J227" s="36"/>
      <c r="K227" s="36"/>
    </row>
    <row r="228" spans="1:11" x14ac:dyDescent="0.3">
      <c r="A228" s="36"/>
      <c r="B228" s="36"/>
      <c r="C228" s="36"/>
      <c r="D228" s="36"/>
      <c r="E228" s="36"/>
      <c r="F228" s="36"/>
      <c r="G228" s="36"/>
      <c r="H228" s="36"/>
      <c r="I228" s="36"/>
      <c r="J228" s="36"/>
      <c r="K228" s="36"/>
    </row>
    <row r="229" spans="1:11" x14ac:dyDescent="0.3">
      <c r="A229" s="36"/>
      <c r="B229" s="36"/>
      <c r="C229" s="36"/>
      <c r="D229" s="36"/>
      <c r="E229" s="36"/>
      <c r="F229" s="36"/>
      <c r="G229" s="36"/>
      <c r="H229" s="36"/>
      <c r="I229" s="36"/>
      <c r="J229" s="36"/>
      <c r="K229" s="36"/>
    </row>
    <row r="230" spans="1:11" x14ac:dyDescent="0.3">
      <c r="A230" s="36"/>
      <c r="B230" s="36"/>
      <c r="C230" s="36"/>
      <c r="D230" s="36"/>
      <c r="E230" s="36"/>
      <c r="F230" s="36"/>
      <c r="G230" s="36"/>
      <c r="H230" s="36"/>
      <c r="I230" s="36"/>
      <c r="J230" s="36"/>
      <c r="K230" s="36"/>
    </row>
    <row r="231" spans="1:11" x14ac:dyDescent="0.3">
      <c r="A231" s="36"/>
      <c r="B231" s="36"/>
      <c r="C231" s="36"/>
      <c r="D231" s="36"/>
      <c r="E231" s="36"/>
      <c r="F231" s="36"/>
      <c r="G231" s="36"/>
      <c r="H231" s="36"/>
      <c r="I231" s="36"/>
      <c r="J231" s="36"/>
      <c r="K231" s="36"/>
    </row>
    <row r="232" spans="1:11" x14ac:dyDescent="0.3">
      <c r="A232" s="36"/>
      <c r="B232" s="36"/>
      <c r="C232" s="36"/>
      <c r="D232" s="36"/>
      <c r="E232" s="36"/>
      <c r="F232" s="36"/>
      <c r="G232" s="36"/>
      <c r="H232" s="36"/>
      <c r="I232" s="36"/>
      <c r="J232" s="36"/>
      <c r="K232" s="36"/>
    </row>
    <row r="233" spans="1:11" x14ac:dyDescent="0.3">
      <c r="A233" s="36"/>
      <c r="B233" s="36"/>
      <c r="C233" s="36"/>
      <c r="D233" s="36"/>
      <c r="E233" s="36"/>
      <c r="F233" s="36"/>
      <c r="G233" s="36"/>
      <c r="H233" s="36"/>
      <c r="I233" s="36"/>
      <c r="J233" s="36"/>
      <c r="K233" s="36"/>
    </row>
    <row r="234" spans="1:11" x14ac:dyDescent="0.3">
      <c r="A234" s="36"/>
      <c r="B234" s="36"/>
      <c r="C234" s="36"/>
      <c r="D234" s="36"/>
      <c r="E234" s="36"/>
      <c r="F234" s="36"/>
      <c r="G234" s="36"/>
      <c r="H234" s="36"/>
      <c r="I234" s="36"/>
      <c r="J234" s="36"/>
      <c r="K234" s="36"/>
    </row>
    <row r="235" spans="1:11" x14ac:dyDescent="0.3">
      <c r="A235" s="36"/>
      <c r="B235" s="36"/>
      <c r="C235" s="36"/>
      <c r="D235" s="36"/>
      <c r="E235" s="36"/>
      <c r="F235" s="36"/>
      <c r="G235" s="36"/>
      <c r="H235" s="36"/>
      <c r="I235" s="36"/>
      <c r="J235" s="36"/>
      <c r="K235" s="36"/>
    </row>
    <row r="236" spans="1:11" x14ac:dyDescent="0.3">
      <c r="A236" s="36"/>
      <c r="B236" s="36"/>
      <c r="C236" s="36"/>
      <c r="D236" s="36"/>
      <c r="E236" s="36"/>
      <c r="F236" s="36"/>
      <c r="G236" s="36"/>
      <c r="H236" s="36"/>
      <c r="I236" s="36"/>
      <c r="J236" s="36"/>
      <c r="K236" s="36"/>
    </row>
    <row r="237" spans="1:11" x14ac:dyDescent="0.3">
      <c r="A237" s="36"/>
      <c r="B237" s="36"/>
      <c r="C237" s="36"/>
      <c r="D237" s="36"/>
      <c r="E237" s="36"/>
      <c r="F237" s="36"/>
      <c r="G237" s="36"/>
      <c r="H237" s="36"/>
      <c r="I237" s="36"/>
      <c r="J237" s="36"/>
      <c r="K237" s="36"/>
    </row>
    <row r="238" spans="1:11" x14ac:dyDescent="0.3">
      <c r="A238" s="36"/>
      <c r="B238" s="36"/>
      <c r="C238" s="36"/>
      <c r="D238" s="36"/>
      <c r="E238" s="36"/>
      <c r="F238" s="36"/>
      <c r="G238" s="36"/>
      <c r="H238" s="36"/>
      <c r="I238" s="36"/>
      <c r="J238" s="36"/>
      <c r="K238" s="36"/>
    </row>
    <row r="239" spans="1:11" x14ac:dyDescent="0.3">
      <c r="A239" s="36"/>
      <c r="B239" s="36"/>
      <c r="C239" s="36"/>
      <c r="D239" s="36"/>
      <c r="E239" s="36"/>
      <c r="F239" s="36"/>
      <c r="G239" s="36"/>
      <c r="H239" s="36"/>
      <c r="I239" s="36"/>
      <c r="J239" s="36"/>
      <c r="K239" s="36"/>
    </row>
    <row r="240" spans="1:11" x14ac:dyDescent="0.3">
      <c r="A240" s="36"/>
      <c r="B240" s="36"/>
      <c r="C240" s="36"/>
      <c r="D240" s="36"/>
      <c r="E240" s="36"/>
      <c r="F240" s="36"/>
      <c r="G240" s="36"/>
      <c r="H240" s="36"/>
      <c r="I240" s="36"/>
      <c r="J240" s="36"/>
      <c r="K240" s="36"/>
    </row>
    <row r="241" spans="1:11" x14ac:dyDescent="0.3">
      <c r="A241" s="36"/>
      <c r="B241" s="36"/>
      <c r="C241" s="36"/>
      <c r="D241" s="36"/>
      <c r="E241" s="36"/>
      <c r="F241" s="36"/>
      <c r="G241" s="36"/>
      <c r="H241" s="36"/>
      <c r="I241" s="36"/>
      <c r="J241" s="36"/>
      <c r="K241" s="36"/>
    </row>
    <row r="242" spans="1:11" x14ac:dyDescent="0.3">
      <c r="A242" s="36"/>
      <c r="B242" s="36"/>
      <c r="C242" s="36"/>
      <c r="D242" s="36"/>
      <c r="E242" s="36"/>
      <c r="F242" s="36"/>
      <c r="G242" s="36"/>
      <c r="H242" s="36"/>
      <c r="I242" s="36"/>
      <c r="J242" s="36"/>
      <c r="K242" s="36"/>
    </row>
    <row r="243" spans="1:11" x14ac:dyDescent="0.3">
      <c r="A243" s="36"/>
      <c r="B243" s="36"/>
      <c r="C243" s="36"/>
      <c r="D243" s="36"/>
      <c r="E243" s="36"/>
      <c r="F243" s="36"/>
      <c r="G243" s="36"/>
      <c r="H243" s="36"/>
      <c r="I243" s="36"/>
      <c r="J243" s="36"/>
      <c r="K243" s="36"/>
    </row>
    <row r="244" spans="1:11" x14ac:dyDescent="0.3">
      <c r="A244" s="36"/>
      <c r="B244" s="36"/>
      <c r="C244" s="36"/>
      <c r="D244" s="36"/>
      <c r="E244" s="36"/>
      <c r="F244" s="36"/>
      <c r="G244" s="36"/>
      <c r="H244" s="36"/>
      <c r="I244" s="36"/>
      <c r="J244" s="36"/>
      <c r="K244" s="36"/>
    </row>
    <row r="245" spans="1:11" x14ac:dyDescent="0.3">
      <c r="A245" s="36"/>
      <c r="B245" s="36"/>
      <c r="C245" s="36"/>
      <c r="D245" s="36"/>
      <c r="E245" s="36"/>
      <c r="F245" s="36"/>
      <c r="G245" s="36"/>
      <c r="H245" s="36"/>
      <c r="I245" s="36"/>
      <c r="J245" s="36"/>
      <c r="K245" s="36"/>
    </row>
    <row r="246" spans="1:11" x14ac:dyDescent="0.3">
      <c r="A246" s="36"/>
      <c r="B246" s="36"/>
      <c r="C246" s="36"/>
      <c r="D246" s="36"/>
      <c r="E246" s="36"/>
      <c r="F246" s="36"/>
      <c r="G246" s="36"/>
      <c r="H246" s="36"/>
      <c r="I246" s="36"/>
      <c r="J246" s="36"/>
      <c r="K246" s="36"/>
    </row>
    <row r="247" spans="1:11" x14ac:dyDescent="0.3">
      <c r="A247" s="36"/>
      <c r="B247" s="36"/>
      <c r="C247" s="36"/>
      <c r="D247" s="36"/>
      <c r="E247" s="36"/>
      <c r="F247" s="36"/>
      <c r="G247" s="36"/>
      <c r="H247" s="36"/>
      <c r="I247" s="36"/>
      <c r="J247" s="36"/>
      <c r="K247" s="36"/>
    </row>
    <row r="248" spans="1:11" x14ac:dyDescent="0.3">
      <c r="A248" s="36"/>
      <c r="B248" s="36"/>
      <c r="C248" s="36"/>
      <c r="D248" s="36"/>
      <c r="E248" s="36"/>
      <c r="F248" s="36"/>
      <c r="G248" s="36"/>
      <c r="H248" s="36"/>
      <c r="I248" s="36"/>
      <c r="J248" s="36"/>
      <c r="K248" s="36"/>
    </row>
    <row r="249" spans="1:11" x14ac:dyDescent="0.3">
      <c r="A249" s="36"/>
      <c r="B249" s="36"/>
      <c r="C249" s="36"/>
      <c r="D249" s="36"/>
      <c r="E249" s="36"/>
      <c r="F249" s="36"/>
      <c r="G249" s="36"/>
      <c r="H249" s="36"/>
      <c r="I249" s="36"/>
      <c r="J249" s="36"/>
      <c r="K249" s="36"/>
    </row>
    <row r="250" spans="1:11" x14ac:dyDescent="0.3">
      <c r="A250" s="36"/>
      <c r="B250" s="36"/>
      <c r="C250" s="36"/>
      <c r="D250" s="36"/>
      <c r="E250" s="36"/>
      <c r="F250" s="36"/>
      <c r="G250" s="36"/>
      <c r="H250" s="36"/>
      <c r="I250" s="36"/>
      <c r="J250" s="36"/>
      <c r="K250" s="36"/>
    </row>
    <row r="251" spans="1:11" x14ac:dyDescent="0.3">
      <c r="A251" s="36"/>
      <c r="B251" s="36"/>
      <c r="C251" s="36"/>
      <c r="D251" s="36"/>
      <c r="E251" s="36"/>
      <c r="F251" s="36"/>
      <c r="G251" s="36"/>
      <c r="H251" s="36"/>
      <c r="I251" s="36"/>
      <c r="J251" s="36"/>
      <c r="K251" s="36"/>
    </row>
    <row r="252" spans="1:11" x14ac:dyDescent="0.3">
      <c r="A252" s="36"/>
      <c r="B252" s="36"/>
      <c r="C252" s="36"/>
      <c r="D252" s="36"/>
      <c r="E252" s="36"/>
      <c r="F252" s="36"/>
      <c r="G252" s="36"/>
      <c r="H252" s="36"/>
      <c r="I252" s="36"/>
      <c r="J252" s="36"/>
      <c r="K252" s="36"/>
    </row>
    <row r="253" spans="1:11" x14ac:dyDescent="0.3">
      <c r="A253" s="36"/>
      <c r="B253" s="36"/>
      <c r="C253" s="36"/>
      <c r="D253" s="36"/>
      <c r="E253" s="36"/>
      <c r="F253" s="36"/>
      <c r="G253" s="36"/>
      <c r="H253" s="36"/>
      <c r="I253" s="36"/>
      <c r="J253" s="36"/>
      <c r="K253" s="36"/>
    </row>
    <row r="254" spans="1:11" x14ac:dyDescent="0.3">
      <c r="A254" s="36"/>
      <c r="B254" s="36"/>
      <c r="C254" s="36"/>
      <c r="D254" s="36"/>
      <c r="E254" s="36"/>
      <c r="F254" s="36"/>
      <c r="G254" s="36"/>
      <c r="H254" s="36"/>
      <c r="I254" s="36"/>
      <c r="J254" s="36"/>
      <c r="K254" s="36"/>
    </row>
    <row r="255" spans="1:11" x14ac:dyDescent="0.3">
      <c r="A255" s="36"/>
      <c r="B255" s="36"/>
      <c r="C255" s="36"/>
      <c r="D255" s="36"/>
      <c r="E255" s="36"/>
      <c r="F255" s="36"/>
      <c r="G255" s="36"/>
      <c r="H255" s="36"/>
      <c r="I255" s="36"/>
      <c r="J255" s="36"/>
      <c r="K255" s="36"/>
    </row>
    <row r="256" spans="1:11" x14ac:dyDescent="0.3">
      <c r="A256" s="36"/>
      <c r="B256" s="36"/>
      <c r="C256" s="36"/>
      <c r="D256" s="36"/>
      <c r="E256" s="36"/>
      <c r="F256" s="36"/>
      <c r="G256" s="36"/>
      <c r="H256" s="36"/>
      <c r="I256" s="36"/>
      <c r="J256" s="36"/>
      <c r="K256" s="36"/>
    </row>
    <row r="257" spans="1:11" x14ac:dyDescent="0.3">
      <c r="A257" s="36"/>
      <c r="B257" s="36"/>
      <c r="C257" s="36"/>
      <c r="D257" s="36"/>
      <c r="E257" s="36"/>
      <c r="F257" s="36"/>
      <c r="G257" s="36"/>
      <c r="H257" s="36"/>
      <c r="I257" s="36"/>
      <c r="J257" s="36"/>
      <c r="K257" s="36"/>
    </row>
    <row r="258" spans="1:11" x14ac:dyDescent="0.3">
      <c r="A258" s="36"/>
      <c r="B258" s="36"/>
      <c r="C258" s="36"/>
      <c r="D258" s="36"/>
      <c r="E258" s="36"/>
      <c r="F258" s="36"/>
      <c r="G258" s="36"/>
      <c r="H258" s="36"/>
      <c r="I258" s="36"/>
      <c r="J258" s="36"/>
      <c r="K258" s="36"/>
    </row>
    <row r="259" spans="1:11" x14ac:dyDescent="0.3">
      <c r="A259" s="36"/>
      <c r="B259" s="36"/>
      <c r="C259" s="36"/>
      <c r="D259" s="36"/>
      <c r="E259" s="36"/>
      <c r="F259" s="36"/>
      <c r="G259" s="36"/>
      <c r="H259" s="36"/>
      <c r="I259" s="36"/>
      <c r="J259" s="36"/>
      <c r="K259" s="36"/>
    </row>
    <row r="260" spans="1:11" x14ac:dyDescent="0.3">
      <c r="A260" s="36"/>
      <c r="B260" s="36"/>
      <c r="C260" s="36"/>
      <c r="D260" s="36"/>
      <c r="E260" s="36"/>
      <c r="F260" s="36"/>
      <c r="G260" s="36"/>
      <c r="H260" s="36"/>
      <c r="I260" s="36"/>
      <c r="J260" s="36"/>
      <c r="K260" s="36"/>
    </row>
    <row r="261" spans="1:11" x14ac:dyDescent="0.3">
      <c r="A261" s="36"/>
      <c r="B261" s="36"/>
      <c r="C261" s="36"/>
      <c r="D261" s="36"/>
      <c r="E261" s="36"/>
      <c r="F261" s="36"/>
      <c r="G261" s="36"/>
      <c r="H261" s="36"/>
      <c r="I261" s="36"/>
      <c r="J261" s="36"/>
      <c r="K261" s="36"/>
    </row>
    <row r="262" spans="1:11" x14ac:dyDescent="0.3">
      <c r="A262" s="36"/>
      <c r="B262" s="36"/>
      <c r="C262" s="36"/>
      <c r="D262" s="36"/>
      <c r="E262" s="36"/>
      <c r="F262" s="36"/>
      <c r="G262" s="36"/>
      <c r="H262" s="36"/>
      <c r="I262" s="36"/>
      <c r="J262" s="36"/>
      <c r="K262" s="36"/>
    </row>
    <row r="263" spans="1:11" x14ac:dyDescent="0.3">
      <c r="A263" s="36"/>
      <c r="B263" s="36"/>
      <c r="C263" s="36"/>
      <c r="D263" s="36"/>
      <c r="E263" s="36"/>
      <c r="F263" s="36"/>
      <c r="G263" s="36"/>
      <c r="H263" s="36"/>
      <c r="I263" s="36"/>
      <c r="J263" s="36"/>
      <c r="K263" s="36"/>
    </row>
    <row r="264" spans="1:11" x14ac:dyDescent="0.3">
      <c r="A264" s="36"/>
      <c r="B264" s="36"/>
      <c r="C264" s="36"/>
      <c r="D264" s="36"/>
      <c r="E264" s="36"/>
      <c r="F264" s="36"/>
      <c r="G264" s="36"/>
      <c r="H264" s="36"/>
      <c r="I264" s="36"/>
      <c r="J264" s="36"/>
      <c r="K264" s="36"/>
    </row>
    <row r="265" spans="1:11" x14ac:dyDescent="0.3">
      <c r="A265" s="36"/>
      <c r="B265" s="36"/>
      <c r="C265" s="36"/>
      <c r="D265" s="36"/>
      <c r="E265" s="36"/>
      <c r="F265" s="36"/>
      <c r="G265" s="36"/>
      <c r="H265" s="36"/>
      <c r="I265" s="36"/>
      <c r="J265" s="36"/>
      <c r="K265" s="36"/>
    </row>
    <row r="266" spans="1:11" x14ac:dyDescent="0.3">
      <c r="A266" s="36"/>
      <c r="B266" s="36"/>
      <c r="C266" s="36"/>
      <c r="D266" s="36"/>
      <c r="E266" s="36"/>
      <c r="F266" s="36"/>
      <c r="G266" s="36"/>
      <c r="H266" s="36"/>
      <c r="I266" s="36"/>
      <c r="J266" s="36"/>
      <c r="K266" s="36"/>
    </row>
    <row r="267" spans="1:11" x14ac:dyDescent="0.3">
      <c r="A267" s="36"/>
      <c r="B267" s="36"/>
      <c r="C267" s="36"/>
      <c r="D267" s="36"/>
      <c r="E267" s="36"/>
      <c r="F267" s="36"/>
      <c r="G267" s="36"/>
      <c r="H267" s="36"/>
      <c r="I267" s="36"/>
      <c r="J267" s="36"/>
      <c r="K267" s="36"/>
    </row>
    <row r="268" spans="1:11" x14ac:dyDescent="0.3">
      <c r="A268" s="36"/>
      <c r="B268" s="36"/>
      <c r="C268" s="36"/>
      <c r="D268" s="36"/>
      <c r="E268" s="36"/>
      <c r="F268" s="36"/>
      <c r="G268" s="36"/>
      <c r="H268" s="36"/>
      <c r="I268" s="36"/>
      <c r="J268" s="36"/>
      <c r="K268" s="36"/>
    </row>
    <row r="269" spans="1:11" x14ac:dyDescent="0.3">
      <c r="A269" s="36"/>
      <c r="B269" s="36"/>
      <c r="C269" s="36"/>
      <c r="D269" s="36"/>
      <c r="E269" s="36"/>
      <c r="F269" s="36"/>
      <c r="G269" s="36"/>
      <c r="H269" s="36"/>
      <c r="I269" s="36"/>
      <c r="J269" s="36"/>
      <c r="K269" s="36"/>
    </row>
    <row r="270" spans="1:11" x14ac:dyDescent="0.3">
      <c r="A270" s="36"/>
      <c r="B270" s="36"/>
      <c r="C270" s="36"/>
      <c r="D270" s="36"/>
      <c r="E270" s="36"/>
      <c r="F270" s="36"/>
      <c r="G270" s="36"/>
      <c r="H270" s="36"/>
      <c r="I270" s="36"/>
      <c r="J270" s="36"/>
      <c r="K270" s="36"/>
    </row>
    <row r="271" spans="1:11" x14ac:dyDescent="0.3">
      <c r="A271" s="36"/>
      <c r="B271" s="36"/>
      <c r="C271" s="36"/>
      <c r="D271" s="36"/>
      <c r="E271" s="36"/>
      <c r="F271" s="36"/>
      <c r="G271" s="36"/>
      <c r="H271" s="36"/>
      <c r="I271" s="36"/>
      <c r="J271" s="36"/>
      <c r="K271" s="36"/>
    </row>
    <row r="272" spans="1:11" x14ac:dyDescent="0.3">
      <c r="A272" s="36"/>
      <c r="B272" s="36"/>
      <c r="C272" s="36"/>
      <c r="D272" s="36"/>
      <c r="E272" s="36"/>
      <c r="F272" s="36"/>
      <c r="G272" s="36"/>
      <c r="H272" s="36"/>
      <c r="I272" s="36"/>
      <c r="J272" s="36"/>
      <c r="K272" s="36"/>
    </row>
    <row r="273" spans="1:11" x14ac:dyDescent="0.3">
      <c r="A273" s="36"/>
      <c r="B273" s="36"/>
      <c r="C273" s="36"/>
      <c r="D273" s="36"/>
      <c r="E273" s="36"/>
      <c r="F273" s="36"/>
      <c r="G273" s="36"/>
      <c r="H273" s="36"/>
      <c r="I273" s="36"/>
      <c r="J273" s="36"/>
      <c r="K273" s="36"/>
    </row>
    <row r="274" spans="1:11" x14ac:dyDescent="0.3">
      <c r="A274" s="36"/>
      <c r="B274" s="36"/>
      <c r="C274" s="36"/>
      <c r="D274" s="36"/>
      <c r="E274" s="36"/>
      <c r="F274" s="36"/>
      <c r="G274" s="36"/>
      <c r="H274" s="36"/>
      <c r="I274" s="36"/>
      <c r="J274" s="36"/>
      <c r="K274" s="36"/>
    </row>
    <row r="275" spans="1:11" x14ac:dyDescent="0.3">
      <c r="A275" s="36"/>
      <c r="B275" s="36"/>
      <c r="C275" s="36"/>
      <c r="D275" s="36"/>
      <c r="E275" s="36"/>
      <c r="F275" s="36"/>
      <c r="G275" s="36"/>
      <c r="H275" s="36"/>
      <c r="I275" s="36"/>
      <c r="J275" s="36"/>
      <c r="K275" s="36"/>
    </row>
    <row r="276" spans="1:11" x14ac:dyDescent="0.3">
      <c r="A276" s="36"/>
      <c r="B276" s="36"/>
      <c r="C276" s="36"/>
      <c r="D276" s="36"/>
      <c r="E276" s="36"/>
      <c r="F276" s="36"/>
      <c r="G276" s="36"/>
      <c r="H276" s="36"/>
      <c r="I276" s="36"/>
      <c r="J276" s="36"/>
      <c r="K276" s="36"/>
    </row>
    <row r="277" spans="1:11" x14ac:dyDescent="0.3">
      <c r="A277" s="36"/>
      <c r="B277" s="36"/>
      <c r="C277" s="36"/>
      <c r="D277" s="36"/>
      <c r="E277" s="36"/>
      <c r="F277" s="36"/>
      <c r="G277" s="36"/>
      <c r="H277" s="36"/>
      <c r="I277" s="36"/>
      <c r="J277" s="36"/>
      <c r="K277" s="36"/>
    </row>
    <row r="278" spans="1:11" x14ac:dyDescent="0.3">
      <c r="A278" s="36"/>
      <c r="B278" s="36"/>
      <c r="C278" s="36"/>
      <c r="D278" s="36"/>
      <c r="E278" s="36"/>
      <c r="F278" s="36"/>
      <c r="G278" s="36"/>
      <c r="H278" s="36"/>
      <c r="I278" s="36"/>
      <c r="J278" s="36"/>
      <c r="K278" s="36"/>
    </row>
    <row r="279" spans="1:11" x14ac:dyDescent="0.3">
      <c r="A279" s="36"/>
      <c r="B279" s="36"/>
      <c r="C279" s="36"/>
      <c r="D279" s="36"/>
      <c r="E279" s="36"/>
      <c r="F279" s="36"/>
      <c r="G279" s="36"/>
      <c r="H279" s="36"/>
      <c r="I279" s="36"/>
      <c r="J279" s="36"/>
      <c r="K279" s="36"/>
    </row>
    <row r="280" spans="1:11" x14ac:dyDescent="0.3">
      <c r="A280" s="36"/>
      <c r="B280" s="36"/>
      <c r="C280" s="36"/>
      <c r="D280" s="36"/>
      <c r="E280" s="36"/>
      <c r="F280" s="36"/>
      <c r="G280" s="36"/>
      <c r="H280" s="36"/>
      <c r="I280" s="36"/>
      <c r="J280" s="36"/>
      <c r="K280" s="36"/>
    </row>
    <row r="281" spans="1:11" x14ac:dyDescent="0.3">
      <c r="A281" s="36"/>
      <c r="B281" s="36"/>
      <c r="C281" s="36"/>
      <c r="D281" s="36"/>
      <c r="E281" s="36"/>
      <c r="F281" s="36"/>
      <c r="G281" s="36"/>
      <c r="H281" s="36"/>
      <c r="I281" s="36"/>
      <c r="J281" s="36"/>
      <c r="K281" s="36"/>
    </row>
    <row r="282" spans="1:11" x14ac:dyDescent="0.3">
      <c r="A282" s="36"/>
      <c r="B282" s="36"/>
      <c r="C282" s="36"/>
      <c r="D282" s="36"/>
      <c r="E282" s="36"/>
      <c r="F282" s="36"/>
      <c r="G282" s="36"/>
      <c r="H282" s="36"/>
      <c r="I282" s="36"/>
      <c r="J282" s="36"/>
      <c r="K282" s="36"/>
    </row>
    <row r="283" spans="1:11" x14ac:dyDescent="0.3">
      <c r="A283" s="36"/>
      <c r="B283" s="36"/>
      <c r="C283" s="36"/>
      <c r="D283" s="36"/>
      <c r="E283" s="36"/>
      <c r="F283" s="36"/>
      <c r="G283" s="36"/>
      <c r="H283" s="36"/>
      <c r="I283" s="36"/>
      <c r="J283" s="36"/>
      <c r="K283" s="36"/>
    </row>
    <row r="284" spans="1:11" x14ac:dyDescent="0.3">
      <c r="A284" s="36"/>
      <c r="B284" s="36"/>
      <c r="C284" s="36"/>
      <c r="D284" s="36"/>
      <c r="E284" s="36"/>
      <c r="F284" s="36"/>
      <c r="G284" s="36"/>
      <c r="H284" s="36"/>
      <c r="I284" s="36"/>
      <c r="J284" s="36"/>
      <c r="K284" s="36"/>
    </row>
    <row r="285" spans="1:11" x14ac:dyDescent="0.3">
      <c r="A285" s="36"/>
      <c r="B285" s="36"/>
      <c r="C285" s="36"/>
      <c r="D285" s="36"/>
      <c r="E285" s="36"/>
      <c r="F285" s="36"/>
      <c r="G285" s="36"/>
      <c r="H285" s="36"/>
      <c r="I285" s="36"/>
      <c r="J285" s="36"/>
      <c r="K285" s="36"/>
    </row>
    <row r="286" spans="1:11" x14ac:dyDescent="0.3">
      <c r="A286" s="36"/>
      <c r="B286" s="36"/>
      <c r="C286" s="36"/>
      <c r="D286" s="36"/>
      <c r="E286" s="36"/>
      <c r="F286" s="36"/>
      <c r="G286" s="36"/>
      <c r="H286" s="36"/>
      <c r="I286" s="36"/>
      <c r="J286" s="36"/>
      <c r="K286" s="36"/>
    </row>
    <row r="287" spans="1:11" x14ac:dyDescent="0.3">
      <c r="A287" s="36"/>
      <c r="B287" s="36"/>
      <c r="C287" s="36"/>
      <c r="D287" s="36"/>
      <c r="E287" s="36"/>
      <c r="F287" s="36"/>
      <c r="G287" s="36"/>
      <c r="H287" s="36"/>
      <c r="I287" s="36"/>
      <c r="J287" s="36"/>
      <c r="K287" s="36"/>
    </row>
    <row r="288" spans="1:11" x14ac:dyDescent="0.3">
      <c r="A288" s="36"/>
      <c r="B288" s="36"/>
      <c r="C288" s="36"/>
      <c r="D288" s="36"/>
      <c r="E288" s="36"/>
      <c r="F288" s="36"/>
      <c r="G288" s="36"/>
      <c r="H288" s="36"/>
      <c r="I288" s="36"/>
      <c r="J288" s="36"/>
      <c r="K288" s="36"/>
    </row>
    <row r="289" spans="1:11" x14ac:dyDescent="0.3">
      <c r="A289" s="36"/>
      <c r="B289" s="36"/>
      <c r="C289" s="36"/>
      <c r="D289" s="36"/>
      <c r="E289" s="36"/>
      <c r="F289" s="36"/>
      <c r="G289" s="36"/>
      <c r="H289" s="36"/>
      <c r="I289" s="36"/>
      <c r="J289" s="36"/>
      <c r="K289" s="36"/>
    </row>
    <row r="290" spans="1:11" x14ac:dyDescent="0.3">
      <c r="A290" s="36"/>
      <c r="B290" s="36"/>
      <c r="C290" s="36"/>
      <c r="D290" s="36"/>
      <c r="E290" s="36"/>
      <c r="F290" s="36"/>
      <c r="G290" s="36"/>
      <c r="H290" s="36"/>
      <c r="I290" s="36"/>
      <c r="J290" s="36"/>
      <c r="K290" s="36"/>
    </row>
    <row r="291" spans="1:11" x14ac:dyDescent="0.3">
      <c r="A291" s="36"/>
      <c r="B291" s="36"/>
      <c r="C291" s="36"/>
      <c r="D291" s="36"/>
      <c r="E291" s="36"/>
      <c r="F291" s="36"/>
      <c r="G291" s="36"/>
      <c r="H291" s="36"/>
      <c r="I291" s="36"/>
      <c r="J291" s="36"/>
      <c r="K291" s="36"/>
    </row>
    <row r="292" spans="1:11" x14ac:dyDescent="0.3">
      <c r="A292" s="36"/>
      <c r="B292" s="36"/>
      <c r="C292" s="36"/>
      <c r="D292" s="36"/>
      <c r="E292" s="36"/>
      <c r="F292" s="36"/>
      <c r="G292" s="36"/>
      <c r="H292" s="36"/>
      <c r="I292" s="36"/>
      <c r="J292" s="36"/>
      <c r="K292" s="36"/>
    </row>
    <row r="293" spans="1:11" x14ac:dyDescent="0.3">
      <c r="A293" s="36"/>
      <c r="B293" s="36"/>
      <c r="C293" s="36"/>
      <c r="D293" s="36"/>
      <c r="E293" s="36"/>
      <c r="F293" s="36"/>
      <c r="G293" s="36"/>
      <c r="H293" s="36"/>
      <c r="I293" s="36"/>
      <c r="J293" s="36"/>
      <c r="K293" s="36"/>
    </row>
    <row r="294" spans="1:11" x14ac:dyDescent="0.3">
      <c r="A294" s="36"/>
      <c r="B294" s="36"/>
      <c r="C294" s="36"/>
      <c r="D294" s="36"/>
      <c r="E294" s="36"/>
      <c r="F294" s="36"/>
      <c r="G294" s="36"/>
      <c r="H294" s="36"/>
      <c r="I294" s="36"/>
      <c r="J294" s="36"/>
      <c r="K294" s="36"/>
    </row>
    <row r="295" spans="1:11" x14ac:dyDescent="0.3">
      <c r="A295" s="36"/>
      <c r="B295" s="36"/>
      <c r="C295" s="36"/>
      <c r="D295" s="36"/>
      <c r="E295" s="36"/>
      <c r="F295" s="36"/>
      <c r="G295" s="36"/>
      <c r="H295" s="36"/>
      <c r="I295" s="36"/>
      <c r="J295" s="36"/>
      <c r="K295" s="36"/>
    </row>
    <row r="296" spans="1:11" x14ac:dyDescent="0.3">
      <c r="A296" s="36"/>
      <c r="B296" s="36"/>
      <c r="C296" s="36"/>
      <c r="D296" s="36"/>
      <c r="E296" s="36"/>
      <c r="F296" s="36"/>
      <c r="G296" s="36"/>
      <c r="H296" s="36"/>
      <c r="I296" s="36"/>
      <c r="J296" s="36"/>
      <c r="K296" s="36"/>
    </row>
    <row r="297" spans="1:11" x14ac:dyDescent="0.3">
      <c r="A297" s="36"/>
      <c r="B297" s="36"/>
      <c r="C297" s="36"/>
      <c r="D297" s="36"/>
      <c r="E297" s="36"/>
      <c r="F297" s="36"/>
      <c r="G297" s="36"/>
      <c r="H297" s="36"/>
      <c r="I297" s="36"/>
      <c r="J297" s="36"/>
      <c r="K297" s="36"/>
    </row>
    <row r="298" spans="1:11" x14ac:dyDescent="0.3">
      <c r="A298" s="36"/>
      <c r="B298" s="36"/>
      <c r="C298" s="36"/>
      <c r="D298" s="36"/>
      <c r="E298" s="36"/>
      <c r="F298" s="36"/>
      <c r="G298" s="36"/>
      <c r="H298" s="36"/>
      <c r="I298" s="36"/>
      <c r="J298" s="36"/>
      <c r="K298" s="36"/>
    </row>
    <row r="299" spans="1:11" x14ac:dyDescent="0.3">
      <c r="A299" s="36"/>
      <c r="B299" s="36"/>
      <c r="C299" s="36"/>
      <c r="D299" s="36"/>
      <c r="E299" s="36"/>
      <c r="F299" s="36"/>
      <c r="G299" s="36"/>
      <c r="H299" s="36"/>
      <c r="I299" s="36"/>
      <c r="J299" s="36"/>
      <c r="K299" s="36"/>
    </row>
    <row r="300" spans="1:11" x14ac:dyDescent="0.3">
      <c r="A300" s="36"/>
      <c r="B300" s="36"/>
      <c r="C300" s="36"/>
      <c r="D300" s="36"/>
      <c r="E300" s="36"/>
      <c r="F300" s="36"/>
      <c r="G300" s="36"/>
      <c r="H300" s="36"/>
      <c r="I300" s="36"/>
      <c r="J300" s="36"/>
      <c r="K300" s="36"/>
    </row>
    <row r="301" spans="1:11" x14ac:dyDescent="0.3">
      <c r="A301" s="36"/>
      <c r="B301" s="36"/>
      <c r="C301" s="36"/>
      <c r="D301" s="36"/>
      <c r="E301" s="36"/>
      <c r="F301" s="36"/>
      <c r="G301" s="36"/>
      <c r="H301" s="36"/>
      <c r="I301" s="36"/>
      <c r="J301" s="36"/>
      <c r="K301" s="36"/>
    </row>
    <row r="302" spans="1:11" x14ac:dyDescent="0.3">
      <c r="A302" s="36"/>
      <c r="B302" s="36"/>
      <c r="C302" s="36"/>
      <c r="D302" s="36"/>
      <c r="E302" s="36"/>
      <c r="F302" s="36"/>
      <c r="G302" s="36"/>
      <c r="H302" s="36"/>
      <c r="I302" s="36"/>
      <c r="J302" s="36"/>
      <c r="K302" s="36"/>
    </row>
    <row r="303" spans="1:11" x14ac:dyDescent="0.3">
      <c r="A303" s="36"/>
      <c r="B303" s="36"/>
      <c r="C303" s="36"/>
      <c r="D303" s="36"/>
      <c r="E303" s="36"/>
      <c r="F303" s="36"/>
      <c r="G303" s="36"/>
      <c r="H303" s="36"/>
      <c r="I303" s="36"/>
      <c r="J303" s="36"/>
      <c r="K303" s="36"/>
    </row>
    <row r="304" spans="1:11" x14ac:dyDescent="0.3">
      <c r="A304" s="36"/>
      <c r="B304" s="36"/>
      <c r="C304" s="36"/>
      <c r="D304" s="36"/>
      <c r="E304" s="36"/>
      <c r="F304" s="36"/>
      <c r="G304" s="36"/>
      <c r="H304" s="36"/>
      <c r="I304" s="36"/>
      <c r="J304" s="36"/>
      <c r="K304" s="36"/>
    </row>
    <row r="305" spans="1:11" x14ac:dyDescent="0.3">
      <c r="A305" s="36"/>
      <c r="B305" s="36"/>
      <c r="C305" s="36"/>
      <c r="D305" s="36"/>
      <c r="E305" s="36"/>
      <c r="F305" s="36"/>
      <c r="G305" s="36"/>
      <c r="H305" s="36"/>
      <c r="I305" s="36"/>
      <c r="J305" s="36"/>
      <c r="K305" s="36"/>
    </row>
    <row r="306" spans="1:11" x14ac:dyDescent="0.3">
      <c r="A306" s="36"/>
      <c r="B306" s="36"/>
      <c r="C306" s="36"/>
      <c r="D306" s="36"/>
      <c r="E306" s="36"/>
      <c r="F306" s="36"/>
      <c r="G306" s="36"/>
      <c r="H306" s="36"/>
      <c r="I306" s="36"/>
      <c r="J306" s="36"/>
      <c r="K306" s="36"/>
    </row>
    <row r="307" spans="1:11" x14ac:dyDescent="0.3">
      <c r="A307" s="36"/>
      <c r="B307" s="36"/>
      <c r="C307" s="36"/>
      <c r="D307" s="36"/>
      <c r="E307" s="36"/>
      <c r="F307" s="36"/>
      <c r="G307" s="36"/>
      <c r="H307" s="36"/>
      <c r="I307" s="36"/>
      <c r="J307" s="36"/>
      <c r="K307" s="36"/>
    </row>
    <row r="308" spans="1:11" x14ac:dyDescent="0.3">
      <c r="A308" s="36"/>
      <c r="B308" s="36"/>
      <c r="C308" s="36"/>
      <c r="D308" s="36"/>
      <c r="E308" s="36"/>
      <c r="F308" s="36"/>
      <c r="G308" s="36"/>
      <c r="H308" s="36"/>
      <c r="I308" s="36"/>
      <c r="J308" s="36"/>
      <c r="K308" s="36"/>
    </row>
    <row r="309" spans="1:11" x14ac:dyDescent="0.3">
      <c r="A309" s="36"/>
      <c r="B309" s="36"/>
      <c r="C309" s="36"/>
      <c r="D309" s="36"/>
      <c r="E309" s="36"/>
      <c r="F309" s="36"/>
      <c r="G309" s="36"/>
      <c r="H309" s="36"/>
      <c r="I309" s="36"/>
      <c r="J309" s="36"/>
      <c r="K309" s="36"/>
    </row>
    <row r="310" spans="1:11" x14ac:dyDescent="0.3">
      <c r="A310" s="36"/>
      <c r="B310" s="36"/>
      <c r="C310" s="36"/>
      <c r="D310" s="36"/>
      <c r="E310" s="36"/>
      <c r="F310" s="36"/>
      <c r="G310" s="36"/>
      <c r="H310" s="36"/>
      <c r="I310" s="36"/>
      <c r="J310" s="36"/>
      <c r="K310" s="36"/>
    </row>
    <row r="311" spans="1:11" x14ac:dyDescent="0.3">
      <c r="A311" s="36"/>
      <c r="B311" s="36"/>
      <c r="C311" s="36"/>
      <c r="D311" s="36"/>
      <c r="E311" s="36"/>
      <c r="F311" s="36"/>
      <c r="G311" s="36"/>
      <c r="H311" s="36"/>
      <c r="I311" s="36"/>
      <c r="J311" s="36"/>
      <c r="K311" s="36"/>
    </row>
    <row r="312" spans="1:11" x14ac:dyDescent="0.3">
      <c r="A312" s="36"/>
      <c r="B312" s="36"/>
      <c r="C312" s="36"/>
      <c r="D312" s="36"/>
      <c r="E312" s="36"/>
      <c r="F312" s="36"/>
      <c r="G312" s="36"/>
      <c r="H312" s="36"/>
      <c r="I312" s="36"/>
      <c r="J312" s="36"/>
      <c r="K312" s="36"/>
    </row>
    <row r="313" spans="1:11" x14ac:dyDescent="0.3">
      <c r="A313" s="36"/>
      <c r="B313" s="36"/>
      <c r="C313" s="36"/>
      <c r="D313" s="36"/>
      <c r="E313" s="36"/>
      <c r="F313" s="36"/>
      <c r="G313" s="36"/>
      <c r="H313" s="36"/>
      <c r="I313" s="36"/>
      <c r="J313" s="36"/>
      <c r="K313" s="36"/>
    </row>
    <row r="314" spans="1:11" x14ac:dyDescent="0.3">
      <c r="A314" s="36"/>
      <c r="B314" s="36"/>
      <c r="C314" s="36"/>
      <c r="D314" s="36"/>
      <c r="E314" s="36"/>
      <c r="F314" s="36"/>
      <c r="G314" s="36"/>
      <c r="H314" s="36"/>
      <c r="I314" s="36"/>
      <c r="J314" s="36"/>
      <c r="K314" s="36"/>
    </row>
    <row r="315" spans="1:11" x14ac:dyDescent="0.3">
      <c r="A315" s="36"/>
      <c r="B315" s="36"/>
      <c r="C315" s="36"/>
      <c r="D315" s="36"/>
      <c r="E315" s="36"/>
      <c r="F315" s="36"/>
      <c r="G315" s="36"/>
      <c r="H315" s="36"/>
      <c r="I315" s="36"/>
      <c r="J315" s="36"/>
      <c r="K315" s="36"/>
    </row>
    <row r="316" spans="1:11" x14ac:dyDescent="0.3">
      <c r="A316" s="36"/>
      <c r="B316" s="36"/>
      <c r="C316" s="36"/>
      <c r="D316" s="36"/>
      <c r="E316" s="36"/>
      <c r="F316" s="36"/>
      <c r="G316" s="36"/>
      <c r="H316" s="36"/>
      <c r="I316" s="36"/>
      <c r="J316" s="36"/>
      <c r="K316" s="36"/>
    </row>
    <row r="317" spans="1:11" x14ac:dyDescent="0.3">
      <c r="A317" s="36"/>
      <c r="B317" s="36"/>
      <c r="C317" s="36"/>
      <c r="D317" s="36"/>
      <c r="E317" s="36"/>
      <c r="F317" s="36"/>
      <c r="G317" s="36"/>
      <c r="H317" s="36"/>
      <c r="I317" s="36"/>
      <c r="J317" s="36"/>
      <c r="K317" s="36"/>
    </row>
    <row r="318" spans="1:11" x14ac:dyDescent="0.3">
      <c r="A318" s="36"/>
      <c r="B318" s="36"/>
      <c r="C318" s="36"/>
      <c r="D318" s="36"/>
      <c r="E318" s="36"/>
      <c r="F318" s="36"/>
      <c r="G318" s="36"/>
      <c r="H318" s="36"/>
      <c r="I318" s="36"/>
      <c r="J318" s="36"/>
      <c r="K318" s="36"/>
    </row>
    <row r="319" spans="1:11" x14ac:dyDescent="0.3">
      <c r="A319" s="36"/>
      <c r="B319" s="36"/>
      <c r="C319" s="36"/>
      <c r="D319" s="36"/>
      <c r="E319" s="36"/>
      <c r="F319" s="36"/>
      <c r="G319" s="36"/>
      <c r="H319" s="36"/>
      <c r="I319" s="36"/>
      <c r="J319" s="36"/>
      <c r="K319" s="36"/>
    </row>
    <row r="320" spans="1:11" x14ac:dyDescent="0.3">
      <c r="A320" s="36"/>
      <c r="B320" s="36"/>
      <c r="C320" s="36"/>
      <c r="D320" s="36"/>
      <c r="E320" s="36"/>
      <c r="F320" s="36"/>
      <c r="G320" s="36"/>
      <c r="H320" s="36"/>
      <c r="I320" s="36"/>
      <c r="J320" s="36"/>
      <c r="K320" s="36"/>
    </row>
    <row r="321" spans="1:11" x14ac:dyDescent="0.3">
      <c r="A321" s="36"/>
      <c r="B321" s="36"/>
      <c r="C321" s="36"/>
      <c r="D321" s="36"/>
      <c r="E321" s="36"/>
      <c r="F321" s="36"/>
      <c r="G321" s="36"/>
      <c r="H321" s="36"/>
      <c r="I321" s="36"/>
      <c r="J321" s="36"/>
      <c r="K321" s="36"/>
    </row>
    <row r="322" spans="1:11" x14ac:dyDescent="0.3">
      <c r="A322" s="36"/>
      <c r="B322" s="36"/>
      <c r="C322" s="36"/>
      <c r="D322" s="36"/>
      <c r="E322" s="36"/>
      <c r="F322" s="36"/>
      <c r="G322" s="36"/>
      <c r="H322" s="36"/>
      <c r="I322" s="36"/>
      <c r="J322" s="36"/>
      <c r="K322" s="36"/>
    </row>
    <row r="323" spans="1:11" x14ac:dyDescent="0.3">
      <c r="A323" s="36"/>
      <c r="B323" s="36"/>
      <c r="C323" s="36"/>
      <c r="D323" s="36"/>
      <c r="E323" s="36"/>
      <c r="F323" s="36"/>
      <c r="G323" s="36"/>
      <c r="H323" s="36"/>
      <c r="I323" s="36"/>
      <c r="J323" s="36"/>
      <c r="K323" s="36"/>
    </row>
    <row r="324" spans="1:11" x14ac:dyDescent="0.3">
      <c r="A324" s="36"/>
      <c r="B324" s="36"/>
      <c r="C324" s="36"/>
      <c r="D324" s="36"/>
      <c r="E324" s="36"/>
      <c r="F324" s="36"/>
      <c r="G324" s="36"/>
      <c r="H324" s="36"/>
      <c r="I324" s="36"/>
      <c r="J324" s="36"/>
      <c r="K324" s="36"/>
    </row>
    <row r="325" spans="1:11" x14ac:dyDescent="0.3">
      <c r="A325" s="36"/>
      <c r="B325" s="36"/>
      <c r="C325" s="36"/>
      <c r="D325" s="36"/>
      <c r="E325" s="36"/>
      <c r="F325" s="36"/>
      <c r="G325" s="36"/>
      <c r="H325" s="36"/>
      <c r="I325" s="36"/>
      <c r="J325" s="36"/>
      <c r="K325" s="36"/>
    </row>
    <row r="326" spans="1:11" x14ac:dyDescent="0.3">
      <c r="A326" s="36"/>
      <c r="B326" s="36"/>
      <c r="C326" s="36"/>
      <c r="D326" s="36"/>
      <c r="E326" s="36"/>
      <c r="F326" s="36"/>
      <c r="G326" s="36"/>
      <c r="H326" s="36"/>
      <c r="I326" s="36"/>
      <c r="J326" s="36"/>
      <c r="K326" s="36"/>
    </row>
    <row r="327" spans="1:11" x14ac:dyDescent="0.3">
      <c r="A327" s="36"/>
      <c r="B327" s="36"/>
      <c r="C327" s="36"/>
      <c r="D327" s="36"/>
      <c r="E327" s="36"/>
      <c r="F327" s="36"/>
      <c r="G327" s="36"/>
      <c r="H327" s="36"/>
      <c r="I327" s="36"/>
      <c r="J327" s="36"/>
      <c r="K327" s="36"/>
    </row>
    <row r="328" spans="1:11" x14ac:dyDescent="0.3">
      <c r="A328" s="36"/>
      <c r="B328" s="36"/>
      <c r="C328" s="36"/>
      <c r="D328" s="36"/>
      <c r="E328" s="36"/>
      <c r="F328" s="36"/>
      <c r="G328" s="36"/>
      <c r="H328" s="36"/>
      <c r="I328" s="36"/>
      <c r="J328" s="36"/>
      <c r="K328" s="36"/>
    </row>
    <row r="329" spans="1:11" x14ac:dyDescent="0.3">
      <c r="A329" s="36"/>
      <c r="B329" s="36"/>
      <c r="C329" s="36"/>
      <c r="D329" s="36"/>
      <c r="E329" s="36"/>
      <c r="F329" s="36"/>
      <c r="G329" s="36"/>
      <c r="H329" s="36"/>
      <c r="I329" s="36"/>
      <c r="J329" s="36"/>
      <c r="K329" s="36"/>
    </row>
    <row r="330" spans="1:11" x14ac:dyDescent="0.3">
      <c r="A330" s="36"/>
      <c r="B330" s="36"/>
      <c r="C330" s="36"/>
      <c r="D330" s="36"/>
      <c r="E330" s="36"/>
      <c r="F330" s="36"/>
      <c r="G330" s="36"/>
      <c r="H330" s="36"/>
      <c r="I330" s="36"/>
      <c r="J330" s="36"/>
      <c r="K330" s="36"/>
    </row>
    <row r="331" spans="1:11" x14ac:dyDescent="0.3">
      <c r="A331" s="36"/>
      <c r="B331" s="36"/>
      <c r="C331" s="36"/>
      <c r="D331" s="36"/>
      <c r="E331" s="36"/>
      <c r="F331" s="36"/>
      <c r="G331" s="36"/>
      <c r="H331" s="36"/>
      <c r="I331" s="36"/>
      <c r="J331" s="36"/>
      <c r="K331" s="36"/>
    </row>
    <row r="332" spans="1:11" x14ac:dyDescent="0.3">
      <c r="A332" s="36"/>
      <c r="B332" s="36"/>
      <c r="C332" s="36"/>
      <c r="D332" s="36"/>
      <c r="E332" s="36"/>
      <c r="F332" s="36"/>
      <c r="G332" s="36"/>
      <c r="H332" s="36"/>
      <c r="I332" s="36"/>
      <c r="J332" s="36"/>
      <c r="K332" s="36"/>
    </row>
    <row r="333" spans="1:11" x14ac:dyDescent="0.3">
      <c r="A333" s="36"/>
      <c r="B333" s="36"/>
      <c r="C333" s="36"/>
      <c r="D333" s="36"/>
      <c r="E333" s="36"/>
      <c r="F333" s="36"/>
      <c r="G333" s="36"/>
      <c r="H333" s="36"/>
      <c r="I333" s="36"/>
      <c r="J333" s="36"/>
      <c r="K333" s="36"/>
    </row>
    <row r="334" spans="1:11" x14ac:dyDescent="0.3">
      <c r="A334" s="36"/>
      <c r="B334" s="36"/>
      <c r="C334" s="36"/>
      <c r="D334" s="36"/>
      <c r="E334" s="36"/>
      <c r="F334" s="36"/>
      <c r="G334" s="36"/>
      <c r="H334" s="36"/>
      <c r="I334" s="36"/>
      <c r="J334" s="36"/>
      <c r="K334" s="36"/>
    </row>
    <row r="335" spans="1:11" x14ac:dyDescent="0.3">
      <c r="A335" s="36"/>
      <c r="B335" s="36"/>
      <c r="C335" s="36"/>
      <c r="D335" s="36"/>
      <c r="E335" s="36"/>
      <c r="F335" s="36"/>
      <c r="G335" s="36"/>
      <c r="H335" s="36"/>
      <c r="I335" s="36"/>
      <c r="J335" s="36"/>
      <c r="K335" s="36"/>
    </row>
    <row r="336" spans="1:11" x14ac:dyDescent="0.3">
      <c r="A336" s="36"/>
      <c r="B336" s="36"/>
      <c r="C336" s="36"/>
      <c r="D336" s="36"/>
      <c r="E336" s="36"/>
      <c r="F336" s="36"/>
      <c r="G336" s="36"/>
      <c r="H336" s="36"/>
      <c r="I336" s="36"/>
      <c r="J336" s="36"/>
      <c r="K336" s="36"/>
    </row>
    <row r="337" spans="1:11" x14ac:dyDescent="0.3">
      <c r="A337" s="36"/>
      <c r="B337" s="36"/>
      <c r="C337" s="36"/>
      <c r="D337" s="36"/>
      <c r="E337" s="36"/>
      <c r="F337" s="36"/>
      <c r="G337" s="36"/>
      <c r="H337" s="36"/>
      <c r="I337" s="36"/>
      <c r="J337" s="36"/>
      <c r="K337" s="36"/>
    </row>
    <row r="338" spans="1:11" x14ac:dyDescent="0.3">
      <c r="A338" s="36"/>
      <c r="B338" s="36"/>
      <c r="C338" s="36"/>
      <c r="D338" s="36"/>
      <c r="E338" s="36"/>
      <c r="F338" s="36"/>
      <c r="G338" s="36"/>
      <c r="H338" s="36"/>
      <c r="I338" s="36"/>
      <c r="J338" s="36"/>
      <c r="K338" s="36"/>
    </row>
    <row r="339" spans="1:11" x14ac:dyDescent="0.3">
      <c r="A339" s="36"/>
      <c r="B339" s="36"/>
      <c r="C339" s="36"/>
      <c r="D339" s="36"/>
      <c r="E339" s="36"/>
      <c r="F339" s="36"/>
      <c r="G339" s="36"/>
      <c r="H339" s="36"/>
      <c r="I339" s="36"/>
      <c r="J339" s="36"/>
      <c r="K339" s="36"/>
    </row>
    <row r="340" spans="1:11" x14ac:dyDescent="0.3">
      <c r="A340" s="36"/>
      <c r="B340" s="36"/>
      <c r="C340" s="36"/>
      <c r="D340" s="36"/>
      <c r="E340" s="36"/>
      <c r="F340" s="36"/>
      <c r="G340" s="36"/>
      <c r="H340" s="36"/>
      <c r="I340" s="36"/>
      <c r="J340" s="36"/>
      <c r="K340" s="36"/>
    </row>
    <row r="341" spans="1:11" x14ac:dyDescent="0.3">
      <c r="A341" s="36"/>
      <c r="B341" s="36"/>
      <c r="C341" s="36"/>
      <c r="D341" s="36"/>
      <c r="E341" s="36"/>
      <c r="F341" s="36"/>
      <c r="G341" s="36"/>
      <c r="H341" s="36"/>
      <c r="I341" s="36"/>
      <c r="J341" s="36"/>
      <c r="K341" s="36"/>
    </row>
    <row r="342" spans="1:11" x14ac:dyDescent="0.3">
      <c r="A342" s="36"/>
      <c r="B342" s="36"/>
      <c r="C342" s="36"/>
      <c r="D342" s="36"/>
      <c r="E342" s="36"/>
      <c r="F342" s="36"/>
      <c r="G342" s="36"/>
      <c r="H342" s="36"/>
      <c r="I342" s="36"/>
      <c r="J342" s="36"/>
      <c r="K342" s="36"/>
    </row>
    <row r="343" spans="1:11" x14ac:dyDescent="0.3">
      <c r="A343" s="36"/>
      <c r="B343" s="36"/>
      <c r="C343" s="36"/>
      <c r="D343" s="36"/>
      <c r="E343" s="36"/>
      <c r="F343" s="36"/>
      <c r="G343" s="36"/>
      <c r="H343" s="36"/>
      <c r="I343" s="36"/>
      <c r="J343" s="36"/>
      <c r="K343" s="36"/>
    </row>
    <row r="344" spans="1:11" x14ac:dyDescent="0.3">
      <c r="A344" s="36"/>
      <c r="B344" s="36"/>
      <c r="C344" s="36"/>
      <c r="D344" s="36"/>
      <c r="E344" s="36"/>
      <c r="F344" s="36"/>
      <c r="G344" s="36"/>
      <c r="H344" s="36"/>
      <c r="I344" s="36"/>
      <c r="J344" s="36"/>
      <c r="K344" s="36"/>
    </row>
    <row r="345" spans="1:11" x14ac:dyDescent="0.3">
      <c r="A345" s="36"/>
      <c r="B345" s="36"/>
      <c r="C345" s="36"/>
      <c r="D345" s="36"/>
      <c r="E345" s="36"/>
      <c r="F345" s="36"/>
      <c r="G345" s="36"/>
      <c r="H345" s="36"/>
      <c r="I345" s="36"/>
      <c r="J345" s="36"/>
      <c r="K345" s="36"/>
    </row>
    <row r="346" spans="1:11" x14ac:dyDescent="0.3">
      <c r="A346" s="36"/>
      <c r="B346" s="36"/>
      <c r="C346" s="36"/>
      <c r="D346" s="36"/>
      <c r="E346" s="36"/>
      <c r="F346" s="36"/>
      <c r="G346" s="36"/>
      <c r="H346" s="36"/>
      <c r="I346" s="36"/>
      <c r="J346" s="36"/>
      <c r="K346" s="36"/>
    </row>
    <row r="347" spans="1:11" x14ac:dyDescent="0.3">
      <c r="A347" s="36"/>
      <c r="B347" s="36"/>
      <c r="C347" s="36"/>
      <c r="D347" s="36"/>
      <c r="E347" s="36"/>
      <c r="F347" s="36"/>
      <c r="G347" s="36"/>
      <c r="H347" s="36"/>
      <c r="I347" s="36"/>
      <c r="J347" s="36"/>
      <c r="K347" s="36"/>
    </row>
    <row r="348" spans="1:11" x14ac:dyDescent="0.3">
      <c r="A348" s="36"/>
      <c r="B348" s="36"/>
      <c r="C348" s="36"/>
      <c r="D348" s="36"/>
      <c r="E348" s="36"/>
      <c r="F348" s="36"/>
      <c r="G348" s="36"/>
      <c r="H348" s="36"/>
      <c r="I348" s="36"/>
      <c r="J348" s="36"/>
      <c r="K348" s="36"/>
    </row>
    <row r="349" spans="1:11" x14ac:dyDescent="0.3">
      <c r="A349" s="36"/>
      <c r="B349" s="36"/>
      <c r="C349" s="36"/>
      <c r="D349" s="36"/>
      <c r="E349" s="36"/>
      <c r="F349" s="36"/>
      <c r="G349" s="36"/>
      <c r="H349" s="36"/>
      <c r="I349" s="36"/>
      <c r="J349" s="36"/>
      <c r="K349" s="36"/>
    </row>
    <row r="350" spans="1:11" x14ac:dyDescent="0.3">
      <c r="A350" s="36"/>
      <c r="B350" s="36"/>
      <c r="C350" s="36"/>
      <c r="D350" s="36"/>
      <c r="E350" s="36"/>
      <c r="F350" s="36"/>
      <c r="G350" s="36"/>
      <c r="H350" s="36"/>
      <c r="I350" s="36"/>
      <c r="J350" s="36"/>
      <c r="K350" s="36"/>
    </row>
    <row r="351" spans="1:11" x14ac:dyDescent="0.3">
      <c r="A351" s="36"/>
      <c r="B351" s="36"/>
      <c r="C351" s="36"/>
      <c r="D351" s="36"/>
      <c r="E351" s="36"/>
      <c r="F351" s="36"/>
      <c r="G351" s="36"/>
      <c r="H351" s="36"/>
      <c r="I351" s="36"/>
      <c r="J351" s="36"/>
      <c r="K351" s="36"/>
    </row>
    <row r="352" spans="1:11" x14ac:dyDescent="0.3">
      <c r="A352" s="36"/>
      <c r="B352" s="36"/>
      <c r="C352" s="36"/>
      <c r="D352" s="36"/>
      <c r="E352" s="36"/>
      <c r="F352" s="36"/>
      <c r="G352" s="36"/>
      <c r="H352" s="36"/>
      <c r="I352" s="36"/>
      <c r="J352" s="36"/>
      <c r="K352" s="36"/>
    </row>
    <row r="353" spans="1:11" x14ac:dyDescent="0.3">
      <c r="A353" s="36"/>
      <c r="B353" s="36"/>
      <c r="C353" s="36"/>
      <c r="D353" s="36"/>
      <c r="E353" s="36"/>
      <c r="F353" s="36"/>
      <c r="G353" s="36"/>
      <c r="H353" s="36"/>
      <c r="I353" s="36"/>
      <c r="J353" s="36"/>
      <c r="K353" s="36"/>
    </row>
    <row r="354" spans="1:11" x14ac:dyDescent="0.3">
      <c r="A354" s="36"/>
      <c r="B354" s="36"/>
      <c r="C354" s="36"/>
      <c r="D354" s="36"/>
      <c r="E354" s="36"/>
      <c r="F354" s="36"/>
      <c r="G354" s="36"/>
      <c r="H354" s="36"/>
      <c r="I354" s="36"/>
      <c r="J354" s="36"/>
      <c r="K354" s="36"/>
    </row>
    <row r="355" spans="1:11" x14ac:dyDescent="0.3">
      <c r="A355" s="36"/>
      <c r="B355" s="36"/>
      <c r="C355" s="36"/>
      <c r="D355" s="36"/>
      <c r="E355" s="36"/>
      <c r="F355" s="36"/>
      <c r="G355" s="36"/>
      <c r="H355" s="36"/>
      <c r="I355" s="36"/>
      <c r="J355" s="36"/>
      <c r="K355" s="36"/>
    </row>
    <row r="356" spans="1:11" x14ac:dyDescent="0.3">
      <c r="A356" s="36"/>
      <c r="B356" s="36"/>
      <c r="C356" s="36"/>
      <c r="D356" s="36"/>
      <c r="E356" s="36"/>
      <c r="F356" s="36"/>
      <c r="G356" s="36"/>
      <c r="H356" s="36"/>
      <c r="I356" s="36"/>
      <c r="J356" s="36"/>
      <c r="K356" s="36"/>
    </row>
    <row r="357" spans="1:11" x14ac:dyDescent="0.3">
      <c r="A357" s="36"/>
      <c r="B357" s="36"/>
      <c r="C357" s="36"/>
      <c r="D357" s="36"/>
      <c r="E357" s="36"/>
      <c r="F357" s="36"/>
      <c r="G357" s="36"/>
      <c r="H357" s="36"/>
      <c r="I357" s="36"/>
      <c r="J357" s="36"/>
      <c r="K357" s="36"/>
    </row>
    <row r="358" spans="1:11" x14ac:dyDescent="0.3">
      <c r="A358" s="36"/>
      <c r="B358" s="36"/>
      <c r="C358" s="36"/>
      <c r="D358" s="36"/>
      <c r="E358" s="36"/>
      <c r="F358" s="36"/>
      <c r="G358" s="36"/>
      <c r="H358" s="36"/>
      <c r="I358" s="36"/>
      <c r="J358" s="36"/>
      <c r="K358" s="36"/>
    </row>
    <row r="359" spans="1:11" x14ac:dyDescent="0.3">
      <c r="A359" s="36"/>
      <c r="B359" s="36"/>
      <c r="C359" s="36"/>
      <c r="D359" s="36"/>
      <c r="E359" s="36"/>
      <c r="F359" s="36"/>
      <c r="G359" s="36"/>
      <c r="H359" s="36"/>
      <c r="I359" s="36"/>
      <c r="J359" s="36"/>
      <c r="K359" s="36"/>
    </row>
    <row r="360" spans="1:11" x14ac:dyDescent="0.3">
      <c r="A360" s="36"/>
      <c r="B360" s="36"/>
      <c r="C360" s="36"/>
      <c r="D360" s="36"/>
      <c r="E360" s="36"/>
      <c r="F360" s="36"/>
      <c r="G360" s="36"/>
      <c r="H360" s="36"/>
      <c r="I360" s="36"/>
      <c r="J360" s="36"/>
      <c r="K360" s="36"/>
    </row>
    <row r="361" spans="1:11" x14ac:dyDescent="0.3">
      <c r="A361" s="36"/>
      <c r="B361" s="36"/>
      <c r="C361" s="36"/>
      <c r="D361" s="36"/>
      <c r="E361" s="36"/>
      <c r="F361" s="36"/>
      <c r="G361" s="36"/>
      <c r="H361" s="36"/>
      <c r="I361" s="36"/>
      <c r="J361" s="36"/>
      <c r="K361" s="36"/>
    </row>
    <row r="362" spans="1:11" x14ac:dyDescent="0.3">
      <c r="A362" s="36"/>
      <c r="B362" s="36"/>
      <c r="C362" s="36"/>
      <c r="D362" s="36"/>
      <c r="E362" s="36"/>
      <c r="F362" s="36"/>
      <c r="G362" s="36"/>
      <c r="H362" s="36"/>
      <c r="I362" s="36"/>
      <c r="J362" s="36"/>
      <c r="K362" s="36"/>
    </row>
    <row r="363" spans="1:11" x14ac:dyDescent="0.3">
      <c r="A363" s="36"/>
      <c r="B363" s="36"/>
      <c r="C363" s="36"/>
      <c r="D363" s="36"/>
      <c r="E363" s="36"/>
      <c r="F363" s="36"/>
      <c r="G363" s="36"/>
      <c r="H363" s="36"/>
      <c r="I363" s="36"/>
      <c r="J363" s="36"/>
      <c r="K363" s="36"/>
    </row>
    <row r="364" spans="1:11" x14ac:dyDescent="0.3">
      <c r="A364" s="36"/>
      <c r="B364" s="36"/>
      <c r="C364" s="36"/>
      <c r="D364" s="36"/>
      <c r="E364" s="36"/>
      <c r="F364" s="36"/>
      <c r="G364" s="36"/>
      <c r="H364" s="36"/>
      <c r="I364" s="36"/>
      <c r="J364" s="36"/>
      <c r="K364" s="36"/>
    </row>
    <row r="365" spans="1:11" x14ac:dyDescent="0.3">
      <c r="A365" s="36"/>
      <c r="B365" s="36"/>
      <c r="C365" s="36"/>
      <c r="D365" s="36"/>
      <c r="E365" s="36"/>
      <c r="F365" s="36"/>
      <c r="G365" s="36"/>
      <c r="H365" s="36"/>
      <c r="I365" s="36"/>
      <c r="J365" s="36"/>
      <c r="K365" s="36"/>
    </row>
    <row r="366" spans="1:11" x14ac:dyDescent="0.3">
      <c r="A366" s="36"/>
      <c r="B366" s="36"/>
      <c r="C366" s="36"/>
      <c r="D366" s="36"/>
      <c r="E366" s="36"/>
      <c r="F366" s="36"/>
      <c r="G366" s="36"/>
      <c r="H366" s="36"/>
      <c r="I366" s="36"/>
      <c r="J366" s="36"/>
      <c r="K366" s="36"/>
    </row>
    <row r="367" spans="1:11" x14ac:dyDescent="0.3">
      <c r="A367" s="36"/>
      <c r="B367" s="36"/>
      <c r="C367" s="36"/>
      <c r="D367" s="36"/>
      <c r="E367" s="36"/>
      <c r="F367" s="36"/>
      <c r="G367" s="36"/>
      <c r="H367" s="36"/>
      <c r="I367" s="36"/>
      <c r="J367" s="36"/>
      <c r="K367" s="36"/>
    </row>
    <row r="368" spans="1:11" x14ac:dyDescent="0.3">
      <c r="A368" s="36"/>
      <c r="B368" s="36"/>
      <c r="C368" s="36"/>
      <c r="D368" s="36"/>
      <c r="E368" s="36"/>
      <c r="F368" s="36"/>
      <c r="G368" s="36"/>
      <c r="H368" s="36"/>
      <c r="I368" s="36"/>
      <c r="J368" s="36"/>
      <c r="K368" s="36"/>
    </row>
    <row r="369" spans="1:11" x14ac:dyDescent="0.3">
      <c r="A369" s="36"/>
      <c r="B369" s="36"/>
      <c r="C369" s="36"/>
      <c r="D369" s="36"/>
      <c r="E369" s="36"/>
      <c r="F369" s="36"/>
      <c r="G369" s="36"/>
      <c r="H369" s="36"/>
      <c r="I369" s="36"/>
      <c r="J369" s="36"/>
      <c r="K369" s="36"/>
    </row>
    <row r="370" spans="1:11" x14ac:dyDescent="0.3">
      <c r="A370" s="36"/>
      <c r="B370" s="36"/>
      <c r="C370" s="36"/>
      <c r="D370" s="36"/>
      <c r="E370" s="36"/>
      <c r="F370" s="36"/>
      <c r="G370" s="36"/>
      <c r="H370" s="36"/>
      <c r="I370" s="36"/>
      <c r="J370" s="36"/>
      <c r="K370" s="36"/>
    </row>
    <row r="371" spans="1:11" x14ac:dyDescent="0.3">
      <c r="A371" s="36"/>
      <c r="B371" s="36"/>
      <c r="C371" s="36"/>
      <c r="D371" s="36"/>
      <c r="E371" s="36"/>
      <c r="F371" s="36"/>
      <c r="G371" s="36"/>
      <c r="H371" s="36"/>
      <c r="I371" s="36"/>
      <c r="J371" s="36"/>
      <c r="K371" s="36"/>
    </row>
    <row r="372" spans="1:11" x14ac:dyDescent="0.3">
      <c r="A372" s="36"/>
      <c r="B372" s="36"/>
      <c r="C372" s="36"/>
      <c r="D372" s="36"/>
      <c r="E372" s="36"/>
      <c r="F372" s="36"/>
      <c r="G372" s="36"/>
      <c r="H372" s="36"/>
      <c r="I372" s="36"/>
      <c r="J372" s="36"/>
      <c r="K372" s="36"/>
    </row>
    <row r="373" spans="1:11" x14ac:dyDescent="0.3">
      <c r="A373" s="36"/>
      <c r="B373" s="36"/>
      <c r="C373" s="36"/>
      <c r="D373" s="36"/>
      <c r="E373" s="36"/>
      <c r="F373" s="36"/>
      <c r="G373" s="36"/>
      <c r="H373" s="36"/>
      <c r="I373" s="36"/>
      <c r="J373" s="36"/>
      <c r="K373" s="36"/>
    </row>
    <row r="374" spans="1:11" x14ac:dyDescent="0.3">
      <c r="A374" s="36"/>
      <c r="B374" s="36"/>
      <c r="C374" s="36"/>
      <c r="D374" s="36"/>
      <c r="E374" s="36"/>
      <c r="F374" s="36"/>
      <c r="G374" s="36"/>
      <c r="H374" s="36"/>
      <c r="I374" s="36"/>
      <c r="J374" s="36"/>
      <c r="K374" s="36"/>
    </row>
    <row r="375" spans="1:11" x14ac:dyDescent="0.3">
      <c r="A375" s="36"/>
      <c r="B375" s="36"/>
      <c r="C375" s="36"/>
      <c r="D375" s="36"/>
      <c r="E375" s="36"/>
      <c r="F375" s="36"/>
      <c r="G375" s="36"/>
      <c r="H375" s="36"/>
      <c r="I375" s="36"/>
      <c r="J375" s="36"/>
      <c r="K375" s="36"/>
    </row>
    <row r="376" spans="1:11" x14ac:dyDescent="0.3">
      <c r="A376" s="36"/>
      <c r="B376" s="36"/>
      <c r="C376" s="36"/>
      <c r="D376" s="36"/>
      <c r="E376" s="36"/>
      <c r="F376" s="36"/>
      <c r="G376" s="36"/>
      <c r="H376" s="36"/>
      <c r="I376" s="36"/>
      <c r="J376" s="36"/>
      <c r="K376" s="36"/>
    </row>
    <row r="377" spans="1:11" x14ac:dyDescent="0.3">
      <c r="A377" s="36"/>
      <c r="B377" s="36"/>
      <c r="C377" s="36"/>
      <c r="D377" s="36"/>
      <c r="E377" s="36"/>
      <c r="F377" s="36"/>
      <c r="G377" s="36"/>
      <c r="H377" s="36"/>
      <c r="I377" s="36"/>
      <c r="J377" s="36"/>
      <c r="K377" s="36"/>
    </row>
    <row r="378" spans="1:11" x14ac:dyDescent="0.3">
      <c r="A378" s="36"/>
      <c r="B378" s="36"/>
      <c r="C378" s="36"/>
      <c r="D378" s="36"/>
      <c r="E378" s="36"/>
      <c r="F378" s="36"/>
      <c r="G378" s="36"/>
      <c r="H378" s="36"/>
      <c r="I378" s="36"/>
      <c r="J378" s="36"/>
      <c r="K378" s="36"/>
    </row>
    <row r="379" spans="1:11" x14ac:dyDescent="0.3">
      <c r="A379" s="36"/>
      <c r="B379" s="36"/>
      <c r="C379" s="36"/>
      <c r="D379" s="36"/>
      <c r="E379" s="36"/>
      <c r="F379" s="36"/>
      <c r="G379" s="36"/>
      <c r="H379" s="36"/>
      <c r="I379" s="36"/>
      <c r="J379" s="36"/>
      <c r="K379" s="36"/>
    </row>
    <row r="380" spans="1:11" x14ac:dyDescent="0.3">
      <c r="A380" s="36"/>
      <c r="B380" s="36"/>
      <c r="C380" s="36"/>
      <c r="D380" s="36"/>
      <c r="E380" s="36"/>
      <c r="F380" s="36"/>
      <c r="G380" s="36"/>
      <c r="H380" s="36"/>
      <c r="I380" s="36"/>
      <c r="J380" s="36"/>
      <c r="K380" s="36"/>
    </row>
    <row r="381" spans="1:11" x14ac:dyDescent="0.3">
      <c r="A381" s="36"/>
      <c r="B381" s="36"/>
      <c r="C381" s="36"/>
      <c r="D381" s="36"/>
      <c r="E381" s="36"/>
      <c r="F381" s="36"/>
      <c r="G381" s="36"/>
      <c r="H381" s="36"/>
      <c r="I381" s="36"/>
      <c r="J381" s="36"/>
      <c r="K381" s="36"/>
    </row>
    <row r="382" spans="1:11" x14ac:dyDescent="0.3">
      <c r="A382" s="36"/>
      <c r="B382" s="36"/>
      <c r="C382" s="36"/>
      <c r="D382" s="36"/>
      <c r="E382" s="36"/>
      <c r="F382" s="36"/>
      <c r="G382" s="36"/>
      <c r="H382" s="36"/>
      <c r="I382" s="36"/>
      <c r="J382" s="36"/>
      <c r="K382" s="36"/>
    </row>
    <row r="383" spans="1:11" x14ac:dyDescent="0.3">
      <c r="A383" s="36"/>
      <c r="B383" s="36"/>
      <c r="C383" s="36"/>
      <c r="D383" s="36"/>
      <c r="E383" s="36"/>
      <c r="F383" s="36"/>
      <c r="G383" s="36"/>
      <c r="H383" s="36"/>
      <c r="I383" s="36"/>
      <c r="J383" s="36"/>
      <c r="K383" s="36"/>
    </row>
    <row r="384" spans="1:11" x14ac:dyDescent="0.3">
      <c r="A384" s="36"/>
      <c r="B384" s="36"/>
      <c r="C384" s="36"/>
      <c r="D384" s="36"/>
      <c r="E384" s="36"/>
      <c r="F384" s="36"/>
      <c r="G384" s="36"/>
      <c r="H384" s="36"/>
      <c r="I384" s="36"/>
      <c r="J384" s="36"/>
      <c r="K384" s="36"/>
    </row>
    <row r="385" spans="1:11" x14ac:dyDescent="0.3">
      <c r="A385" s="36"/>
      <c r="B385" s="36"/>
      <c r="C385" s="36"/>
      <c r="D385" s="36"/>
      <c r="E385" s="36"/>
      <c r="F385" s="36"/>
      <c r="G385" s="36"/>
      <c r="H385" s="36"/>
      <c r="I385" s="36"/>
      <c r="J385" s="36"/>
      <c r="K385" s="36"/>
    </row>
    <row r="386" spans="1:11" x14ac:dyDescent="0.3">
      <c r="A386" s="36"/>
      <c r="B386" s="36"/>
      <c r="C386" s="36"/>
      <c r="D386" s="36"/>
      <c r="E386" s="36"/>
      <c r="F386" s="36"/>
      <c r="G386" s="36"/>
      <c r="H386" s="36"/>
      <c r="I386" s="36"/>
      <c r="J386" s="36"/>
      <c r="K386" s="36"/>
    </row>
    <row r="387" spans="1:11" x14ac:dyDescent="0.3">
      <c r="A387" s="36"/>
      <c r="B387" s="36"/>
      <c r="C387" s="36"/>
      <c r="D387" s="36"/>
      <c r="E387" s="36"/>
      <c r="F387" s="36"/>
      <c r="G387" s="36"/>
      <c r="H387" s="36"/>
      <c r="I387" s="36"/>
      <c r="J387" s="36"/>
      <c r="K387" s="36"/>
    </row>
    <row r="388" spans="1:11" x14ac:dyDescent="0.3">
      <c r="A388" s="36"/>
      <c r="B388" s="36"/>
      <c r="C388" s="36"/>
      <c r="D388" s="36"/>
      <c r="E388" s="36"/>
      <c r="F388" s="36"/>
      <c r="G388" s="36"/>
      <c r="H388" s="36"/>
      <c r="I388" s="36"/>
      <c r="J388" s="36"/>
      <c r="K388" s="36"/>
    </row>
    <row r="389" spans="1:11" x14ac:dyDescent="0.3">
      <c r="A389" s="36"/>
      <c r="B389" s="36"/>
      <c r="C389" s="36"/>
      <c r="D389" s="36"/>
      <c r="E389" s="36"/>
      <c r="F389" s="36"/>
      <c r="G389" s="36"/>
      <c r="H389" s="36"/>
      <c r="I389" s="36"/>
      <c r="J389" s="36"/>
      <c r="K389" s="36"/>
    </row>
    <row r="390" spans="1:11" x14ac:dyDescent="0.3">
      <c r="A390" s="36"/>
      <c r="B390" s="36"/>
      <c r="C390" s="36"/>
      <c r="D390" s="36"/>
      <c r="E390" s="36"/>
      <c r="F390" s="36"/>
      <c r="G390" s="36"/>
      <c r="H390" s="36"/>
      <c r="I390" s="36"/>
      <c r="J390" s="36"/>
      <c r="K390" s="36"/>
    </row>
    <row r="391" spans="1:11" x14ac:dyDescent="0.3">
      <c r="A391" s="36"/>
      <c r="B391" s="36"/>
      <c r="C391" s="36"/>
      <c r="D391" s="36"/>
      <c r="E391" s="36"/>
      <c r="F391" s="36"/>
      <c r="G391" s="36"/>
      <c r="H391" s="36"/>
      <c r="I391" s="36"/>
      <c r="J391" s="36"/>
      <c r="K391" s="36"/>
    </row>
    <row r="392" spans="1:11" x14ac:dyDescent="0.3">
      <c r="A392" s="36"/>
      <c r="B392" s="36"/>
      <c r="C392" s="36"/>
      <c r="D392" s="36"/>
      <c r="E392" s="36"/>
      <c r="F392" s="36"/>
      <c r="G392" s="36"/>
      <c r="H392" s="36"/>
      <c r="I392" s="36"/>
      <c r="J392" s="36"/>
      <c r="K392" s="36"/>
    </row>
    <row r="393" spans="1:11" x14ac:dyDescent="0.3">
      <c r="A393" s="36"/>
      <c r="B393" s="36"/>
      <c r="C393" s="36"/>
      <c r="D393" s="36"/>
      <c r="E393" s="36"/>
      <c r="F393" s="36"/>
      <c r="G393" s="36"/>
      <c r="H393" s="36"/>
      <c r="I393" s="36"/>
      <c r="J393" s="36"/>
      <c r="K393" s="36"/>
    </row>
    <row r="394" spans="1:11" x14ac:dyDescent="0.3">
      <c r="A394" s="36"/>
      <c r="B394" s="36"/>
      <c r="C394" s="36"/>
      <c r="D394" s="36"/>
      <c r="E394" s="36"/>
      <c r="F394" s="36"/>
      <c r="G394" s="36"/>
      <c r="H394" s="36"/>
      <c r="I394" s="36"/>
      <c r="J394" s="36"/>
      <c r="K394" s="36"/>
    </row>
    <row r="395" spans="1:11" x14ac:dyDescent="0.3">
      <c r="A395" s="36"/>
      <c r="B395" s="36"/>
      <c r="C395" s="36"/>
      <c r="D395" s="36"/>
      <c r="E395" s="36"/>
      <c r="F395" s="36"/>
      <c r="G395" s="36"/>
      <c r="H395" s="36"/>
      <c r="I395" s="36"/>
      <c r="J395" s="36"/>
      <c r="K395" s="36"/>
    </row>
    <row r="396" spans="1:11" x14ac:dyDescent="0.3">
      <c r="A396" s="36"/>
      <c r="B396" s="36"/>
      <c r="C396" s="36"/>
      <c r="D396" s="36"/>
      <c r="E396" s="36"/>
      <c r="F396" s="36"/>
      <c r="G396" s="36"/>
      <c r="H396" s="36"/>
      <c r="I396" s="36"/>
      <c r="J396" s="36"/>
      <c r="K396" s="36"/>
    </row>
    <row r="397" spans="1:11" x14ac:dyDescent="0.3">
      <c r="A397" s="36"/>
      <c r="B397" s="36"/>
      <c r="C397" s="36"/>
      <c r="D397" s="36"/>
      <c r="E397" s="36"/>
      <c r="F397" s="36"/>
      <c r="G397" s="36"/>
      <c r="H397" s="36"/>
      <c r="I397" s="36"/>
      <c r="J397" s="36"/>
      <c r="K397" s="36"/>
    </row>
    <row r="398" spans="1:11" x14ac:dyDescent="0.3">
      <c r="A398" s="36"/>
      <c r="B398" s="36"/>
      <c r="C398" s="36"/>
      <c r="D398" s="36"/>
      <c r="E398" s="36"/>
      <c r="F398" s="36"/>
      <c r="G398" s="36"/>
      <c r="H398" s="36"/>
      <c r="I398" s="36"/>
      <c r="J398" s="36"/>
      <c r="K398" s="36"/>
    </row>
    <row r="399" spans="1:11" x14ac:dyDescent="0.3">
      <c r="A399" s="36"/>
      <c r="B399" s="36"/>
      <c r="C399" s="36"/>
      <c r="D399" s="36"/>
      <c r="E399" s="36"/>
      <c r="F399" s="36"/>
      <c r="G399" s="36"/>
      <c r="H399" s="36"/>
      <c r="I399" s="36"/>
      <c r="J399" s="36"/>
      <c r="K399" s="36"/>
    </row>
    <row r="400" spans="1:11" x14ac:dyDescent="0.3">
      <c r="A400" s="36"/>
      <c r="B400" s="36"/>
      <c r="C400" s="36"/>
      <c r="D400" s="36"/>
      <c r="E400" s="36"/>
      <c r="F400" s="36"/>
      <c r="G400" s="36"/>
      <c r="H400" s="36"/>
      <c r="I400" s="36"/>
      <c r="J400" s="36"/>
      <c r="K400" s="36"/>
    </row>
    <row r="401" spans="1:11" x14ac:dyDescent="0.3">
      <c r="A401" s="36"/>
      <c r="B401" s="36"/>
      <c r="C401" s="36"/>
      <c r="D401" s="36"/>
      <c r="E401" s="36"/>
      <c r="F401" s="36"/>
      <c r="G401" s="36"/>
      <c r="H401" s="36"/>
      <c r="I401" s="36"/>
      <c r="J401" s="36"/>
      <c r="K401" s="36"/>
    </row>
    <row r="402" spans="1:11" x14ac:dyDescent="0.3">
      <c r="A402" s="36"/>
      <c r="B402" s="36"/>
      <c r="C402" s="36"/>
      <c r="D402" s="36"/>
      <c r="E402" s="36"/>
      <c r="F402" s="36"/>
      <c r="G402" s="36"/>
      <c r="H402" s="36"/>
      <c r="I402" s="36"/>
      <c r="J402" s="36"/>
      <c r="K402" s="36"/>
    </row>
    <row r="403" spans="1:11" x14ac:dyDescent="0.3">
      <c r="A403" s="36"/>
      <c r="B403" s="36"/>
      <c r="C403" s="36"/>
      <c r="D403" s="36"/>
      <c r="E403" s="36"/>
      <c r="F403" s="36"/>
      <c r="G403" s="36"/>
      <c r="H403" s="36"/>
      <c r="I403" s="36"/>
      <c r="J403" s="36"/>
      <c r="K403" s="36"/>
    </row>
    <row r="404" spans="1:11" x14ac:dyDescent="0.3">
      <c r="A404" s="36"/>
      <c r="B404" s="36"/>
      <c r="C404" s="36"/>
      <c r="D404" s="36"/>
      <c r="E404" s="36"/>
      <c r="F404" s="36"/>
      <c r="G404" s="36"/>
      <c r="H404" s="36"/>
      <c r="I404" s="36"/>
      <c r="J404" s="36"/>
      <c r="K404" s="36"/>
    </row>
    <row r="405" spans="1:11" x14ac:dyDescent="0.3">
      <c r="A405" s="36"/>
      <c r="B405" s="36"/>
      <c r="C405" s="36"/>
      <c r="D405" s="36"/>
      <c r="E405" s="36"/>
      <c r="F405" s="36"/>
      <c r="G405" s="36"/>
      <c r="H405" s="36"/>
      <c r="I405" s="36"/>
      <c r="J405" s="36"/>
      <c r="K405" s="36"/>
    </row>
    <row r="406" spans="1:11" x14ac:dyDescent="0.3">
      <c r="A406" s="36"/>
      <c r="B406" s="36"/>
      <c r="C406" s="36"/>
      <c r="D406" s="36"/>
      <c r="E406" s="36"/>
      <c r="F406" s="36"/>
      <c r="G406" s="36"/>
      <c r="H406" s="36"/>
      <c r="I406" s="36"/>
      <c r="J406" s="36"/>
      <c r="K406" s="36"/>
    </row>
    <row r="407" spans="1:11" x14ac:dyDescent="0.3">
      <c r="A407" s="36"/>
      <c r="B407" s="36"/>
      <c r="C407" s="36"/>
      <c r="D407" s="36"/>
      <c r="E407" s="36"/>
      <c r="F407" s="36"/>
      <c r="G407" s="36"/>
      <c r="H407" s="36"/>
      <c r="I407" s="36"/>
      <c r="J407" s="36"/>
      <c r="K407" s="36"/>
    </row>
    <row r="408" spans="1:11" x14ac:dyDescent="0.3">
      <c r="A408" s="36"/>
      <c r="B408" s="36"/>
      <c r="C408" s="36"/>
      <c r="D408" s="36"/>
      <c r="E408" s="36"/>
      <c r="F408" s="36"/>
      <c r="G408" s="36"/>
      <c r="H408" s="36"/>
      <c r="I408" s="36"/>
      <c r="J408" s="36"/>
      <c r="K408" s="36"/>
    </row>
    <row r="409" spans="1:11" x14ac:dyDescent="0.3">
      <c r="A409" s="36"/>
      <c r="B409" s="36"/>
      <c r="C409" s="36"/>
      <c r="D409" s="36"/>
      <c r="E409" s="36"/>
      <c r="F409" s="36"/>
      <c r="G409" s="36"/>
      <c r="H409" s="36"/>
      <c r="I409" s="36"/>
      <c r="J409" s="36"/>
      <c r="K409" s="36"/>
    </row>
    <row r="410" spans="1:11" x14ac:dyDescent="0.3">
      <c r="A410" s="36"/>
      <c r="B410" s="36"/>
      <c r="C410" s="36"/>
      <c r="D410" s="36"/>
      <c r="E410" s="36"/>
      <c r="F410" s="36"/>
      <c r="G410" s="36"/>
      <c r="H410" s="36"/>
      <c r="I410" s="36"/>
      <c r="J410" s="36"/>
      <c r="K410" s="36"/>
    </row>
    <row r="411" spans="1:11" x14ac:dyDescent="0.3">
      <c r="A411" s="36"/>
      <c r="B411" s="36"/>
      <c r="C411" s="36"/>
      <c r="D411" s="36"/>
      <c r="E411" s="36"/>
      <c r="F411" s="36"/>
      <c r="G411" s="36"/>
      <c r="H411" s="36"/>
      <c r="I411" s="36"/>
      <c r="J411" s="36"/>
      <c r="K411" s="36"/>
    </row>
    <row r="412" spans="1:11" x14ac:dyDescent="0.3">
      <c r="A412" s="36"/>
      <c r="B412" s="36"/>
      <c r="C412" s="36"/>
      <c r="D412" s="36"/>
      <c r="E412" s="36"/>
      <c r="F412" s="36"/>
      <c r="G412" s="36"/>
      <c r="H412" s="36"/>
      <c r="I412" s="36"/>
      <c r="J412" s="36"/>
      <c r="K412" s="36"/>
    </row>
    <row r="413" spans="1:11" x14ac:dyDescent="0.3">
      <c r="A413" s="36"/>
      <c r="B413" s="36"/>
      <c r="C413" s="36"/>
      <c r="D413" s="36"/>
      <c r="E413" s="36"/>
      <c r="F413" s="36"/>
      <c r="G413" s="36"/>
      <c r="H413" s="36"/>
      <c r="I413" s="36"/>
      <c r="J413" s="36"/>
      <c r="K413" s="36"/>
    </row>
    <row r="414" spans="1:11" x14ac:dyDescent="0.3">
      <c r="A414" s="36"/>
      <c r="B414" s="36"/>
      <c r="C414" s="36"/>
      <c r="D414" s="36"/>
      <c r="E414" s="36"/>
      <c r="F414" s="36"/>
      <c r="G414" s="36"/>
      <c r="H414" s="36"/>
      <c r="I414" s="36"/>
      <c r="J414" s="36"/>
      <c r="K414" s="36"/>
    </row>
    <row r="415" spans="1:11" x14ac:dyDescent="0.3">
      <c r="A415" s="36"/>
      <c r="B415" s="36"/>
      <c r="C415" s="36"/>
      <c r="D415" s="36"/>
      <c r="E415" s="36"/>
      <c r="F415" s="36"/>
      <c r="G415" s="36"/>
      <c r="H415" s="36"/>
      <c r="I415" s="36"/>
      <c r="J415" s="36"/>
      <c r="K415" s="36"/>
    </row>
    <row r="416" spans="1:11" x14ac:dyDescent="0.3">
      <c r="A416" s="36"/>
      <c r="B416" s="36"/>
      <c r="C416" s="36"/>
      <c r="D416" s="36"/>
      <c r="E416" s="36"/>
      <c r="F416" s="36"/>
      <c r="G416" s="36"/>
      <c r="H416" s="36"/>
      <c r="I416" s="36"/>
      <c r="J416" s="36"/>
      <c r="K416" s="36"/>
    </row>
    <row r="417" spans="1:11" x14ac:dyDescent="0.3">
      <c r="A417" s="36"/>
      <c r="B417" s="36"/>
      <c r="C417" s="36"/>
      <c r="D417" s="36"/>
      <c r="E417" s="36"/>
      <c r="F417" s="36"/>
      <c r="G417" s="36"/>
      <c r="H417" s="36"/>
      <c r="I417" s="36"/>
      <c r="J417" s="36"/>
      <c r="K417" s="36"/>
    </row>
    <row r="418" spans="1:11" x14ac:dyDescent="0.3">
      <c r="A418" s="36"/>
      <c r="B418" s="36"/>
      <c r="C418" s="36"/>
      <c r="D418" s="36"/>
      <c r="E418" s="36"/>
      <c r="F418" s="36"/>
      <c r="G418" s="36"/>
      <c r="H418" s="36"/>
      <c r="I418" s="36"/>
      <c r="J418" s="36"/>
      <c r="K418" s="36"/>
    </row>
    <row r="419" spans="1:11" x14ac:dyDescent="0.3">
      <c r="A419" s="36"/>
      <c r="B419" s="36"/>
      <c r="C419" s="36"/>
      <c r="D419" s="36"/>
      <c r="E419" s="36"/>
      <c r="F419" s="36"/>
      <c r="G419" s="36"/>
      <c r="H419" s="36"/>
      <c r="I419" s="36"/>
      <c r="J419" s="36"/>
      <c r="K419" s="36"/>
    </row>
    <row r="420" spans="1:11" x14ac:dyDescent="0.3">
      <c r="A420" s="36"/>
      <c r="B420" s="36"/>
      <c r="C420" s="36"/>
      <c r="D420" s="36"/>
      <c r="E420" s="36"/>
      <c r="F420" s="36"/>
      <c r="G420" s="36"/>
      <c r="H420" s="36"/>
      <c r="I420" s="36"/>
      <c r="J420" s="36"/>
      <c r="K420" s="36"/>
    </row>
    <row r="421" spans="1:11" x14ac:dyDescent="0.3">
      <c r="A421" s="36"/>
      <c r="B421" s="36"/>
      <c r="C421" s="36"/>
      <c r="D421" s="36"/>
      <c r="E421" s="36"/>
      <c r="F421" s="36"/>
      <c r="G421" s="36"/>
      <c r="H421" s="36"/>
      <c r="I421" s="36"/>
      <c r="J421" s="36"/>
      <c r="K421" s="36"/>
    </row>
    <row r="422" spans="1:11" x14ac:dyDescent="0.3">
      <c r="A422" s="36"/>
      <c r="B422" s="36"/>
      <c r="C422" s="36"/>
      <c r="D422" s="36"/>
      <c r="E422" s="36"/>
      <c r="F422" s="36"/>
      <c r="G422" s="36"/>
      <c r="H422" s="36"/>
      <c r="I422" s="36"/>
      <c r="J422" s="36"/>
      <c r="K422" s="36"/>
    </row>
    <row r="423" spans="1:11" x14ac:dyDescent="0.3">
      <c r="A423" s="36"/>
      <c r="B423" s="36"/>
      <c r="C423" s="36"/>
      <c r="D423" s="36"/>
      <c r="E423" s="36"/>
      <c r="F423" s="36"/>
      <c r="G423" s="36"/>
      <c r="H423" s="36"/>
      <c r="I423" s="36"/>
      <c r="J423" s="36"/>
      <c r="K423" s="36"/>
    </row>
    <row r="424" spans="1:11" x14ac:dyDescent="0.3">
      <c r="A424" s="36"/>
      <c r="B424" s="36"/>
      <c r="C424" s="36"/>
      <c r="D424" s="36"/>
      <c r="E424" s="36"/>
      <c r="F424" s="36"/>
      <c r="G424" s="36"/>
      <c r="H424" s="36"/>
      <c r="I424" s="36"/>
      <c r="J424" s="36"/>
      <c r="K424" s="36"/>
    </row>
    <row r="425" spans="1:11" x14ac:dyDescent="0.3">
      <c r="A425" s="36"/>
      <c r="B425" s="36"/>
      <c r="C425" s="36"/>
      <c r="D425" s="36"/>
      <c r="E425" s="36"/>
      <c r="F425" s="36"/>
      <c r="G425" s="36"/>
      <c r="H425" s="36"/>
      <c r="I425" s="36"/>
      <c r="J425" s="36"/>
      <c r="K425" s="36"/>
    </row>
    <row r="426" spans="1:11" x14ac:dyDescent="0.3">
      <c r="A426" s="36"/>
      <c r="B426" s="36"/>
      <c r="C426" s="36"/>
      <c r="D426" s="36"/>
      <c r="E426" s="36"/>
      <c r="F426" s="36"/>
      <c r="G426" s="36"/>
      <c r="H426" s="36"/>
      <c r="I426" s="36"/>
      <c r="J426" s="36"/>
      <c r="K426" s="36"/>
    </row>
    <row r="427" spans="1:11" x14ac:dyDescent="0.3">
      <c r="A427" s="36"/>
      <c r="B427" s="36"/>
      <c r="C427" s="36"/>
      <c r="D427" s="36"/>
      <c r="E427" s="36"/>
      <c r="F427" s="36"/>
      <c r="G427" s="36"/>
      <c r="H427" s="36"/>
      <c r="I427" s="36"/>
      <c r="J427" s="36"/>
      <c r="K427" s="36"/>
    </row>
    <row r="428" spans="1:11" x14ac:dyDescent="0.3">
      <c r="A428" s="36"/>
      <c r="B428" s="36"/>
      <c r="C428" s="36"/>
      <c r="D428" s="36"/>
      <c r="E428" s="36"/>
      <c r="F428" s="36"/>
      <c r="G428" s="36"/>
      <c r="H428" s="36"/>
      <c r="I428" s="36"/>
      <c r="J428" s="36"/>
      <c r="K428" s="36"/>
    </row>
    <row r="429" spans="1:11" x14ac:dyDescent="0.3">
      <c r="A429" s="36"/>
      <c r="B429" s="36"/>
      <c r="C429" s="36"/>
      <c r="D429" s="36"/>
      <c r="E429" s="36"/>
      <c r="F429" s="36"/>
      <c r="G429" s="36"/>
      <c r="H429" s="36"/>
      <c r="I429" s="36"/>
      <c r="J429" s="36"/>
      <c r="K429" s="36"/>
    </row>
    <row r="430" spans="1:11" x14ac:dyDescent="0.3">
      <c r="A430" s="36"/>
      <c r="B430" s="36"/>
      <c r="C430" s="36"/>
      <c r="D430" s="36"/>
      <c r="E430" s="36"/>
      <c r="F430" s="36"/>
      <c r="G430" s="36"/>
      <c r="H430" s="36"/>
      <c r="I430" s="36"/>
      <c r="J430" s="36"/>
      <c r="K430" s="36"/>
    </row>
    <row r="431" spans="1:11" x14ac:dyDescent="0.3">
      <c r="A431" s="36"/>
      <c r="B431" s="36"/>
      <c r="C431" s="36"/>
      <c r="D431" s="36"/>
      <c r="E431" s="36"/>
      <c r="F431" s="36"/>
      <c r="G431" s="36"/>
      <c r="H431" s="36"/>
      <c r="I431" s="36"/>
      <c r="J431" s="36"/>
      <c r="K431" s="36"/>
    </row>
    <row r="432" spans="1:11" x14ac:dyDescent="0.3">
      <c r="A432" s="36"/>
      <c r="B432" s="36"/>
      <c r="C432" s="36"/>
      <c r="D432" s="36"/>
      <c r="E432" s="36"/>
      <c r="F432" s="36"/>
      <c r="G432" s="36"/>
      <c r="H432" s="36"/>
      <c r="I432" s="36"/>
      <c r="J432" s="36"/>
      <c r="K432" s="36"/>
    </row>
    <row r="433" spans="1:11" x14ac:dyDescent="0.3">
      <c r="A433" s="36"/>
      <c r="B433" s="36"/>
      <c r="C433" s="36"/>
      <c r="D433" s="36"/>
      <c r="E433" s="36"/>
      <c r="F433" s="36"/>
      <c r="G433" s="36"/>
      <c r="H433" s="36"/>
      <c r="I433" s="36"/>
      <c r="J433" s="36"/>
      <c r="K433" s="36"/>
    </row>
    <row r="434" spans="1:11" x14ac:dyDescent="0.3">
      <c r="A434" s="36"/>
      <c r="B434" s="36"/>
      <c r="C434" s="36"/>
      <c r="D434" s="36"/>
      <c r="E434" s="36"/>
      <c r="F434" s="36"/>
      <c r="G434" s="36"/>
      <c r="H434" s="36"/>
      <c r="I434" s="36"/>
      <c r="J434" s="36"/>
      <c r="K434" s="36"/>
    </row>
    <row r="435" spans="1:11" x14ac:dyDescent="0.3">
      <c r="A435" s="36"/>
      <c r="B435" s="36"/>
      <c r="C435" s="36"/>
      <c r="D435" s="36"/>
      <c r="E435" s="36"/>
      <c r="F435" s="36"/>
      <c r="G435" s="36"/>
      <c r="H435" s="36"/>
      <c r="I435" s="36"/>
      <c r="J435" s="36"/>
      <c r="K435" s="36"/>
    </row>
    <row r="436" spans="1:11" x14ac:dyDescent="0.3">
      <c r="A436" s="36"/>
      <c r="B436" s="36"/>
      <c r="C436" s="36"/>
      <c r="D436" s="36"/>
      <c r="E436" s="36"/>
      <c r="F436" s="36"/>
      <c r="G436" s="36"/>
      <c r="H436" s="36"/>
      <c r="I436" s="36"/>
      <c r="J436" s="36"/>
      <c r="K436" s="36"/>
    </row>
    <row r="437" spans="1:11" x14ac:dyDescent="0.3">
      <c r="A437" s="36"/>
      <c r="B437" s="36"/>
      <c r="C437" s="36"/>
      <c r="D437" s="36"/>
      <c r="E437" s="36"/>
      <c r="F437" s="36"/>
      <c r="G437" s="36"/>
      <c r="H437" s="36"/>
      <c r="I437" s="36"/>
      <c r="J437" s="36"/>
      <c r="K437" s="36"/>
    </row>
    <row r="438" spans="1:11" x14ac:dyDescent="0.3">
      <c r="A438" s="36"/>
      <c r="B438" s="36"/>
      <c r="C438" s="36"/>
      <c r="D438" s="36"/>
      <c r="E438" s="36"/>
      <c r="F438" s="36"/>
      <c r="G438" s="36"/>
      <c r="H438" s="36"/>
      <c r="I438" s="36"/>
      <c r="J438" s="36"/>
      <c r="K438" s="36"/>
    </row>
    <row r="439" spans="1:11" x14ac:dyDescent="0.3">
      <c r="A439" s="36"/>
      <c r="B439" s="36"/>
      <c r="C439" s="36"/>
      <c r="D439" s="36"/>
      <c r="E439" s="36"/>
      <c r="F439" s="36"/>
      <c r="G439" s="36"/>
      <c r="H439" s="36"/>
      <c r="I439" s="36"/>
      <c r="J439" s="36"/>
      <c r="K439" s="36"/>
    </row>
    <row r="440" spans="1:11" x14ac:dyDescent="0.3">
      <c r="A440" s="36"/>
      <c r="B440" s="36"/>
      <c r="C440" s="36"/>
      <c r="D440" s="36"/>
      <c r="E440" s="36"/>
      <c r="F440" s="36"/>
      <c r="G440" s="36"/>
      <c r="H440" s="36"/>
      <c r="I440" s="36"/>
      <c r="J440" s="36"/>
      <c r="K440" s="36"/>
    </row>
    <row r="441" spans="1:11" x14ac:dyDescent="0.3">
      <c r="A441" s="36"/>
      <c r="B441" s="36"/>
      <c r="C441" s="36"/>
      <c r="D441" s="36"/>
      <c r="E441" s="36"/>
      <c r="F441" s="36"/>
      <c r="G441" s="36"/>
      <c r="H441" s="36"/>
      <c r="I441" s="36"/>
      <c r="J441" s="36"/>
      <c r="K441" s="36"/>
    </row>
    <row r="442" spans="1:11" x14ac:dyDescent="0.3">
      <c r="A442" s="36"/>
      <c r="B442" s="36"/>
      <c r="C442" s="36"/>
      <c r="D442" s="36"/>
      <c r="E442" s="36"/>
      <c r="F442" s="36"/>
      <c r="G442" s="36"/>
      <c r="H442" s="36"/>
      <c r="I442" s="36"/>
      <c r="J442" s="36"/>
      <c r="K442" s="36"/>
    </row>
    <row r="443" spans="1:11" x14ac:dyDescent="0.3">
      <c r="A443" s="36"/>
      <c r="B443" s="36"/>
      <c r="C443" s="36"/>
      <c r="D443" s="36"/>
      <c r="E443" s="36"/>
      <c r="F443" s="36"/>
      <c r="G443" s="36"/>
      <c r="H443" s="36"/>
      <c r="I443" s="36"/>
      <c r="J443" s="36"/>
      <c r="K443" s="36"/>
    </row>
    <row r="444" spans="1:11" x14ac:dyDescent="0.3">
      <c r="A444" s="36"/>
      <c r="B444" s="36"/>
      <c r="C444" s="36"/>
      <c r="D444" s="36"/>
      <c r="E444" s="36"/>
      <c r="F444" s="36"/>
      <c r="G444" s="36"/>
      <c r="H444" s="36"/>
      <c r="I444" s="36"/>
      <c r="J444" s="36"/>
      <c r="K444" s="36"/>
    </row>
    <row r="445" spans="1:11" x14ac:dyDescent="0.3">
      <c r="A445" s="36"/>
      <c r="B445" s="36"/>
      <c r="C445" s="36"/>
      <c r="D445" s="36"/>
      <c r="E445" s="36"/>
      <c r="F445" s="36"/>
      <c r="G445" s="36"/>
      <c r="H445" s="36"/>
      <c r="I445" s="36"/>
      <c r="J445" s="36"/>
      <c r="K445" s="36"/>
    </row>
    <row r="446" spans="1:11" x14ac:dyDescent="0.3">
      <c r="A446" s="36"/>
      <c r="B446" s="36"/>
      <c r="C446" s="36"/>
      <c r="D446" s="36"/>
      <c r="E446" s="36"/>
      <c r="F446" s="36"/>
      <c r="G446" s="36"/>
      <c r="H446" s="36"/>
      <c r="I446" s="36"/>
      <c r="J446" s="36"/>
      <c r="K446" s="36"/>
    </row>
    <row r="447" spans="1:11" x14ac:dyDescent="0.3">
      <c r="A447" s="36"/>
      <c r="B447" s="36"/>
      <c r="C447" s="36"/>
      <c r="D447" s="36"/>
      <c r="E447" s="36"/>
      <c r="F447" s="36"/>
      <c r="G447" s="36"/>
      <c r="H447" s="36"/>
      <c r="I447" s="36"/>
      <c r="J447" s="36"/>
      <c r="K447" s="36"/>
    </row>
    <row r="448" spans="1:11" x14ac:dyDescent="0.3">
      <c r="A448" s="36"/>
      <c r="B448" s="36"/>
      <c r="C448" s="36"/>
      <c r="D448" s="36"/>
      <c r="E448" s="36"/>
      <c r="F448" s="36"/>
      <c r="G448" s="36"/>
      <c r="H448" s="36"/>
      <c r="I448" s="36"/>
      <c r="J448" s="36"/>
      <c r="K448" s="36"/>
    </row>
    <row r="449" spans="1:11" x14ac:dyDescent="0.3">
      <c r="A449" s="36"/>
      <c r="B449" s="36"/>
      <c r="C449" s="36"/>
      <c r="D449" s="36"/>
      <c r="E449" s="36"/>
      <c r="F449" s="36"/>
      <c r="G449" s="36"/>
      <c r="H449" s="36"/>
      <c r="I449" s="36"/>
      <c r="J449" s="36"/>
      <c r="K449" s="36"/>
    </row>
    <row r="450" spans="1:11" x14ac:dyDescent="0.3">
      <c r="A450" s="36"/>
      <c r="B450" s="36"/>
      <c r="C450" s="36"/>
      <c r="D450" s="36"/>
      <c r="E450" s="36"/>
      <c r="F450" s="36"/>
      <c r="G450" s="36"/>
      <c r="H450" s="36"/>
      <c r="I450" s="36"/>
      <c r="J450" s="36"/>
      <c r="K450" s="36"/>
    </row>
    <row r="451" spans="1:11" x14ac:dyDescent="0.3">
      <c r="A451" s="36"/>
      <c r="B451" s="36"/>
      <c r="C451" s="36"/>
      <c r="D451" s="36"/>
      <c r="E451" s="36"/>
      <c r="F451" s="36"/>
      <c r="G451" s="36"/>
      <c r="H451" s="36"/>
      <c r="I451" s="36"/>
      <c r="J451" s="36"/>
      <c r="K451" s="36"/>
    </row>
    <row r="452" spans="1:11" x14ac:dyDescent="0.3">
      <c r="A452" s="36"/>
      <c r="B452" s="36"/>
      <c r="C452" s="36"/>
      <c r="D452" s="36"/>
      <c r="E452" s="36"/>
      <c r="F452" s="36"/>
      <c r="G452" s="36"/>
      <c r="H452" s="36"/>
      <c r="I452" s="36"/>
      <c r="J452" s="36"/>
      <c r="K452" s="36"/>
    </row>
    <row r="453" spans="1:11" x14ac:dyDescent="0.3">
      <c r="A453" s="36"/>
      <c r="B453" s="36"/>
      <c r="C453" s="36"/>
      <c r="D453" s="36"/>
      <c r="E453" s="36"/>
      <c r="F453" s="36"/>
      <c r="G453" s="36"/>
      <c r="H453" s="36"/>
      <c r="I453" s="36"/>
      <c r="J453" s="36"/>
      <c r="K453" s="36"/>
    </row>
    <row r="454" spans="1:11" x14ac:dyDescent="0.3">
      <c r="A454" s="36"/>
      <c r="B454" s="36"/>
      <c r="C454" s="36"/>
      <c r="D454" s="36"/>
      <c r="E454" s="36"/>
      <c r="F454" s="36"/>
      <c r="G454" s="36"/>
      <c r="H454" s="36"/>
      <c r="I454" s="36"/>
      <c r="J454" s="36"/>
      <c r="K454" s="36"/>
    </row>
    <row r="455" spans="1:11" x14ac:dyDescent="0.3">
      <c r="A455" s="36"/>
      <c r="B455" s="36"/>
      <c r="C455" s="36"/>
      <c r="D455" s="36"/>
      <c r="E455" s="36"/>
      <c r="F455" s="36"/>
      <c r="G455" s="36"/>
      <c r="H455" s="36"/>
      <c r="I455" s="36"/>
      <c r="J455" s="36"/>
      <c r="K455" s="36"/>
    </row>
    <row r="456" spans="1:11" x14ac:dyDescent="0.3">
      <c r="A456" s="36"/>
      <c r="B456" s="36"/>
      <c r="C456" s="36"/>
      <c r="D456" s="36"/>
      <c r="E456" s="36"/>
      <c r="F456" s="36"/>
      <c r="G456" s="36"/>
      <c r="H456" s="36"/>
      <c r="I456" s="36"/>
      <c r="J456" s="36"/>
      <c r="K456" s="36"/>
    </row>
    <row r="457" spans="1:11" x14ac:dyDescent="0.3">
      <c r="A457" s="36"/>
      <c r="B457" s="36"/>
      <c r="C457" s="36"/>
      <c r="D457" s="36"/>
      <c r="E457" s="36"/>
      <c r="F457" s="36"/>
      <c r="G457" s="36"/>
      <c r="H457" s="36"/>
      <c r="I457" s="36"/>
      <c r="J457" s="36"/>
      <c r="K457" s="36"/>
    </row>
    <row r="458" spans="1:11" x14ac:dyDescent="0.3">
      <c r="A458" s="36"/>
      <c r="B458" s="36"/>
      <c r="C458" s="36"/>
      <c r="D458" s="36"/>
      <c r="E458" s="36"/>
      <c r="F458" s="36"/>
      <c r="G458" s="36"/>
      <c r="H458" s="36"/>
      <c r="I458" s="36"/>
      <c r="J458" s="36"/>
      <c r="K458" s="36"/>
    </row>
    <row r="459" spans="1:11" x14ac:dyDescent="0.3">
      <c r="A459" s="36"/>
      <c r="B459" s="36"/>
      <c r="C459" s="36"/>
      <c r="D459" s="36"/>
      <c r="E459" s="36"/>
      <c r="F459" s="36"/>
      <c r="G459" s="36"/>
      <c r="H459" s="36"/>
      <c r="I459" s="36"/>
      <c r="J459" s="36"/>
      <c r="K459" s="36"/>
    </row>
    <row r="460" spans="1:11" x14ac:dyDescent="0.3">
      <c r="A460" s="36"/>
      <c r="B460" s="36"/>
      <c r="C460" s="36"/>
      <c r="D460" s="36"/>
      <c r="E460" s="36"/>
      <c r="F460" s="36"/>
      <c r="G460" s="36"/>
      <c r="H460" s="36"/>
      <c r="I460" s="36"/>
      <c r="J460" s="36"/>
      <c r="K460" s="36"/>
    </row>
    <row r="461" spans="1:11" x14ac:dyDescent="0.3">
      <c r="A461" s="36"/>
      <c r="B461" s="36"/>
      <c r="C461" s="36"/>
      <c r="D461" s="36"/>
      <c r="E461" s="36"/>
      <c r="F461" s="36"/>
      <c r="G461" s="36"/>
      <c r="H461" s="36"/>
      <c r="I461" s="36"/>
      <c r="J461" s="36"/>
      <c r="K461" s="36"/>
    </row>
    <row r="462" spans="1:11" x14ac:dyDescent="0.3">
      <c r="A462" s="36"/>
      <c r="B462" s="36"/>
      <c r="C462" s="36"/>
      <c r="D462" s="36"/>
      <c r="E462" s="36"/>
      <c r="F462" s="36"/>
      <c r="G462" s="36"/>
      <c r="H462" s="36"/>
      <c r="I462" s="36"/>
      <c r="J462" s="36"/>
      <c r="K462" s="36"/>
    </row>
    <row r="463" spans="1:11" x14ac:dyDescent="0.3">
      <c r="A463" s="36"/>
      <c r="B463" s="36"/>
      <c r="C463" s="36"/>
      <c r="D463" s="36"/>
      <c r="E463" s="36"/>
      <c r="F463" s="36"/>
      <c r="G463" s="36"/>
      <c r="H463" s="36"/>
      <c r="I463" s="36"/>
      <c r="J463" s="36"/>
      <c r="K463" s="36"/>
    </row>
    <row r="464" spans="1:11" x14ac:dyDescent="0.3">
      <c r="A464" s="36"/>
      <c r="B464" s="36"/>
      <c r="C464" s="36"/>
      <c r="D464" s="36"/>
      <c r="E464" s="36"/>
      <c r="F464" s="36"/>
      <c r="G464" s="36"/>
      <c r="H464" s="36"/>
      <c r="I464" s="36"/>
      <c r="J464" s="36"/>
      <c r="K464" s="36"/>
    </row>
    <row r="465" spans="1:11" x14ac:dyDescent="0.3">
      <c r="A465" s="36"/>
      <c r="B465" s="36"/>
      <c r="C465" s="36"/>
      <c r="D465" s="36"/>
      <c r="E465" s="36"/>
      <c r="F465" s="36"/>
      <c r="G465" s="36"/>
      <c r="H465" s="36"/>
      <c r="I465" s="36"/>
      <c r="J465" s="36"/>
      <c r="K465" s="36"/>
    </row>
    <row r="466" spans="1:11" x14ac:dyDescent="0.3">
      <c r="A466" s="36"/>
      <c r="B466" s="36"/>
      <c r="C466" s="36"/>
      <c r="D466" s="36"/>
      <c r="E466" s="36"/>
      <c r="F466" s="36"/>
      <c r="G466" s="36"/>
      <c r="H466" s="36"/>
      <c r="I466" s="36"/>
      <c r="J466" s="36"/>
      <c r="K466" s="36"/>
    </row>
    <row r="467" spans="1:11" x14ac:dyDescent="0.3">
      <c r="A467" s="36"/>
      <c r="B467" s="36"/>
      <c r="C467" s="36"/>
      <c r="D467" s="36"/>
      <c r="E467" s="36"/>
      <c r="F467" s="36"/>
      <c r="G467" s="36"/>
      <c r="H467" s="36"/>
      <c r="I467" s="36"/>
      <c r="J467" s="36"/>
      <c r="K467" s="36"/>
    </row>
    <row r="468" spans="1:11" x14ac:dyDescent="0.3">
      <c r="A468" s="36"/>
      <c r="B468" s="36"/>
      <c r="C468" s="36"/>
      <c r="D468" s="36"/>
      <c r="E468" s="36"/>
      <c r="F468" s="36"/>
      <c r="G468" s="36"/>
      <c r="H468" s="36"/>
      <c r="I468" s="36"/>
      <c r="J468" s="36"/>
      <c r="K468" s="36"/>
    </row>
    <row r="469" spans="1:11" x14ac:dyDescent="0.3">
      <c r="A469" s="36"/>
      <c r="B469" s="36"/>
      <c r="C469" s="36"/>
      <c r="D469" s="36"/>
      <c r="E469" s="36"/>
      <c r="F469" s="36"/>
      <c r="G469" s="36"/>
      <c r="H469" s="36"/>
      <c r="I469" s="36"/>
      <c r="J469" s="36"/>
      <c r="K469" s="36"/>
    </row>
    <row r="470" spans="1:11" x14ac:dyDescent="0.3">
      <c r="A470" s="36"/>
      <c r="B470" s="36"/>
      <c r="C470" s="36"/>
      <c r="D470" s="36"/>
      <c r="E470" s="36"/>
      <c r="F470" s="36"/>
      <c r="G470" s="36"/>
      <c r="H470" s="36"/>
      <c r="I470" s="36"/>
      <c r="J470" s="36"/>
      <c r="K470" s="36"/>
    </row>
    <row r="471" spans="1:11" x14ac:dyDescent="0.3">
      <c r="A471" s="36"/>
      <c r="B471" s="36"/>
      <c r="C471" s="36"/>
      <c r="D471" s="36"/>
      <c r="E471" s="36"/>
      <c r="F471" s="36"/>
      <c r="G471" s="36"/>
      <c r="H471" s="36"/>
      <c r="I471" s="36"/>
      <c r="J471" s="36"/>
      <c r="K471" s="36"/>
    </row>
    <row r="472" spans="1:11" x14ac:dyDescent="0.3">
      <c r="A472" s="36"/>
      <c r="B472" s="36"/>
      <c r="C472" s="36"/>
      <c r="D472" s="36"/>
      <c r="E472" s="36"/>
      <c r="F472" s="36"/>
      <c r="G472" s="36"/>
      <c r="H472" s="36"/>
      <c r="I472" s="36"/>
      <c r="J472" s="36"/>
      <c r="K472" s="36"/>
    </row>
    <row r="473" spans="1:11" x14ac:dyDescent="0.3">
      <c r="A473" s="36"/>
      <c r="B473" s="36"/>
      <c r="C473" s="36"/>
      <c r="D473" s="36"/>
      <c r="E473" s="36"/>
      <c r="F473" s="36"/>
      <c r="G473" s="36"/>
      <c r="H473" s="36"/>
      <c r="I473" s="36"/>
      <c r="J473" s="36"/>
      <c r="K473" s="36"/>
    </row>
    <row r="474" spans="1:11" x14ac:dyDescent="0.3">
      <c r="A474" s="36"/>
      <c r="B474" s="36"/>
      <c r="C474" s="36"/>
      <c r="D474" s="36"/>
      <c r="E474" s="36"/>
      <c r="F474" s="36"/>
      <c r="G474" s="36"/>
      <c r="H474" s="36"/>
      <c r="I474" s="36"/>
      <c r="J474" s="36"/>
      <c r="K474" s="36"/>
    </row>
    <row r="475" spans="1:11" x14ac:dyDescent="0.3">
      <c r="A475" s="36"/>
      <c r="B475" s="36"/>
      <c r="C475" s="36"/>
      <c r="D475" s="36"/>
      <c r="E475" s="36"/>
      <c r="F475" s="36"/>
      <c r="G475" s="36"/>
      <c r="H475" s="36"/>
      <c r="I475" s="36"/>
      <c r="J475" s="36"/>
      <c r="K475" s="36"/>
    </row>
    <row r="476" spans="1:11" x14ac:dyDescent="0.3">
      <c r="A476" s="36"/>
      <c r="B476" s="36"/>
      <c r="C476" s="36"/>
      <c r="D476" s="36"/>
      <c r="E476" s="36"/>
      <c r="F476" s="36"/>
      <c r="G476" s="36"/>
      <c r="H476" s="36"/>
      <c r="I476" s="36"/>
      <c r="J476" s="36"/>
      <c r="K476" s="36"/>
    </row>
    <row r="477" spans="1:11" x14ac:dyDescent="0.3">
      <c r="A477" s="36"/>
      <c r="B477" s="36"/>
      <c r="C477" s="36"/>
      <c r="D477" s="36"/>
      <c r="E477" s="36"/>
      <c r="F477" s="36"/>
      <c r="G477" s="36"/>
      <c r="H477" s="36"/>
      <c r="I477" s="36"/>
      <c r="J477" s="36"/>
      <c r="K477" s="36"/>
    </row>
    <row r="478" spans="1:11" x14ac:dyDescent="0.3">
      <c r="A478" s="36"/>
      <c r="B478" s="36"/>
      <c r="C478" s="36"/>
      <c r="D478" s="36"/>
      <c r="E478" s="36"/>
      <c r="F478" s="36"/>
      <c r="G478" s="36"/>
      <c r="H478" s="36"/>
      <c r="I478" s="36"/>
      <c r="J478" s="36"/>
      <c r="K478" s="36"/>
    </row>
    <row r="479" spans="1:11" x14ac:dyDescent="0.3">
      <c r="A479" s="36"/>
      <c r="B479" s="36"/>
      <c r="C479" s="36"/>
      <c r="D479" s="36"/>
      <c r="E479" s="36"/>
      <c r="F479" s="36"/>
      <c r="G479" s="36"/>
      <c r="H479" s="36"/>
      <c r="I479" s="36"/>
      <c r="J479" s="36"/>
      <c r="K479" s="36"/>
    </row>
    <row r="480" spans="1:11" x14ac:dyDescent="0.3">
      <c r="A480" s="36"/>
      <c r="B480" s="36"/>
      <c r="C480" s="36"/>
      <c r="D480" s="36"/>
      <c r="E480" s="36"/>
      <c r="F480" s="36"/>
      <c r="G480" s="36"/>
      <c r="H480" s="36"/>
      <c r="I480" s="36"/>
      <c r="J480" s="36"/>
      <c r="K480" s="36"/>
    </row>
    <row r="481" spans="1:11" x14ac:dyDescent="0.3">
      <c r="A481" s="36"/>
      <c r="B481" s="36"/>
      <c r="C481" s="36"/>
      <c r="D481" s="36"/>
      <c r="E481" s="36"/>
      <c r="F481" s="36"/>
      <c r="G481" s="36"/>
      <c r="H481" s="36"/>
      <c r="I481" s="36"/>
      <c r="J481" s="36"/>
      <c r="K481" s="36"/>
    </row>
    <row r="482" spans="1:11" x14ac:dyDescent="0.3">
      <c r="A482" s="36"/>
      <c r="B482" s="36"/>
      <c r="C482" s="36"/>
      <c r="D482" s="36"/>
      <c r="E482" s="36"/>
      <c r="F482" s="36"/>
      <c r="G482" s="36"/>
      <c r="H482" s="36"/>
      <c r="I482" s="36"/>
      <c r="J482" s="36"/>
      <c r="K482" s="36"/>
    </row>
    <row r="483" spans="1:11" x14ac:dyDescent="0.3">
      <c r="A483" s="36"/>
      <c r="B483" s="36"/>
      <c r="C483" s="36"/>
      <c r="D483" s="36"/>
      <c r="E483" s="36"/>
      <c r="F483" s="36"/>
      <c r="G483" s="36"/>
      <c r="H483" s="36"/>
      <c r="I483" s="36"/>
      <c r="J483" s="36"/>
      <c r="K483" s="36"/>
    </row>
    <row r="484" spans="1:11" x14ac:dyDescent="0.3">
      <c r="A484" s="36"/>
      <c r="B484" s="36"/>
      <c r="C484" s="36"/>
      <c r="D484" s="36"/>
      <c r="E484" s="36"/>
      <c r="F484" s="36"/>
      <c r="G484" s="36"/>
      <c r="H484" s="36"/>
      <c r="I484" s="36"/>
      <c r="J484" s="36"/>
      <c r="K484" s="36"/>
    </row>
    <row r="485" spans="1:11" x14ac:dyDescent="0.3">
      <c r="A485" s="36"/>
      <c r="B485" s="36"/>
      <c r="C485" s="36"/>
      <c r="D485" s="36"/>
      <c r="E485" s="36"/>
      <c r="F485" s="36"/>
      <c r="G485" s="36"/>
      <c r="H485" s="36"/>
      <c r="I485" s="36"/>
      <c r="J485" s="36"/>
      <c r="K485" s="36"/>
    </row>
    <row r="486" spans="1:11" x14ac:dyDescent="0.3">
      <c r="A486" s="36"/>
      <c r="B486" s="36"/>
      <c r="C486" s="36"/>
      <c r="D486" s="36"/>
      <c r="E486" s="36"/>
      <c r="F486" s="36"/>
      <c r="G486" s="36"/>
      <c r="H486" s="36"/>
      <c r="I486" s="36"/>
      <c r="J486" s="36"/>
      <c r="K486" s="36"/>
    </row>
    <row r="487" spans="1:11" x14ac:dyDescent="0.3">
      <c r="A487" s="36"/>
      <c r="B487" s="36"/>
      <c r="C487" s="36"/>
      <c r="D487" s="36"/>
      <c r="E487" s="36"/>
      <c r="F487" s="36"/>
      <c r="G487" s="36"/>
      <c r="H487" s="36"/>
      <c r="I487" s="36"/>
      <c r="J487" s="36"/>
      <c r="K487" s="36"/>
    </row>
    <row r="488" spans="1:11" x14ac:dyDescent="0.3">
      <c r="A488" s="36"/>
      <c r="B488" s="36"/>
      <c r="C488" s="36"/>
      <c r="D488" s="36"/>
      <c r="E488" s="36"/>
      <c r="F488" s="36"/>
      <c r="G488" s="36"/>
      <c r="H488" s="36"/>
      <c r="I488" s="36"/>
      <c r="J488" s="36"/>
      <c r="K488" s="36"/>
    </row>
    <row r="489" spans="1:11" x14ac:dyDescent="0.3">
      <c r="A489" s="36"/>
      <c r="B489" s="36"/>
      <c r="C489" s="36"/>
      <c r="D489" s="36"/>
      <c r="E489" s="36"/>
      <c r="F489" s="36"/>
      <c r="G489" s="36"/>
      <c r="H489" s="36"/>
      <c r="I489" s="36"/>
      <c r="J489" s="36"/>
      <c r="K489" s="36"/>
    </row>
    <row r="490" spans="1:11" x14ac:dyDescent="0.3">
      <c r="A490" s="36"/>
      <c r="B490" s="36"/>
      <c r="C490" s="36"/>
      <c r="D490" s="36"/>
      <c r="E490" s="36"/>
      <c r="F490" s="36"/>
      <c r="G490" s="36"/>
      <c r="H490" s="36"/>
      <c r="I490" s="36"/>
      <c r="J490" s="36"/>
      <c r="K490" s="36"/>
    </row>
    <row r="491" spans="1:11" x14ac:dyDescent="0.3">
      <c r="A491" s="36"/>
      <c r="B491" s="36"/>
      <c r="C491" s="36"/>
      <c r="D491" s="36"/>
      <c r="E491" s="36"/>
      <c r="F491" s="36"/>
      <c r="G491" s="36"/>
      <c r="H491" s="36"/>
      <c r="I491" s="36"/>
      <c r="J491" s="36"/>
      <c r="K491" s="36"/>
    </row>
    <row r="492" spans="1:11" x14ac:dyDescent="0.3">
      <c r="A492" s="36"/>
      <c r="B492" s="36"/>
      <c r="C492" s="36"/>
      <c r="D492" s="36"/>
      <c r="E492" s="36"/>
      <c r="F492" s="36"/>
      <c r="G492" s="36"/>
      <c r="H492" s="36"/>
      <c r="I492" s="36"/>
      <c r="J492" s="36"/>
      <c r="K492" s="36"/>
    </row>
    <row r="493" spans="1:11" x14ac:dyDescent="0.3">
      <c r="A493" s="36"/>
      <c r="B493" s="36"/>
      <c r="C493" s="36"/>
      <c r="D493" s="36"/>
      <c r="E493" s="36"/>
      <c r="F493" s="36"/>
      <c r="G493" s="36"/>
      <c r="H493" s="36"/>
      <c r="I493" s="36"/>
      <c r="J493" s="36"/>
      <c r="K493" s="36"/>
    </row>
    <row r="494" spans="1:11" x14ac:dyDescent="0.3">
      <c r="A494" s="36"/>
      <c r="B494" s="36"/>
      <c r="C494" s="36"/>
      <c r="D494" s="36"/>
      <c r="E494" s="36"/>
      <c r="F494" s="36"/>
      <c r="G494" s="36"/>
      <c r="H494" s="36"/>
      <c r="I494" s="36"/>
      <c r="J494" s="36"/>
      <c r="K494" s="36"/>
    </row>
    <row r="495" spans="1:11" x14ac:dyDescent="0.3">
      <c r="A495" s="36"/>
      <c r="B495" s="36"/>
      <c r="C495" s="36"/>
      <c r="D495" s="36"/>
      <c r="E495" s="36"/>
      <c r="F495" s="36"/>
      <c r="G495" s="36"/>
      <c r="H495" s="36"/>
      <c r="I495" s="36"/>
      <c r="J495" s="36"/>
      <c r="K495" s="36"/>
    </row>
    <row r="496" spans="1:11" x14ac:dyDescent="0.3">
      <c r="A496" s="36"/>
      <c r="B496" s="36"/>
      <c r="C496" s="36"/>
      <c r="D496" s="36"/>
      <c r="E496" s="36"/>
      <c r="F496" s="36"/>
      <c r="G496" s="36"/>
      <c r="H496" s="36"/>
      <c r="I496" s="36"/>
      <c r="J496" s="36"/>
      <c r="K496" s="36"/>
    </row>
    <row r="497" spans="1:11" x14ac:dyDescent="0.3">
      <c r="A497" s="36"/>
      <c r="B497" s="36"/>
      <c r="C497" s="36"/>
      <c r="D497" s="36"/>
      <c r="E497" s="36"/>
      <c r="F497" s="36"/>
      <c r="G497" s="36"/>
      <c r="H497" s="36"/>
      <c r="I497" s="36"/>
      <c r="J497" s="36"/>
      <c r="K497" s="36"/>
    </row>
    <row r="498" spans="1:11" x14ac:dyDescent="0.3">
      <c r="A498" s="36"/>
      <c r="B498" s="36"/>
      <c r="C498" s="36"/>
      <c r="D498" s="36"/>
      <c r="E498" s="36"/>
      <c r="F498" s="36"/>
      <c r="G498" s="36"/>
      <c r="H498" s="36"/>
      <c r="I498" s="36"/>
      <c r="J498" s="36"/>
      <c r="K498" s="36"/>
    </row>
    <row r="499" spans="1:11" x14ac:dyDescent="0.3">
      <c r="A499" s="36"/>
      <c r="B499" s="36"/>
      <c r="C499" s="36"/>
      <c r="D499" s="36"/>
      <c r="E499" s="36"/>
      <c r="F499" s="36"/>
      <c r="G499" s="36"/>
      <c r="H499" s="36"/>
      <c r="I499" s="36"/>
      <c r="J499" s="36"/>
      <c r="K499" s="36"/>
    </row>
    <row r="500" spans="1:11" x14ac:dyDescent="0.3">
      <c r="A500" s="36"/>
      <c r="B500" s="36"/>
      <c r="C500" s="36"/>
      <c r="D500" s="36"/>
      <c r="E500" s="36"/>
      <c r="F500" s="36"/>
      <c r="G500" s="36"/>
      <c r="H500" s="36"/>
      <c r="I500" s="36"/>
      <c r="J500" s="36"/>
      <c r="K500" s="36"/>
    </row>
    <row r="501" spans="1:11" x14ac:dyDescent="0.3">
      <c r="A501" s="36"/>
      <c r="B501" s="36"/>
      <c r="C501" s="36"/>
      <c r="D501" s="36"/>
      <c r="E501" s="36"/>
      <c r="F501" s="36"/>
      <c r="G501" s="36"/>
      <c r="H501" s="36"/>
      <c r="I501" s="36"/>
      <c r="J501" s="36"/>
      <c r="K501" s="36"/>
    </row>
    <row r="502" spans="1:11" x14ac:dyDescent="0.3">
      <c r="A502" s="36"/>
      <c r="B502" s="36"/>
      <c r="C502" s="36"/>
      <c r="D502" s="36"/>
      <c r="E502" s="36"/>
      <c r="F502" s="36"/>
      <c r="G502" s="36"/>
      <c r="H502" s="36"/>
      <c r="I502" s="36"/>
      <c r="J502" s="36"/>
      <c r="K502" s="36"/>
    </row>
    <row r="503" spans="1:11" x14ac:dyDescent="0.3">
      <c r="A503" s="36"/>
      <c r="B503" s="36"/>
      <c r="C503" s="36"/>
      <c r="D503" s="36"/>
      <c r="E503" s="36"/>
      <c r="F503" s="36"/>
      <c r="G503" s="36"/>
      <c r="H503" s="36"/>
      <c r="I503" s="36"/>
      <c r="J503" s="36"/>
      <c r="K503" s="36"/>
    </row>
    <row r="504" spans="1:11" x14ac:dyDescent="0.3">
      <c r="A504" s="36"/>
      <c r="B504" s="36"/>
      <c r="C504" s="36"/>
      <c r="D504" s="36"/>
      <c r="E504" s="36"/>
      <c r="F504" s="36"/>
      <c r="G504" s="36"/>
      <c r="H504" s="36"/>
      <c r="I504" s="36"/>
      <c r="J504" s="36"/>
      <c r="K504" s="36"/>
    </row>
    <row r="505" spans="1:11" x14ac:dyDescent="0.3">
      <c r="A505" s="36"/>
      <c r="B505" s="36"/>
      <c r="C505" s="36"/>
      <c r="D505" s="36"/>
      <c r="E505" s="36"/>
      <c r="F505" s="36"/>
      <c r="G505" s="36"/>
      <c r="H505" s="36"/>
      <c r="I505" s="36"/>
      <c r="J505" s="36"/>
      <c r="K505" s="36"/>
    </row>
    <row r="506" spans="1:11" x14ac:dyDescent="0.3">
      <c r="A506" s="36"/>
      <c r="B506" s="36"/>
      <c r="C506" s="36"/>
      <c r="D506" s="36"/>
      <c r="E506" s="36"/>
      <c r="F506" s="36"/>
      <c r="G506" s="36"/>
      <c r="H506" s="36"/>
      <c r="I506" s="36"/>
      <c r="J506" s="36"/>
      <c r="K506" s="36"/>
    </row>
    <row r="507" spans="1:11" x14ac:dyDescent="0.3">
      <c r="A507" s="36"/>
      <c r="B507" s="36"/>
      <c r="C507" s="36"/>
      <c r="D507" s="36"/>
      <c r="E507" s="36"/>
      <c r="F507" s="36"/>
      <c r="G507" s="36"/>
      <c r="H507" s="36"/>
      <c r="I507" s="36"/>
      <c r="J507" s="36"/>
      <c r="K507" s="36"/>
    </row>
    <row r="508" spans="1:11" x14ac:dyDescent="0.3">
      <c r="A508" s="36"/>
      <c r="B508" s="36"/>
      <c r="C508" s="36"/>
      <c r="D508" s="36"/>
      <c r="E508" s="36"/>
      <c r="F508" s="36"/>
      <c r="G508" s="36"/>
      <c r="H508" s="36"/>
      <c r="I508" s="36"/>
      <c r="J508" s="36"/>
      <c r="K508" s="36"/>
    </row>
    <row r="509" spans="1:11" x14ac:dyDescent="0.3">
      <c r="A509" s="36"/>
      <c r="B509" s="36"/>
      <c r="C509" s="36"/>
      <c r="D509" s="36"/>
      <c r="E509" s="36"/>
      <c r="F509" s="36"/>
      <c r="G509" s="36"/>
      <c r="H509" s="36"/>
      <c r="I509" s="36"/>
      <c r="J509" s="36"/>
      <c r="K509" s="36"/>
    </row>
    <row r="510" spans="1:11" x14ac:dyDescent="0.3">
      <c r="A510" s="36"/>
      <c r="B510" s="36"/>
      <c r="C510" s="36"/>
      <c r="D510" s="36"/>
      <c r="E510" s="36"/>
      <c r="F510" s="36"/>
      <c r="G510" s="36"/>
      <c r="H510" s="36"/>
      <c r="I510" s="36"/>
      <c r="J510" s="36"/>
      <c r="K510" s="36"/>
    </row>
    <row r="511" spans="1:11" x14ac:dyDescent="0.3">
      <c r="A511" s="36"/>
      <c r="B511" s="36"/>
      <c r="C511" s="36"/>
      <c r="D511" s="36"/>
      <c r="E511" s="36"/>
      <c r="F511" s="36"/>
      <c r="G511" s="36"/>
      <c r="H511" s="36"/>
      <c r="I511" s="36"/>
      <c r="J511" s="36"/>
      <c r="K511" s="36"/>
    </row>
    <row r="512" spans="1:11" x14ac:dyDescent="0.3">
      <c r="A512" s="36"/>
      <c r="B512" s="36"/>
      <c r="C512" s="36"/>
      <c r="D512" s="36"/>
      <c r="E512" s="36"/>
      <c r="F512" s="36"/>
      <c r="G512" s="36"/>
      <c r="H512" s="36"/>
      <c r="I512" s="36"/>
      <c r="J512" s="36"/>
      <c r="K512" s="36"/>
    </row>
    <row r="513" spans="1:11" x14ac:dyDescent="0.3">
      <c r="A513" s="36"/>
      <c r="B513" s="36"/>
      <c r="C513" s="36"/>
      <c r="D513" s="36"/>
      <c r="E513" s="36"/>
      <c r="F513" s="36"/>
      <c r="G513" s="36"/>
      <c r="H513" s="36"/>
      <c r="I513" s="36"/>
      <c r="J513" s="36"/>
      <c r="K513" s="36"/>
    </row>
    <row r="514" spans="1:11" x14ac:dyDescent="0.3">
      <c r="A514" s="36"/>
      <c r="B514" s="36"/>
      <c r="C514" s="36"/>
      <c r="D514" s="36"/>
      <c r="E514" s="36"/>
      <c r="F514" s="36"/>
      <c r="G514" s="36"/>
      <c r="H514" s="36"/>
      <c r="I514" s="36"/>
      <c r="J514" s="36"/>
      <c r="K514" s="36"/>
    </row>
    <row r="515" spans="1:11" x14ac:dyDescent="0.3">
      <c r="A515" s="36"/>
      <c r="B515" s="36"/>
      <c r="C515" s="36"/>
      <c r="D515" s="36"/>
      <c r="E515" s="36"/>
      <c r="F515" s="36"/>
      <c r="G515" s="36"/>
      <c r="H515" s="36"/>
      <c r="I515" s="36"/>
      <c r="J515" s="36"/>
      <c r="K515" s="36"/>
    </row>
    <row r="516" spans="1:11" x14ac:dyDescent="0.3">
      <c r="A516" s="36"/>
      <c r="B516" s="36"/>
      <c r="C516" s="36"/>
      <c r="D516" s="36"/>
      <c r="E516" s="36"/>
      <c r="F516" s="36"/>
      <c r="G516" s="36"/>
      <c r="H516" s="36"/>
      <c r="I516" s="36"/>
      <c r="J516" s="36"/>
      <c r="K516" s="36"/>
    </row>
    <row r="517" spans="1:11" x14ac:dyDescent="0.3">
      <c r="A517" s="36"/>
      <c r="B517" s="36"/>
      <c r="C517" s="36"/>
      <c r="D517" s="36"/>
      <c r="E517" s="36"/>
      <c r="F517" s="36"/>
      <c r="G517" s="36"/>
      <c r="H517" s="36"/>
      <c r="I517" s="36"/>
      <c r="J517" s="36"/>
      <c r="K517" s="36"/>
    </row>
    <row r="518" spans="1:11" x14ac:dyDescent="0.3">
      <c r="A518" s="36"/>
      <c r="B518" s="36"/>
      <c r="C518" s="36"/>
      <c r="D518" s="36"/>
      <c r="E518" s="36"/>
      <c r="F518" s="36"/>
      <c r="G518" s="36"/>
      <c r="H518" s="36"/>
      <c r="I518" s="36"/>
      <c r="J518" s="36"/>
      <c r="K518" s="36"/>
    </row>
    <row r="519" spans="1:11" x14ac:dyDescent="0.3">
      <c r="A519" s="36"/>
      <c r="B519" s="36"/>
      <c r="C519" s="36"/>
      <c r="D519" s="36"/>
      <c r="E519" s="36"/>
      <c r="F519" s="36"/>
      <c r="G519" s="36"/>
      <c r="H519" s="36"/>
      <c r="I519" s="36"/>
      <c r="J519" s="36"/>
      <c r="K519" s="36"/>
    </row>
    <row r="520" spans="1:11" x14ac:dyDescent="0.3">
      <c r="A520" s="36"/>
      <c r="B520" s="36"/>
      <c r="C520" s="36"/>
      <c r="D520" s="36"/>
      <c r="E520" s="36"/>
      <c r="F520" s="36"/>
      <c r="G520" s="36"/>
      <c r="H520" s="36"/>
      <c r="I520" s="36"/>
      <c r="J520" s="36"/>
      <c r="K520" s="36"/>
    </row>
    <row r="521" spans="1:11" x14ac:dyDescent="0.3">
      <c r="A521" s="36"/>
      <c r="B521" s="36"/>
      <c r="C521" s="36"/>
      <c r="D521" s="36"/>
      <c r="E521" s="36"/>
      <c r="F521" s="36"/>
      <c r="G521" s="36"/>
      <c r="H521" s="36"/>
      <c r="I521" s="36"/>
      <c r="J521" s="36"/>
      <c r="K521" s="36"/>
    </row>
    <row r="522" spans="1:11" x14ac:dyDescent="0.3">
      <c r="A522" s="36"/>
      <c r="B522" s="36"/>
      <c r="C522" s="36"/>
      <c r="D522" s="36"/>
      <c r="E522" s="36"/>
      <c r="F522" s="36"/>
      <c r="G522" s="36"/>
      <c r="H522" s="36"/>
      <c r="I522" s="36"/>
      <c r="J522" s="36"/>
      <c r="K522" s="36"/>
    </row>
    <row r="523" spans="1:11" x14ac:dyDescent="0.3">
      <c r="A523" s="36"/>
      <c r="B523" s="36"/>
      <c r="C523" s="36"/>
      <c r="D523" s="36"/>
      <c r="E523" s="36"/>
      <c r="F523" s="36"/>
      <c r="G523" s="36"/>
      <c r="H523" s="36"/>
      <c r="I523" s="36"/>
      <c r="J523" s="36"/>
      <c r="K523" s="36"/>
    </row>
    <row r="524" spans="1:11" x14ac:dyDescent="0.3">
      <c r="A524" s="36"/>
      <c r="B524" s="36"/>
      <c r="C524" s="36"/>
      <c r="D524" s="36"/>
      <c r="E524" s="36"/>
      <c r="F524" s="36"/>
      <c r="G524" s="36"/>
      <c r="H524" s="36"/>
      <c r="I524" s="36"/>
      <c r="J524" s="36"/>
      <c r="K524" s="36"/>
    </row>
    <row r="525" spans="1:11" x14ac:dyDescent="0.3">
      <c r="A525" s="36"/>
      <c r="B525" s="36"/>
      <c r="C525" s="36"/>
      <c r="D525" s="36"/>
      <c r="E525" s="36"/>
      <c r="F525" s="36"/>
      <c r="G525" s="36"/>
      <c r="H525" s="36"/>
      <c r="I525" s="36"/>
      <c r="J525" s="36"/>
      <c r="K525" s="36"/>
    </row>
    <row r="526" spans="1:11" x14ac:dyDescent="0.3">
      <c r="A526" s="36"/>
      <c r="B526" s="36"/>
      <c r="C526" s="36"/>
      <c r="D526" s="36"/>
      <c r="E526" s="36"/>
      <c r="F526" s="36"/>
      <c r="G526" s="36"/>
      <c r="H526" s="36"/>
      <c r="I526" s="36"/>
      <c r="J526" s="36"/>
      <c r="K526" s="36"/>
    </row>
    <row r="527" spans="1:11" x14ac:dyDescent="0.3">
      <c r="A527" s="36"/>
      <c r="B527" s="36"/>
      <c r="C527" s="36"/>
      <c r="D527" s="36"/>
      <c r="E527" s="36"/>
      <c r="F527" s="36"/>
      <c r="G527" s="36"/>
      <c r="H527" s="36"/>
      <c r="I527" s="36"/>
      <c r="J527" s="36"/>
      <c r="K527" s="36"/>
    </row>
    <row r="528" spans="1:11" x14ac:dyDescent="0.3">
      <c r="A528" s="36"/>
      <c r="B528" s="36"/>
      <c r="C528" s="36"/>
      <c r="D528" s="36"/>
      <c r="E528" s="36"/>
      <c r="F528" s="36"/>
      <c r="G528" s="36"/>
      <c r="H528" s="36"/>
      <c r="I528" s="36"/>
      <c r="J528" s="36"/>
      <c r="K528" s="36"/>
    </row>
    <row r="529" spans="1:11" x14ac:dyDescent="0.3">
      <c r="A529" s="36"/>
      <c r="B529" s="36"/>
      <c r="C529" s="36"/>
      <c r="D529" s="36"/>
      <c r="E529" s="36"/>
      <c r="F529" s="36"/>
      <c r="G529" s="36"/>
      <c r="H529" s="36"/>
      <c r="I529" s="36"/>
      <c r="J529" s="36"/>
      <c r="K529" s="36"/>
    </row>
    <row r="530" spans="1:11" x14ac:dyDescent="0.3">
      <c r="A530" s="36"/>
      <c r="B530" s="36"/>
      <c r="C530" s="36"/>
      <c r="D530" s="36"/>
      <c r="E530" s="36"/>
      <c r="F530" s="36"/>
      <c r="G530" s="36"/>
      <c r="H530" s="36"/>
      <c r="I530" s="36"/>
      <c r="J530" s="36"/>
      <c r="K530" s="36"/>
    </row>
    <row r="531" spans="1:11" x14ac:dyDescent="0.3">
      <c r="A531" s="36"/>
      <c r="B531" s="36"/>
      <c r="C531" s="36"/>
      <c r="D531" s="36"/>
      <c r="E531" s="36"/>
      <c r="F531" s="36"/>
      <c r="G531" s="36"/>
      <c r="H531" s="36"/>
      <c r="I531" s="36"/>
      <c r="J531" s="36"/>
      <c r="K531" s="36"/>
    </row>
    <row r="532" spans="1:11" x14ac:dyDescent="0.3">
      <c r="A532" s="36"/>
      <c r="B532" s="36"/>
      <c r="C532" s="36"/>
      <c r="D532" s="36"/>
      <c r="E532" s="36"/>
      <c r="F532" s="36"/>
      <c r="G532" s="36"/>
      <c r="H532" s="36"/>
      <c r="I532" s="36"/>
      <c r="J532" s="36"/>
      <c r="K532" s="36"/>
    </row>
    <row r="533" spans="1:11" x14ac:dyDescent="0.3">
      <c r="A533" s="36"/>
      <c r="B533" s="36"/>
      <c r="C533" s="36"/>
      <c r="D533" s="36"/>
      <c r="E533" s="36"/>
      <c r="F533" s="36"/>
      <c r="G533" s="36"/>
      <c r="H533" s="36"/>
      <c r="I533" s="36"/>
      <c r="J533" s="36"/>
      <c r="K533" s="36"/>
    </row>
    <row r="534" spans="1:11" x14ac:dyDescent="0.3">
      <c r="A534" s="36"/>
      <c r="B534" s="36"/>
      <c r="C534" s="36"/>
      <c r="D534" s="36"/>
      <c r="E534" s="36"/>
      <c r="F534" s="36"/>
      <c r="G534" s="36"/>
      <c r="H534" s="36"/>
      <c r="I534" s="36"/>
      <c r="J534" s="36"/>
      <c r="K534" s="36"/>
    </row>
    <row r="535" spans="1:11" x14ac:dyDescent="0.3">
      <c r="A535" s="36"/>
      <c r="B535" s="36"/>
      <c r="C535" s="36"/>
      <c r="D535" s="36"/>
      <c r="E535" s="36"/>
      <c r="F535" s="36"/>
      <c r="G535" s="36"/>
      <c r="H535" s="36"/>
      <c r="I535" s="36"/>
      <c r="J535" s="36"/>
      <c r="K535" s="36"/>
    </row>
    <row r="536" spans="1:11" x14ac:dyDescent="0.3">
      <c r="A536" s="36"/>
      <c r="B536" s="36"/>
      <c r="C536" s="36"/>
      <c r="D536" s="36"/>
      <c r="E536" s="36"/>
      <c r="F536" s="36"/>
      <c r="G536" s="36"/>
      <c r="H536" s="36"/>
      <c r="I536" s="36"/>
      <c r="J536" s="36"/>
      <c r="K536" s="36"/>
    </row>
    <row r="537" spans="1:11" x14ac:dyDescent="0.3">
      <c r="A537" s="36"/>
      <c r="B537" s="36"/>
      <c r="C537" s="36"/>
      <c r="D537" s="36"/>
      <c r="E537" s="36"/>
      <c r="F537" s="36"/>
      <c r="G537" s="36"/>
      <c r="H537" s="36"/>
      <c r="I537" s="36"/>
      <c r="J537" s="36"/>
      <c r="K537" s="36"/>
    </row>
    <row r="538" spans="1:11" x14ac:dyDescent="0.3">
      <c r="A538" s="36"/>
      <c r="B538" s="36"/>
      <c r="C538" s="36"/>
      <c r="D538" s="36"/>
      <c r="E538" s="36"/>
      <c r="F538" s="36"/>
      <c r="G538" s="36"/>
      <c r="H538" s="36"/>
      <c r="I538" s="36"/>
      <c r="J538" s="36"/>
      <c r="K538" s="36"/>
    </row>
    <row r="539" spans="1:11" x14ac:dyDescent="0.3">
      <c r="A539" s="36"/>
      <c r="B539" s="36"/>
      <c r="C539" s="36"/>
      <c r="D539" s="36"/>
      <c r="E539" s="36"/>
      <c r="F539" s="36"/>
      <c r="G539" s="36"/>
      <c r="H539" s="36"/>
      <c r="I539" s="36"/>
      <c r="J539" s="36"/>
      <c r="K539" s="36"/>
    </row>
    <row r="540" spans="1:11" x14ac:dyDescent="0.3">
      <c r="A540" s="36"/>
      <c r="B540" s="36"/>
      <c r="C540" s="36"/>
      <c r="D540" s="36"/>
      <c r="E540" s="36"/>
      <c r="F540" s="36"/>
      <c r="G540" s="36"/>
      <c r="H540" s="36"/>
      <c r="I540" s="36"/>
      <c r="J540" s="36"/>
      <c r="K540" s="36"/>
    </row>
    <row r="541" spans="1:11" x14ac:dyDescent="0.3">
      <c r="A541" s="36"/>
      <c r="B541" s="36"/>
      <c r="C541" s="36"/>
      <c r="D541" s="36"/>
      <c r="E541" s="36"/>
      <c r="F541" s="36"/>
      <c r="G541" s="36"/>
      <c r="H541" s="36"/>
      <c r="I541" s="36"/>
      <c r="J541" s="36"/>
      <c r="K541" s="36"/>
    </row>
    <row r="542" spans="1:11" x14ac:dyDescent="0.3">
      <c r="A542" s="36"/>
      <c r="B542" s="36"/>
      <c r="C542" s="36"/>
      <c r="D542" s="36"/>
      <c r="E542" s="36"/>
      <c r="F542" s="36"/>
      <c r="G542" s="36"/>
      <c r="H542" s="36"/>
      <c r="I542" s="36"/>
      <c r="J542" s="36"/>
      <c r="K542" s="36"/>
    </row>
    <row r="543" spans="1:11" x14ac:dyDescent="0.3">
      <c r="A543" s="36"/>
      <c r="B543" s="36"/>
      <c r="C543" s="36"/>
      <c r="D543" s="36"/>
      <c r="E543" s="36"/>
      <c r="F543" s="36"/>
      <c r="G543" s="36"/>
      <c r="H543" s="36"/>
      <c r="I543" s="36"/>
      <c r="J543" s="36"/>
      <c r="K543" s="36"/>
    </row>
    <row r="544" spans="1:11" x14ac:dyDescent="0.3">
      <c r="A544" s="36"/>
      <c r="B544" s="36"/>
      <c r="C544" s="36"/>
      <c r="D544" s="36"/>
      <c r="E544" s="36"/>
      <c r="F544" s="36"/>
      <c r="G544" s="36"/>
      <c r="H544" s="36"/>
      <c r="I544" s="36"/>
      <c r="J544" s="36"/>
      <c r="K544" s="36"/>
    </row>
    <row r="545" spans="1:11" x14ac:dyDescent="0.3">
      <c r="A545" s="36"/>
      <c r="B545" s="36"/>
      <c r="C545" s="36"/>
      <c r="D545" s="36"/>
      <c r="E545" s="36"/>
      <c r="F545" s="36"/>
      <c r="G545" s="36"/>
      <c r="H545" s="36"/>
      <c r="I545" s="36"/>
      <c r="J545" s="36"/>
      <c r="K545" s="36"/>
    </row>
    <row r="546" spans="1:11" x14ac:dyDescent="0.3">
      <c r="A546" s="36"/>
      <c r="B546" s="36"/>
      <c r="C546" s="36"/>
      <c r="D546" s="36"/>
      <c r="E546" s="36"/>
      <c r="F546" s="36"/>
      <c r="G546" s="36"/>
      <c r="H546" s="36"/>
      <c r="I546" s="36"/>
      <c r="J546" s="36"/>
      <c r="K546" s="36"/>
    </row>
    <row r="547" spans="1:11" x14ac:dyDescent="0.3">
      <c r="A547" s="36"/>
      <c r="B547" s="36"/>
      <c r="C547" s="36"/>
      <c r="D547" s="36"/>
      <c r="E547" s="36"/>
      <c r="F547" s="36"/>
      <c r="G547" s="36"/>
      <c r="H547" s="36"/>
      <c r="I547" s="36"/>
      <c r="J547" s="36"/>
      <c r="K547" s="36"/>
    </row>
    <row r="548" spans="1:11" x14ac:dyDescent="0.3">
      <c r="A548" s="36"/>
      <c r="B548" s="36"/>
      <c r="C548" s="36"/>
      <c r="D548" s="36"/>
      <c r="E548" s="36"/>
      <c r="F548" s="36"/>
      <c r="G548" s="36"/>
      <c r="H548" s="36"/>
      <c r="I548" s="36"/>
      <c r="J548" s="36"/>
      <c r="K548" s="36"/>
    </row>
    <row r="549" spans="1:11" x14ac:dyDescent="0.3">
      <c r="A549" s="36"/>
      <c r="B549" s="36"/>
      <c r="C549" s="36"/>
      <c r="D549" s="36"/>
      <c r="E549" s="36"/>
      <c r="F549" s="36"/>
      <c r="G549" s="36"/>
      <c r="H549" s="36"/>
      <c r="I549" s="36"/>
      <c r="J549" s="36"/>
      <c r="K549" s="36"/>
    </row>
    <row r="550" spans="1:11" x14ac:dyDescent="0.3">
      <c r="A550" s="36"/>
      <c r="B550" s="36"/>
      <c r="C550" s="36"/>
      <c r="D550" s="36"/>
      <c r="E550" s="36"/>
      <c r="F550" s="36"/>
      <c r="G550" s="36"/>
      <c r="H550" s="36"/>
      <c r="I550" s="36"/>
      <c r="J550" s="36"/>
      <c r="K550" s="36"/>
    </row>
    <row r="551" spans="1:11" x14ac:dyDescent="0.3">
      <c r="A551" s="36"/>
      <c r="B551" s="36"/>
      <c r="C551" s="36"/>
      <c r="D551" s="36"/>
      <c r="E551" s="36"/>
      <c r="F551" s="36"/>
      <c r="G551" s="36"/>
      <c r="H551" s="36"/>
      <c r="I551" s="36"/>
      <c r="J551" s="36"/>
      <c r="K551" s="36"/>
    </row>
    <row r="552" spans="1:11" x14ac:dyDescent="0.3">
      <c r="A552" s="36"/>
      <c r="B552" s="36"/>
      <c r="C552" s="36"/>
      <c r="D552" s="36"/>
      <c r="E552" s="36"/>
      <c r="F552" s="36"/>
      <c r="G552" s="36"/>
      <c r="H552" s="36"/>
      <c r="I552" s="36"/>
      <c r="J552" s="36"/>
      <c r="K552" s="36"/>
    </row>
    <row r="553" spans="1:11" x14ac:dyDescent="0.3">
      <c r="A553" s="36"/>
      <c r="B553" s="36"/>
      <c r="C553" s="36"/>
      <c r="D553" s="36"/>
      <c r="E553" s="36"/>
      <c r="F553" s="36"/>
      <c r="G553" s="36"/>
      <c r="H553" s="36"/>
      <c r="I553" s="36"/>
      <c r="J553" s="36"/>
      <c r="K553" s="36"/>
    </row>
    <row r="554" spans="1:11" x14ac:dyDescent="0.3">
      <c r="A554" s="36"/>
      <c r="B554" s="36"/>
      <c r="C554" s="36"/>
      <c r="D554" s="36"/>
      <c r="E554" s="36"/>
      <c r="F554" s="36"/>
      <c r="G554" s="36"/>
      <c r="H554" s="36"/>
      <c r="I554" s="36"/>
      <c r="J554" s="36"/>
      <c r="K554" s="36"/>
    </row>
    <row r="555" spans="1:11" x14ac:dyDescent="0.3">
      <c r="A555" s="36"/>
      <c r="B555" s="36"/>
      <c r="C555" s="36"/>
      <c r="D555" s="36"/>
      <c r="E555" s="36"/>
      <c r="F555" s="36"/>
      <c r="G555" s="36"/>
      <c r="H555" s="36"/>
      <c r="I555" s="36"/>
      <c r="J555" s="36"/>
      <c r="K555" s="36"/>
    </row>
    <row r="556" spans="1:11" x14ac:dyDescent="0.3">
      <c r="A556" s="36"/>
      <c r="B556" s="36"/>
      <c r="C556" s="36"/>
      <c r="D556" s="36"/>
      <c r="E556" s="36"/>
      <c r="F556" s="36"/>
      <c r="G556" s="36"/>
      <c r="H556" s="36"/>
      <c r="I556" s="36"/>
      <c r="J556" s="36"/>
      <c r="K556" s="36"/>
    </row>
    <row r="557" spans="1:11" x14ac:dyDescent="0.3">
      <c r="A557" s="36"/>
      <c r="B557" s="36"/>
      <c r="C557" s="36"/>
      <c r="D557" s="36"/>
      <c r="E557" s="36"/>
      <c r="F557" s="36"/>
      <c r="G557" s="36"/>
      <c r="H557" s="36"/>
      <c r="I557" s="36"/>
      <c r="J557" s="36"/>
      <c r="K557" s="36"/>
    </row>
    <row r="558" spans="1:11" x14ac:dyDescent="0.3">
      <c r="A558" s="36"/>
      <c r="B558" s="36"/>
      <c r="C558" s="36"/>
      <c r="D558" s="36"/>
      <c r="E558" s="36"/>
      <c r="F558" s="36"/>
      <c r="G558" s="36"/>
      <c r="H558" s="36"/>
      <c r="I558" s="36"/>
      <c r="J558" s="36"/>
      <c r="K558" s="36"/>
    </row>
    <row r="559" spans="1:11" x14ac:dyDescent="0.3">
      <c r="A559" s="36"/>
      <c r="B559" s="36"/>
      <c r="C559" s="36"/>
      <c r="D559" s="36"/>
      <c r="E559" s="36"/>
      <c r="F559" s="36"/>
      <c r="G559" s="36"/>
      <c r="H559" s="36"/>
      <c r="I559" s="36"/>
      <c r="J559" s="36"/>
      <c r="K559" s="36"/>
    </row>
    <row r="560" spans="1:11" x14ac:dyDescent="0.3">
      <c r="A560" s="36"/>
      <c r="B560" s="36"/>
      <c r="C560" s="36"/>
      <c r="D560" s="36"/>
      <c r="E560" s="36"/>
      <c r="F560" s="36"/>
      <c r="G560" s="36"/>
      <c r="H560" s="36"/>
      <c r="I560" s="36"/>
      <c r="J560" s="36"/>
      <c r="K560" s="36"/>
    </row>
    <row r="561" spans="1:11" x14ac:dyDescent="0.3">
      <c r="A561" s="36"/>
      <c r="B561" s="36"/>
      <c r="C561" s="36"/>
      <c r="D561" s="36"/>
      <c r="E561" s="36"/>
      <c r="F561" s="36"/>
      <c r="G561" s="36"/>
      <c r="H561" s="36"/>
      <c r="I561" s="36"/>
      <c r="J561" s="36"/>
      <c r="K561" s="36"/>
    </row>
    <row r="562" spans="1:11" x14ac:dyDescent="0.3">
      <c r="A562" s="36"/>
      <c r="B562" s="36"/>
      <c r="C562" s="36"/>
      <c r="D562" s="36"/>
      <c r="E562" s="36"/>
      <c r="F562" s="36"/>
      <c r="G562" s="36"/>
      <c r="H562" s="36"/>
      <c r="I562" s="36"/>
      <c r="J562" s="36"/>
      <c r="K562" s="36"/>
    </row>
    <row r="563" spans="1:11" x14ac:dyDescent="0.3">
      <c r="A563" s="36"/>
      <c r="B563" s="36"/>
      <c r="C563" s="36"/>
      <c r="D563" s="36"/>
      <c r="E563" s="36"/>
      <c r="F563" s="36"/>
      <c r="G563" s="36"/>
      <c r="H563" s="36"/>
      <c r="I563" s="36"/>
      <c r="J563" s="36"/>
      <c r="K563" s="36"/>
    </row>
    <row r="564" spans="1:11" x14ac:dyDescent="0.3">
      <c r="A564" s="36"/>
      <c r="B564" s="36"/>
      <c r="C564" s="36"/>
      <c r="D564" s="36"/>
      <c r="E564" s="36"/>
      <c r="F564" s="36"/>
      <c r="G564" s="36"/>
      <c r="H564" s="36"/>
      <c r="I564" s="36"/>
      <c r="J564" s="36"/>
      <c r="K564" s="36"/>
    </row>
    <row r="565" spans="1:11" x14ac:dyDescent="0.3">
      <c r="A565" s="36"/>
      <c r="B565" s="36"/>
      <c r="C565" s="36"/>
      <c r="D565" s="36"/>
      <c r="E565" s="36"/>
      <c r="F565" s="36"/>
      <c r="G565" s="36"/>
      <c r="H565" s="36"/>
      <c r="I565" s="36"/>
      <c r="J565" s="36"/>
      <c r="K565" s="36"/>
    </row>
    <row r="566" spans="1:11" x14ac:dyDescent="0.3">
      <c r="A566" s="36"/>
      <c r="B566" s="36"/>
      <c r="C566" s="36"/>
      <c r="D566" s="36"/>
      <c r="E566" s="36"/>
      <c r="F566" s="36"/>
      <c r="G566" s="36"/>
      <c r="H566" s="36"/>
      <c r="I566" s="36"/>
      <c r="J566" s="36"/>
      <c r="K566" s="36"/>
    </row>
    <row r="567" spans="1:11" x14ac:dyDescent="0.3">
      <c r="A567" s="36"/>
      <c r="B567" s="36"/>
      <c r="C567" s="36"/>
      <c r="D567" s="36"/>
      <c r="E567" s="36"/>
      <c r="F567" s="36"/>
      <c r="G567" s="36"/>
      <c r="H567" s="36"/>
      <c r="I567" s="36"/>
      <c r="J567" s="36"/>
      <c r="K567" s="36"/>
    </row>
    <row r="568" spans="1:11" x14ac:dyDescent="0.3">
      <c r="A568" s="36"/>
      <c r="B568" s="36"/>
      <c r="C568" s="36"/>
      <c r="D568" s="36"/>
      <c r="E568" s="36"/>
      <c r="F568" s="36"/>
      <c r="G568" s="36"/>
      <c r="H568" s="36"/>
      <c r="I568" s="36"/>
      <c r="J568" s="36"/>
      <c r="K568" s="36"/>
    </row>
    <row r="569" spans="1:11" x14ac:dyDescent="0.3">
      <c r="A569" s="36"/>
      <c r="B569" s="36"/>
      <c r="C569" s="36"/>
      <c r="D569" s="36"/>
      <c r="E569" s="36"/>
      <c r="F569" s="36"/>
      <c r="G569" s="36"/>
      <c r="H569" s="36"/>
      <c r="I569" s="36"/>
      <c r="J569" s="36"/>
      <c r="K569" s="36"/>
    </row>
    <row r="570" spans="1:11" x14ac:dyDescent="0.3">
      <c r="A570" s="36"/>
      <c r="B570" s="36"/>
      <c r="C570" s="36"/>
      <c r="D570" s="36"/>
      <c r="E570" s="36"/>
      <c r="F570" s="36"/>
      <c r="G570" s="36"/>
      <c r="H570" s="36"/>
      <c r="I570" s="36"/>
      <c r="J570" s="36"/>
      <c r="K570" s="36"/>
    </row>
    <row r="571" spans="1:11" x14ac:dyDescent="0.3">
      <c r="A571" s="36"/>
      <c r="B571" s="36"/>
      <c r="C571" s="36"/>
      <c r="D571" s="36"/>
      <c r="E571" s="36"/>
      <c r="F571" s="36"/>
      <c r="G571" s="36"/>
      <c r="H571" s="36"/>
      <c r="I571" s="36"/>
      <c r="J571" s="36"/>
      <c r="K571" s="36"/>
    </row>
    <row r="572" spans="1:11" x14ac:dyDescent="0.3">
      <c r="A572" s="36"/>
      <c r="B572" s="36"/>
      <c r="C572" s="36"/>
      <c r="D572" s="36"/>
      <c r="E572" s="36"/>
      <c r="F572" s="36"/>
      <c r="G572" s="36"/>
      <c r="H572" s="36"/>
      <c r="I572" s="36"/>
      <c r="J572" s="36"/>
      <c r="K572" s="36"/>
    </row>
    <row r="573" spans="1:11" x14ac:dyDescent="0.3">
      <c r="A573" s="36"/>
      <c r="B573" s="36"/>
      <c r="C573" s="36"/>
      <c r="D573" s="36"/>
      <c r="E573" s="36"/>
      <c r="F573" s="36"/>
      <c r="G573" s="36"/>
      <c r="H573" s="36"/>
      <c r="I573" s="36"/>
      <c r="J573" s="36"/>
      <c r="K573" s="36"/>
    </row>
    <row r="574" spans="1:11" x14ac:dyDescent="0.3">
      <c r="A574" s="36"/>
      <c r="B574" s="36"/>
      <c r="C574" s="36"/>
      <c r="D574" s="36"/>
      <c r="E574" s="36"/>
      <c r="F574" s="36"/>
      <c r="G574" s="36"/>
      <c r="H574" s="36"/>
      <c r="I574" s="36"/>
      <c r="J574" s="36"/>
      <c r="K574" s="36"/>
    </row>
    <row r="575" spans="1:11" x14ac:dyDescent="0.3">
      <c r="A575" s="36"/>
      <c r="B575" s="36"/>
      <c r="C575" s="36"/>
      <c r="D575" s="36"/>
      <c r="E575" s="36"/>
      <c r="F575" s="36"/>
      <c r="G575" s="36"/>
      <c r="H575" s="36"/>
      <c r="I575" s="36"/>
      <c r="J575" s="36"/>
      <c r="K575" s="36"/>
    </row>
    <row r="576" spans="1:11" x14ac:dyDescent="0.3">
      <c r="A576" s="36"/>
      <c r="B576" s="36"/>
      <c r="C576" s="36"/>
      <c r="D576" s="36"/>
      <c r="E576" s="36"/>
      <c r="F576" s="36"/>
      <c r="G576" s="36"/>
      <c r="H576" s="36"/>
      <c r="I576" s="36"/>
      <c r="J576" s="36"/>
      <c r="K576" s="36"/>
    </row>
    <row r="577" spans="1:11" x14ac:dyDescent="0.3">
      <c r="A577" s="36"/>
      <c r="B577" s="36"/>
      <c r="C577" s="36"/>
      <c r="D577" s="36"/>
      <c r="E577" s="36"/>
      <c r="F577" s="36"/>
      <c r="G577" s="36"/>
      <c r="H577" s="36"/>
      <c r="I577" s="36"/>
      <c r="J577" s="36"/>
      <c r="K577" s="36"/>
    </row>
    <row r="578" spans="1:11" x14ac:dyDescent="0.3">
      <c r="A578" s="36"/>
      <c r="B578" s="36"/>
      <c r="C578" s="36"/>
      <c r="D578" s="36"/>
      <c r="E578" s="36"/>
      <c r="F578" s="36"/>
      <c r="G578" s="36"/>
      <c r="H578" s="36"/>
      <c r="I578" s="36"/>
      <c r="J578" s="36"/>
      <c r="K578" s="36"/>
    </row>
    <row r="579" spans="1:11" x14ac:dyDescent="0.3">
      <c r="A579" s="36"/>
      <c r="B579" s="36"/>
      <c r="C579" s="36"/>
      <c r="D579" s="36"/>
      <c r="E579" s="36"/>
      <c r="F579" s="36"/>
      <c r="G579" s="36"/>
      <c r="H579" s="36"/>
      <c r="I579" s="36"/>
      <c r="J579" s="36"/>
      <c r="K579" s="36"/>
    </row>
    <row r="580" spans="1:11" x14ac:dyDescent="0.3">
      <c r="A580" s="36"/>
      <c r="B580" s="36"/>
      <c r="C580" s="36"/>
      <c r="D580" s="36"/>
      <c r="E580" s="36"/>
      <c r="F580" s="36"/>
      <c r="G580" s="36"/>
      <c r="H580" s="36"/>
      <c r="I580" s="36"/>
      <c r="J580" s="36"/>
      <c r="K580" s="36"/>
    </row>
    <row r="581" spans="1:11" x14ac:dyDescent="0.3">
      <c r="A581" s="36"/>
      <c r="B581" s="36"/>
      <c r="C581" s="36"/>
      <c r="D581" s="36"/>
      <c r="E581" s="36"/>
      <c r="F581" s="36"/>
      <c r="G581" s="36"/>
      <c r="H581" s="36"/>
      <c r="I581" s="36"/>
      <c r="J581" s="36"/>
      <c r="K581" s="36"/>
    </row>
    <row r="582" spans="1:11" x14ac:dyDescent="0.3">
      <c r="A582" s="36"/>
      <c r="B582" s="36"/>
      <c r="C582" s="36"/>
      <c r="D582" s="36"/>
      <c r="E582" s="36"/>
      <c r="F582" s="36"/>
      <c r="G582" s="36"/>
      <c r="H582" s="36"/>
      <c r="I582" s="36"/>
      <c r="J582" s="36"/>
      <c r="K582" s="36"/>
    </row>
    <row r="583" spans="1:11" x14ac:dyDescent="0.3">
      <c r="A583" s="36"/>
      <c r="B583" s="36"/>
      <c r="C583" s="36"/>
      <c r="D583" s="36"/>
      <c r="E583" s="36"/>
      <c r="F583" s="36"/>
      <c r="G583" s="36"/>
      <c r="H583" s="36"/>
      <c r="I583" s="36"/>
      <c r="J583" s="36"/>
      <c r="K583" s="36"/>
    </row>
    <row r="584" spans="1:11" x14ac:dyDescent="0.3">
      <c r="A584" s="36"/>
      <c r="B584" s="36"/>
      <c r="C584" s="36"/>
      <c r="D584" s="36"/>
      <c r="E584" s="36"/>
      <c r="F584" s="36"/>
      <c r="G584" s="36"/>
      <c r="H584" s="36"/>
      <c r="I584" s="36"/>
      <c r="J584" s="36"/>
      <c r="K584" s="36"/>
    </row>
    <row r="585" spans="1:11" x14ac:dyDescent="0.3">
      <c r="A585" s="36"/>
      <c r="B585" s="36"/>
      <c r="C585" s="36"/>
      <c r="D585" s="36"/>
      <c r="E585" s="36"/>
      <c r="F585" s="36"/>
      <c r="G585" s="36"/>
      <c r="H585" s="36"/>
      <c r="I585" s="36"/>
      <c r="J585" s="36"/>
      <c r="K585" s="36"/>
    </row>
    <row r="586" spans="1:11" x14ac:dyDescent="0.3">
      <c r="A586" s="36"/>
      <c r="B586" s="36"/>
      <c r="C586" s="36"/>
      <c r="D586" s="36"/>
      <c r="E586" s="36"/>
      <c r="F586" s="36"/>
      <c r="G586" s="36"/>
      <c r="H586" s="36"/>
      <c r="I586" s="36"/>
      <c r="J586" s="36"/>
      <c r="K586" s="36"/>
    </row>
    <row r="587" spans="1:11" x14ac:dyDescent="0.3">
      <c r="A587" s="36"/>
      <c r="B587" s="36"/>
      <c r="C587" s="36"/>
      <c r="D587" s="36"/>
      <c r="E587" s="36"/>
      <c r="F587" s="36"/>
      <c r="G587" s="36"/>
      <c r="H587" s="36"/>
      <c r="I587" s="36"/>
      <c r="J587" s="36"/>
      <c r="K587" s="36"/>
    </row>
    <row r="588" spans="1:11" x14ac:dyDescent="0.3">
      <c r="A588" s="36"/>
      <c r="B588" s="36"/>
      <c r="C588" s="36"/>
      <c r="D588" s="36"/>
      <c r="E588" s="36"/>
      <c r="F588" s="36"/>
      <c r="G588" s="36"/>
      <c r="H588" s="36"/>
      <c r="I588" s="36"/>
      <c r="J588" s="36"/>
      <c r="K588" s="36"/>
    </row>
    <row r="589" spans="1:11" x14ac:dyDescent="0.3">
      <c r="A589" s="36"/>
      <c r="B589" s="36"/>
      <c r="C589" s="36"/>
      <c r="D589" s="36"/>
      <c r="E589" s="36"/>
      <c r="F589" s="36"/>
      <c r="G589" s="36"/>
      <c r="H589" s="36"/>
      <c r="I589" s="36"/>
      <c r="J589" s="36"/>
      <c r="K589" s="36"/>
    </row>
    <row r="590" spans="1:11" x14ac:dyDescent="0.3">
      <c r="A590" s="36"/>
      <c r="B590" s="36"/>
      <c r="C590" s="36"/>
      <c r="D590" s="36"/>
      <c r="E590" s="36"/>
      <c r="F590" s="36"/>
      <c r="G590" s="36"/>
      <c r="H590" s="36"/>
      <c r="I590" s="36"/>
      <c r="J590" s="36"/>
      <c r="K590" s="36"/>
    </row>
    <row r="591" spans="1:11" x14ac:dyDescent="0.3">
      <c r="A591" s="36"/>
      <c r="B591" s="36"/>
      <c r="C591" s="36"/>
      <c r="D591" s="36"/>
      <c r="E591" s="36"/>
      <c r="F591" s="36"/>
      <c r="G591" s="36"/>
      <c r="H591" s="36"/>
      <c r="I591" s="36"/>
      <c r="J591" s="36"/>
      <c r="K591" s="36"/>
    </row>
    <row r="592" spans="1:11" x14ac:dyDescent="0.3">
      <c r="A592" s="36"/>
      <c r="B592" s="36"/>
      <c r="C592" s="36"/>
      <c r="D592" s="36"/>
      <c r="E592" s="36"/>
      <c r="F592" s="36"/>
      <c r="G592" s="36"/>
      <c r="H592" s="36"/>
      <c r="I592" s="36"/>
      <c r="J592" s="36"/>
      <c r="K592" s="36"/>
    </row>
    <row r="593" spans="1:11" x14ac:dyDescent="0.3">
      <c r="A593" s="36"/>
      <c r="B593" s="36"/>
      <c r="C593" s="36"/>
      <c r="D593" s="36"/>
      <c r="E593" s="36"/>
      <c r="F593" s="36"/>
      <c r="G593" s="36"/>
      <c r="H593" s="36"/>
      <c r="I593" s="36"/>
      <c r="J593" s="36"/>
      <c r="K593" s="36"/>
    </row>
    <row r="594" spans="1:11" x14ac:dyDescent="0.3">
      <c r="A594" s="36"/>
      <c r="B594" s="36"/>
      <c r="C594" s="36"/>
      <c r="D594" s="36"/>
      <c r="E594" s="36"/>
      <c r="F594" s="36"/>
      <c r="G594" s="36"/>
      <c r="H594" s="36"/>
      <c r="I594" s="36"/>
      <c r="J594" s="36"/>
      <c r="K594" s="36"/>
    </row>
    <row r="595" spans="1:11" x14ac:dyDescent="0.3">
      <c r="A595" s="36"/>
      <c r="B595" s="36"/>
      <c r="C595" s="36"/>
      <c r="D595" s="36"/>
      <c r="E595" s="36"/>
      <c r="F595" s="36"/>
      <c r="G595" s="36"/>
      <c r="H595" s="36"/>
      <c r="I595" s="36"/>
      <c r="J595" s="36"/>
      <c r="K595" s="36"/>
    </row>
    <row r="596" spans="1:11" x14ac:dyDescent="0.3">
      <c r="A596" s="36"/>
      <c r="B596" s="36"/>
      <c r="C596" s="36"/>
      <c r="D596" s="36"/>
      <c r="E596" s="36"/>
      <c r="F596" s="36"/>
      <c r="G596" s="36"/>
      <c r="H596" s="36"/>
      <c r="I596" s="36"/>
      <c r="J596" s="36"/>
      <c r="K596" s="36"/>
    </row>
    <row r="597" spans="1:11" x14ac:dyDescent="0.3">
      <c r="A597" s="36"/>
      <c r="B597" s="36"/>
      <c r="C597" s="36"/>
      <c r="D597" s="36"/>
      <c r="E597" s="36"/>
      <c r="F597" s="36"/>
      <c r="G597" s="36"/>
      <c r="H597" s="36"/>
      <c r="I597" s="36"/>
      <c r="J597" s="36"/>
      <c r="K597" s="36"/>
    </row>
    <row r="598" spans="1:11" x14ac:dyDescent="0.3">
      <c r="A598" s="36"/>
      <c r="B598" s="36"/>
      <c r="C598" s="36"/>
      <c r="D598" s="36"/>
      <c r="E598" s="36"/>
      <c r="F598" s="36"/>
      <c r="G598" s="36"/>
      <c r="H598" s="36"/>
      <c r="I598" s="36"/>
      <c r="J598" s="36"/>
      <c r="K598" s="36"/>
    </row>
    <row r="599" spans="1:11" x14ac:dyDescent="0.3">
      <c r="A599" s="36"/>
      <c r="B599" s="36"/>
      <c r="C599" s="36"/>
      <c r="D599" s="36"/>
      <c r="E599" s="36"/>
      <c r="F599" s="36"/>
      <c r="G599" s="36"/>
      <c r="H599" s="36"/>
      <c r="I599" s="36"/>
      <c r="J599" s="36"/>
      <c r="K599" s="36"/>
    </row>
    <row r="600" spans="1:11" x14ac:dyDescent="0.3">
      <c r="A600" s="36"/>
      <c r="B600" s="36"/>
      <c r="C600" s="36"/>
      <c r="D600" s="36"/>
      <c r="E600" s="36"/>
      <c r="F600" s="36"/>
      <c r="G600" s="36"/>
      <c r="H600" s="36"/>
      <c r="I600" s="36"/>
      <c r="J600" s="36"/>
      <c r="K600" s="36"/>
    </row>
    <row r="601" spans="1:11" x14ac:dyDescent="0.3">
      <c r="A601" s="36"/>
      <c r="B601" s="36"/>
      <c r="C601" s="36"/>
      <c r="D601" s="36"/>
      <c r="E601" s="36"/>
      <c r="F601" s="36"/>
      <c r="G601" s="36"/>
      <c r="H601" s="36"/>
      <c r="I601" s="36"/>
      <c r="J601" s="36"/>
      <c r="K601" s="36"/>
    </row>
    <row r="602" spans="1:11" x14ac:dyDescent="0.3">
      <c r="A602" s="36"/>
      <c r="B602" s="36"/>
      <c r="C602" s="36"/>
      <c r="D602" s="36"/>
      <c r="E602" s="36"/>
      <c r="F602" s="36"/>
      <c r="G602" s="36"/>
      <c r="H602" s="36"/>
      <c r="I602" s="36"/>
      <c r="J602" s="36"/>
      <c r="K602" s="36"/>
    </row>
    <row r="603" spans="1:11" x14ac:dyDescent="0.3">
      <c r="A603" s="36"/>
      <c r="B603" s="36"/>
      <c r="C603" s="36"/>
      <c r="D603" s="36"/>
      <c r="E603" s="36"/>
      <c r="F603" s="36"/>
      <c r="G603" s="36"/>
      <c r="H603" s="36"/>
      <c r="I603" s="36"/>
      <c r="J603" s="36"/>
      <c r="K603" s="36"/>
    </row>
    <row r="604" spans="1:11" x14ac:dyDescent="0.3">
      <c r="A604" s="36"/>
      <c r="B604" s="36"/>
      <c r="C604" s="36"/>
      <c r="D604" s="36"/>
      <c r="E604" s="36"/>
      <c r="F604" s="36"/>
      <c r="G604" s="36"/>
      <c r="H604" s="36"/>
      <c r="I604" s="36"/>
      <c r="J604" s="36"/>
      <c r="K604" s="36"/>
    </row>
    <row r="605" spans="1:11" x14ac:dyDescent="0.3">
      <c r="A605" s="36"/>
      <c r="B605" s="36"/>
      <c r="C605" s="36"/>
      <c r="D605" s="36"/>
      <c r="E605" s="36"/>
      <c r="F605" s="36"/>
      <c r="G605" s="36"/>
      <c r="H605" s="36"/>
      <c r="I605" s="36"/>
      <c r="J605" s="36"/>
      <c r="K605" s="36"/>
    </row>
    <row r="606" spans="1:11" x14ac:dyDescent="0.3">
      <c r="A606" s="36"/>
      <c r="B606" s="36"/>
      <c r="C606" s="36"/>
      <c r="D606" s="36"/>
      <c r="E606" s="36"/>
      <c r="F606" s="36"/>
      <c r="G606" s="36"/>
      <c r="H606" s="36"/>
      <c r="I606" s="36"/>
      <c r="J606" s="36"/>
      <c r="K606" s="36"/>
    </row>
    <row r="607" spans="1:11" x14ac:dyDescent="0.3">
      <c r="A607" s="36"/>
      <c r="B607" s="36"/>
      <c r="C607" s="36"/>
      <c r="D607" s="36"/>
      <c r="E607" s="36"/>
      <c r="F607" s="36"/>
      <c r="G607" s="36"/>
      <c r="H607" s="36"/>
      <c r="I607" s="36"/>
      <c r="J607" s="36"/>
      <c r="K607" s="36"/>
    </row>
    <row r="608" spans="1:11" x14ac:dyDescent="0.3">
      <c r="A608" s="36"/>
      <c r="B608" s="36"/>
      <c r="C608" s="36"/>
      <c r="D608" s="36"/>
      <c r="E608" s="36"/>
      <c r="F608" s="36"/>
      <c r="G608" s="36"/>
      <c r="H608" s="36"/>
      <c r="I608" s="36"/>
      <c r="J608" s="36"/>
      <c r="K608" s="36"/>
    </row>
    <row r="609" spans="1:11" x14ac:dyDescent="0.3">
      <c r="A609" s="36"/>
      <c r="B609" s="36"/>
      <c r="C609" s="36"/>
      <c r="D609" s="36"/>
      <c r="E609" s="36"/>
      <c r="F609" s="36"/>
      <c r="G609" s="36"/>
      <c r="H609" s="36"/>
      <c r="I609" s="36"/>
      <c r="J609" s="36"/>
      <c r="K609" s="36"/>
    </row>
    <row r="610" spans="1:11" x14ac:dyDescent="0.3">
      <c r="A610" s="36"/>
      <c r="B610" s="36"/>
      <c r="C610" s="36"/>
      <c r="D610" s="36"/>
      <c r="E610" s="36"/>
      <c r="F610" s="36"/>
      <c r="G610" s="36"/>
      <c r="H610" s="36"/>
      <c r="I610" s="36"/>
      <c r="J610" s="36"/>
      <c r="K610" s="36"/>
    </row>
    <row r="611" spans="1:11" x14ac:dyDescent="0.3">
      <c r="A611" s="36"/>
      <c r="B611" s="36"/>
      <c r="C611" s="36"/>
      <c r="D611" s="36"/>
      <c r="E611" s="36"/>
      <c r="F611" s="36"/>
      <c r="G611" s="36"/>
      <c r="H611" s="36"/>
      <c r="I611" s="36"/>
      <c r="J611" s="36"/>
      <c r="K611" s="36"/>
    </row>
    <row r="612" spans="1:11" x14ac:dyDescent="0.3">
      <c r="A612" s="36"/>
      <c r="B612" s="36"/>
      <c r="C612" s="36"/>
      <c r="D612" s="36"/>
      <c r="E612" s="36"/>
      <c r="F612" s="36"/>
      <c r="G612" s="36"/>
      <c r="H612" s="36"/>
      <c r="I612" s="36"/>
      <c r="J612" s="36"/>
      <c r="K612" s="36"/>
    </row>
    <row r="613" spans="1:11" x14ac:dyDescent="0.3">
      <c r="A613" s="36"/>
      <c r="B613" s="36"/>
      <c r="C613" s="36"/>
      <c r="D613" s="36"/>
      <c r="E613" s="36"/>
      <c r="F613" s="36"/>
      <c r="G613" s="36"/>
      <c r="H613" s="36"/>
      <c r="I613" s="36"/>
      <c r="J613" s="36"/>
      <c r="K613" s="36"/>
    </row>
    <row r="614" spans="1:11" x14ac:dyDescent="0.3">
      <c r="A614" s="36"/>
      <c r="B614" s="36"/>
      <c r="C614" s="36"/>
      <c r="D614" s="36"/>
      <c r="E614" s="36"/>
      <c r="F614" s="36"/>
      <c r="G614" s="36"/>
      <c r="H614" s="36"/>
      <c r="I614" s="36"/>
      <c r="J614" s="36"/>
      <c r="K614" s="36"/>
    </row>
    <row r="615" spans="1:11" x14ac:dyDescent="0.3">
      <c r="A615" s="36"/>
      <c r="B615" s="36"/>
      <c r="C615" s="36"/>
      <c r="D615" s="36"/>
      <c r="E615" s="36"/>
      <c r="F615" s="36"/>
      <c r="G615" s="36"/>
      <c r="H615" s="36"/>
      <c r="I615" s="36"/>
      <c r="J615" s="36"/>
      <c r="K615" s="36"/>
    </row>
    <row r="616" spans="1:11" x14ac:dyDescent="0.3">
      <c r="A616" s="36"/>
      <c r="B616" s="36"/>
      <c r="C616" s="36"/>
      <c r="D616" s="36"/>
      <c r="E616" s="36"/>
      <c r="F616" s="36"/>
      <c r="G616" s="36"/>
      <c r="H616" s="36"/>
      <c r="I616" s="36"/>
      <c r="J616" s="36"/>
      <c r="K616" s="36"/>
    </row>
    <row r="617" spans="1:11" x14ac:dyDescent="0.3">
      <c r="A617" s="36"/>
      <c r="B617" s="36"/>
      <c r="C617" s="36"/>
      <c r="D617" s="36"/>
      <c r="E617" s="36"/>
      <c r="F617" s="36"/>
      <c r="G617" s="36"/>
      <c r="H617" s="36"/>
      <c r="I617" s="36"/>
      <c r="J617" s="36"/>
      <c r="K617" s="36"/>
    </row>
    <row r="618" spans="1:11" x14ac:dyDescent="0.3">
      <c r="A618" s="36"/>
      <c r="B618" s="36"/>
      <c r="C618" s="36"/>
      <c r="D618" s="36"/>
      <c r="E618" s="36"/>
      <c r="F618" s="36"/>
      <c r="G618" s="36"/>
      <c r="H618" s="36"/>
      <c r="I618" s="36"/>
      <c r="J618" s="36"/>
      <c r="K618" s="36"/>
    </row>
    <row r="619" spans="1:11" x14ac:dyDescent="0.3">
      <c r="A619" s="36"/>
      <c r="B619" s="36"/>
      <c r="C619" s="36"/>
      <c r="D619" s="36"/>
      <c r="E619" s="36"/>
      <c r="F619" s="36"/>
      <c r="G619" s="36"/>
      <c r="H619" s="36"/>
      <c r="I619" s="36"/>
      <c r="J619" s="36"/>
      <c r="K619" s="36"/>
    </row>
    <row r="620" spans="1:11" x14ac:dyDescent="0.3">
      <c r="A620" s="36"/>
      <c r="B620" s="36"/>
      <c r="C620" s="36"/>
      <c r="D620" s="36"/>
      <c r="E620" s="36"/>
      <c r="F620" s="36"/>
      <c r="G620" s="36"/>
      <c r="H620" s="36"/>
      <c r="I620" s="36"/>
      <c r="J620" s="36"/>
      <c r="K620" s="36"/>
    </row>
    <row r="621" spans="1:11" x14ac:dyDescent="0.3">
      <c r="A621" s="36"/>
      <c r="B621" s="36"/>
      <c r="C621" s="36"/>
      <c r="D621" s="36"/>
      <c r="E621" s="36"/>
      <c r="F621" s="36"/>
      <c r="G621" s="36"/>
      <c r="H621" s="36"/>
      <c r="I621" s="36"/>
      <c r="J621" s="36"/>
      <c r="K621" s="36"/>
    </row>
    <row r="622" spans="1:11" x14ac:dyDescent="0.3">
      <c r="A622" s="36"/>
      <c r="B622" s="36"/>
      <c r="C622" s="36"/>
      <c r="D622" s="36"/>
      <c r="E622" s="36"/>
      <c r="F622" s="36"/>
      <c r="G622" s="36"/>
      <c r="H622" s="36"/>
      <c r="I622" s="36"/>
      <c r="J622" s="36"/>
      <c r="K622" s="36"/>
    </row>
    <row r="623" spans="1:11" x14ac:dyDescent="0.3">
      <c r="A623" s="36"/>
      <c r="B623" s="36"/>
      <c r="C623" s="36"/>
      <c r="D623" s="36"/>
      <c r="E623" s="36"/>
      <c r="F623" s="36"/>
      <c r="G623" s="36"/>
      <c r="H623" s="36"/>
      <c r="I623" s="36"/>
      <c r="J623" s="36"/>
      <c r="K623" s="36"/>
    </row>
    <row r="624" spans="1:11" x14ac:dyDescent="0.3">
      <c r="A624" s="36"/>
      <c r="B624" s="36"/>
      <c r="C624" s="36"/>
      <c r="D624" s="36"/>
      <c r="E624" s="36"/>
      <c r="F624" s="36"/>
      <c r="G624" s="36"/>
      <c r="H624" s="36"/>
      <c r="I624" s="36"/>
      <c r="J624" s="36"/>
      <c r="K624" s="36"/>
    </row>
    <row r="625" spans="1:11" x14ac:dyDescent="0.3">
      <c r="A625" s="36"/>
      <c r="B625" s="36"/>
      <c r="C625" s="36"/>
      <c r="D625" s="36"/>
      <c r="E625" s="36"/>
      <c r="F625" s="36"/>
      <c r="G625" s="36"/>
      <c r="H625" s="36"/>
      <c r="I625" s="36"/>
      <c r="J625" s="36"/>
      <c r="K625" s="36"/>
    </row>
    <row r="626" spans="1:11" x14ac:dyDescent="0.3">
      <c r="A626" s="36"/>
      <c r="B626" s="36"/>
      <c r="C626" s="36"/>
      <c r="D626" s="36"/>
      <c r="E626" s="36"/>
      <c r="F626" s="36"/>
      <c r="G626" s="36"/>
      <c r="H626" s="36"/>
      <c r="I626" s="36"/>
      <c r="J626" s="36"/>
      <c r="K626" s="36"/>
    </row>
    <row r="627" spans="1:11" x14ac:dyDescent="0.3">
      <c r="A627" s="36"/>
      <c r="B627" s="36"/>
      <c r="C627" s="36"/>
      <c r="D627" s="36"/>
      <c r="E627" s="36"/>
      <c r="F627" s="36"/>
      <c r="G627" s="36"/>
      <c r="H627" s="36"/>
      <c r="I627" s="36"/>
      <c r="J627" s="36"/>
      <c r="K627" s="36"/>
    </row>
    <row r="628" spans="1:11" x14ac:dyDescent="0.3">
      <c r="A628" s="36"/>
      <c r="B628" s="36"/>
      <c r="C628" s="36"/>
      <c r="D628" s="36"/>
      <c r="E628" s="36"/>
      <c r="F628" s="36"/>
      <c r="G628" s="36"/>
      <c r="H628" s="36"/>
      <c r="I628" s="36"/>
      <c r="J628" s="36"/>
      <c r="K628" s="36"/>
    </row>
    <row r="629" spans="1:11" x14ac:dyDescent="0.3">
      <c r="A629" s="36"/>
      <c r="B629" s="36"/>
      <c r="C629" s="36"/>
      <c r="D629" s="36"/>
      <c r="E629" s="36"/>
      <c r="F629" s="36"/>
      <c r="G629" s="36"/>
      <c r="H629" s="36"/>
      <c r="I629" s="36"/>
      <c r="J629" s="36"/>
      <c r="K629" s="36"/>
    </row>
    <row r="630" spans="1:11" x14ac:dyDescent="0.3">
      <c r="A630" s="36"/>
      <c r="B630" s="36"/>
      <c r="C630" s="36"/>
      <c r="D630" s="36"/>
      <c r="E630" s="36"/>
      <c r="F630" s="36"/>
      <c r="G630" s="36"/>
      <c r="H630" s="36"/>
      <c r="I630" s="36"/>
      <c r="J630" s="36"/>
      <c r="K630" s="36"/>
    </row>
    <row r="631" spans="1:11" x14ac:dyDescent="0.3">
      <c r="A631" s="36"/>
      <c r="B631" s="36"/>
      <c r="C631" s="36"/>
      <c r="D631" s="36"/>
      <c r="E631" s="36"/>
      <c r="F631" s="36"/>
      <c r="G631" s="36"/>
      <c r="H631" s="36"/>
      <c r="I631" s="36"/>
      <c r="J631" s="36"/>
      <c r="K631" s="36"/>
    </row>
    <row r="632" spans="1:11" x14ac:dyDescent="0.3">
      <c r="A632" s="36"/>
      <c r="B632" s="36"/>
      <c r="C632" s="36"/>
      <c r="D632" s="36"/>
      <c r="E632" s="36"/>
      <c r="F632" s="36"/>
      <c r="G632" s="36"/>
      <c r="H632" s="36"/>
      <c r="I632" s="36"/>
      <c r="J632" s="36"/>
      <c r="K632" s="36"/>
    </row>
    <row r="633" spans="1:11" x14ac:dyDescent="0.3">
      <c r="A633" s="36"/>
      <c r="B633" s="36"/>
      <c r="C633" s="36"/>
      <c r="D633" s="36"/>
      <c r="E633" s="36"/>
      <c r="F633" s="36"/>
      <c r="G633" s="36"/>
      <c r="H633" s="36"/>
      <c r="I633" s="36"/>
      <c r="J633" s="36"/>
      <c r="K633" s="36"/>
    </row>
    <row r="634" spans="1:11" x14ac:dyDescent="0.3">
      <c r="A634" s="36"/>
      <c r="B634" s="36"/>
      <c r="C634" s="36"/>
      <c r="D634" s="36"/>
      <c r="E634" s="36"/>
      <c r="F634" s="36"/>
      <c r="G634" s="36"/>
      <c r="H634" s="36"/>
      <c r="I634" s="36"/>
      <c r="J634" s="36"/>
      <c r="K634" s="36"/>
    </row>
    <row r="635" spans="1:11" x14ac:dyDescent="0.3">
      <c r="A635" s="36"/>
      <c r="B635" s="36"/>
      <c r="C635" s="36"/>
      <c r="D635" s="36"/>
      <c r="E635" s="36"/>
      <c r="F635" s="36"/>
      <c r="G635" s="36"/>
      <c r="H635" s="36"/>
      <c r="I635" s="36"/>
      <c r="J635" s="36"/>
      <c r="K635" s="36"/>
    </row>
    <row r="636" spans="1:11" x14ac:dyDescent="0.3">
      <c r="A636" s="36"/>
      <c r="B636" s="36"/>
      <c r="C636" s="36"/>
      <c r="D636" s="36"/>
      <c r="E636" s="36"/>
      <c r="F636" s="36"/>
      <c r="G636" s="36"/>
      <c r="H636" s="36"/>
      <c r="I636" s="36"/>
      <c r="J636" s="36"/>
      <c r="K636" s="36"/>
    </row>
    <row r="637" spans="1:11" x14ac:dyDescent="0.3">
      <c r="A637" s="36"/>
      <c r="B637" s="36"/>
      <c r="C637" s="36"/>
      <c r="D637" s="36"/>
      <c r="E637" s="36"/>
      <c r="F637" s="36"/>
      <c r="G637" s="36"/>
      <c r="H637" s="36"/>
      <c r="I637" s="36"/>
      <c r="J637" s="36"/>
      <c r="K637" s="36"/>
    </row>
    <row r="638" spans="1:11" x14ac:dyDescent="0.3">
      <c r="A638" s="36"/>
      <c r="B638" s="36"/>
      <c r="C638" s="36"/>
      <c r="D638" s="36"/>
      <c r="E638" s="36"/>
      <c r="F638" s="36"/>
      <c r="G638" s="36"/>
      <c r="H638" s="36"/>
      <c r="I638" s="36"/>
      <c r="J638" s="36"/>
      <c r="K638" s="36"/>
    </row>
    <row r="639" spans="1:11" x14ac:dyDescent="0.3">
      <c r="A639" s="36"/>
      <c r="B639" s="36"/>
      <c r="C639" s="36"/>
      <c r="D639" s="36"/>
      <c r="E639" s="36"/>
      <c r="F639" s="36"/>
      <c r="G639" s="36"/>
      <c r="H639" s="36"/>
      <c r="I639" s="36"/>
      <c r="J639" s="36"/>
      <c r="K639" s="36"/>
    </row>
    <row r="640" spans="1:11" x14ac:dyDescent="0.3">
      <c r="A640" s="36"/>
      <c r="B640" s="36"/>
      <c r="C640" s="36"/>
      <c r="D640" s="36"/>
      <c r="E640" s="36"/>
      <c r="F640" s="36"/>
      <c r="G640" s="36"/>
      <c r="H640" s="36"/>
      <c r="I640" s="36"/>
      <c r="J640" s="36"/>
      <c r="K640" s="36"/>
    </row>
    <row r="641" spans="1:11" x14ac:dyDescent="0.3">
      <c r="A641" s="36"/>
      <c r="B641" s="36"/>
      <c r="C641" s="36"/>
      <c r="D641" s="36"/>
      <c r="E641" s="36"/>
      <c r="F641" s="36"/>
      <c r="G641" s="36"/>
      <c r="H641" s="36"/>
      <c r="I641" s="36"/>
      <c r="J641" s="36"/>
      <c r="K641" s="36"/>
    </row>
    <row r="642" spans="1:11" x14ac:dyDescent="0.3">
      <c r="A642" s="36"/>
      <c r="B642" s="36"/>
      <c r="C642" s="36"/>
      <c r="D642" s="36"/>
      <c r="E642" s="36"/>
      <c r="F642" s="36"/>
      <c r="G642" s="36"/>
      <c r="H642" s="36"/>
      <c r="I642" s="36"/>
      <c r="J642" s="36"/>
      <c r="K642" s="36"/>
    </row>
    <row r="643" spans="1:11" x14ac:dyDescent="0.3">
      <c r="A643" s="36"/>
      <c r="B643" s="36"/>
      <c r="C643" s="36"/>
      <c r="D643" s="36"/>
      <c r="E643" s="36"/>
      <c r="F643" s="36"/>
      <c r="G643" s="36"/>
      <c r="H643" s="36"/>
      <c r="I643" s="36"/>
      <c r="J643" s="36"/>
      <c r="K643" s="36"/>
    </row>
    <row r="644" spans="1:11" x14ac:dyDescent="0.3">
      <c r="A644" s="36"/>
      <c r="B644" s="36"/>
      <c r="C644" s="36"/>
      <c r="D644" s="36"/>
      <c r="E644" s="36"/>
      <c r="F644" s="36"/>
      <c r="G644" s="36"/>
      <c r="H644" s="36"/>
      <c r="I644" s="36"/>
      <c r="J644" s="36"/>
      <c r="K644" s="36"/>
    </row>
    <row r="645" spans="1:11" x14ac:dyDescent="0.3">
      <c r="A645" s="36"/>
      <c r="B645" s="36"/>
      <c r="C645" s="36"/>
      <c r="D645" s="36"/>
      <c r="E645" s="36"/>
      <c r="F645" s="36"/>
      <c r="G645" s="36"/>
      <c r="H645" s="36"/>
      <c r="I645" s="36"/>
      <c r="J645" s="36"/>
      <c r="K645" s="36"/>
    </row>
    <row r="646" spans="1:11" x14ac:dyDescent="0.3">
      <c r="A646" s="36"/>
      <c r="B646" s="36"/>
      <c r="C646" s="36"/>
      <c r="D646" s="36"/>
      <c r="E646" s="36"/>
      <c r="F646" s="36"/>
      <c r="G646" s="36"/>
      <c r="H646" s="36"/>
      <c r="I646" s="36"/>
      <c r="J646" s="36"/>
      <c r="K646" s="36"/>
    </row>
    <row r="647" spans="1:11" x14ac:dyDescent="0.3">
      <c r="A647" s="36"/>
      <c r="B647" s="36"/>
      <c r="C647" s="36"/>
      <c r="D647" s="36"/>
      <c r="E647" s="36"/>
      <c r="F647" s="36"/>
      <c r="G647" s="36"/>
      <c r="H647" s="36"/>
      <c r="I647" s="36"/>
      <c r="J647" s="36"/>
      <c r="K647" s="36"/>
    </row>
    <row r="648" spans="1:11" x14ac:dyDescent="0.3">
      <c r="A648" s="36"/>
      <c r="B648" s="36"/>
      <c r="C648" s="36"/>
      <c r="D648" s="36"/>
      <c r="E648" s="36"/>
      <c r="F648" s="36"/>
      <c r="G648" s="36"/>
      <c r="H648" s="36"/>
      <c r="I648" s="36"/>
      <c r="J648" s="36"/>
      <c r="K648" s="36"/>
    </row>
    <row r="649" spans="1:11" x14ac:dyDescent="0.3">
      <c r="A649" s="36"/>
      <c r="B649" s="36"/>
      <c r="C649" s="36"/>
      <c r="D649" s="36"/>
      <c r="E649" s="36"/>
      <c r="F649" s="36"/>
      <c r="G649" s="36"/>
      <c r="H649" s="36"/>
      <c r="I649" s="36"/>
      <c r="J649" s="36"/>
      <c r="K649" s="36"/>
    </row>
    <row r="650" spans="1:11" x14ac:dyDescent="0.3">
      <c r="A650" s="36"/>
      <c r="B650" s="36"/>
      <c r="C650" s="36"/>
      <c r="D650" s="36"/>
      <c r="E650" s="36"/>
      <c r="F650" s="36"/>
      <c r="G650" s="36"/>
      <c r="H650" s="36"/>
      <c r="I650" s="36"/>
      <c r="J650" s="36"/>
      <c r="K650" s="36"/>
    </row>
    <row r="651" spans="1:11" x14ac:dyDescent="0.3">
      <c r="A651" s="36"/>
      <c r="B651" s="36"/>
      <c r="C651" s="36"/>
      <c r="D651" s="36"/>
      <c r="E651" s="36"/>
      <c r="F651" s="36"/>
      <c r="G651" s="36"/>
      <c r="H651" s="36"/>
      <c r="I651" s="36"/>
      <c r="J651" s="36"/>
      <c r="K651" s="36"/>
    </row>
    <row r="652" spans="1:11" x14ac:dyDescent="0.3">
      <c r="A652" s="36"/>
      <c r="B652" s="36"/>
      <c r="C652" s="36"/>
      <c r="D652" s="36"/>
      <c r="E652" s="36"/>
      <c r="F652" s="36"/>
      <c r="G652" s="36"/>
      <c r="H652" s="36"/>
      <c r="I652" s="36"/>
      <c r="J652" s="36"/>
      <c r="K652" s="36"/>
    </row>
    <row r="653" spans="1:11" x14ac:dyDescent="0.3">
      <c r="A653" s="36"/>
      <c r="B653" s="36"/>
      <c r="C653" s="36"/>
      <c r="D653" s="36"/>
      <c r="E653" s="36"/>
      <c r="F653" s="36"/>
      <c r="G653" s="36"/>
      <c r="H653" s="36"/>
      <c r="I653" s="36"/>
      <c r="J653" s="36"/>
      <c r="K653" s="36"/>
    </row>
    <row r="654" spans="1:11" x14ac:dyDescent="0.3">
      <c r="A654" s="36"/>
      <c r="B654" s="36"/>
      <c r="C654" s="36"/>
      <c r="D654" s="36"/>
      <c r="E654" s="36"/>
      <c r="F654" s="36"/>
      <c r="G654" s="36"/>
      <c r="H654" s="36"/>
      <c r="I654" s="36"/>
      <c r="J654" s="36"/>
      <c r="K654" s="36"/>
    </row>
    <row r="655" spans="1:11" x14ac:dyDescent="0.3">
      <c r="A655" s="36"/>
      <c r="B655" s="36"/>
      <c r="C655" s="36"/>
      <c r="D655" s="36"/>
      <c r="E655" s="36"/>
      <c r="F655" s="36"/>
      <c r="G655" s="36"/>
      <c r="H655" s="36"/>
      <c r="I655" s="36"/>
      <c r="J655" s="36"/>
      <c r="K655" s="36"/>
    </row>
    <row r="656" spans="1:11" x14ac:dyDescent="0.3">
      <c r="A656" s="36"/>
      <c r="B656" s="36"/>
      <c r="C656" s="36"/>
      <c r="D656" s="36"/>
      <c r="E656" s="36"/>
      <c r="F656" s="36"/>
      <c r="G656" s="36"/>
      <c r="H656" s="36"/>
      <c r="I656" s="36"/>
      <c r="J656" s="36"/>
      <c r="K656" s="36"/>
    </row>
    <row r="657" spans="1:11" x14ac:dyDescent="0.3">
      <c r="A657" s="36"/>
      <c r="B657" s="36"/>
      <c r="C657" s="36"/>
      <c r="D657" s="36"/>
      <c r="E657" s="36"/>
      <c r="F657" s="36"/>
      <c r="G657" s="36"/>
      <c r="H657" s="36"/>
      <c r="I657" s="36"/>
      <c r="J657" s="36"/>
      <c r="K657" s="36"/>
    </row>
    <row r="658" spans="1:11" x14ac:dyDescent="0.3">
      <c r="A658" s="36"/>
      <c r="B658" s="36"/>
      <c r="C658" s="36"/>
      <c r="D658" s="36"/>
      <c r="E658" s="36"/>
      <c r="F658" s="36"/>
      <c r="G658" s="36"/>
      <c r="H658" s="36"/>
      <c r="I658" s="36"/>
      <c r="J658" s="36"/>
      <c r="K658" s="36"/>
    </row>
    <row r="659" spans="1:11" x14ac:dyDescent="0.3">
      <c r="A659" s="36"/>
      <c r="B659" s="36"/>
      <c r="C659" s="36"/>
      <c r="D659" s="36"/>
      <c r="E659" s="36"/>
      <c r="F659" s="36"/>
      <c r="G659" s="36"/>
      <c r="H659" s="36"/>
      <c r="I659" s="36"/>
      <c r="J659" s="36"/>
      <c r="K659" s="36"/>
    </row>
    <row r="660" spans="1:11" x14ac:dyDescent="0.3">
      <c r="A660" s="36"/>
      <c r="B660" s="36"/>
      <c r="C660" s="36"/>
      <c r="D660" s="36"/>
      <c r="E660" s="36"/>
      <c r="F660" s="36"/>
      <c r="G660" s="36"/>
      <c r="H660" s="36"/>
      <c r="I660" s="36"/>
      <c r="J660" s="36"/>
      <c r="K660" s="36"/>
    </row>
    <row r="661" spans="1:11" x14ac:dyDescent="0.3">
      <c r="A661" s="36"/>
      <c r="B661" s="36"/>
      <c r="C661" s="36"/>
      <c r="D661" s="36"/>
      <c r="E661" s="36"/>
      <c r="F661" s="36"/>
      <c r="G661" s="36"/>
      <c r="H661" s="36"/>
      <c r="I661" s="36"/>
      <c r="J661" s="36"/>
      <c r="K661" s="36"/>
    </row>
    <row r="662" spans="1:11" x14ac:dyDescent="0.3">
      <c r="A662" s="36"/>
      <c r="B662" s="36"/>
      <c r="C662" s="36"/>
      <c r="D662" s="36"/>
      <c r="E662" s="36"/>
      <c r="F662" s="36"/>
      <c r="G662" s="36"/>
      <c r="H662" s="36"/>
      <c r="I662" s="36"/>
      <c r="J662" s="36"/>
      <c r="K662" s="36"/>
    </row>
    <row r="663" spans="1:11" x14ac:dyDescent="0.3">
      <c r="A663" s="36"/>
      <c r="B663" s="36"/>
      <c r="C663" s="36"/>
      <c r="D663" s="36"/>
      <c r="E663" s="36"/>
      <c r="F663" s="36"/>
      <c r="G663" s="36"/>
      <c r="H663" s="36"/>
      <c r="I663" s="36"/>
      <c r="J663" s="36"/>
      <c r="K663" s="36"/>
    </row>
    <row r="664" spans="1:11" x14ac:dyDescent="0.3">
      <c r="A664" s="36"/>
      <c r="B664" s="36"/>
      <c r="C664" s="36"/>
      <c r="D664" s="36"/>
      <c r="E664" s="36"/>
      <c r="F664" s="36"/>
      <c r="G664" s="36"/>
      <c r="H664" s="36"/>
      <c r="I664" s="36"/>
      <c r="J664" s="36"/>
      <c r="K664" s="36"/>
    </row>
    <row r="665" spans="1:11" x14ac:dyDescent="0.3">
      <c r="A665" s="36"/>
      <c r="B665" s="36"/>
      <c r="C665" s="36"/>
      <c r="D665" s="36"/>
      <c r="E665" s="36"/>
      <c r="F665" s="36"/>
      <c r="G665" s="36"/>
      <c r="H665" s="36"/>
      <c r="I665" s="36"/>
      <c r="J665" s="36"/>
      <c r="K665" s="36"/>
    </row>
    <row r="666" spans="1:11" x14ac:dyDescent="0.3">
      <c r="A666" s="36"/>
      <c r="B666" s="36"/>
      <c r="C666" s="36"/>
      <c r="D666" s="36"/>
      <c r="E666" s="36"/>
      <c r="F666" s="36"/>
      <c r="G666" s="36"/>
      <c r="H666" s="36"/>
      <c r="I666" s="36"/>
      <c r="J666" s="36"/>
      <c r="K666" s="36"/>
    </row>
    <row r="667" spans="1:11" x14ac:dyDescent="0.3">
      <c r="A667" s="36"/>
      <c r="B667" s="36"/>
      <c r="C667" s="36"/>
      <c r="D667" s="36"/>
      <c r="E667" s="36"/>
      <c r="F667" s="36"/>
      <c r="G667" s="36"/>
      <c r="H667" s="36"/>
      <c r="I667" s="36"/>
      <c r="J667" s="36"/>
      <c r="K667" s="36"/>
    </row>
    <row r="668" spans="1:11" x14ac:dyDescent="0.3">
      <c r="A668" s="36"/>
      <c r="B668" s="36"/>
      <c r="C668" s="36"/>
      <c r="D668" s="36"/>
      <c r="E668" s="36"/>
      <c r="F668" s="36"/>
      <c r="G668" s="36"/>
      <c r="H668" s="36"/>
      <c r="I668" s="36"/>
      <c r="J668" s="36"/>
      <c r="K668" s="36"/>
    </row>
    <row r="669" spans="1:11" x14ac:dyDescent="0.3">
      <c r="A669" s="36"/>
      <c r="B669" s="36"/>
      <c r="C669" s="36"/>
      <c r="D669" s="36"/>
      <c r="E669" s="36"/>
      <c r="F669" s="36"/>
      <c r="G669" s="36"/>
      <c r="H669" s="36"/>
      <c r="I669" s="36"/>
      <c r="J669" s="36"/>
      <c r="K669" s="36"/>
    </row>
    <row r="670" spans="1:11" x14ac:dyDescent="0.3">
      <c r="A670" s="36"/>
      <c r="B670" s="36"/>
      <c r="C670" s="36"/>
      <c r="D670" s="36"/>
      <c r="E670" s="36"/>
      <c r="F670" s="36"/>
      <c r="G670" s="36"/>
      <c r="H670" s="36"/>
      <c r="I670" s="36"/>
      <c r="J670" s="36"/>
      <c r="K670" s="36"/>
    </row>
    <row r="671" spans="1:11" x14ac:dyDescent="0.3">
      <c r="A671" s="36"/>
      <c r="B671" s="36"/>
      <c r="C671" s="36"/>
      <c r="D671" s="36"/>
      <c r="E671" s="36"/>
      <c r="F671" s="36"/>
      <c r="G671" s="36"/>
      <c r="H671" s="36"/>
      <c r="I671" s="36"/>
      <c r="J671" s="36"/>
      <c r="K671" s="36"/>
    </row>
    <row r="672" spans="1:11" x14ac:dyDescent="0.3">
      <c r="A672" s="36"/>
      <c r="B672" s="36"/>
      <c r="C672" s="36"/>
      <c r="D672" s="36"/>
      <c r="E672" s="36"/>
      <c r="F672" s="36"/>
      <c r="G672" s="36"/>
      <c r="H672" s="36"/>
      <c r="I672" s="36"/>
      <c r="J672" s="36"/>
      <c r="K672" s="36"/>
    </row>
    <row r="673" spans="1:11" x14ac:dyDescent="0.3">
      <c r="A673" s="36"/>
      <c r="B673" s="36"/>
      <c r="C673" s="36"/>
      <c r="D673" s="36"/>
      <c r="E673" s="36"/>
      <c r="F673" s="36"/>
      <c r="G673" s="36"/>
      <c r="H673" s="36"/>
      <c r="I673" s="36"/>
      <c r="J673" s="36"/>
      <c r="K673" s="36"/>
    </row>
    <row r="674" spans="1:11" x14ac:dyDescent="0.3">
      <c r="A674" s="36"/>
      <c r="B674" s="36"/>
      <c r="C674" s="36"/>
      <c r="D674" s="36"/>
      <c r="E674" s="36"/>
      <c r="F674" s="36"/>
      <c r="G674" s="36"/>
      <c r="H674" s="36"/>
      <c r="I674" s="36"/>
      <c r="J674" s="36"/>
      <c r="K674" s="36"/>
    </row>
    <row r="675" spans="1:11" x14ac:dyDescent="0.3">
      <c r="A675" s="36"/>
      <c r="B675" s="36"/>
      <c r="C675" s="36"/>
      <c r="D675" s="36"/>
      <c r="E675" s="36"/>
      <c r="F675" s="36"/>
      <c r="G675" s="36"/>
      <c r="H675" s="36"/>
      <c r="I675" s="36"/>
      <c r="J675" s="36"/>
      <c r="K675" s="36"/>
    </row>
    <row r="676" spans="1:11" x14ac:dyDescent="0.3">
      <c r="A676" s="36"/>
      <c r="B676" s="36"/>
      <c r="C676" s="36"/>
      <c r="D676" s="36"/>
      <c r="E676" s="36"/>
      <c r="F676" s="36"/>
      <c r="G676" s="36"/>
      <c r="H676" s="36"/>
      <c r="I676" s="36"/>
      <c r="J676" s="36"/>
      <c r="K676" s="36"/>
    </row>
    <row r="677" spans="1:11" x14ac:dyDescent="0.3">
      <c r="A677" s="36"/>
      <c r="B677" s="36"/>
      <c r="C677" s="36"/>
      <c r="D677" s="36"/>
      <c r="E677" s="36"/>
      <c r="F677" s="36"/>
      <c r="G677" s="36"/>
      <c r="H677" s="36"/>
      <c r="I677" s="36"/>
      <c r="J677" s="36"/>
      <c r="K677" s="36"/>
    </row>
    <row r="678" spans="1:11" x14ac:dyDescent="0.3">
      <c r="A678" s="36"/>
      <c r="B678" s="36"/>
      <c r="C678" s="36"/>
      <c r="D678" s="36"/>
      <c r="E678" s="36"/>
      <c r="F678" s="36"/>
      <c r="G678" s="36"/>
      <c r="H678" s="36"/>
      <c r="I678" s="36"/>
      <c r="J678" s="36"/>
      <c r="K678" s="36"/>
    </row>
    <row r="679" spans="1:11" x14ac:dyDescent="0.3">
      <c r="A679" s="36"/>
      <c r="B679" s="36"/>
      <c r="C679" s="36"/>
      <c r="D679" s="36"/>
      <c r="E679" s="36"/>
      <c r="F679" s="36"/>
      <c r="G679" s="36"/>
      <c r="H679" s="36"/>
      <c r="I679" s="36"/>
      <c r="J679" s="36"/>
      <c r="K679" s="36"/>
    </row>
    <row r="680" spans="1:11" x14ac:dyDescent="0.3">
      <c r="A680" s="36"/>
      <c r="B680" s="36"/>
      <c r="C680" s="36"/>
      <c r="D680" s="36"/>
      <c r="E680" s="36"/>
      <c r="F680" s="36"/>
      <c r="G680" s="36"/>
      <c r="H680" s="36"/>
      <c r="I680" s="36"/>
      <c r="J680" s="36"/>
      <c r="K680" s="36"/>
    </row>
    <row r="681" spans="1:11" x14ac:dyDescent="0.3">
      <c r="A681" s="36"/>
      <c r="B681" s="36"/>
      <c r="C681" s="36"/>
      <c r="D681" s="36"/>
      <c r="E681" s="36"/>
      <c r="F681" s="36"/>
      <c r="G681" s="36"/>
      <c r="H681" s="36"/>
      <c r="I681" s="36"/>
      <c r="J681" s="36"/>
      <c r="K681" s="36"/>
    </row>
    <row r="682" spans="1:11" x14ac:dyDescent="0.3">
      <c r="A682" s="36"/>
      <c r="B682" s="36"/>
      <c r="C682" s="36"/>
      <c r="D682" s="36"/>
      <c r="E682" s="36"/>
      <c r="F682" s="36"/>
      <c r="G682" s="36"/>
      <c r="H682" s="36"/>
      <c r="I682" s="36"/>
      <c r="J682" s="36"/>
      <c r="K682" s="36"/>
    </row>
    <row r="683" spans="1:11" x14ac:dyDescent="0.3">
      <c r="A683" s="36"/>
      <c r="B683" s="36"/>
      <c r="C683" s="36"/>
      <c r="D683" s="36"/>
      <c r="E683" s="36"/>
      <c r="F683" s="36"/>
      <c r="G683" s="36"/>
      <c r="H683" s="36"/>
      <c r="I683" s="36"/>
      <c r="J683" s="36"/>
      <c r="K683" s="36"/>
    </row>
    <row r="684" spans="1:11" x14ac:dyDescent="0.3">
      <c r="A684" s="36"/>
      <c r="B684" s="36"/>
      <c r="C684" s="36"/>
      <c r="D684" s="36"/>
      <c r="E684" s="36"/>
      <c r="F684" s="36"/>
      <c r="G684" s="36"/>
      <c r="H684" s="36"/>
      <c r="I684" s="36"/>
      <c r="J684" s="36"/>
      <c r="K684" s="36"/>
    </row>
    <row r="685" spans="1:11" x14ac:dyDescent="0.3">
      <c r="A685" s="36"/>
      <c r="B685" s="36"/>
      <c r="C685" s="36"/>
      <c r="D685" s="36"/>
      <c r="E685" s="36"/>
      <c r="F685" s="36"/>
      <c r="G685" s="36"/>
      <c r="H685" s="36"/>
      <c r="I685" s="36"/>
      <c r="J685" s="36"/>
      <c r="K685" s="36"/>
    </row>
    <row r="686" spans="1:11" x14ac:dyDescent="0.3">
      <c r="A686" s="36"/>
      <c r="B686" s="36"/>
      <c r="C686" s="36"/>
      <c r="D686" s="36"/>
      <c r="E686" s="36"/>
      <c r="F686" s="36"/>
      <c r="G686" s="36"/>
      <c r="H686" s="36"/>
      <c r="I686" s="36"/>
      <c r="J686" s="36"/>
      <c r="K686" s="36"/>
    </row>
    <row r="687" spans="1:11" x14ac:dyDescent="0.3">
      <c r="A687" s="36"/>
      <c r="B687" s="36"/>
      <c r="C687" s="36"/>
      <c r="D687" s="36"/>
      <c r="E687" s="36"/>
      <c r="F687" s="36"/>
      <c r="G687" s="36"/>
      <c r="H687" s="36"/>
      <c r="I687" s="36"/>
      <c r="J687" s="36"/>
      <c r="K687" s="36"/>
    </row>
    <row r="688" spans="1:11" x14ac:dyDescent="0.3">
      <c r="A688" s="36"/>
      <c r="B688" s="36"/>
      <c r="C688" s="36"/>
      <c r="D688" s="36"/>
      <c r="E688" s="36"/>
      <c r="F688" s="36"/>
      <c r="G688" s="36"/>
      <c r="H688" s="36"/>
      <c r="I688" s="36"/>
      <c r="J688" s="36"/>
      <c r="K688" s="36"/>
    </row>
    <row r="689" spans="1:11" x14ac:dyDescent="0.3">
      <c r="A689" s="36"/>
      <c r="B689" s="36"/>
      <c r="C689" s="36"/>
      <c r="D689" s="36"/>
      <c r="E689" s="36"/>
      <c r="F689" s="36"/>
      <c r="G689" s="36"/>
      <c r="H689" s="36"/>
      <c r="I689" s="36"/>
      <c r="J689" s="36"/>
      <c r="K689" s="36"/>
    </row>
    <row r="690" spans="1:11" x14ac:dyDescent="0.3">
      <c r="A690" s="36"/>
      <c r="B690" s="36"/>
      <c r="C690" s="36"/>
      <c r="D690" s="36"/>
      <c r="E690" s="36"/>
      <c r="F690" s="36"/>
      <c r="G690" s="36"/>
      <c r="H690" s="36"/>
      <c r="I690" s="36"/>
      <c r="J690" s="36"/>
      <c r="K690" s="36"/>
    </row>
    <row r="691" spans="1:11" x14ac:dyDescent="0.3">
      <c r="A691" s="36"/>
      <c r="B691" s="36"/>
      <c r="C691" s="36"/>
      <c r="D691" s="36"/>
      <c r="E691" s="36"/>
      <c r="F691" s="36"/>
      <c r="G691" s="36"/>
      <c r="H691" s="36"/>
      <c r="I691" s="36"/>
      <c r="J691" s="36"/>
      <c r="K691" s="36"/>
    </row>
    <row r="692" spans="1:11" x14ac:dyDescent="0.3">
      <c r="A692" s="36"/>
      <c r="B692" s="36"/>
      <c r="C692" s="36"/>
      <c r="D692" s="36"/>
      <c r="E692" s="36"/>
      <c r="F692" s="36"/>
      <c r="G692" s="36"/>
      <c r="H692" s="36"/>
      <c r="I692" s="36"/>
      <c r="J692" s="36"/>
      <c r="K692" s="36"/>
    </row>
    <row r="693" spans="1:11" x14ac:dyDescent="0.3">
      <c r="A693" s="36"/>
      <c r="B693" s="36"/>
      <c r="C693" s="36"/>
      <c r="D693" s="36"/>
      <c r="E693" s="36"/>
      <c r="F693" s="36"/>
      <c r="G693" s="36"/>
      <c r="H693" s="36"/>
      <c r="I693" s="36"/>
      <c r="J693" s="36"/>
      <c r="K693" s="36"/>
    </row>
    <row r="694" spans="1:11" x14ac:dyDescent="0.3">
      <c r="A694" s="36"/>
      <c r="B694" s="36"/>
      <c r="C694" s="36"/>
      <c r="D694" s="36"/>
      <c r="E694" s="36"/>
      <c r="F694" s="36"/>
      <c r="G694" s="36"/>
      <c r="H694" s="36"/>
      <c r="I694" s="36"/>
      <c r="J694" s="36"/>
      <c r="K694" s="36"/>
    </row>
    <row r="695" spans="1:11" x14ac:dyDescent="0.3">
      <c r="A695" s="36"/>
      <c r="B695" s="36"/>
      <c r="C695" s="36"/>
      <c r="D695" s="36"/>
      <c r="E695" s="36"/>
      <c r="F695" s="36"/>
      <c r="G695" s="36"/>
      <c r="H695" s="36"/>
      <c r="I695" s="36"/>
      <c r="J695" s="36"/>
      <c r="K695" s="36"/>
    </row>
    <row r="696" spans="1:11" x14ac:dyDescent="0.3">
      <c r="A696" s="36"/>
      <c r="B696" s="36"/>
      <c r="C696" s="36"/>
      <c r="D696" s="36"/>
      <c r="E696" s="36"/>
      <c r="F696" s="36"/>
      <c r="G696" s="36"/>
      <c r="H696" s="36"/>
      <c r="I696" s="36"/>
      <c r="J696" s="36"/>
      <c r="K696" s="36"/>
    </row>
    <row r="697" spans="1:11" x14ac:dyDescent="0.3">
      <c r="A697" s="36"/>
      <c r="B697" s="36"/>
      <c r="C697" s="36"/>
      <c r="D697" s="36"/>
      <c r="E697" s="36"/>
      <c r="F697" s="36"/>
      <c r="G697" s="36"/>
      <c r="H697" s="36"/>
      <c r="I697" s="36"/>
      <c r="J697" s="36"/>
      <c r="K697" s="36"/>
    </row>
    <row r="698" spans="1:11" x14ac:dyDescent="0.3">
      <c r="A698" s="36"/>
      <c r="B698" s="36"/>
      <c r="C698" s="36"/>
      <c r="D698" s="36"/>
      <c r="E698" s="36"/>
      <c r="F698" s="36"/>
      <c r="G698" s="36"/>
      <c r="H698" s="36"/>
      <c r="I698" s="36"/>
      <c r="J698" s="36"/>
      <c r="K698" s="36"/>
    </row>
    <row r="699" spans="1:11" x14ac:dyDescent="0.3">
      <c r="A699" s="36"/>
      <c r="B699" s="36"/>
      <c r="C699" s="36"/>
      <c r="D699" s="36"/>
      <c r="E699" s="36"/>
      <c r="F699" s="36"/>
      <c r="G699" s="36"/>
      <c r="H699" s="36"/>
      <c r="I699" s="36"/>
      <c r="J699" s="36"/>
      <c r="K699" s="36"/>
    </row>
    <row r="700" spans="1:11" x14ac:dyDescent="0.3">
      <c r="A700" s="36"/>
      <c r="B700" s="36"/>
      <c r="C700" s="36"/>
      <c r="D700" s="36"/>
      <c r="E700" s="36"/>
      <c r="F700" s="36"/>
      <c r="G700" s="36"/>
      <c r="H700" s="36"/>
      <c r="I700" s="36"/>
      <c r="J700" s="36"/>
      <c r="K700" s="36"/>
    </row>
    <row r="701" spans="1:11" x14ac:dyDescent="0.3">
      <c r="A701" s="36"/>
      <c r="B701" s="36"/>
      <c r="C701" s="36"/>
      <c r="D701" s="36"/>
      <c r="E701" s="36"/>
      <c r="F701" s="36"/>
      <c r="G701" s="36"/>
      <c r="H701" s="36"/>
      <c r="I701" s="36"/>
      <c r="J701" s="36"/>
      <c r="K701" s="36"/>
    </row>
    <row r="702" spans="1:11" x14ac:dyDescent="0.3">
      <c r="A702" s="36"/>
      <c r="B702" s="36"/>
      <c r="C702" s="36"/>
      <c r="D702" s="36"/>
      <c r="E702" s="36"/>
      <c r="F702" s="36"/>
      <c r="G702" s="36"/>
      <c r="H702" s="36"/>
      <c r="I702" s="36"/>
      <c r="J702" s="36"/>
      <c r="K702" s="36"/>
    </row>
    <row r="703" spans="1:11" x14ac:dyDescent="0.3">
      <c r="A703" s="36"/>
      <c r="B703" s="36"/>
      <c r="C703" s="36"/>
      <c r="D703" s="36"/>
      <c r="E703" s="36"/>
      <c r="F703" s="36"/>
      <c r="G703" s="36"/>
      <c r="H703" s="36"/>
      <c r="I703" s="36"/>
      <c r="J703" s="36"/>
      <c r="K703" s="36"/>
    </row>
    <row r="704" spans="1:11" x14ac:dyDescent="0.3">
      <c r="A704" s="36"/>
      <c r="B704" s="36"/>
      <c r="C704" s="36"/>
      <c r="D704" s="36"/>
      <c r="E704" s="36"/>
      <c r="F704" s="36"/>
      <c r="G704" s="36"/>
      <c r="H704" s="36"/>
      <c r="I704" s="36"/>
      <c r="J704" s="36"/>
      <c r="K704" s="36"/>
    </row>
    <row r="705" spans="1:11" x14ac:dyDescent="0.3">
      <c r="A705" s="36"/>
      <c r="B705" s="36"/>
      <c r="C705" s="36"/>
      <c r="D705" s="36"/>
      <c r="E705" s="36"/>
      <c r="F705" s="36"/>
      <c r="G705" s="36"/>
      <c r="H705" s="36"/>
      <c r="I705" s="36"/>
      <c r="J705" s="36"/>
      <c r="K705" s="36"/>
    </row>
    <row r="706" spans="1:11" x14ac:dyDescent="0.3">
      <c r="A706" s="36"/>
      <c r="B706" s="36"/>
      <c r="C706" s="36"/>
      <c r="D706" s="36"/>
      <c r="E706" s="36"/>
      <c r="F706" s="36"/>
      <c r="G706" s="36"/>
      <c r="H706" s="36"/>
      <c r="I706" s="36"/>
      <c r="J706" s="36"/>
      <c r="K706" s="36"/>
    </row>
    <row r="707" spans="1:11" x14ac:dyDescent="0.3">
      <c r="A707" s="36"/>
      <c r="B707" s="36"/>
      <c r="C707" s="36"/>
      <c r="D707" s="36"/>
      <c r="E707" s="36"/>
      <c r="F707" s="36"/>
      <c r="G707" s="36"/>
      <c r="H707" s="36"/>
      <c r="I707" s="36"/>
      <c r="J707" s="36"/>
      <c r="K707" s="36"/>
    </row>
    <row r="708" spans="1:11" x14ac:dyDescent="0.3">
      <c r="A708" s="36"/>
      <c r="B708" s="36"/>
      <c r="C708" s="36"/>
      <c r="D708" s="36"/>
      <c r="E708" s="36"/>
      <c r="F708" s="36"/>
      <c r="G708" s="36"/>
      <c r="H708" s="36"/>
      <c r="I708" s="36"/>
      <c r="J708" s="36"/>
      <c r="K708" s="36"/>
    </row>
    <row r="709" spans="1:11" x14ac:dyDescent="0.3">
      <c r="A709" s="36"/>
      <c r="B709" s="36"/>
      <c r="C709" s="36"/>
      <c r="D709" s="36"/>
      <c r="E709" s="36"/>
      <c r="F709" s="36"/>
      <c r="G709" s="36"/>
      <c r="H709" s="36"/>
      <c r="I709" s="36"/>
      <c r="J709" s="36"/>
      <c r="K709" s="36"/>
    </row>
    <row r="710" spans="1:11" x14ac:dyDescent="0.3">
      <c r="A710" s="36"/>
      <c r="B710" s="36"/>
      <c r="C710" s="36"/>
      <c r="D710" s="36"/>
      <c r="E710" s="36"/>
      <c r="F710" s="36"/>
      <c r="G710" s="36"/>
      <c r="H710" s="36"/>
      <c r="I710" s="36"/>
      <c r="J710" s="36"/>
      <c r="K710" s="36"/>
    </row>
    <row r="711" spans="1:11" x14ac:dyDescent="0.3">
      <c r="A711" s="36"/>
      <c r="B711" s="36"/>
      <c r="C711" s="36"/>
      <c r="D711" s="36"/>
      <c r="E711" s="36"/>
      <c r="F711" s="36"/>
      <c r="G711" s="36"/>
      <c r="H711" s="36"/>
      <c r="I711" s="36"/>
      <c r="J711" s="36"/>
      <c r="K711" s="36"/>
    </row>
    <row r="712" spans="1:11" x14ac:dyDescent="0.3">
      <c r="A712" s="36"/>
      <c r="B712" s="36"/>
      <c r="C712" s="36"/>
      <c r="D712" s="36"/>
      <c r="E712" s="36"/>
      <c r="F712" s="36"/>
      <c r="G712" s="36"/>
      <c r="H712" s="36"/>
      <c r="I712" s="36"/>
      <c r="J712" s="36"/>
      <c r="K712" s="36"/>
    </row>
    <row r="713" spans="1:11" x14ac:dyDescent="0.3">
      <c r="A713" s="36"/>
      <c r="B713" s="36"/>
      <c r="C713" s="36"/>
      <c r="D713" s="36"/>
      <c r="E713" s="36"/>
      <c r="F713" s="36"/>
      <c r="G713" s="36"/>
      <c r="H713" s="36"/>
      <c r="I713" s="36"/>
      <c r="J713" s="36"/>
      <c r="K713" s="36"/>
    </row>
    <row r="714" spans="1:11" x14ac:dyDescent="0.3">
      <c r="A714" s="36"/>
      <c r="B714" s="36"/>
      <c r="C714" s="36"/>
      <c r="D714" s="36"/>
      <c r="E714" s="36"/>
      <c r="F714" s="36"/>
      <c r="G714" s="36"/>
      <c r="H714" s="36"/>
      <c r="I714" s="36"/>
      <c r="J714" s="36"/>
      <c r="K714" s="36"/>
    </row>
    <row r="715" spans="1:11" x14ac:dyDescent="0.3">
      <c r="A715" s="36"/>
      <c r="B715" s="36"/>
      <c r="C715" s="36"/>
      <c r="D715" s="36"/>
      <c r="E715" s="36"/>
      <c r="F715" s="36"/>
      <c r="G715" s="36"/>
      <c r="H715" s="36"/>
      <c r="I715" s="36"/>
      <c r="J715" s="36"/>
      <c r="K715" s="36"/>
    </row>
    <row r="716" spans="1:11" x14ac:dyDescent="0.3">
      <c r="A716" s="36"/>
      <c r="B716" s="36"/>
      <c r="C716" s="36"/>
      <c r="D716" s="36"/>
      <c r="E716" s="36"/>
      <c r="F716" s="36"/>
      <c r="G716" s="36"/>
      <c r="H716" s="36"/>
      <c r="I716" s="36"/>
      <c r="J716" s="36"/>
      <c r="K716" s="36"/>
    </row>
    <row r="717" spans="1:11" x14ac:dyDescent="0.3">
      <c r="A717" s="36"/>
      <c r="B717" s="36"/>
      <c r="C717" s="36"/>
      <c r="D717" s="36"/>
      <c r="E717" s="36"/>
      <c r="F717" s="36"/>
      <c r="G717" s="36"/>
      <c r="H717" s="36"/>
      <c r="I717" s="36"/>
      <c r="J717" s="36"/>
      <c r="K717" s="36"/>
    </row>
    <row r="718" spans="1:11" x14ac:dyDescent="0.3">
      <c r="A718" s="36"/>
      <c r="B718" s="36"/>
      <c r="C718" s="36"/>
      <c r="D718" s="36"/>
      <c r="E718" s="36"/>
      <c r="F718" s="36"/>
      <c r="G718" s="36"/>
      <c r="H718" s="36"/>
      <c r="I718" s="36"/>
      <c r="J718" s="36"/>
      <c r="K718" s="36"/>
    </row>
    <row r="719" spans="1:11" x14ac:dyDescent="0.3">
      <c r="A719" s="36"/>
      <c r="B719" s="36"/>
      <c r="C719" s="36"/>
      <c r="D719" s="36"/>
      <c r="E719" s="36"/>
      <c r="F719" s="36"/>
      <c r="G719" s="36"/>
      <c r="H719" s="36"/>
      <c r="I719" s="36"/>
      <c r="J719" s="36"/>
      <c r="K719" s="36"/>
    </row>
    <row r="720" spans="1:11" x14ac:dyDescent="0.3">
      <c r="A720" s="36"/>
      <c r="B720" s="36"/>
      <c r="C720" s="36"/>
      <c r="D720" s="36"/>
      <c r="E720" s="36"/>
      <c r="F720" s="36"/>
      <c r="G720" s="36"/>
      <c r="H720" s="36"/>
      <c r="I720" s="36"/>
      <c r="J720" s="36"/>
      <c r="K720" s="36"/>
    </row>
    <row r="721" spans="1:11" x14ac:dyDescent="0.3">
      <c r="A721" s="36"/>
      <c r="B721" s="36"/>
      <c r="C721" s="36"/>
      <c r="D721" s="36"/>
      <c r="E721" s="36"/>
      <c r="F721" s="36"/>
      <c r="G721" s="36"/>
      <c r="H721" s="36"/>
      <c r="I721" s="36"/>
      <c r="J721" s="36"/>
      <c r="K721" s="36"/>
    </row>
    <row r="722" spans="1:11" x14ac:dyDescent="0.3">
      <c r="A722" s="36"/>
      <c r="B722" s="36"/>
      <c r="C722" s="36"/>
      <c r="D722" s="36"/>
      <c r="E722" s="36"/>
      <c r="F722" s="36"/>
      <c r="G722" s="36"/>
      <c r="H722" s="36"/>
      <c r="I722" s="36"/>
      <c r="J722" s="36"/>
      <c r="K722" s="36"/>
    </row>
    <row r="723" spans="1:11" x14ac:dyDescent="0.3">
      <c r="A723" s="36"/>
      <c r="B723" s="36"/>
      <c r="C723" s="36"/>
      <c r="D723" s="36"/>
      <c r="E723" s="36"/>
      <c r="F723" s="36"/>
      <c r="G723" s="36"/>
      <c r="H723" s="36"/>
      <c r="I723" s="36"/>
      <c r="J723" s="36"/>
      <c r="K723" s="36"/>
    </row>
    <row r="724" spans="1:11" x14ac:dyDescent="0.3">
      <c r="A724" s="36"/>
      <c r="B724" s="36"/>
      <c r="C724" s="36"/>
      <c r="D724" s="36"/>
      <c r="E724" s="36"/>
      <c r="F724" s="36"/>
      <c r="G724" s="36"/>
      <c r="H724" s="36"/>
      <c r="I724" s="36"/>
      <c r="J724" s="36"/>
      <c r="K724" s="36"/>
    </row>
    <row r="725" spans="1:11" x14ac:dyDescent="0.3">
      <c r="A725" s="36"/>
      <c r="B725" s="36"/>
      <c r="C725" s="36"/>
      <c r="D725" s="36"/>
      <c r="E725" s="36"/>
      <c r="F725" s="36"/>
      <c r="G725" s="36"/>
      <c r="H725" s="36"/>
      <c r="I725" s="36"/>
      <c r="J725" s="36"/>
      <c r="K725" s="36"/>
    </row>
    <row r="726" spans="1:11" x14ac:dyDescent="0.3">
      <c r="A726" s="36"/>
      <c r="B726" s="36"/>
      <c r="C726" s="36"/>
      <c r="D726" s="36"/>
      <c r="E726" s="36"/>
      <c r="F726" s="36"/>
      <c r="G726" s="36"/>
      <c r="H726" s="36"/>
      <c r="I726" s="36"/>
      <c r="J726" s="36"/>
      <c r="K726" s="36"/>
    </row>
    <row r="727" spans="1:11" x14ac:dyDescent="0.3">
      <c r="A727" s="36"/>
      <c r="B727" s="36"/>
      <c r="C727" s="36"/>
      <c r="D727" s="36"/>
      <c r="E727" s="36"/>
      <c r="F727" s="36"/>
      <c r="G727" s="36"/>
      <c r="H727" s="36"/>
      <c r="I727" s="36"/>
      <c r="J727" s="36"/>
      <c r="K727" s="36"/>
    </row>
    <row r="728" spans="1:11" x14ac:dyDescent="0.3">
      <c r="A728" s="36"/>
      <c r="B728" s="36"/>
      <c r="C728" s="36"/>
      <c r="D728" s="36"/>
      <c r="E728" s="36"/>
      <c r="F728" s="36"/>
      <c r="G728" s="36"/>
      <c r="H728" s="36"/>
      <c r="I728" s="36"/>
      <c r="J728" s="36"/>
      <c r="K728" s="36"/>
    </row>
    <row r="729" spans="1:11" x14ac:dyDescent="0.3">
      <c r="A729" s="36"/>
      <c r="B729" s="36"/>
      <c r="C729" s="36"/>
      <c r="D729" s="36"/>
      <c r="E729" s="36"/>
      <c r="F729" s="36"/>
      <c r="G729" s="36"/>
      <c r="H729" s="36"/>
      <c r="I729" s="36"/>
      <c r="J729" s="36"/>
      <c r="K729" s="36"/>
    </row>
    <row r="730" spans="1:11" x14ac:dyDescent="0.3">
      <c r="A730" s="36"/>
      <c r="B730" s="36"/>
      <c r="C730" s="36"/>
      <c r="D730" s="36"/>
      <c r="E730" s="36"/>
      <c r="F730" s="36"/>
      <c r="G730" s="36"/>
      <c r="H730" s="36"/>
      <c r="I730" s="36"/>
      <c r="J730" s="36"/>
      <c r="K730" s="36"/>
    </row>
    <row r="731" spans="1:11" x14ac:dyDescent="0.3">
      <c r="A731" s="36"/>
      <c r="B731" s="36"/>
      <c r="C731" s="36"/>
      <c r="D731" s="36"/>
      <c r="E731" s="36"/>
      <c r="F731" s="36"/>
      <c r="G731" s="36"/>
      <c r="H731" s="36"/>
      <c r="I731" s="36"/>
      <c r="J731" s="36"/>
      <c r="K731" s="36"/>
    </row>
    <row r="732" spans="1:11" x14ac:dyDescent="0.3">
      <c r="A732" s="36"/>
      <c r="B732" s="36"/>
      <c r="C732" s="36"/>
      <c r="D732" s="36"/>
      <c r="E732" s="36"/>
      <c r="F732" s="36"/>
      <c r="G732" s="36"/>
      <c r="H732" s="36"/>
      <c r="I732" s="36"/>
      <c r="J732" s="36"/>
      <c r="K732" s="36"/>
    </row>
    <row r="733" spans="1:11" x14ac:dyDescent="0.3">
      <c r="A733" s="36"/>
      <c r="B733" s="36"/>
      <c r="C733" s="36"/>
      <c r="D733" s="36"/>
      <c r="E733" s="36"/>
      <c r="F733" s="36"/>
      <c r="G733" s="36"/>
      <c r="H733" s="36"/>
      <c r="I733" s="36"/>
      <c r="J733" s="36"/>
      <c r="K733" s="36"/>
    </row>
    <row r="734" spans="1:11" x14ac:dyDescent="0.3">
      <c r="A734" s="36"/>
      <c r="B734" s="36"/>
      <c r="C734" s="36"/>
      <c r="D734" s="36"/>
      <c r="E734" s="36"/>
      <c r="F734" s="36"/>
      <c r="G734" s="36"/>
      <c r="H734" s="36"/>
      <c r="I734" s="36"/>
      <c r="J734" s="36"/>
      <c r="K734" s="36"/>
    </row>
    <row r="735" spans="1:11" x14ac:dyDescent="0.3">
      <c r="A735" s="36"/>
      <c r="B735" s="36"/>
      <c r="C735" s="36"/>
      <c r="D735" s="36"/>
      <c r="E735" s="36"/>
      <c r="F735" s="36"/>
      <c r="G735" s="36"/>
      <c r="H735" s="36"/>
      <c r="I735" s="36"/>
      <c r="J735" s="36"/>
      <c r="K735" s="36"/>
    </row>
    <row r="736" spans="1:11" x14ac:dyDescent="0.3">
      <c r="A736" s="36"/>
      <c r="B736" s="36"/>
      <c r="C736" s="36"/>
      <c r="D736" s="36"/>
      <c r="E736" s="36"/>
      <c r="F736" s="36"/>
      <c r="G736" s="36"/>
      <c r="H736" s="36"/>
      <c r="I736" s="36"/>
      <c r="J736" s="36"/>
      <c r="K736" s="36"/>
    </row>
    <row r="737" spans="1:11" x14ac:dyDescent="0.3">
      <c r="A737" s="36"/>
      <c r="B737" s="36"/>
      <c r="C737" s="36"/>
      <c r="D737" s="36"/>
      <c r="E737" s="36"/>
      <c r="F737" s="36"/>
      <c r="G737" s="36"/>
      <c r="H737" s="36"/>
      <c r="I737" s="36"/>
      <c r="J737" s="36"/>
      <c r="K737" s="36"/>
    </row>
    <row r="738" spans="1:11" x14ac:dyDescent="0.3">
      <c r="A738" s="36"/>
      <c r="B738" s="36"/>
      <c r="C738" s="36"/>
      <c r="D738" s="36"/>
      <c r="E738" s="36"/>
      <c r="F738" s="36"/>
      <c r="G738" s="36"/>
      <c r="H738" s="36"/>
      <c r="I738" s="36"/>
      <c r="J738" s="36"/>
      <c r="K738" s="36"/>
    </row>
    <row r="739" spans="1:11" x14ac:dyDescent="0.3">
      <c r="A739" s="36"/>
      <c r="B739" s="36"/>
      <c r="C739" s="36"/>
      <c r="D739" s="36"/>
      <c r="E739" s="36"/>
      <c r="F739" s="36"/>
      <c r="G739" s="36"/>
      <c r="H739" s="36"/>
      <c r="I739" s="36"/>
      <c r="J739" s="36"/>
      <c r="K739" s="36"/>
    </row>
    <row r="740" spans="1:11" x14ac:dyDescent="0.3">
      <c r="A740" s="36"/>
      <c r="B740" s="36"/>
      <c r="C740" s="36"/>
      <c r="D740" s="36"/>
      <c r="E740" s="36"/>
      <c r="F740" s="36"/>
      <c r="G740" s="36"/>
      <c r="H740" s="36"/>
      <c r="I740" s="36"/>
      <c r="J740" s="36"/>
      <c r="K740" s="36"/>
    </row>
    <row r="741" spans="1:11" x14ac:dyDescent="0.3">
      <c r="A741" s="36"/>
      <c r="B741" s="36"/>
      <c r="C741" s="36"/>
      <c r="D741" s="36"/>
      <c r="E741" s="36"/>
      <c r="F741" s="36"/>
      <c r="G741" s="36"/>
      <c r="H741" s="36"/>
      <c r="I741" s="36"/>
      <c r="J741" s="36"/>
      <c r="K741" s="36"/>
    </row>
    <row r="742" spans="1:11" x14ac:dyDescent="0.3">
      <c r="A742" s="36"/>
      <c r="B742" s="36"/>
      <c r="C742" s="36"/>
      <c r="D742" s="36"/>
      <c r="E742" s="36"/>
      <c r="F742" s="36"/>
      <c r="G742" s="36"/>
      <c r="H742" s="36"/>
      <c r="I742" s="36"/>
      <c r="J742" s="36"/>
      <c r="K742" s="36"/>
    </row>
    <row r="743" spans="1:11" x14ac:dyDescent="0.3">
      <c r="A743" s="36"/>
      <c r="B743" s="36"/>
      <c r="C743" s="36"/>
      <c r="D743" s="36"/>
      <c r="E743" s="36"/>
      <c r="F743" s="36"/>
      <c r="G743" s="36"/>
      <c r="H743" s="36"/>
      <c r="I743" s="36"/>
      <c r="J743" s="36"/>
      <c r="K743" s="36"/>
    </row>
    <row r="744" spans="1:11" x14ac:dyDescent="0.3">
      <c r="A744" s="36"/>
      <c r="B744" s="36"/>
      <c r="C744" s="36"/>
      <c r="D744" s="36"/>
      <c r="E744" s="36"/>
      <c r="F744" s="36"/>
      <c r="G744" s="36"/>
      <c r="H744" s="36"/>
      <c r="I744" s="36"/>
      <c r="J744" s="36"/>
      <c r="K744" s="36"/>
    </row>
    <row r="745" spans="1:11" x14ac:dyDescent="0.3">
      <c r="A745" s="36"/>
      <c r="B745" s="36"/>
      <c r="C745" s="36"/>
      <c r="D745" s="36"/>
      <c r="E745" s="36"/>
      <c r="F745" s="36"/>
      <c r="G745" s="36"/>
      <c r="H745" s="36"/>
      <c r="I745" s="36"/>
      <c r="J745" s="36"/>
      <c r="K745" s="36"/>
    </row>
    <row r="746" spans="1:11" x14ac:dyDescent="0.3">
      <c r="A746" s="36"/>
      <c r="B746" s="36"/>
      <c r="C746" s="36"/>
      <c r="D746" s="36"/>
      <c r="E746" s="36"/>
      <c r="F746" s="36"/>
      <c r="G746" s="36"/>
      <c r="H746" s="36"/>
      <c r="I746" s="36"/>
      <c r="J746" s="36"/>
      <c r="K746" s="36"/>
    </row>
    <row r="747" spans="1:11" x14ac:dyDescent="0.3">
      <c r="A747" s="36"/>
      <c r="B747" s="36"/>
      <c r="C747" s="36"/>
      <c r="D747" s="36"/>
      <c r="E747" s="36"/>
      <c r="F747" s="36"/>
      <c r="G747" s="36"/>
      <c r="H747" s="36"/>
      <c r="I747" s="36"/>
      <c r="J747" s="36"/>
      <c r="K747" s="36"/>
    </row>
    <row r="748" spans="1:11" x14ac:dyDescent="0.3">
      <c r="A748" s="36"/>
      <c r="B748" s="36"/>
      <c r="C748" s="36"/>
      <c r="D748" s="36"/>
      <c r="E748" s="36"/>
      <c r="F748" s="36"/>
      <c r="G748" s="36"/>
      <c r="H748" s="36"/>
      <c r="I748" s="36"/>
      <c r="J748" s="36"/>
      <c r="K748" s="36"/>
    </row>
    <row r="749" spans="1:11" x14ac:dyDescent="0.3">
      <c r="A749" s="36"/>
      <c r="B749" s="36"/>
      <c r="C749" s="36"/>
      <c r="D749" s="36"/>
      <c r="E749" s="36"/>
      <c r="F749" s="36"/>
      <c r="G749" s="36"/>
      <c r="H749" s="36"/>
      <c r="I749" s="36"/>
      <c r="J749" s="36"/>
      <c r="K749" s="36"/>
    </row>
    <row r="750" spans="1:11" x14ac:dyDescent="0.3">
      <c r="A750" s="36"/>
      <c r="B750" s="36"/>
      <c r="C750" s="36"/>
      <c r="D750" s="36"/>
      <c r="E750" s="36"/>
      <c r="F750" s="36"/>
      <c r="G750" s="36"/>
      <c r="H750" s="36"/>
      <c r="I750" s="36"/>
      <c r="J750" s="36"/>
      <c r="K750" s="36"/>
    </row>
    <row r="751" spans="1:11" x14ac:dyDescent="0.3">
      <c r="A751" s="36"/>
      <c r="B751" s="36"/>
      <c r="C751" s="36"/>
      <c r="D751" s="36"/>
      <c r="E751" s="36"/>
      <c r="F751" s="36"/>
      <c r="G751" s="36"/>
      <c r="H751" s="36"/>
      <c r="I751" s="36"/>
      <c r="J751" s="36"/>
      <c r="K751" s="36"/>
    </row>
    <row r="752" spans="1:11" x14ac:dyDescent="0.3">
      <c r="A752" s="36"/>
      <c r="B752" s="36"/>
      <c r="C752" s="36"/>
      <c r="D752" s="36"/>
      <c r="E752" s="36"/>
      <c r="F752" s="36"/>
      <c r="G752" s="36"/>
      <c r="H752" s="36"/>
      <c r="I752" s="36"/>
      <c r="J752" s="36"/>
      <c r="K752" s="36"/>
    </row>
    <row r="753" spans="1:11" x14ac:dyDescent="0.3">
      <c r="A753" s="36"/>
      <c r="B753" s="36"/>
      <c r="C753" s="36"/>
      <c r="D753" s="36"/>
      <c r="E753" s="36"/>
      <c r="F753" s="36"/>
      <c r="G753" s="36"/>
      <c r="H753" s="36"/>
      <c r="I753" s="36"/>
      <c r="J753" s="36"/>
      <c r="K753" s="36"/>
    </row>
    <row r="754" spans="1:11" x14ac:dyDescent="0.3">
      <c r="A754" s="36"/>
      <c r="B754" s="36"/>
      <c r="C754" s="36"/>
      <c r="D754" s="36"/>
      <c r="E754" s="36"/>
      <c r="F754" s="36"/>
      <c r="G754" s="36"/>
      <c r="H754" s="36"/>
      <c r="I754" s="36"/>
      <c r="J754" s="36"/>
      <c r="K754" s="36"/>
    </row>
    <row r="755" spans="1:11" x14ac:dyDescent="0.3">
      <c r="A755" s="36"/>
      <c r="B755" s="36"/>
      <c r="C755" s="36"/>
      <c r="D755" s="36"/>
      <c r="E755" s="36"/>
      <c r="F755" s="36"/>
      <c r="G755" s="36"/>
      <c r="H755" s="36"/>
      <c r="I755" s="36"/>
      <c r="J755" s="36"/>
      <c r="K755" s="36"/>
    </row>
    <row r="756" spans="1:11" x14ac:dyDescent="0.3">
      <c r="A756" s="36"/>
      <c r="B756" s="36"/>
      <c r="C756" s="36"/>
      <c r="D756" s="36"/>
      <c r="E756" s="36"/>
      <c r="F756" s="36"/>
      <c r="G756" s="36"/>
      <c r="H756" s="36"/>
      <c r="I756" s="36"/>
      <c r="J756" s="36"/>
      <c r="K756" s="36"/>
    </row>
    <row r="757" spans="1:11" x14ac:dyDescent="0.3">
      <c r="A757" s="36"/>
      <c r="B757" s="36"/>
      <c r="C757" s="36"/>
      <c r="D757" s="36"/>
      <c r="E757" s="36"/>
      <c r="F757" s="36"/>
      <c r="G757" s="36"/>
      <c r="H757" s="36"/>
      <c r="I757" s="36"/>
      <c r="J757" s="36"/>
      <c r="K757" s="36"/>
    </row>
    <row r="758" spans="1:11" x14ac:dyDescent="0.3">
      <c r="A758" s="36"/>
      <c r="B758" s="36"/>
      <c r="C758" s="36"/>
      <c r="D758" s="36"/>
      <c r="E758" s="36"/>
      <c r="F758" s="36"/>
      <c r="G758" s="36"/>
      <c r="H758" s="36"/>
      <c r="I758" s="36"/>
      <c r="J758" s="36"/>
      <c r="K758" s="36"/>
    </row>
    <row r="759" spans="1:11" x14ac:dyDescent="0.3">
      <c r="A759" s="36"/>
      <c r="B759" s="36"/>
      <c r="C759" s="36"/>
      <c r="D759" s="36"/>
      <c r="E759" s="36"/>
      <c r="F759" s="36"/>
      <c r="G759" s="36"/>
      <c r="H759" s="36"/>
      <c r="I759" s="36"/>
      <c r="J759" s="36"/>
      <c r="K759" s="36"/>
    </row>
    <row r="760" spans="1:11" x14ac:dyDescent="0.3">
      <c r="A760" s="36"/>
      <c r="B760" s="36"/>
      <c r="C760" s="36"/>
      <c r="D760" s="36"/>
      <c r="E760" s="36"/>
      <c r="F760" s="36"/>
      <c r="G760" s="36"/>
      <c r="H760" s="36"/>
      <c r="I760" s="36"/>
      <c r="J760" s="36"/>
      <c r="K760" s="36"/>
    </row>
    <row r="761" spans="1:11" x14ac:dyDescent="0.3">
      <c r="A761" s="36"/>
      <c r="B761" s="36"/>
      <c r="C761" s="36"/>
      <c r="D761" s="36"/>
      <c r="E761" s="36"/>
      <c r="F761" s="36"/>
      <c r="G761" s="36"/>
      <c r="H761" s="36"/>
      <c r="I761" s="36"/>
      <c r="J761" s="36"/>
      <c r="K761" s="36"/>
    </row>
    <row r="762" spans="1:11" x14ac:dyDescent="0.3">
      <c r="A762" s="36"/>
      <c r="B762" s="36"/>
      <c r="C762" s="36"/>
      <c r="D762" s="36"/>
      <c r="E762" s="36"/>
      <c r="F762" s="36"/>
      <c r="G762" s="36"/>
      <c r="H762" s="36"/>
      <c r="I762" s="36"/>
      <c r="J762" s="36"/>
      <c r="K762" s="36"/>
    </row>
    <row r="763" spans="1:11" x14ac:dyDescent="0.3">
      <c r="A763" s="36"/>
      <c r="B763" s="36"/>
      <c r="C763" s="36"/>
      <c r="D763" s="36"/>
      <c r="E763" s="36"/>
      <c r="F763" s="36"/>
      <c r="G763" s="36"/>
      <c r="H763" s="36"/>
      <c r="I763" s="36"/>
      <c r="J763" s="36"/>
      <c r="K763" s="36"/>
    </row>
    <row r="764" spans="1:11" x14ac:dyDescent="0.3">
      <c r="A764" s="36"/>
      <c r="B764" s="36"/>
      <c r="C764" s="36"/>
      <c r="D764" s="36"/>
      <c r="E764" s="36"/>
      <c r="F764" s="36"/>
      <c r="G764" s="36"/>
      <c r="H764" s="36"/>
      <c r="I764" s="36"/>
      <c r="J764" s="36"/>
      <c r="K764" s="36"/>
    </row>
    <row r="765" spans="1:11" x14ac:dyDescent="0.3">
      <c r="A765" s="36"/>
      <c r="B765" s="36"/>
      <c r="C765" s="36"/>
      <c r="D765" s="36"/>
      <c r="E765" s="36"/>
      <c r="F765" s="36"/>
      <c r="G765" s="36"/>
      <c r="H765" s="36"/>
      <c r="I765" s="36"/>
      <c r="J765" s="36"/>
      <c r="K765" s="36"/>
    </row>
    <row r="766" spans="1:11" x14ac:dyDescent="0.3">
      <c r="A766" s="36"/>
      <c r="B766" s="36"/>
      <c r="C766" s="36"/>
      <c r="D766" s="36"/>
      <c r="E766" s="36"/>
      <c r="F766" s="36"/>
      <c r="G766" s="36"/>
      <c r="H766" s="36"/>
      <c r="I766" s="36"/>
      <c r="J766" s="36"/>
      <c r="K766" s="36"/>
    </row>
    <row r="767" spans="1:11" x14ac:dyDescent="0.3">
      <c r="A767" s="36"/>
      <c r="B767" s="36"/>
      <c r="C767" s="36"/>
      <c r="D767" s="36"/>
      <c r="E767" s="36"/>
      <c r="F767" s="36"/>
      <c r="G767" s="36"/>
      <c r="H767" s="36"/>
      <c r="I767" s="36"/>
      <c r="J767" s="36"/>
      <c r="K767" s="36"/>
    </row>
    <row r="768" spans="1:11" x14ac:dyDescent="0.3">
      <c r="A768" s="36"/>
      <c r="B768" s="36"/>
      <c r="C768" s="36"/>
      <c r="D768" s="36"/>
      <c r="E768" s="36"/>
      <c r="F768" s="36"/>
      <c r="G768" s="36"/>
      <c r="H768" s="36"/>
      <c r="I768" s="36"/>
      <c r="J768" s="36"/>
      <c r="K768" s="36"/>
    </row>
    <row r="769" spans="1:11" x14ac:dyDescent="0.3">
      <c r="A769" s="36"/>
      <c r="B769" s="36"/>
      <c r="C769" s="36"/>
      <c r="D769" s="36"/>
      <c r="E769" s="36"/>
      <c r="F769" s="36"/>
      <c r="G769" s="36"/>
      <c r="H769" s="36"/>
      <c r="I769" s="36"/>
      <c r="J769" s="36"/>
      <c r="K769" s="36"/>
    </row>
    <row r="770" spans="1:11" x14ac:dyDescent="0.3">
      <c r="A770" s="36"/>
      <c r="B770" s="36"/>
      <c r="C770" s="36"/>
      <c r="D770" s="36"/>
      <c r="E770" s="36"/>
      <c r="F770" s="36"/>
      <c r="G770" s="36"/>
      <c r="H770" s="36"/>
      <c r="I770" s="36"/>
      <c r="J770" s="36"/>
      <c r="K770" s="36"/>
    </row>
    <row r="771" spans="1:11" x14ac:dyDescent="0.3">
      <c r="A771" s="36"/>
      <c r="B771" s="36"/>
      <c r="C771" s="36"/>
      <c r="D771" s="36"/>
      <c r="E771" s="36"/>
      <c r="F771" s="36"/>
      <c r="G771" s="36"/>
      <c r="H771" s="36"/>
      <c r="I771" s="36"/>
      <c r="J771" s="36"/>
      <c r="K771" s="36"/>
    </row>
    <row r="772" spans="1:11" x14ac:dyDescent="0.3">
      <c r="A772" s="36"/>
      <c r="B772" s="36"/>
      <c r="C772" s="36"/>
      <c r="D772" s="36"/>
      <c r="E772" s="36"/>
      <c r="F772" s="36"/>
      <c r="G772" s="36"/>
      <c r="H772" s="36"/>
      <c r="I772" s="36"/>
      <c r="J772" s="36"/>
      <c r="K772" s="36"/>
    </row>
    <row r="773" spans="1:11" x14ac:dyDescent="0.3">
      <c r="A773" s="36"/>
      <c r="B773" s="36"/>
      <c r="C773" s="36"/>
      <c r="D773" s="36"/>
      <c r="E773" s="36"/>
      <c r="F773" s="36"/>
      <c r="G773" s="36"/>
      <c r="H773" s="36"/>
      <c r="I773" s="36"/>
      <c r="J773" s="36"/>
      <c r="K773" s="36"/>
    </row>
    <row r="774" spans="1:11" x14ac:dyDescent="0.3">
      <c r="A774" s="36"/>
      <c r="B774" s="36"/>
      <c r="C774" s="36"/>
      <c r="D774" s="36"/>
      <c r="E774" s="36"/>
      <c r="F774" s="36"/>
      <c r="G774" s="36"/>
      <c r="H774" s="36"/>
      <c r="I774" s="36"/>
      <c r="J774" s="36"/>
      <c r="K774" s="36"/>
    </row>
    <row r="775" spans="1:11" x14ac:dyDescent="0.3">
      <c r="A775" s="36"/>
      <c r="B775" s="36"/>
      <c r="C775" s="36"/>
      <c r="D775" s="36"/>
      <c r="E775" s="36"/>
      <c r="F775" s="36"/>
      <c r="G775" s="36"/>
      <c r="H775" s="36"/>
      <c r="I775" s="36"/>
      <c r="J775" s="36"/>
      <c r="K775" s="36"/>
    </row>
    <row r="776" spans="1:11" x14ac:dyDescent="0.3">
      <c r="A776" s="36"/>
      <c r="B776" s="36"/>
      <c r="C776" s="36"/>
      <c r="D776" s="36"/>
      <c r="E776" s="36"/>
      <c r="F776" s="36"/>
      <c r="G776" s="36"/>
      <c r="H776" s="36"/>
      <c r="I776" s="36"/>
      <c r="J776" s="36"/>
      <c r="K776" s="36"/>
    </row>
    <row r="777" spans="1:11" x14ac:dyDescent="0.3">
      <c r="A777" s="36"/>
      <c r="B777" s="36"/>
      <c r="C777" s="36"/>
      <c r="D777" s="36"/>
      <c r="E777" s="36"/>
      <c r="F777" s="36"/>
      <c r="G777" s="36"/>
      <c r="H777" s="36"/>
      <c r="I777" s="36"/>
      <c r="J777" s="36"/>
      <c r="K777" s="36"/>
    </row>
    <row r="778" spans="1:11" x14ac:dyDescent="0.3">
      <c r="A778" s="36"/>
      <c r="B778" s="36"/>
      <c r="C778" s="36"/>
      <c r="D778" s="36"/>
      <c r="E778" s="36"/>
      <c r="F778" s="36"/>
      <c r="G778" s="36"/>
      <c r="H778" s="36"/>
      <c r="I778" s="36"/>
      <c r="J778" s="36"/>
      <c r="K778" s="36"/>
    </row>
    <row r="779" spans="1:11" x14ac:dyDescent="0.3">
      <c r="A779" s="36"/>
      <c r="B779" s="36"/>
      <c r="C779" s="36"/>
      <c r="D779" s="36"/>
      <c r="E779" s="36"/>
      <c r="F779" s="36"/>
      <c r="G779" s="36"/>
      <c r="H779" s="36"/>
      <c r="I779" s="36"/>
      <c r="J779" s="36"/>
      <c r="K779" s="36"/>
    </row>
    <row r="780" spans="1:11" x14ac:dyDescent="0.3">
      <c r="A780" s="36"/>
      <c r="B780" s="36"/>
      <c r="C780" s="36"/>
      <c r="D780" s="36"/>
      <c r="E780" s="36"/>
      <c r="F780" s="36"/>
      <c r="G780" s="36"/>
      <c r="H780" s="36"/>
      <c r="I780" s="36"/>
      <c r="J780" s="36"/>
      <c r="K780" s="36"/>
    </row>
    <row r="781" spans="1:11" x14ac:dyDescent="0.3">
      <c r="A781" s="36"/>
      <c r="B781" s="36"/>
      <c r="C781" s="36"/>
      <c r="D781" s="36"/>
      <c r="E781" s="36"/>
      <c r="F781" s="36"/>
      <c r="G781" s="36"/>
      <c r="H781" s="36"/>
      <c r="I781" s="36"/>
      <c r="J781" s="36"/>
      <c r="K781" s="36"/>
    </row>
    <row r="782" spans="1:11" x14ac:dyDescent="0.3">
      <c r="A782" s="36"/>
      <c r="B782" s="36"/>
      <c r="C782" s="36"/>
      <c r="D782" s="36"/>
      <c r="E782" s="36"/>
      <c r="F782" s="36"/>
      <c r="G782" s="36"/>
      <c r="H782" s="36"/>
      <c r="I782" s="36"/>
      <c r="J782" s="36"/>
      <c r="K782" s="36"/>
    </row>
    <row r="783" spans="1:11" x14ac:dyDescent="0.3">
      <c r="A783" s="36"/>
      <c r="B783" s="36"/>
      <c r="C783" s="36"/>
      <c r="D783" s="36"/>
      <c r="E783" s="36"/>
      <c r="F783" s="36"/>
      <c r="G783" s="36"/>
      <c r="H783" s="36"/>
      <c r="I783" s="36"/>
      <c r="J783" s="36"/>
      <c r="K783" s="36"/>
    </row>
    <row r="784" spans="1:11" x14ac:dyDescent="0.3">
      <c r="A784" s="36"/>
      <c r="B784" s="36"/>
      <c r="C784" s="36"/>
      <c r="D784" s="36"/>
      <c r="E784" s="36"/>
      <c r="F784" s="36"/>
      <c r="G784" s="36"/>
      <c r="H784" s="36"/>
      <c r="I784" s="36"/>
      <c r="J784" s="36"/>
      <c r="K784" s="36"/>
    </row>
    <row r="785" spans="1:11" x14ac:dyDescent="0.3">
      <c r="A785" s="36"/>
      <c r="B785" s="36"/>
      <c r="C785" s="36"/>
      <c r="D785" s="36"/>
      <c r="E785" s="36"/>
      <c r="F785" s="36"/>
      <c r="G785" s="36"/>
      <c r="H785" s="36"/>
      <c r="I785" s="36"/>
      <c r="J785" s="36"/>
      <c r="K785" s="36"/>
    </row>
    <row r="786" spans="1:11" x14ac:dyDescent="0.3">
      <c r="A786" s="36"/>
      <c r="B786" s="36"/>
      <c r="C786" s="36"/>
      <c r="D786" s="36"/>
      <c r="E786" s="36"/>
      <c r="F786" s="36"/>
      <c r="G786" s="36"/>
      <c r="H786" s="36"/>
      <c r="I786" s="36"/>
      <c r="J786" s="36"/>
      <c r="K786" s="36"/>
    </row>
    <row r="787" spans="1:11" x14ac:dyDescent="0.3">
      <c r="A787" s="36"/>
      <c r="B787" s="36"/>
      <c r="C787" s="36"/>
      <c r="D787" s="36"/>
      <c r="E787" s="36"/>
      <c r="F787" s="36"/>
      <c r="G787" s="36"/>
      <c r="H787" s="36"/>
      <c r="I787" s="36"/>
      <c r="J787" s="36"/>
      <c r="K787" s="36"/>
    </row>
    <row r="788" spans="1:11" x14ac:dyDescent="0.3">
      <c r="A788" s="36"/>
      <c r="B788" s="36"/>
      <c r="C788" s="36"/>
      <c r="D788" s="36"/>
      <c r="E788" s="36"/>
      <c r="F788" s="36"/>
      <c r="G788" s="36"/>
      <c r="H788" s="36"/>
      <c r="I788" s="36"/>
      <c r="J788" s="36"/>
      <c r="K788" s="36"/>
    </row>
    <row r="789" spans="1:11" x14ac:dyDescent="0.3">
      <c r="A789" s="36"/>
      <c r="B789" s="36"/>
      <c r="C789" s="36"/>
      <c r="D789" s="36"/>
      <c r="E789" s="36"/>
      <c r="F789" s="36"/>
      <c r="G789" s="36"/>
      <c r="H789" s="36"/>
      <c r="I789" s="36"/>
      <c r="J789" s="36"/>
      <c r="K789" s="36"/>
    </row>
    <row r="790" spans="1:11" x14ac:dyDescent="0.3">
      <c r="A790" s="36"/>
      <c r="B790" s="36"/>
      <c r="C790" s="36"/>
      <c r="D790" s="36"/>
      <c r="E790" s="36"/>
      <c r="F790" s="36"/>
      <c r="G790" s="36"/>
      <c r="H790" s="36"/>
      <c r="I790" s="36"/>
      <c r="J790" s="36"/>
      <c r="K790" s="36"/>
    </row>
    <row r="791" spans="1:11" x14ac:dyDescent="0.3">
      <c r="A791" s="36"/>
      <c r="B791" s="36"/>
      <c r="C791" s="36"/>
      <c r="D791" s="36"/>
      <c r="E791" s="36"/>
      <c r="F791" s="36"/>
      <c r="G791" s="36"/>
      <c r="H791" s="36"/>
      <c r="I791" s="36"/>
      <c r="J791" s="36"/>
      <c r="K791" s="36"/>
    </row>
    <row r="792" spans="1:11" x14ac:dyDescent="0.3">
      <c r="A792" s="36"/>
      <c r="B792" s="36"/>
      <c r="C792" s="36"/>
      <c r="D792" s="36"/>
      <c r="E792" s="36"/>
      <c r="F792" s="36"/>
      <c r="G792" s="36"/>
      <c r="H792" s="36"/>
      <c r="I792" s="36"/>
      <c r="J792" s="36"/>
      <c r="K792" s="36"/>
    </row>
    <row r="793" spans="1:11" x14ac:dyDescent="0.3">
      <c r="A793" s="36"/>
      <c r="B793" s="36"/>
      <c r="C793" s="36"/>
      <c r="D793" s="36"/>
      <c r="E793" s="36"/>
      <c r="F793" s="36"/>
      <c r="G793" s="36"/>
      <c r="H793" s="36"/>
      <c r="I793" s="36"/>
      <c r="J793" s="36"/>
      <c r="K793" s="36"/>
    </row>
    <row r="794" spans="1:11" x14ac:dyDescent="0.3">
      <c r="A794" s="36"/>
      <c r="B794" s="36"/>
      <c r="C794" s="36"/>
      <c r="D794" s="36"/>
      <c r="E794" s="36"/>
      <c r="F794" s="36"/>
      <c r="G794" s="36"/>
      <c r="H794" s="36"/>
      <c r="I794" s="36"/>
      <c r="J794" s="36"/>
      <c r="K794" s="36"/>
    </row>
    <row r="795" spans="1:11" x14ac:dyDescent="0.3">
      <c r="A795" s="36"/>
      <c r="B795" s="36"/>
      <c r="C795" s="36"/>
      <c r="D795" s="36"/>
      <c r="E795" s="36"/>
      <c r="F795" s="36"/>
      <c r="G795" s="36"/>
      <c r="H795" s="36"/>
      <c r="I795" s="36"/>
      <c r="J795" s="36"/>
      <c r="K795" s="36"/>
    </row>
    <row r="796" spans="1:11" x14ac:dyDescent="0.3">
      <c r="A796" s="36"/>
      <c r="B796" s="36"/>
      <c r="C796" s="36"/>
      <c r="D796" s="36"/>
      <c r="E796" s="36"/>
      <c r="F796" s="36"/>
      <c r="G796" s="36"/>
      <c r="H796" s="36"/>
      <c r="I796" s="36"/>
      <c r="J796" s="36"/>
      <c r="K796" s="36"/>
    </row>
    <row r="797" spans="1:11" x14ac:dyDescent="0.3">
      <c r="A797" s="36"/>
      <c r="B797" s="36"/>
      <c r="C797" s="36"/>
      <c r="D797" s="36"/>
      <c r="E797" s="36"/>
      <c r="F797" s="36"/>
      <c r="G797" s="36"/>
      <c r="H797" s="36"/>
      <c r="I797" s="36"/>
      <c r="J797" s="36"/>
      <c r="K797" s="36"/>
    </row>
    <row r="798" spans="1:11" x14ac:dyDescent="0.3">
      <c r="A798" s="36"/>
      <c r="B798" s="36"/>
      <c r="C798" s="36"/>
      <c r="D798" s="36"/>
      <c r="E798" s="36"/>
      <c r="F798" s="36"/>
      <c r="G798" s="36"/>
      <c r="H798" s="36"/>
      <c r="I798" s="36"/>
      <c r="J798" s="36"/>
      <c r="K798" s="36"/>
    </row>
    <row r="799" spans="1:11" x14ac:dyDescent="0.3">
      <c r="A799" s="36"/>
      <c r="B799" s="36"/>
      <c r="C799" s="36"/>
      <c r="D799" s="36"/>
      <c r="E799" s="36"/>
      <c r="F799" s="36"/>
      <c r="G799" s="36"/>
      <c r="H799" s="36"/>
      <c r="I799" s="36"/>
      <c r="J799" s="36"/>
      <c r="K799" s="36"/>
    </row>
    <row r="800" spans="1:11" x14ac:dyDescent="0.3">
      <c r="A800" s="36"/>
      <c r="B800" s="36"/>
      <c r="C800" s="36"/>
      <c r="D800" s="36"/>
      <c r="E800" s="36"/>
      <c r="F800" s="36"/>
      <c r="G800" s="36"/>
      <c r="H800" s="36"/>
      <c r="I800" s="36"/>
      <c r="J800" s="36"/>
      <c r="K800" s="36"/>
    </row>
    <row r="801" spans="1:11" x14ac:dyDescent="0.3">
      <c r="A801" s="36"/>
      <c r="B801" s="36"/>
      <c r="C801" s="36"/>
      <c r="D801" s="36"/>
      <c r="E801" s="36"/>
      <c r="F801" s="36"/>
      <c r="G801" s="36"/>
      <c r="H801" s="36"/>
      <c r="I801" s="36"/>
      <c r="J801" s="36"/>
      <c r="K801" s="36"/>
    </row>
    <row r="802" spans="1:11" x14ac:dyDescent="0.3">
      <c r="A802" s="36"/>
      <c r="B802" s="36"/>
      <c r="C802" s="36"/>
      <c r="D802" s="36"/>
      <c r="E802" s="36"/>
      <c r="F802" s="36"/>
      <c r="G802" s="36"/>
      <c r="H802" s="36"/>
      <c r="I802" s="36"/>
      <c r="J802" s="36"/>
      <c r="K802" s="36"/>
    </row>
    <row r="803" spans="1:11" x14ac:dyDescent="0.3">
      <c r="A803" s="36"/>
      <c r="B803" s="36"/>
      <c r="C803" s="36"/>
      <c r="D803" s="36"/>
      <c r="E803" s="36"/>
      <c r="F803" s="36"/>
      <c r="G803" s="36"/>
      <c r="H803" s="36"/>
      <c r="I803" s="36"/>
      <c r="J803" s="36"/>
      <c r="K803" s="36"/>
    </row>
    <row r="804" spans="1:11" x14ac:dyDescent="0.3">
      <c r="A804" s="36"/>
      <c r="B804" s="36"/>
      <c r="C804" s="36"/>
      <c r="D804" s="36"/>
      <c r="E804" s="36"/>
      <c r="F804" s="36"/>
      <c r="G804" s="36"/>
      <c r="H804" s="36"/>
      <c r="I804" s="36"/>
      <c r="J804" s="36"/>
      <c r="K804" s="36"/>
    </row>
    <row r="805" spans="1:11" x14ac:dyDescent="0.3">
      <c r="A805" s="36"/>
      <c r="B805" s="36"/>
      <c r="C805" s="36"/>
      <c r="D805" s="36"/>
      <c r="E805" s="36"/>
      <c r="F805" s="36"/>
      <c r="G805" s="36"/>
      <c r="H805" s="36"/>
      <c r="I805" s="36"/>
      <c r="J805" s="36"/>
      <c r="K805" s="36"/>
    </row>
    <row r="806" spans="1:11" x14ac:dyDescent="0.3">
      <c r="A806" s="36"/>
      <c r="B806" s="36"/>
      <c r="C806" s="36"/>
      <c r="D806" s="36"/>
      <c r="E806" s="36"/>
      <c r="F806" s="36"/>
      <c r="G806" s="36"/>
      <c r="H806" s="36"/>
      <c r="I806" s="36"/>
      <c r="J806" s="36"/>
      <c r="K806" s="36"/>
    </row>
    <row r="807" spans="1:11" x14ac:dyDescent="0.3">
      <c r="A807" s="36"/>
      <c r="B807" s="36"/>
      <c r="C807" s="36"/>
      <c r="D807" s="36"/>
      <c r="E807" s="36"/>
      <c r="F807" s="36"/>
      <c r="G807" s="36"/>
      <c r="H807" s="36"/>
      <c r="I807" s="36"/>
      <c r="J807" s="36"/>
      <c r="K807" s="36"/>
    </row>
    <row r="808" spans="1:11" x14ac:dyDescent="0.3">
      <c r="A808" s="36"/>
      <c r="B808" s="36"/>
      <c r="C808" s="36"/>
      <c r="D808" s="36"/>
      <c r="E808" s="36"/>
      <c r="F808" s="36"/>
      <c r="G808" s="36"/>
      <c r="H808" s="36"/>
      <c r="I808" s="36"/>
      <c r="J808" s="36"/>
      <c r="K808" s="36"/>
    </row>
    <row r="809" spans="1:11" x14ac:dyDescent="0.3">
      <c r="A809" s="36"/>
      <c r="B809" s="36"/>
      <c r="C809" s="36"/>
      <c r="D809" s="36"/>
      <c r="E809" s="36"/>
      <c r="F809" s="36"/>
      <c r="G809" s="36"/>
      <c r="H809" s="36"/>
      <c r="I809" s="36"/>
      <c r="J809" s="36"/>
      <c r="K809" s="36"/>
    </row>
    <row r="810" spans="1:11" x14ac:dyDescent="0.3">
      <c r="A810" s="36"/>
      <c r="B810" s="36"/>
      <c r="C810" s="36"/>
      <c r="D810" s="36"/>
      <c r="E810" s="36"/>
      <c r="F810" s="36"/>
      <c r="G810" s="36"/>
      <c r="H810" s="36"/>
      <c r="I810" s="36"/>
      <c r="J810" s="36"/>
      <c r="K810" s="36"/>
    </row>
    <row r="811" spans="1:11" x14ac:dyDescent="0.3">
      <c r="A811" s="36"/>
      <c r="B811" s="36"/>
      <c r="C811" s="36"/>
      <c r="D811" s="36"/>
      <c r="E811" s="36"/>
      <c r="F811" s="36"/>
      <c r="G811" s="36"/>
      <c r="H811" s="36"/>
      <c r="I811" s="36"/>
      <c r="J811" s="36"/>
      <c r="K811" s="36"/>
    </row>
    <row r="812" spans="1:11" x14ac:dyDescent="0.3">
      <c r="A812" s="36"/>
      <c r="B812" s="36"/>
      <c r="C812" s="36"/>
      <c r="D812" s="36"/>
      <c r="E812" s="36"/>
      <c r="F812" s="36"/>
      <c r="G812" s="36"/>
      <c r="H812" s="36"/>
      <c r="I812" s="36"/>
      <c r="J812" s="36"/>
      <c r="K812" s="36"/>
    </row>
    <row r="813" spans="1:11" x14ac:dyDescent="0.3">
      <c r="A813" s="36"/>
      <c r="B813" s="36"/>
      <c r="C813" s="36"/>
      <c r="D813" s="36"/>
      <c r="E813" s="36"/>
      <c r="F813" s="36"/>
      <c r="G813" s="36"/>
      <c r="H813" s="36"/>
      <c r="I813" s="36"/>
      <c r="J813" s="36"/>
      <c r="K813" s="36"/>
    </row>
    <row r="814" spans="1:11" x14ac:dyDescent="0.3">
      <c r="A814" s="36"/>
      <c r="B814" s="36"/>
      <c r="C814" s="36"/>
      <c r="D814" s="36"/>
      <c r="E814" s="36"/>
      <c r="F814" s="36"/>
      <c r="G814" s="36"/>
      <c r="H814" s="36"/>
      <c r="I814" s="36"/>
      <c r="J814" s="36"/>
      <c r="K814" s="36"/>
    </row>
    <row r="815" spans="1:11" x14ac:dyDescent="0.3">
      <c r="A815" s="36"/>
      <c r="B815" s="36"/>
      <c r="C815" s="36"/>
      <c r="D815" s="36"/>
      <c r="E815" s="36"/>
      <c r="F815" s="36"/>
      <c r="G815" s="36"/>
      <c r="H815" s="36"/>
      <c r="I815" s="36"/>
      <c r="J815" s="36"/>
      <c r="K815" s="36"/>
    </row>
    <row r="816" spans="1:11" x14ac:dyDescent="0.3">
      <c r="A816" s="36"/>
      <c r="B816" s="36"/>
      <c r="C816" s="36"/>
      <c r="D816" s="36"/>
      <c r="E816" s="36"/>
      <c r="F816" s="36"/>
      <c r="G816" s="36"/>
      <c r="H816" s="36"/>
      <c r="I816" s="36"/>
      <c r="J816" s="36"/>
      <c r="K816" s="36"/>
    </row>
    <row r="817" spans="1:11" x14ac:dyDescent="0.3">
      <c r="A817" s="36"/>
      <c r="B817" s="36"/>
      <c r="C817" s="36"/>
      <c r="D817" s="36"/>
      <c r="E817" s="36"/>
      <c r="F817" s="36"/>
      <c r="G817" s="36"/>
      <c r="H817" s="36"/>
      <c r="I817" s="36"/>
      <c r="J817" s="36"/>
      <c r="K817" s="36"/>
    </row>
    <row r="818" spans="1:11" x14ac:dyDescent="0.3">
      <c r="A818" s="36"/>
      <c r="B818" s="36"/>
      <c r="C818" s="36"/>
      <c r="D818" s="36"/>
      <c r="E818" s="36"/>
      <c r="F818" s="36"/>
      <c r="G818" s="36"/>
      <c r="H818" s="36"/>
      <c r="I818" s="36"/>
      <c r="J818" s="36"/>
      <c r="K818" s="36"/>
    </row>
    <row r="819" spans="1:11" x14ac:dyDescent="0.3">
      <c r="A819" s="36"/>
      <c r="B819" s="36"/>
      <c r="C819" s="36"/>
      <c r="D819" s="36"/>
      <c r="E819" s="36"/>
      <c r="F819" s="36"/>
      <c r="G819" s="36"/>
      <c r="H819" s="36"/>
      <c r="I819" s="36"/>
      <c r="J819" s="36"/>
      <c r="K819" s="36"/>
    </row>
    <row r="820" spans="1:11" x14ac:dyDescent="0.3">
      <c r="A820" s="36"/>
      <c r="B820" s="36"/>
      <c r="C820" s="36"/>
      <c r="D820" s="36"/>
      <c r="E820" s="36"/>
      <c r="F820" s="36"/>
      <c r="G820" s="36"/>
      <c r="H820" s="36"/>
      <c r="I820" s="36"/>
      <c r="J820" s="36"/>
      <c r="K820" s="36"/>
    </row>
    <row r="821" spans="1:11" x14ac:dyDescent="0.3">
      <c r="A821" s="36"/>
      <c r="B821" s="36"/>
      <c r="C821" s="36"/>
      <c r="D821" s="36"/>
      <c r="E821" s="36"/>
      <c r="F821" s="36"/>
      <c r="G821" s="36"/>
      <c r="H821" s="36"/>
      <c r="I821" s="36"/>
      <c r="J821" s="36"/>
      <c r="K821" s="36"/>
    </row>
    <row r="822" spans="1:11" x14ac:dyDescent="0.3">
      <c r="A822" s="36"/>
      <c r="B822" s="36"/>
      <c r="C822" s="36"/>
      <c r="D822" s="36"/>
      <c r="E822" s="36"/>
      <c r="F822" s="36"/>
      <c r="G822" s="36"/>
      <c r="H822" s="36"/>
      <c r="I822" s="36"/>
      <c r="J822" s="36"/>
      <c r="K822" s="36"/>
    </row>
    <row r="823" spans="1:11" x14ac:dyDescent="0.3">
      <c r="A823" s="36"/>
      <c r="B823" s="36"/>
      <c r="C823" s="36"/>
      <c r="D823" s="36"/>
      <c r="E823" s="36"/>
      <c r="F823" s="36"/>
      <c r="G823" s="36"/>
      <c r="H823" s="36"/>
      <c r="I823" s="36"/>
      <c r="J823" s="36"/>
      <c r="K823" s="36"/>
    </row>
    <row r="824" spans="1:11" x14ac:dyDescent="0.3">
      <c r="A824" s="36"/>
      <c r="B824" s="36"/>
      <c r="C824" s="36"/>
      <c r="D824" s="36"/>
      <c r="E824" s="36"/>
      <c r="F824" s="36"/>
      <c r="G824" s="36"/>
      <c r="H824" s="36"/>
      <c r="I824" s="36"/>
      <c r="J824" s="36"/>
      <c r="K824" s="36"/>
    </row>
    <row r="825" spans="1:11" x14ac:dyDescent="0.3">
      <c r="A825" s="36"/>
      <c r="B825" s="36"/>
      <c r="C825" s="36"/>
      <c r="D825" s="36"/>
      <c r="E825" s="36"/>
      <c r="F825" s="36"/>
      <c r="G825" s="36"/>
      <c r="H825" s="36"/>
      <c r="I825" s="36"/>
      <c r="J825" s="36"/>
      <c r="K825" s="36"/>
    </row>
    <row r="826" spans="1:11" x14ac:dyDescent="0.3">
      <c r="A826" s="36"/>
      <c r="B826" s="36"/>
      <c r="C826" s="36"/>
      <c r="D826" s="36"/>
      <c r="E826" s="36"/>
      <c r="F826" s="36"/>
      <c r="G826" s="36"/>
      <c r="H826" s="36"/>
      <c r="I826" s="36"/>
      <c r="J826" s="36"/>
      <c r="K826" s="36"/>
    </row>
    <row r="827" spans="1:11" x14ac:dyDescent="0.3">
      <c r="A827" s="36"/>
      <c r="B827" s="36"/>
      <c r="C827" s="36"/>
      <c r="D827" s="36"/>
      <c r="E827" s="36"/>
      <c r="F827" s="36"/>
      <c r="G827" s="36"/>
      <c r="H827" s="36"/>
      <c r="I827" s="36"/>
      <c r="J827" s="36"/>
      <c r="K827" s="36"/>
    </row>
    <row r="828" spans="1:11" x14ac:dyDescent="0.3">
      <c r="A828" s="36"/>
      <c r="B828" s="36"/>
      <c r="C828" s="36"/>
      <c r="D828" s="36"/>
      <c r="E828" s="36"/>
      <c r="F828" s="36"/>
      <c r="G828" s="36"/>
      <c r="H828" s="36"/>
      <c r="I828" s="36"/>
      <c r="J828" s="36"/>
      <c r="K828" s="36"/>
    </row>
    <row r="829" spans="1:11" x14ac:dyDescent="0.3">
      <c r="A829" s="36"/>
      <c r="B829" s="36"/>
      <c r="C829" s="36"/>
      <c r="D829" s="36"/>
      <c r="E829" s="36"/>
      <c r="F829" s="36"/>
      <c r="G829" s="36"/>
      <c r="H829" s="36"/>
      <c r="I829" s="36"/>
      <c r="J829" s="36"/>
      <c r="K829" s="36"/>
    </row>
    <row r="830" spans="1:11" x14ac:dyDescent="0.3">
      <c r="A830" s="36"/>
      <c r="B830" s="36"/>
      <c r="C830" s="36"/>
      <c r="D830" s="36"/>
      <c r="E830" s="36"/>
      <c r="F830" s="36"/>
      <c r="G830" s="36"/>
      <c r="H830" s="36"/>
      <c r="I830" s="36"/>
      <c r="J830" s="36"/>
      <c r="K830" s="36"/>
    </row>
    <row r="831" spans="1:11" x14ac:dyDescent="0.3">
      <c r="A831" s="36"/>
      <c r="B831" s="36"/>
      <c r="C831" s="36"/>
      <c r="D831" s="36"/>
      <c r="E831" s="36"/>
      <c r="F831" s="36"/>
      <c r="G831" s="36"/>
      <c r="H831" s="36"/>
      <c r="I831" s="36"/>
      <c r="J831" s="36"/>
      <c r="K831" s="36"/>
    </row>
    <row r="832" spans="1:11" x14ac:dyDescent="0.3">
      <c r="A832" s="36"/>
      <c r="B832" s="36"/>
      <c r="C832" s="36"/>
      <c r="D832" s="36"/>
      <c r="E832" s="36"/>
      <c r="F832" s="36"/>
      <c r="G832" s="36"/>
      <c r="H832" s="36"/>
      <c r="I832" s="36"/>
      <c r="J832" s="36"/>
      <c r="K832" s="36"/>
    </row>
    <row r="833" spans="1:11" x14ac:dyDescent="0.3">
      <c r="A833" s="36"/>
      <c r="B833" s="36"/>
      <c r="C833" s="36"/>
      <c r="D833" s="36"/>
      <c r="E833" s="36"/>
      <c r="F833" s="36"/>
      <c r="G833" s="36"/>
      <c r="H833" s="36"/>
      <c r="I833" s="36"/>
      <c r="J833" s="36"/>
      <c r="K833" s="36"/>
    </row>
    <row r="834" spans="1:11" x14ac:dyDescent="0.3">
      <c r="A834" s="36"/>
      <c r="B834" s="36"/>
      <c r="C834" s="36"/>
      <c r="D834" s="36"/>
      <c r="E834" s="36"/>
      <c r="F834" s="36"/>
      <c r="G834" s="36"/>
      <c r="H834" s="36"/>
      <c r="I834" s="36"/>
      <c r="J834" s="36"/>
      <c r="K834" s="36"/>
    </row>
    <row r="835" spans="1:11" x14ac:dyDescent="0.3">
      <c r="A835" s="36"/>
      <c r="B835" s="36"/>
      <c r="C835" s="36"/>
      <c r="D835" s="36"/>
      <c r="E835" s="36"/>
      <c r="F835" s="36"/>
      <c r="G835" s="36"/>
      <c r="H835" s="36"/>
      <c r="I835" s="36"/>
      <c r="J835" s="36"/>
      <c r="K835" s="36"/>
    </row>
    <row r="836" spans="1:11" x14ac:dyDescent="0.3">
      <c r="A836" s="36"/>
      <c r="B836" s="36"/>
      <c r="C836" s="36"/>
      <c r="D836" s="36"/>
      <c r="E836" s="36"/>
      <c r="F836" s="36"/>
      <c r="G836" s="36"/>
      <c r="H836" s="36"/>
      <c r="I836" s="36"/>
      <c r="J836" s="36"/>
      <c r="K836" s="36"/>
    </row>
    <row r="837" spans="1:11" x14ac:dyDescent="0.3">
      <c r="A837" s="36"/>
      <c r="B837" s="36"/>
      <c r="C837" s="36"/>
      <c r="D837" s="36"/>
      <c r="E837" s="36"/>
      <c r="F837" s="36"/>
      <c r="G837" s="36"/>
      <c r="H837" s="36"/>
      <c r="I837" s="36"/>
      <c r="J837" s="36"/>
      <c r="K837" s="36"/>
    </row>
    <row r="838" spans="1:11" x14ac:dyDescent="0.3">
      <c r="A838" s="36"/>
      <c r="B838" s="36"/>
      <c r="C838" s="36"/>
      <c r="D838" s="36"/>
      <c r="E838" s="36"/>
      <c r="F838" s="36"/>
      <c r="G838" s="36"/>
      <c r="H838" s="36"/>
      <c r="I838" s="36"/>
      <c r="J838" s="36"/>
      <c r="K838" s="36"/>
    </row>
    <row r="839" spans="1:11" x14ac:dyDescent="0.3">
      <c r="A839" s="36"/>
      <c r="B839" s="36"/>
      <c r="C839" s="36"/>
      <c r="D839" s="36"/>
      <c r="E839" s="36"/>
      <c r="F839" s="36"/>
      <c r="G839" s="36"/>
      <c r="H839" s="36"/>
      <c r="I839" s="36"/>
      <c r="J839" s="36"/>
      <c r="K839" s="36"/>
    </row>
    <row r="840" spans="1:11" x14ac:dyDescent="0.3">
      <c r="A840" s="36"/>
      <c r="B840" s="36"/>
      <c r="C840" s="36"/>
      <c r="D840" s="36"/>
      <c r="E840" s="36"/>
      <c r="F840" s="36"/>
      <c r="G840" s="36"/>
      <c r="H840" s="36"/>
      <c r="I840" s="36"/>
      <c r="J840" s="36"/>
      <c r="K840" s="36"/>
    </row>
    <row r="841" spans="1:11" x14ac:dyDescent="0.3">
      <c r="A841" s="36"/>
      <c r="B841" s="36"/>
      <c r="C841" s="36"/>
      <c r="D841" s="36"/>
      <c r="E841" s="36"/>
      <c r="F841" s="36"/>
      <c r="G841" s="36"/>
      <c r="H841" s="36"/>
      <c r="I841" s="36"/>
      <c r="J841" s="36"/>
      <c r="K841" s="36"/>
    </row>
    <row r="842" spans="1:11" x14ac:dyDescent="0.3">
      <c r="A842" s="36"/>
      <c r="B842" s="36"/>
      <c r="C842" s="36"/>
      <c r="D842" s="36"/>
      <c r="E842" s="36"/>
      <c r="F842" s="36"/>
      <c r="G842" s="36"/>
      <c r="H842" s="36"/>
      <c r="I842" s="36"/>
      <c r="J842" s="36"/>
      <c r="K842" s="36"/>
    </row>
    <row r="843" spans="1:11" x14ac:dyDescent="0.3">
      <c r="A843" s="36"/>
      <c r="B843" s="36"/>
      <c r="C843" s="36"/>
      <c r="D843" s="36"/>
      <c r="E843" s="36"/>
      <c r="F843" s="36"/>
      <c r="G843" s="36"/>
      <c r="H843" s="36"/>
      <c r="I843" s="36"/>
      <c r="J843" s="36"/>
      <c r="K843" s="36"/>
    </row>
    <row r="844" spans="1:11" x14ac:dyDescent="0.3">
      <c r="A844" s="36"/>
      <c r="B844" s="36"/>
      <c r="C844" s="36"/>
      <c r="D844" s="36"/>
      <c r="E844" s="36"/>
      <c r="F844" s="36"/>
      <c r="G844" s="36"/>
      <c r="H844" s="36"/>
      <c r="I844" s="36"/>
      <c r="J844" s="36"/>
      <c r="K844" s="36"/>
    </row>
    <row r="845" spans="1:11" x14ac:dyDescent="0.3">
      <c r="A845" s="36"/>
      <c r="B845" s="36"/>
      <c r="C845" s="36"/>
      <c r="D845" s="36"/>
      <c r="E845" s="36"/>
      <c r="F845" s="36"/>
      <c r="G845" s="36"/>
      <c r="H845" s="36"/>
      <c r="I845" s="36"/>
      <c r="J845" s="36"/>
      <c r="K845" s="36"/>
    </row>
    <row r="846" spans="1:11" x14ac:dyDescent="0.3">
      <c r="A846" s="36"/>
      <c r="B846" s="36"/>
      <c r="C846" s="36"/>
      <c r="D846" s="36"/>
      <c r="E846" s="36"/>
      <c r="F846" s="36"/>
      <c r="G846" s="36"/>
      <c r="H846" s="36"/>
      <c r="I846" s="36"/>
      <c r="J846" s="36"/>
      <c r="K846" s="36"/>
    </row>
    <row r="847" spans="1:11" x14ac:dyDescent="0.3">
      <c r="A847" s="36"/>
      <c r="B847" s="36"/>
      <c r="C847" s="36"/>
      <c r="D847" s="36"/>
      <c r="E847" s="36"/>
      <c r="F847" s="36"/>
      <c r="G847" s="36"/>
      <c r="H847" s="36"/>
      <c r="I847" s="36"/>
      <c r="J847" s="36"/>
      <c r="K847" s="36"/>
    </row>
    <row r="848" spans="1:11" x14ac:dyDescent="0.3">
      <c r="A848" s="36"/>
      <c r="B848" s="36"/>
      <c r="C848" s="36"/>
      <c r="D848" s="36"/>
      <c r="E848" s="36"/>
      <c r="F848" s="36"/>
      <c r="G848" s="36"/>
      <c r="H848" s="36"/>
      <c r="I848" s="36"/>
      <c r="J848" s="36"/>
      <c r="K848" s="36"/>
    </row>
    <row r="849" spans="1:11" x14ac:dyDescent="0.3">
      <c r="A849" s="36"/>
      <c r="B849" s="36"/>
      <c r="C849" s="36"/>
      <c r="D849" s="36"/>
      <c r="E849" s="36"/>
      <c r="F849" s="36"/>
      <c r="G849" s="36"/>
      <c r="H849" s="36"/>
      <c r="I849" s="36"/>
      <c r="J849" s="36"/>
      <c r="K849" s="36"/>
    </row>
    <row r="850" spans="1:11" x14ac:dyDescent="0.3">
      <c r="A850" s="36"/>
      <c r="B850" s="36"/>
      <c r="C850" s="36"/>
      <c r="D850" s="36"/>
      <c r="E850" s="36"/>
      <c r="F850" s="36"/>
      <c r="G850" s="36"/>
      <c r="H850" s="36"/>
      <c r="I850" s="36"/>
      <c r="J850" s="36"/>
      <c r="K850" s="36"/>
    </row>
    <row r="851" spans="1:11" x14ac:dyDescent="0.3">
      <c r="A851" s="36"/>
      <c r="B851" s="36"/>
      <c r="C851" s="36"/>
      <c r="D851" s="36"/>
      <c r="E851" s="36"/>
      <c r="F851" s="36"/>
      <c r="G851" s="36"/>
      <c r="H851" s="36"/>
      <c r="I851" s="36"/>
      <c r="J851" s="36"/>
      <c r="K851" s="36"/>
    </row>
    <row r="852" spans="1:11" x14ac:dyDescent="0.3">
      <c r="A852" s="36"/>
      <c r="B852" s="36"/>
      <c r="C852" s="36"/>
      <c r="D852" s="36"/>
      <c r="E852" s="36"/>
      <c r="F852" s="36"/>
      <c r="G852" s="36"/>
      <c r="H852" s="36"/>
      <c r="I852" s="36"/>
      <c r="J852" s="36"/>
      <c r="K852" s="36"/>
    </row>
    <row r="853" spans="1:11" x14ac:dyDescent="0.3">
      <c r="A853" s="36"/>
      <c r="B853" s="36"/>
      <c r="C853" s="36"/>
      <c r="D853" s="36"/>
      <c r="E853" s="36"/>
      <c r="F853" s="36"/>
      <c r="G853" s="36"/>
      <c r="H853" s="36"/>
      <c r="I853" s="36"/>
      <c r="J853" s="36"/>
      <c r="K853" s="36"/>
    </row>
    <row r="854" spans="1:11" x14ac:dyDescent="0.3">
      <c r="A854" s="36"/>
      <c r="B854" s="36"/>
      <c r="C854" s="36"/>
      <c r="D854" s="36"/>
      <c r="E854" s="36"/>
      <c r="F854" s="36"/>
      <c r="G854" s="36"/>
      <c r="H854" s="36"/>
      <c r="I854" s="36"/>
      <c r="J854" s="36"/>
      <c r="K854" s="36"/>
    </row>
    <row r="855" spans="1:11" x14ac:dyDescent="0.3">
      <c r="A855" s="36"/>
      <c r="B855" s="36"/>
      <c r="C855" s="36"/>
      <c r="D855" s="36"/>
      <c r="E855" s="36"/>
      <c r="F855" s="36"/>
      <c r="G855" s="36"/>
      <c r="H855" s="36"/>
      <c r="I855" s="36"/>
      <c r="J855" s="36"/>
      <c r="K855" s="36"/>
    </row>
    <row r="856" spans="1:11" x14ac:dyDescent="0.3">
      <c r="A856" s="36"/>
      <c r="B856" s="36"/>
      <c r="C856" s="36"/>
      <c r="D856" s="36"/>
      <c r="E856" s="36"/>
      <c r="F856" s="36"/>
      <c r="G856" s="36"/>
      <c r="H856" s="36"/>
      <c r="I856" s="36"/>
      <c r="J856" s="36"/>
      <c r="K856" s="36"/>
    </row>
    <row r="857" spans="1:11" x14ac:dyDescent="0.3">
      <c r="A857" s="36"/>
      <c r="B857" s="36"/>
      <c r="C857" s="36"/>
      <c r="D857" s="36"/>
      <c r="E857" s="36"/>
      <c r="F857" s="36"/>
      <c r="G857" s="36"/>
      <c r="H857" s="36"/>
      <c r="I857" s="36"/>
      <c r="J857" s="36"/>
      <c r="K857" s="36"/>
    </row>
    <row r="858" spans="1:11" x14ac:dyDescent="0.3">
      <c r="A858" s="36"/>
      <c r="B858" s="36"/>
      <c r="C858" s="36"/>
      <c r="D858" s="36"/>
      <c r="E858" s="36"/>
      <c r="F858" s="36"/>
      <c r="G858" s="36"/>
      <c r="H858" s="36"/>
      <c r="I858" s="36"/>
      <c r="J858" s="36"/>
      <c r="K858" s="36"/>
    </row>
    <row r="859" spans="1:11" x14ac:dyDescent="0.3">
      <c r="A859" s="36"/>
      <c r="B859" s="36"/>
      <c r="C859" s="36"/>
      <c r="D859" s="36"/>
      <c r="E859" s="36"/>
      <c r="F859" s="36"/>
      <c r="G859" s="36"/>
      <c r="H859" s="36"/>
      <c r="I859" s="36"/>
      <c r="J859" s="36"/>
      <c r="K859" s="36"/>
    </row>
    <row r="860" spans="1:11" x14ac:dyDescent="0.3">
      <c r="A860" s="36"/>
      <c r="B860" s="36"/>
      <c r="C860" s="36"/>
      <c r="D860" s="36"/>
      <c r="E860" s="36"/>
      <c r="F860" s="36"/>
      <c r="G860" s="36"/>
      <c r="H860" s="36"/>
      <c r="I860" s="36"/>
      <c r="J860" s="36"/>
      <c r="K860" s="36"/>
    </row>
    <row r="861" spans="1:11" x14ac:dyDescent="0.3">
      <c r="A861" s="36"/>
      <c r="B861" s="36"/>
      <c r="C861" s="36"/>
      <c r="D861" s="36"/>
      <c r="E861" s="36"/>
      <c r="F861" s="36"/>
      <c r="G861" s="36"/>
      <c r="H861" s="36"/>
      <c r="I861" s="36"/>
      <c r="J861" s="36"/>
      <c r="K861" s="36"/>
    </row>
    <row r="862" spans="1:11" x14ac:dyDescent="0.3">
      <c r="A862" s="36"/>
      <c r="B862" s="36"/>
      <c r="C862" s="36"/>
      <c r="D862" s="36"/>
      <c r="E862" s="36"/>
      <c r="F862" s="36"/>
      <c r="G862" s="36"/>
      <c r="H862" s="36"/>
      <c r="I862" s="36"/>
      <c r="J862" s="36"/>
      <c r="K862" s="36"/>
    </row>
    <row r="863" spans="1:11" x14ac:dyDescent="0.3">
      <c r="A863" s="36"/>
      <c r="B863" s="36"/>
      <c r="C863" s="36"/>
      <c r="D863" s="36"/>
      <c r="E863" s="36"/>
      <c r="F863" s="36"/>
      <c r="G863" s="36"/>
      <c r="H863" s="36"/>
      <c r="I863" s="36"/>
      <c r="J863" s="36"/>
      <c r="K863" s="36"/>
    </row>
    <row r="864" spans="1:11" x14ac:dyDescent="0.3">
      <c r="A864" s="36"/>
      <c r="B864" s="36"/>
      <c r="C864" s="36"/>
      <c r="D864" s="36"/>
      <c r="E864" s="36"/>
      <c r="F864" s="36"/>
      <c r="G864" s="36"/>
      <c r="H864" s="36"/>
      <c r="I864" s="36"/>
      <c r="J864" s="36"/>
      <c r="K864" s="36"/>
    </row>
    <row r="865" spans="1:11" x14ac:dyDescent="0.3">
      <c r="A865" s="36"/>
      <c r="B865" s="36"/>
      <c r="C865" s="36"/>
      <c r="D865" s="36"/>
      <c r="E865" s="36"/>
      <c r="F865" s="36"/>
      <c r="G865" s="36"/>
      <c r="H865" s="36"/>
      <c r="I865" s="36"/>
      <c r="J865" s="36"/>
      <c r="K865" s="36"/>
    </row>
    <row r="866" spans="1:11" x14ac:dyDescent="0.3">
      <c r="A866" s="36"/>
      <c r="B866" s="36"/>
      <c r="C866" s="36"/>
      <c r="D866" s="36"/>
      <c r="E866" s="36"/>
      <c r="F866" s="36"/>
      <c r="G866" s="36"/>
      <c r="H866" s="36"/>
      <c r="I866" s="36"/>
      <c r="J866" s="36"/>
      <c r="K866" s="36"/>
    </row>
    <row r="867" spans="1:11" x14ac:dyDescent="0.3">
      <c r="A867" s="36"/>
      <c r="B867" s="36"/>
      <c r="C867" s="36"/>
      <c r="D867" s="36"/>
      <c r="E867" s="36"/>
      <c r="F867" s="36"/>
      <c r="G867" s="36"/>
      <c r="H867" s="36"/>
      <c r="I867" s="36"/>
      <c r="J867" s="36"/>
      <c r="K867" s="36"/>
    </row>
    <row r="868" spans="1:11" x14ac:dyDescent="0.3">
      <c r="A868" s="36"/>
      <c r="B868" s="36"/>
      <c r="C868" s="36"/>
      <c r="D868" s="36"/>
      <c r="E868" s="36"/>
      <c r="F868" s="36"/>
      <c r="G868" s="36"/>
      <c r="H868" s="36"/>
      <c r="I868" s="36"/>
      <c r="J868" s="36"/>
      <c r="K868" s="36"/>
    </row>
    <row r="869" spans="1:11" x14ac:dyDescent="0.3">
      <c r="A869" s="36"/>
      <c r="B869" s="36"/>
      <c r="C869" s="36"/>
      <c r="D869" s="36"/>
      <c r="E869" s="36"/>
      <c r="F869" s="36"/>
      <c r="G869" s="36"/>
      <c r="H869" s="36"/>
      <c r="I869" s="36"/>
      <c r="J869" s="36"/>
      <c r="K869" s="36"/>
    </row>
    <row r="870" spans="1:11" x14ac:dyDescent="0.3">
      <c r="A870" s="36"/>
      <c r="B870" s="36"/>
      <c r="C870" s="36"/>
      <c r="D870" s="36"/>
      <c r="E870" s="36"/>
      <c r="F870" s="36"/>
      <c r="G870" s="36"/>
      <c r="H870" s="36"/>
      <c r="I870" s="36"/>
      <c r="J870" s="36"/>
      <c r="K870" s="36"/>
    </row>
    <row r="871" spans="1:11" x14ac:dyDescent="0.3">
      <c r="A871" s="36"/>
      <c r="B871" s="36"/>
      <c r="C871" s="36"/>
      <c r="D871" s="36"/>
      <c r="E871" s="36"/>
      <c r="F871" s="36"/>
      <c r="G871" s="36"/>
      <c r="H871" s="36"/>
      <c r="I871" s="36"/>
      <c r="J871" s="36"/>
      <c r="K871" s="36"/>
    </row>
    <row r="872" spans="1:11" x14ac:dyDescent="0.3">
      <c r="A872" s="36"/>
      <c r="B872" s="36"/>
      <c r="C872" s="36"/>
      <c r="D872" s="36"/>
      <c r="E872" s="36"/>
      <c r="F872" s="36"/>
      <c r="G872" s="36"/>
      <c r="H872" s="36"/>
      <c r="I872" s="36"/>
      <c r="J872" s="36"/>
      <c r="K872" s="36"/>
    </row>
    <row r="873" spans="1:11" x14ac:dyDescent="0.3">
      <c r="A873" s="36"/>
      <c r="B873" s="36"/>
      <c r="C873" s="36"/>
      <c r="D873" s="36"/>
      <c r="E873" s="36"/>
      <c r="F873" s="36"/>
      <c r="G873" s="36"/>
      <c r="H873" s="36"/>
      <c r="I873" s="36"/>
      <c r="J873" s="36"/>
      <c r="K873" s="36"/>
    </row>
    <row r="874" spans="1:11" x14ac:dyDescent="0.3">
      <c r="A874" s="36"/>
      <c r="B874" s="36"/>
      <c r="C874" s="36"/>
      <c r="D874" s="36"/>
      <c r="E874" s="36"/>
      <c r="F874" s="36"/>
      <c r="G874" s="36"/>
      <c r="H874" s="36"/>
      <c r="I874" s="36"/>
      <c r="J874" s="36"/>
      <c r="K874" s="36"/>
    </row>
    <row r="875" spans="1:11" x14ac:dyDescent="0.3">
      <c r="A875" s="36"/>
      <c r="B875" s="36"/>
      <c r="C875" s="36"/>
      <c r="D875" s="36"/>
      <c r="E875" s="36"/>
      <c r="F875" s="36"/>
      <c r="G875" s="36"/>
      <c r="H875" s="36"/>
      <c r="I875" s="36"/>
      <c r="J875" s="36"/>
      <c r="K875" s="36"/>
    </row>
    <row r="876" spans="1:11" x14ac:dyDescent="0.3">
      <c r="A876" s="36"/>
      <c r="B876" s="36"/>
      <c r="C876" s="36"/>
      <c r="D876" s="36"/>
      <c r="E876" s="36"/>
      <c r="F876" s="36"/>
      <c r="G876" s="36"/>
      <c r="H876" s="36"/>
      <c r="I876" s="36"/>
      <c r="J876" s="36"/>
      <c r="K876" s="36"/>
    </row>
    <row r="877" spans="1:11" x14ac:dyDescent="0.3">
      <c r="A877" s="36"/>
      <c r="B877" s="36"/>
      <c r="C877" s="36"/>
      <c r="D877" s="36"/>
      <c r="E877" s="36"/>
      <c r="F877" s="36"/>
      <c r="G877" s="36"/>
      <c r="H877" s="36"/>
      <c r="I877" s="36"/>
      <c r="J877" s="36"/>
      <c r="K877" s="36"/>
    </row>
    <row r="878" spans="1:11" x14ac:dyDescent="0.3">
      <c r="A878" s="36"/>
      <c r="B878" s="36"/>
      <c r="C878" s="36"/>
      <c r="D878" s="36"/>
      <c r="E878" s="36"/>
      <c r="F878" s="36"/>
      <c r="G878" s="36"/>
      <c r="H878" s="36"/>
      <c r="I878" s="36"/>
      <c r="J878" s="36"/>
      <c r="K878" s="36"/>
    </row>
    <row r="879" spans="1:11" x14ac:dyDescent="0.3">
      <c r="A879" s="36"/>
      <c r="B879" s="36"/>
      <c r="C879" s="36"/>
      <c r="D879" s="36"/>
      <c r="E879" s="36"/>
      <c r="F879" s="36"/>
      <c r="G879" s="36"/>
      <c r="H879" s="36"/>
      <c r="I879" s="36"/>
      <c r="J879" s="36"/>
      <c r="K879" s="36"/>
    </row>
    <row r="880" spans="1:11" x14ac:dyDescent="0.3">
      <c r="A880" s="36"/>
      <c r="B880" s="36"/>
      <c r="C880" s="36"/>
      <c r="D880" s="36"/>
      <c r="E880" s="36"/>
      <c r="F880" s="36"/>
      <c r="G880" s="36"/>
      <c r="H880" s="36"/>
      <c r="I880" s="36"/>
      <c r="J880" s="36"/>
      <c r="K880" s="36"/>
    </row>
    <row r="881" spans="1:11" x14ac:dyDescent="0.3">
      <c r="A881" s="36"/>
      <c r="B881" s="36"/>
      <c r="C881" s="36"/>
      <c r="D881" s="36"/>
      <c r="E881" s="36"/>
      <c r="F881" s="36"/>
      <c r="G881" s="36"/>
      <c r="H881" s="36"/>
      <c r="I881" s="36"/>
      <c r="J881" s="36"/>
      <c r="K881" s="36"/>
    </row>
    <row r="882" spans="1:11" x14ac:dyDescent="0.3">
      <c r="A882" s="36"/>
      <c r="B882" s="36"/>
      <c r="C882" s="36"/>
      <c r="D882" s="36"/>
      <c r="E882" s="36"/>
      <c r="F882" s="36"/>
      <c r="G882" s="36"/>
      <c r="H882" s="36"/>
      <c r="I882" s="36"/>
      <c r="J882" s="36"/>
      <c r="K882" s="36"/>
    </row>
    <row r="883" spans="1:11" x14ac:dyDescent="0.3">
      <c r="A883" s="36"/>
      <c r="B883" s="36"/>
      <c r="C883" s="36"/>
      <c r="D883" s="36"/>
      <c r="E883" s="36"/>
      <c r="F883" s="36"/>
      <c r="G883" s="36"/>
      <c r="H883" s="36"/>
      <c r="I883" s="36"/>
      <c r="J883" s="36"/>
      <c r="K883" s="36"/>
    </row>
    <row r="884" spans="1:11" x14ac:dyDescent="0.3">
      <c r="A884" s="36"/>
      <c r="B884" s="36"/>
      <c r="C884" s="36"/>
      <c r="D884" s="36"/>
      <c r="E884" s="36"/>
      <c r="F884" s="36"/>
      <c r="G884" s="36"/>
      <c r="H884" s="36"/>
      <c r="I884" s="36"/>
      <c r="J884" s="36"/>
      <c r="K884" s="36"/>
    </row>
    <row r="885" spans="1:11" x14ac:dyDescent="0.3">
      <c r="A885" s="36"/>
      <c r="B885" s="36"/>
      <c r="C885" s="36"/>
      <c r="D885" s="36"/>
      <c r="E885" s="36"/>
      <c r="F885" s="36"/>
      <c r="G885" s="36"/>
      <c r="H885" s="36"/>
      <c r="I885" s="36"/>
      <c r="J885" s="36"/>
      <c r="K885" s="36"/>
    </row>
    <row r="886" spans="1:11" x14ac:dyDescent="0.3">
      <c r="A886" s="36"/>
      <c r="B886" s="36"/>
      <c r="C886" s="36"/>
      <c r="D886" s="36"/>
      <c r="E886" s="36"/>
      <c r="F886" s="36"/>
      <c r="G886" s="36"/>
      <c r="H886" s="36"/>
      <c r="I886" s="36"/>
      <c r="J886" s="36"/>
      <c r="K886" s="36"/>
    </row>
    <row r="887" spans="1:11" x14ac:dyDescent="0.3">
      <c r="A887" s="36"/>
      <c r="B887" s="36"/>
      <c r="C887" s="36"/>
      <c r="D887" s="36"/>
      <c r="E887" s="36"/>
      <c r="F887" s="36"/>
      <c r="G887" s="36"/>
      <c r="H887" s="36"/>
      <c r="I887" s="36"/>
      <c r="J887" s="36"/>
      <c r="K887" s="36"/>
    </row>
    <row r="888" spans="1:11" x14ac:dyDescent="0.3">
      <c r="A888" s="36"/>
      <c r="B888" s="36"/>
      <c r="C888" s="36"/>
      <c r="D888" s="36"/>
      <c r="E888" s="36"/>
      <c r="F888" s="36"/>
      <c r="G888" s="36"/>
      <c r="H888" s="36"/>
      <c r="I888" s="36"/>
      <c r="J888" s="36"/>
      <c r="K888" s="36"/>
    </row>
    <row r="889" spans="1:11" x14ac:dyDescent="0.3">
      <c r="A889" s="36"/>
      <c r="B889" s="36"/>
      <c r="C889" s="36"/>
      <c r="D889" s="36"/>
      <c r="E889" s="36"/>
      <c r="F889" s="36"/>
      <c r="G889" s="36"/>
      <c r="H889" s="36"/>
      <c r="I889" s="36"/>
      <c r="J889" s="36"/>
      <c r="K889" s="36"/>
    </row>
    <row r="890" spans="1:11" x14ac:dyDescent="0.3">
      <c r="A890" s="36"/>
      <c r="B890" s="36"/>
      <c r="C890" s="36"/>
      <c r="D890" s="36"/>
      <c r="E890" s="36"/>
      <c r="F890" s="36"/>
      <c r="G890" s="36"/>
      <c r="H890" s="36"/>
      <c r="I890" s="36"/>
      <c r="J890" s="36"/>
      <c r="K890" s="36"/>
    </row>
    <row r="891" spans="1:11" x14ac:dyDescent="0.3">
      <c r="A891" s="36"/>
      <c r="B891" s="36"/>
      <c r="C891" s="36"/>
      <c r="D891" s="36"/>
      <c r="E891" s="36"/>
      <c r="F891" s="36"/>
      <c r="G891" s="36"/>
      <c r="H891" s="36"/>
      <c r="I891" s="36"/>
      <c r="J891" s="36"/>
      <c r="K891" s="36"/>
    </row>
    <row r="892" spans="1:11" x14ac:dyDescent="0.3">
      <c r="A892" s="36"/>
      <c r="B892" s="36"/>
      <c r="C892" s="36"/>
      <c r="D892" s="36"/>
      <c r="E892" s="36"/>
      <c r="F892" s="36"/>
      <c r="G892" s="36"/>
      <c r="H892" s="36"/>
      <c r="I892" s="36"/>
      <c r="J892" s="36"/>
      <c r="K892" s="36"/>
    </row>
    <row r="893" spans="1:11" x14ac:dyDescent="0.3">
      <c r="A893" s="36"/>
      <c r="B893" s="36"/>
      <c r="C893" s="36"/>
      <c r="D893" s="36"/>
      <c r="E893" s="36"/>
      <c r="F893" s="36"/>
      <c r="G893" s="36"/>
      <c r="H893" s="36"/>
      <c r="I893" s="36"/>
      <c r="J893" s="36"/>
      <c r="K893" s="36"/>
    </row>
    <row r="894" spans="1:11" x14ac:dyDescent="0.3">
      <c r="A894" s="36"/>
      <c r="B894" s="36"/>
      <c r="C894" s="36"/>
      <c r="D894" s="36"/>
      <c r="E894" s="36"/>
      <c r="F894" s="36"/>
      <c r="G894" s="36"/>
      <c r="H894" s="36"/>
      <c r="I894" s="36"/>
      <c r="J894" s="36"/>
      <c r="K894" s="36"/>
    </row>
    <row r="895" spans="1:11" x14ac:dyDescent="0.3">
      <c r="A895" s="36"/>
      <c r="B895" s="36"/>
      <c r="C895" s="36"/>
      <c r="D895" s="36"/>
      <c r="E895" s="36"/>
      <c r="F895" s="36"/>
      <c r="G895" s="36"/>
      <c r="H895" s="36"/>
      <c r="I895" s="36"/>
      <c r="J895" s="36"/>
      <c r="K895" s="36"/>
    </row>
    <row r="896" spans="1:11" x14ac:dyDescent="0.3">
      <c r="A896" s="36"/>
      <c r="B896" s="36"/>
      <c r="C896" s="36"/>
      <c r="D896" s="36"/>
      <c r="E896" s="36"/>
      <c r="F896" s="36"/>
      <c r="G896" s="36"/>
      <c r="H896" s="36"/>
      <c r="I896" s="36"/>
      <c r="J896" s="36"/>
      <c r="K896" s="36"/>
    </row>
    <row r="897" spans="1:11" x14ac:dyDescent="0.3">
      <c r="A897" s="36"/>
      <c r="B897" s="36"/>
      <c r="C897" s="36"/>
      <c r="D897" s="36"/>
      <c r="E897" s="36"/>
      <c r="F897" s="36"/>
      <c r="G897" s="36"/>
      <c r="H897" s="36"/>
      <c r="I897" s="36"/>
      <c r="J897" s="36"/>
      <c r="K897" s="36"/>
    </row>
    <row r="898" spans="1:11" x14ac:dyDescent="0.3">
      <c r="A898" s="36"/>
      <c r="B898" s="36"/>
      <c r="C898" s="36"/>
      <c r="D898" s="36"/>
      <c r="E898" s="36"/>
      <c r="F898" s="36"/>
      <c r="G898" s="36"/>
      <c r="H898" s="36"/>
      <c r="I898" s="36"/>
      <c r="J898" s="36"/>
      <c r="K898" s="36"/>
    </row>
    <row r="899" spans="1:11" x14ac:dyDescent="0.3">
      <c r="A899" s="36"/>
      <c r="B899" s="36"/>
      <c r="C899" s="36"/>
      <c r="D899" s="36"/>
      <c r="E899" s="36"/>
      <c r="F899" s="36"/>
      <c r="G899" s="36"/>
      <c r="H899" s="36"/>
      <c r="I899" s="36"/>
      <c r="J899" s="36"/>
      <c r="K899" s="36"/>
    </row>
    <row r="900" spans="1:11" x14ac:dyDescent="0.3">
      <c r="A900" s="36"/>
      <c r="B900" s="36"/>
      <c r="C900" s="36"/>
      <c r="D900" s="36"/>
      <c r="E900" s="36"/>
      <c r="F900" s="36"/>
      <c r="G900" s="36"/>
      <c r="H900" s="36"/>
      <c r="I900" s="36"/>
      <c r="J900" s="36"/>
      <c r="K900" s="36"/>
    </row>
    <row r="901" spans="1:11" x14ac:dyDescent="0.3">
      <c r="A901" s="36"/>
      <c r="B901" s="36"/>
      <c r="C901" s="36"/>
      <c r="D901" s="36"/>
      <c r="E901" s="36"/>
      <c r="F901" s="36"/>
      <c r="G901" s="36"/>
      <c r="H901" s="36"/>
      <c r="I901" s="36"/>
      <c r="J901" s="36"/>
      <c r="K901" s="36"/>
    </row>
    <row r="902" spans="1:11" x14ac:dyDescent="0.3">
      <c r="A902" s="36"/>
      <c r="B902" s="36"/>
      <c r="C902" s="36"/>
      <c r="D902" s="36"/>
      <c r="E902" s="36"/>
      <c r="F902" s="36"/>
      <c r="G902" s="36"/>
      <c r="H902" s="36"/>
      <c r="I902" s="36"/>
      <c r="J902" s="36"/>
      <c r="K902" s="36"/>
    </row>
    <row r="903" spans="1:11" x14ac:dyDescent="0.3">
      <c r="A903" s="36"/>
      <c r="B903" s="36"/>
      <c r="C903" s="36"/>
      <c r="D903" s="36"/>
      <c r="E903" s="36"/>
      <c r="F903" s="36"/>
      <c r="G903" s="36"/>
      <c r="H903" s="36"/>
      <c r="I903" s="36"/>
      <c r="J903" s="36"/>
      <c r="K903" s="36"/>
    </row>
    <row r="904" spans="1:11" x14ac:dyDescent="0.3">
      <c r="A904" s="36"/>
      <c r="B904" s="36"/>
      <c r="C904" s="36"/>
      <c r="D904" s="36"/>
      <c r="E904" s="36"/>
      <c r="F904" s="36"/>
      <c r="G904" s="36"/>
      <c r="H904" s="36"/>
      <c r="I904" s="36"/>
      <c r="J904" s="36"/>
      <c r="K904" s="36"/>
    </row>
    <row r="905" spans="1:11" x14ac:dyDescent="0.3">
      <c r="A905" s="36"/>
      <c r="B905" s="36"/>
      <c r="C905" s="36"/>
      <c r="D905" s="36"/>
      <c r="E905" s="36"/>
      <c r="F905" s="36"/>
      <c r="G905" s="36"/>
      <c r="H905" s="36"/>
      <c r="I905" s="36"/>
      <c r="J905" s="36"/>
      <c r="K905" s="36"/>
    </row>
    <row r="906" spans="1:11" x14ac:dyDescent="0.3">
      <c r="A906" s="36"/>
      <c r="B906" s="36"/>
      <c r="C906" s="36"/>
      <c r="D906" s="36"/>
      <c r="E906" s="36"/>
      <c r="F906" s="36"/>
      <c r="G906" s="36"/>
      <c r="H906" s="36"/>
      <c r="I906" s="36"/>
      <c r="J906" s="36"/>
      <c r="K906" s="36"/>
    </row>
    <row r="907" spans="1:11" x14ac:dyDescent="0.3">
      <c r="A907" s="36"/>
      <c r="B907" s="36"/>
      <c r="C907" s="36"/>
      <c r="D907" s="36"/>
      <c r="E907" s="36"/>
      <c r="F907" s="36"/>
      <c r="G907" s="36"/>
      <c r="H907" s="36"/>
      <c r="I907" s="36"/>
      <c r="J907" s="36"/>
      <c r="K907" s="36"/>
    </row>
    <row r="908" spans="1:11" x14ac:dyDescent="0.3">
      <c r="A908" s="36"/>
      <c r="B908" s="36"/>
      <c r="C908" s="36"/>
      <c r="D908" s="36"/>
      <c r="E908" s="36"/>
      <c r="F908" s="36"/>
      <c r="G908" s="36"/>
      <c r="H908" s="36"/>
      <c r="I908" s="36"/>
      <c r="J908" s="36"/>
      <c r="K908" s="36"/>
    </row>
    <row r="909" spans="1:11" x14ac:dyDescent="0.3">
      <c r="A909" s="36"/>
      <c r="B909" s="36"/>
      <c r="C909" s="36"/>
      <c r="D909" s="36"/>
      <c r="E909" s="36"/>
      <c r="F909" s="36"/>
      <c r="G909" s="36"/>
      <c r="H909" s="36"/>
      <c r="I909" s="36"/>
      <c r="J909" s="36"/>
      <c r="K909" s="36"/>
    </row>
    <row r="910" spans="1:11" x14ac:dyDescent="0.3">
      <c r="A910" s="36"/>
      <c r="B910" s="36"/>
      <c r="C910" s="36"/>
      <c r="D910" s="36"/>
      <c r="E910" s="36"/>
      <c r="F910" s="36"/>
      <c r="G910" s="36"/>
      <c r="H910" s="36"/>
      <c r="I910" s="36"/>
      <c r="J910" s="36"/>
      <c r="K910" s="36"/>
    </row>
    <row r="911" spans="1:11" x14ac:dyDescent="0.3">
      <c r="A911" s="36"/>
      <c r="B911" s="36"/>
      <c r="C911" s="36"/>
      <c r="D911" s="36"/>
      <c r="E911" s="36"/>
      <c r="F911" s="36"/>
      <c r="G911" s="36"/>
      <c r="H911" s="36"/>
      <c r="I911" s="36"/>
      <c r="J911" s="36"/>
      <c r="K911" s="36"/>
    </row>
    <row r="912" spans="1:11" x14ac:dyDescent="0.3">
      <c r="A912" s="36"/>
      <c r="B912" s="36"/>
      <c r="C912" s="36"/>
      <c r="D912" s="36"/>
      <c r="E912" s="36"/>
      <c r="F912" s="36"/>
      <c r="G912" s="36"/>
      <c r="H912" s="36"/>
      <c r="I912" s="36"/>
      <c r="J912" s="36"/>
      <c r="K912" s="36"/>
    </row>
    <row r="913" spans="1:11" x14ac:dyDescent="0.3">
      <c r="A913" s="36"/>
      <c r="B913" s="36"/>
      <c r="C913" s="36"/>
      <c r="D913" s="36"/>
      <c r="E913" s="36"/>
      <c r="F913" s="36"/>
      <c r="G913" s="36"/>
      <c r="H913" s="36"/>
      <c r="I913" s="36"/>
      <c r="J913" s="36"/>
      <c r="K913" s="36"/>
    </row>
    <row r="914" spans="1:11" x14ac:dyDescent="0.3">
      <c r="A914" s="36"/>
      <c r="B914" s="36"/>
      <c r="C914" s="36"/>
      <c r="D914" s="36"/>
      <c r="E914" s="36"/>
      <c r="F914" s="36"/>
      <c r="G914" s="36"/>
      <c r="H914" s="36"/>
      <c r="I914" s="36"/>
      <c r="J914" s="36"/>
      <c r="K914" s="36"/>
    </row>
    <row r="915" spans="1:11" x14ac:dyDescent="0.3">
      <c r="A915" s="36"/>
      <c r="B915" s="36"/>
      <c r="C915" s="36"/>
      <c r="D915" s="36"/>
      <c r="E915" s="36"/>
      <c r="F915" s="36"/>
      <c r="G915" s="36"/>
      <c r="H915" s="36"/>
      <c r="I915" s="36"/>
      <c r="J915" s="36"/>
      <c r="K915" s="36"/>
    </row>
    <row r="916" spans="1:11" x14ac:dyDescent="0.3">
      <c r="A916" s="36"/>
      <c r="B916" s="36"/>
      <c r="C916" s="36"/>
      <c r="D916" s="36"/>
      <c r="E916" s="36"/>
      <c r="F916" s="36"/>
      <c r="G916" s="36"/>
      <c r="H916" s="36"/>
      <c r="I916" s="36"/>
      <c r="J916" s="36"/>
      <c r="K916" s="36"/>
    </row>
    <row r="917" spans="1:11" x14ac:dyDescent="0.3">
      <c r="A917" s="36"/>
      <c r="B917" s="36"/>
      <c r="C917" s="36"/>
      <c r="D917" s="36"/>
      <c r="E917" s="36"/>
      <c r="F917" s="36"/>
      <c r="G917" s="36"/>
      <c r="H917" s="36"/>
      <c r="I917" s="36"/>
      <c r="J917" s="36"/>
      <c r="K917" s="36"/>
    </row>
    <row r="918" spans="1:11" x14ac:dyDescent="0.3">
      <c r="A918" s="36"/>
      <c r="B918" s="36"/>
      <c r="C918" s="36"/>
      <c r="D918" s="36"/>
      <c r="E918" s="36"/>
      <c r="F918" s="36"/>
      <c r="G918" s="36"/>
      <c r="H918" s="36"/>
      <c r="I918" s="36"/>
      <c r="J918" s="36"/>
      <c r="K918" s="36"/>
    </row>
    <row r="919" spans="1:11" x14ac:dyDescent="0.3">
      <c r="A919" s="36"/>
      <c r="B919" s="36"/>
      <c r="C919" s="36"/>
      <c r="D919" s="36"/>
      <c r="E919" s="36"/>
      <c r="F919" s="36"/>
      <c r="G919" s="36"/>
      <c r="H919" s="36"/>
      <c r="I919" s="36"/>
      <c r="J919" s="36"/>
      <c r="K919" s="36"/>
    </row>
    <row r="920" spans="1:11" x14ac:dyDescent="0.3">
      <c r="A920" s="36"/>
      <c r="B920" s="36"/>
      <c r="C920" s="36"/>
      <c r="D920" s="36"/>
      <c r="E920" s="36"/>
      <c r="F920" s="36"/>
      <c r="G920" s="36"/>
      <c r="H920" s="36"/>
      <c r="I920" s="36"/>
      <c r="J920" s="36"/>
      <c r="K920" s="36"/>
    </row>
    <row r="921" spans="1:11" x14ac:dyDescent="0.3">
      <c r="A921" s="36"/>
      <c r="B921" s="36"/>
      <c r="C921" s="36"/>
      <c r="D921" s="36"/>
      <c r="E921" s="36"/>
      <c r="F921" s="36"/>
      <c r="G921" s="36"/>
      <c r="H921" s="36"/>
      <c r="I921" s="36"/>
      <c r="J921" s="36"/>
      <c r="K921" s="36"/>
    </row>
    <row r="922" spans="1:11" x14ac:dyDescent="0.3">
      <c r="A922" s="36"/>
      <c r="B922" s="36"/>
      <c r="C922" s="36"/>
      <c r="D922" s="36"/>
      <c r="E922" s="36"/>
      <c r="F922" s="36"/>
      <c r="G922" s="36"/>
      <c r="H922" s="36"/>
      <c r="I922" s="36"/>
      <c r="J922" s="36"/>
      <c r="K922" s="36"/>
    </row>
    <row r="923" spans="1:11" x14ac:dyDescent="0.3">
      <c r="A923" s="36"/>
      <c r="B923" s="36"/>
      <c r="C923" s="36"/>
      <c r="D923" s="36"/>
      <c r="E923" s="36"/>
      <c r="F923" s="36"/>
      <c r="G923" s="36"/>
      <c r="H923" s="36"/>
      <c r="I923" s="36"/>
      <c r="J923" s="36"/>
      <c r="K923" s="36"/>
    </row>
    <row r="924" spans="1:11" x14ac:dyDescent="0.3">
      <c r="A924" s="36"/>
      <c r="B924" s="36"/>
      <c r="C924" s="36"/>
      <c r="D924" s="36"/>
      <c r="E924" s="36"/>
      <c r="F924" s="36"/>
      <c r="G924" s="36"/>
      <c r="H924" s="36"/>
      <c r="I924" s="36"/>
      <c r="J924" s="36"/>
      <c r="K924" s="36"/>
    </row>
    <row r="925" spans="1:11" x14ac:dyDescent="0.3">
      <c r="A925" s="36"/>
      <c r="B925" s="36"/>
      <c r="C925" s="36"/>
      <c r="D925" s="36"/>
      <c r="E925" s="36"/>
      <c r="F925" s="36"/>
      <c r="G925" s="36"/>
      <c r="H925" s="36"/>
      <c r="I925" s="36"/>
      <c r="J925" s="36"/>
      <c r="K925" s="36"/>
    </row>
    <row r="926" spans="1:11" x14ac:dyDescent="0.3">
      <c r="A926" s="36"/>
      <c r="B926" s="36"/>
      <c r="C926" s="36"/>
      <c r="D926" s="36"/>
      <c r="E926" s="36"/>
      <c r="F926" s="36"/>
      <c r="G926" s="36"/>
      <c r="H926" s="36"/>
      <c r="I926" s="36"/>
      <c r="J926" s="36"/>
      <c r="K926" s="36"/>
    </row>
    <row r="927" spans="1:11" x14ac:dyDescent="0.3">
      <c r="A927" s="36"/>
      <c r="B927" s="36"/>
      <c r="C927" s="36"/>
      <c r="D927" s="36"/>
      <c r="E927" s="36"/>
      <c r="F927" s="36"/>
      <c r="G927" s="36"/>
      <c r="H927" s="36"/>
      <c r="I927" s="36"/>
      <c r="J927" s="36"/>
      <c r="K927" s="36"/>
    </row>
    <row r="928" spans="1:11" x14ac:dyDescent="0.3">
      <c r="A928" s="36"/>
      <c r="B928" s="36"/>
      <c r="C928" s="36"/>
      <c r="D928" s="36"/>
      <c r="E928" s="36"/>
      <c r="F928" s="36"/>
      <c r="G928" s="36"/>
      <c r="H928" s="36"/>
      <c r="I928" s="36"/>
      <c r="J928" s="36"/>
      <c r="K928" s="36"/>
    </row>
    <row r="929" spans="1:11" x14ac:dyDescent="0.3">
      <c r="A929" s="36"/>
      <c r="B929" s="36"/>
      <c r="C929" s="36"/>
      <c r="D929" s="36"/>
      <c r="E929" s="36"/>
      <c r="F929" s="36"/>
      <c r="G929" s="36"/>
      <c r="H929" s="36"/>
      <c r="I929" s="36"/>
      <c r="J929" s="36"/>
      <c r="K929" s="36"/>
    </row>
    <row r="930" spans="1:11" x14ac:dyDescent="0.3">
      <c r="A930" s="36"/>
      <c r="B930" s="36"/>
      <c r="C930" s="36"/>
      <c r="D930" s="36"/>
      <c r="E930" s="36"/>
      <c r="F930" s="36"/>
      <c r="G930" s="36"/>
      <c r="H930" s="36"/>
      <c r="I930" s="36"/>
      <c r="J930" s="36"/>
      <c r="K930" s="36"/>
    </row>
    <row r="931" spans="1:11" x14ac:dyDescent="0.3">
      <c r="A931" s="36"/>
      <c r="B931" s="36"/>
      <c r="C931" s="36"/>
      <c r="D931" s="36"/>
      <c r="E931" s="36"/>
      <c r="F931" s="36"/>
      <c r="G931" s="36"/>
      <c r="H931" s="36"/>
      <c r="I931" s="36"/>
      <c r="J931" s="36"/>
      <c r="K931" s="36"/>
    </row>
    <row r="932" spans="1:11" x14ac:dyDescent="0.3">
      <c r="A932" s="36"/>
      <c r="B932" s="36"/>
      <c r="C932" s="36"/>
      <c r="D932" s="36"/>
      <c r="E932" s="36"/>
      <c r="F932" s="36"/>
      <c r="G932" s="36"/>
      <c r="H932" s="36"/>
      <c r="I932" s="36"/>
      <c r="J932" s="36"/>
      <c r="K932" s="36"/>
    </row>
    <row r="933" spans="1:11" x14ac:dyDescent="0.3">
      <c r="A933" s="36"/>
      <c r="B933" s="36"/>
      <c r="C933" s="36"/>
      <c r="D933" s="36"/>
      <c r="E933" s="36"/>
      <c r="F933" s="36"/>
      <c r="G933" s="36"/>
      <c r="H933" s="36"/>
      <c r="I933" s="36"/>
      <c r="J933" s="36"/>
      <c r="K933" s="36"/>
    </row>
    <row r="934" spans="1:11" x14ac:dyDescent="0.3">
      <c r="A934" s="36"/>
      <c r="B934" s="36"/>
      <c r="C934" s="36"/>
      <c r="D934" s="36"/>
      <c r="E934" s="36"/>
      <c r="F934" s="36"/>
      <c r="G934" s="36"/>
      <c r="H934" s="36"/>
      <c r="I934" s="36"/>
      <c r="J934" s="36"/>
      <c r="K934" s="36"/>
    </row>
    <row r="935" spans="1:11" x14ac:dyDescent="0.3">
      <c r="A935" s="36"/>
      <c r="B935" s="36"/>
      <c r="C935" s="36"/>
      <c r="D935" s="36"/>
      <c r="E935" s="36"/>
      <c r="F935" s="36"/>
      <c r="G935" s="36"/>
      <c r="H935" s="36"/>
      <c r="I935" s="36"/>
      <c r="J935" s="36"/>
      <c r="K935" s="36"/>
    </row>
    <row r="936" spans="1:11" x14ac:dyDescent="0.3">
      <c r="A936" s="36"/>
      <c r="B936" s="36"/>
      <c r="C936" s="36"/>
      <c r="D936" s="36"/>
      <c r="E936" s="36"/>
      <c r="F936" s="36"/>
      <c r="G936" s="36"/>
      <c r="H936" s="36"/>
      <c r="I936" s="36"/>
      <c r="J936" s="36"/>
      <c r="K936" s="36"/>
    </row>
    <row r="937" spans="1:11" x14ac:dyDescent="0.3">
      <c r="A937" s="36"/>
      <c r="B937" s="36"/>
      <c r="C937" s="36"/>
      <c r="D937" s="36"/>
      <c r="E937" s="36"/>
      <c r="F937" s="36"/>
      <c r="G937" s="36"/>
      <c r="H937" s="36"/>
      <c r="I937" s="36"/>
      <c r="J937" s="36"/>
      <c r="K937" s="36"/>
    </row>
    <row r="938" spans="1:11" x14ac:dyDescent="0.3">
      <c r="A938" s="36"/>
      <c r="B938" s="36"/>
      <c r="C938" s="36"/>
      <c r="D938" s="36"/>
      <c r="E938" s="36"/>
      <c r="F938" s="36"/>
      <c r="G938" s="36"/>
      <c r="H938" s="36"/>
      <c r="I938" s="36"/>
      <c r="J938" s="36"/>
      <c r="K938" s="36"/>
    </row>
    <row r="939" spans="1:11" x14ac:dyDescent="0.3">
      <c r="A939" s="36"/>
      <c r="B939" s="36"/>
      <c r="C939" s="36"/>
      <c r="D939" s="36"/>
      <c r="E939" s="36"/>
      <c r="F939" s="36"/>
      <c r="G939" s="36"/>
      <c r="H939" s="36"/>
      <c r="I939" s="36"/>
      <c r="J939" s="36"/>
      <c r="K939" s="36"/>
    </row>
    <row r="940" spans="1:11" x14ac:dyDescent="0.3">
      <c r="A940" s="36"/>
      <c r="B940" s="36"/>
      <c r="C940" s="36"/>
      <c r="D940" s="36"/>
      <c r="E940" s="36"/>
      <c r="F940" s="36"/>
      <c r="G940" s="36"/>
      <c r="H940" s="36"/>
      <c r="I940" s="36"/>
      <c r="J940" s="36"/>
      <c r="K940" s="36"/>
    </row>
    <row r="941" spans="1:11" x14ac:dyDescent="0.3">
      <c r="A941" s="36"/>
      <c r="B941" s="36"/>
      <c r="C941" s="36"/>
      <c r="D941" s="36"/>
      <c r="E941" s="36"/>
      <c r="F941" s="36"/>
      <c r="G941" s="36"/>
      <c r="H941" s="36"/>
      <c r="I941" s="36"/>
      <c r="J941" s="36"/>
      <c r="K941" s="36"/>
    </row>
    <row r="942" spans="1:11" x14ac:dyDescent="0.3">
      <c r="A942" s="36"/>
      <c r="B942" s="36"/>
      <c r="C942" s="36"/>
      <c r="D942" s="36"/>
      <c r="E942" s="36"/>
      <c r="F942" s="36"/>
      <c r="G942" s="36"/>
      <c r="H942" s="36"/>
      <c r="I942" s="36"/>
      <c r="J942" s="36"/>
      <c r="K942" s="36"/>
    </row>
    <row r="943" spans="1:11" x14ac:dyDescent="0.3">
      <c r="A943" s="36"/>
      <c r="B943" s="36"/>
      <c r="C943" s="36"/>
      <c r="D943" s="36"/>
      <c r="E943" s="36"/>
      <c r="F943" s="36"/>
      <c r="G943" s="36"/>
      <c r="H943" s="36"/>
      <c r="I943" s="36"/>
      <c r="J943" s="36"/>
      <c r="K943" s="36"/>
    </row>
    <row r="944" spans="1:11" x14ac:dyDescent="0.3">
      <c r="A944" s="36"/>
      <c r="B944" s="36"/>
      <c r="C944" s="36"/>
      <c r="D944" s="36"/>
      <c r="E944" s="36"/>
      <c r="F944" s="36"/>
      <c r="G944" s="36"/>
      <c r="H944" s="36"/>
      <c r="I944" s="36"/>
      <c r="J944" s="36"/>
      <c r="K944" s="36"/>
    </row>
    <row r="945" spans="1:11" x14ac:dyDescent="0.3">
      <c r="A945" s="36"/>
      <c r="B945" s="36"/>
      <c r="C945" s="36"/>
      <c r="D945" s="36"/>
      <c r="E945" s="36"/>
      <c r="F945" s="36"/>
      <c r="G945" s="36"/>
      <c r="H945" s="36"/>
      <c r="I945" s="36"/>
      <c r="J945" s="36"/>
      <c r="K945" s="36"/>
    </row>
    <row r="946" spans="1:11" x14ac:dyDescent="0.3">
      <c r="A946" s="36"/>
      <c r="B946" s="36"/>
      <c r="C946" s="36"/>
      <c r="D946" s="36"/>
      <c r="E946" s="36"/>
      <c r="F946" s="36"/>
      <c r="G946" s="36"/>
      <c r="H946" s="36"/>
      <c r="I946" s="36"/>
      <c r="J946" s="36"/>
      <c r="K946" s="36"/>
    </row>
    <row r="947" spans="1:11" x14ac:dyDescent="0.3">
      <c r="A947" s="36"/>
      <c r="B947" s="36"/>
      <c r="C947" s="36"/>
      <c r="D947" s="36"/>
      <c r="E947" s="36"/>
      <c r="F947" s="36"/>
      <c r="G947" s="36"/>
      <c r="H947" s="36"/>
      <c r="I947" s="36"/>
      <c r="J947" s="36"/>
      <c r="K947" s="36"/>
    </row>
    <row r="948" spans="1:11" x14ac:dyDescent="0.3">
      <c r="A948" s="36"/>
      <c r="B948" s="36"/>
      <c r="C948" s="36"/>
      <c r="D948" s="36"/>
      <c r="E948" s="36"/>
      <c r="F948" s="36"/>
      <c r="G948" s="36"/>
      <c r="H948" s="36"/>
      <c r="I948" s="36"/>
      <c r="J948" s="36"/>
      <c r="K948" s="36"/>
    </row>
    <row r="949" spans="1:11" x14ac:dyDescent="0.3">
      <c r="A949" s="36"/>
      <c r="B949" s="36"/>
      <c r="C949" s="36"/>
      <c r="D949" s="36"/>
      <c r="E949" s="36"/>
      <c r="F949" s="36"/>
      <c r="G949" s="36"/>
      <c r="H949" s="36"/>
      <c r="I949" s="36"/>
      <c r="J949" s="36"/>
      <c r="K949" s="36"/>
    </row>
    <row r="950" spans="1:11" x14ac:dyDescent="0.3">
      <c r="A950" s="36"/>
      <c r="B950" s="36"/>
      <c r="C950" s="36"/>
      <c r="D950" s="36"/>
      <c r="E950" s="36"/>
      <c r="F950" s="36"/>
      <c r="G950" s="36"/>
      <c r="H950" s="36"/>
      <c r="I950" s="36"/>
      <c r="J950" s="36"/>
      <c r="K950" s="36"/>
    </row>
    <row r="951" spans="1:11" x14ac:dyDescent="0.3">
      <c r="A951" s="36"/>
      <c r="B951" s="36"/>
      <c r="C951" s="36"/>
      <c r="D951" s="36"/>
      <c r="E951" s="36"/>
      <c r="F951" s="36"/>
      <c r="G951" s="36"/>
      <c r="H951" s="36"/>
      <c r="I951" s="36"/>
      <c r="J951" s="36"/>
      <c r="K951" s="36"/>
    </row>
    <row r="952" spans="1:11" x14ac:dyDescent="0.3">
      <c r="A952" s="36"/>
      <c r="B952" s="36"/>
      <c r="C952" s="36"/>
      <c r="D952" s="36"/>
      <c r="E952" s="36"/>
      <c r="F952" s="36"/>
      <c r="G952" s="36"/>
      <c r="H952" s="36"/>
      <c r="I952" s="36"/>
      <c r="J952" s="36"/>
      <c r="K952" s="36"/>
    </row>
    <row r="953" spans="1:11" x14ac:dyDescent="0.3">
      <c r="A953" s="36"/>
      <c r="B953" s="36"/>
      <c r="C953" s="36"/>
      <c r="D953" s="36"/>
      <c r="E953" s="36"/>
      <c r="F953" s="36"/>
      <c r="G953" s="36"/>
      <c r="H953" s="36"/>
      <c r="I953" s="36"/>
      <c r="J953" s="36"/>
      <c r="K953" s="36"/>
    </row>
    <row r="954" spans="1:11" x14ac:dyDescent="0.3">
      <c r="A954" s="36"/>
      <c r="B954" s="36"/>
      <c r="C954" s="36"/>
      <c r="D954" s="36"/>
      <c r="E954" s="36"/>
      <c r="F954" s="36"/>
      <c r="G954" s="36"/>
      <c r="H954" s="36"/>
      <c r="I954" s="36"/>
      <c r="J954" s="36"/>
      <c r="K954" s="36"/>
    </row>
    <row r="955" spans="1:11" x14ac:dyDescent="0.3">
      <c r="A955" s="36"/>
      <c r="B955" s="36"/>
      <c r="C955" s="36"/>
      <c r="D955" s="36"/>
      <c r="E955" s="36"/>
      <c r="F955" s="36"/>
      <c r="G955" s="36"/>
      <c r="H955" s="36"/>
      <c r="I955" s="36"/>
      <c r="J955" s="36"/>
      <c r="K955" s="36"/>
    </row>
    <row r="956" spans="1:11" x14ac:dyDescent="0.3">
      <c r="A956" s="36"/>
      <c r="B956" s="36"/>
      <c r="C956" s="36"/>
      <c r="D956" s="36"/>
      <c r="E956" s="36"/>
      <c r="F956" s="36"/>
      <c r="G956" s="36"/>
      <c r="H956" s="36"/>
      <c r="I956" s="36"/>
      <c r="J956" s="36"/>
      <c r="K956" s="36"/>
    </row>
    <row r="957" spans="1:11" x14ac:dyDescent="0.3">
      <c r="A957" s="36"/>
      <c r="B957" s="36"/>
      <c r="C957" s="36"/>
      <c r="D957" s="36"/>
      <c r="E957" s="36"/>
      <c r="F957" s="36"/>
      <c r="G957" s="36"/>
      <c r="H957" s="36"/>
      <c r="I957" s="36"/>
      <c r="J957" s="36"/>
      <c r="K957" s="36"/>
    </row>
    <row r="958" spans="1:11" x14ac:dyDescent="0.3">
      <c r="A958" s="36"/>
      <c r="B958" s="36"/>
      <c r="C958" s="36"/>
      <c r="D958" s="36"/>
      <c r="E958" s="36"/>
      <c r="F958" s="36"/>
      <c r="G958" s="36"/>
      <c r="H958" s="36"/>
      <c r="I958" s="36"/>
      <c r="J958" s="36"/>
      <c r="K958" s="36"/>
    </row>
    <row r="959" spans="1:11" x14ac:dyDescent="0.3">
      <c r="A959" s="36"/>
      <c r="B959" s="36"/>
      <c r="C959" s="36"/>
      <c r="D959" s="36"/>
      <c r="E959" s="36"/>
      <c r="F959" s="36"/>
      <c r="G959" s="36"/>
      <c r="H959" s="36"/>
      <c r="I959" s="36"/>
      <c r="J959" s="36"/>
      <c r="K959" s="36"/>
    </row>
    <row r="960" spans="1:11" x14ac:dyDescent="0.3">
      <c r="A960" s="36"/>
      <c r="B960" s="36"/>
      <c r="C960" s="36"/>
      <c r="D960" s="36"/>
      <c r="E960" s="36"/>
      <c r="F960" s="36"/>
      <c r="G960" s="36"/>
      <c r="H960" s="36"/>
      <c r="I960" s="36"/>
      <c r="J960" s="36"/>
      <c r="K960" s="36"/>
    </row>
    <row r="961" spans="1:11" x14ac:dyDescent="0.3">
      <c r="A961" s="36"/>
      <c r="B961" s="36"/>
      <c r="C961" s="36"/>
      <c r="D961" s="36"/>
      <c r="E961" s="36"/>
      <c r="F961" s="36"/>
      <c r="G961" s="36"/>
      <c r="H961" s="36"/>
      <c r="I961" s="36"/>
      <c r="J961" s="36"/>
      <c r="K961" s="36"/>
    </row>
    <row r="962" spans="1:11" x14ac:dyDescent="0.3">
      <c r="A962" s="36"/>
      <c r="B962" s="36"/>
      <c r="C962" s="36"/>
      <c r="D962" s="36"/>
      <c r="E962" s="36"/>
      <c r="F962" s="36"/>
      <c r="G962" s="36"/>
      <c r="H962" s="36"/>
      <c r="I962" s="36"/>
      <c r="J962" s="36"/>
      <c r="K962" s="36"/>
    </row>
    <row r="963" spans="1:11" x14ac:dyDescent="0.3">
      <c r="A963" s="36"/>
      <c r="B963" s="36"/>
      <c r="C963" s="36"/>
      <c r="D963" s="36"/>
      <c r="E963" s="36"/>
      <c r="F963" s="36"/>
      <c r="G963" s="36"/>
      <c r="H963" s="36"/>
      <c r="I963" s="36"/>
      <c r="J963" s="36"/>
      <c r="K963" s="36"/>
    </row>
    <row r="964" spans="1:11" x14ac:dyDescent="0.3">
      <c r="A964" s="36"/>
      <c r="B964" s="36"/>
      <c r="C964" s="36"/>
      <c r="D964" s="36"/>
      <c r="E964" s="36"/>
      <c r="F964" s="36"/>
      <c r="G964" s="36"/>
      <c r="H964" s="36"/>
      <c r="I964" s="36"/>
      <c r="J964" s="36"/>
      <c r="K964" s="36"/>
    </row>
    <row r="965" spans="1:11" x14ac:dyDescent="0.3">
      <c r="A965" s="36"/>
      <c r="B965" s="36"/>
      <c r="C965" s="36"/>
      <c r="D965" s="36"/>
      <c r="E965" s="36"/>
      <c r="F965" s="36"/>
      <c r="G965" s="36"/>
      <c r="H965" s="36"/>
      <c r="I965" s="36"/>
      <c r="J965" s="36"/>
      <c r="K965" s="36"/>
    </row>
    <row r="966" spans="1:11" x14ac:dyDescent="0.3">
      <c r="A966" s="36"/>
      <c r="B966" s="36"/>
      <c r="C966" s="36"/>
      <c r="D966" s="36"/>
      <c r="E966" s="36"/>
      <c r="F966" s="36"/>
      <c r="G966" s="36"/>
      <c r="H966" s="36"/>
      <c r="I966" s="36"/>
      <c r="J966" s="36"/>
      <c r="K966" s="36"/>
    </row>
    <row r="967" spans="1:11" x14ac:dyDescent="0.3">
      <c r="A967" s="36"/>
      <c r="B967" s="36"/>
      <c r="C967" s="36"/>
      <c r="D967" s="36"/>
      <c r="E967" s="36"/>
      <c r="F967" s="36"/>
      <c r="G967" s="36"/>
      <c r="H967" s="36"/>
      <c r="I967" s="36"/>
      <c r="J967" s="36"/>
      <c r="K967" s="36"/>
    </row>
    <row r="968" spans="1:11" x14ac:dyDescent="0.3">
      <c r="A968" s="36"/>
      <c r="B968" s="36"/>
      <c r="C968" s="36"/>
      <c r="D968" s="36"/>
      <c r="E968" s="36"/>
      <c r="F968" s="36"/>
      <c r="G968" s="36"/>
      <c r="H968" s="36"/>
      <c r="I968" s="36"/>
      <c r="J968" s="36"/>
      <c r="K968" s="36"/>
    </row>
    <row r="969" spans="1:11" x14ac:dyDescent="0.3">
      <c r="A969" s="36"/>
      <c r="B969" s="36"/>
      <c r="C969" s="36"/>
      <c r="D969" s="36"/>
      <c r="E969" s="36"/>
      <c r="F969" s="36"/>
      <c r="G969" s="36"/>
      <c r="H969" s="36"/>
      <c r="I969" s="36"/>
      <c r="J969" s="36"/>
      <c r="K969" s="36"/>
    </row>
    <row r="970" spans="1:11" x14ac:dyDescent="0.3">
      <c r="A970" s="36"/>
      <c r="B970" s="36"/>
      <c r="C970" s="36"/>
      <c r="D970" s="36"/>
      <c r="E970" s="36"/>
      <c r="F970" s="36"/>
      <c r="G970" s="36"/>
      <c r="H970" s="36"/>
      <c r="I970" s="36"/>
      <c r="J970" s="36"/>
      <c r="K970" s="36"/>
    </row>
    <row r="971" spans="1:11" x14ac:dyDescent="0.3">
      <c r="A971" s="36"/>
      <c r="B971" s="36"/>
      <c r="C971" s="36"/>
      <c r="D971" s="36"/>
      <c r="E971" s="36"/>
      <c r="F971" s="36"/>
      <c r="G971" s="36"/>
      <c r="H971" s="36"/>
      <c r="I971" s="36"/>
      <c r="J971" s="36"/>
      <c r="K971" s="36"/>
    </row>
    <row r="972" spans="1:11" x14ac:dyDescent="0.3">
      <c r="A972" s="36"/>
      <c r="B972" s="36"/>
      <c r="C972" s="36"/>
      <c r="D972" s="36"/>
      <c r="E972" s="36"/>
      <c r="F972" s="36"/>
      <c r="G972" s="36"/>
      <c r="H972" s="36"/>
      <c r="I972" s="36"/>
      <c r="J972" s="36"/>
      <c r="K972" s="36"/>
    </row>
    <row r="973" spans="1:11" x14ac:dyDescent="0.3">
      <c r="A973" s="36"/>
      <c r="B973" s="36"/>
      <c r="C973" s="36"/>
      <c r="D973" s="36"/>
      <c r="E973" s="36"/>
      <c r="F973" s="36"/>
      <c r="G973" s="36"/>
      <c r="H973" s="36"/>
      <c r="I973" s="36"/>
      <c r="J973" s="36"/>
      <c r="K973" s="36"/>
    </row>
    <row r="974" spans="1:11" x14ac:dyDescent="0.3">
      <c r="A974" s="36"/>
      <c r="B974" s="36"/>
      <c r="C974" s="36"/>
      <c r="D974" s="36"/>
      <c r="E974" s="36"/>
      <c r="F974" s="36"/>
      <c r="G974" s="36"/>
      <c r="H974" s="36"/>
      <c r="I974" s="36"/>
      <c r="J974" s="36"/>
      <c r="K974" s="36"/>
    </row>
    <row r="975" spans="1:11" x14ac:dyDescent="0.3">
      <c r="A975" s="36"/>
      <c r="B975" s="36"/>
      <c r="C975" s="36"/>
      <c r="D975" s="36"/>
      <c r="E975" s="36"/>
      <c r="F975" s="36"/>
      <c r="G975" s="36"/>
      <c r="H975" s="36"/>
      <c r="I975" s="36"/>
      <c r="J975" s="36"/>
      <c r="K975" s="36"/>
    </row>
    <row r="976" spans="1:11" x14ac:dyDescent="0.3">
      <c r="A976" s="36"/>
      <c r="B976" s="36"/>
      <c r="C976" s="36"/>
      <c r="D976" s="36"/>
      <c r="E976" s="36"/>
      <c r="F976" s="36"/>
      <c r="G976" s="36"/>
      <c r="H976" s="36"/>
      <c r="I976" s="36"/>
      <c r="J976" s="36"/>
      <c r="K976" s="36"/>
    </row>
    <row r="977" spans="1:11" x14ac:dyDescent="0.3">
      <c r="A977" s="36"/>
      <c r="B977" s="36"/>
      <c r="C977" s="36"/>
      <c r="D977" s="36"/>
      <c r="E977" s="36"/>
      <c r="F977" s="36"/>
      <c r="G977" s="36"/>
      <c r="H977" s="36"/>
      <c r="I977" s="36"/>
      <c r="J977" s="36"/>
      <c r="K977" s="36"/>
    </row>
    <row r="978" spans="1:11" x14ac:dyDescent="0.3">
      <c r="A978" s="36"/>
      <c r="B978" s="36"/>
      <c r="C978" s="36"/>
      <c r="D978" s="36"/>
      <c r="E978" s="36"/>
      <c r="F978" s="36"/>
      <c r="G978" s="36"/>
      <c r="H978" s="36"/>
      <c r="I978" s="36"/>
      <c r="J978" s="36"/>
      <c r="K978" s="36"/>
    </row>
    <row r="979" spans="1:11" x14ac:dyDescent="0.3">
      <c r="A979" s="36"/>
      <c r="B979" s="36"/>
      <c r="C979" s="36"/>
      <c r="D979" s="36"/>
      <c r="E979" s="36"/>
      <c r="F979" s="36"/>
      <c r="G979" s="36"/>
      <c r="H979" s="36"/>
      <c r="I979" s="36"/>
      <c r="J979" s="36"/>
      <c r="K979" s="36"/>
    </row>
    <row r="980" spans="1:11" x14ac:dyDescent="0.3">
      <c r="A980" s="36"/>
      <c r="B980" s="36"/>
      <c r="C980" s="36"/>
      <c r="D980" s="36"/>
      <c r="E980" s="36"/>
      <c r="F980" s="36"/>
      <c r="G980" s="36"/>
      <c r="H980" s="36"/>
      <c r="I980" s="36"/>
      <c r="J980" s="36"/>
      <c r="K980" s="36"/>
    </row>
    <row r="981" spans="1:11" x14ac:dyDescent="0.3">
      <c r="A981" s="36"/>
      <c r="B981" s="36"/>
      <c r="C981" s="36"/>
      <c r="D981" s="36"/>
      <c r="E981" s="36"/>
      <c r="F981" s="36"/>
      <c r="G981" s="36"/>
      <c r="H981" s="36"/>
      <c r="I981" s="36"/>
      <c r="J981" s="36"/>
      <c r="K981" s="36"/>
    </row>
    <row r="982" spans="1:11" x14ac:dyDescent="0.3">
      <c r="A982" s="36"/>
      <c r="B982" s="36"/>
      <c r="C982" s="36"/>
      <c r="D982" s="36"/>
      <c r="E982" s="36"/>
      <c r="F982" s="36"/>
      <c r="G982" s="36"/>
      <c r="H982" s="36"/>
      <c r="I982" s="36"/>
      <c r="J982" s="36"/>
      <c r="K982" s="36"/>
    </row>
    <row r="983" spans="1:11" x14ac:dyDescent="0.3">
      <c r="A983" s="36"/>
      <c r="B983" s="36"/>
      <c r="C983" s="36"/>
      <c r="D983" s="36"/>
      <c r="E983" s="36"/>
      <c r="F983" s="36"/>
      <c r="G983" s="36"/>
      <c r="H983" s="36"/>
      <c r="I983" s="36"/>
      <c r="J983" s="36"/>
      <c r="K983" s="36"/>
    </row>
    <row r="984" spans="1:11" x14ac:dyDescent="0.3">
      <c r="A984" s="36"/>
      <c r="B984" s="36"/>
      <c r="C984" s="36"/>
      <c r="D984" s="36"/>
      <c r="E984" s="36"/>
      <c r="F984" s="36"/>
      <c r="G984" s="36"/>
      <c r="H984" s="36"/>
      <c r="I984" s="36"/>
      <c r="J984" s="36"/>
      <c r="K984" s="36"/>
    </row>
    <row r="985" spans="1:11" x14ac:dyDescent="0.3">
      <c r="A985" s="36"/>
      <c r="B985" s="36"/>
      <c r="C985" s="36"/>
      <c r="D985" s="36"/>
      <c r="E985" s="36"/>
      <c r="F985" s="36"/>
      <c r="G985" s="36"/>
      <c r="H985" s="36"/>
      <c r="I985" s="36"/>
      <c r="J985" s="36"/>
      <c r="K985" s="36"/>
    </row>
    <row r="986" spans="1:11" x14ac:dyDescent="0.3">
      <c r="A986" s="36"/>
      <c r="B986" s="36"/>
      <c r="C986" s="36"/>
      <c r="D986" s="36"/>
      <c r="E986" s="36"/>
      <c r="F986" s="36"/>
      <c r="G986" s="36"/>
      <c r="H986" s="36"/>
      <c r="I986" s="36"/>
      <c r="J986" s="36"/>
      <c r="K986" s="36"/>
    </row>
    <row r="987" spans="1:11" x14ac:dyDescent="0.3">
      <c r="A987" s="36"/>
      <c r="B987" s="36"/>
      <c r="C987" s="36"/>
      <c r="D987" s="36"/>
      <c r="E987" s="36"/>
      <c r="F987" s="36"/>
      <c r="G987" s="36"/>
      <c r="H987" s="36"/>
      <c r="I987" s="36"/>
      <c r="J987" s="36"/>
      <c r="K987" s="36"/>
    </row>
    <row r="988" spans="1:11" x14ac:dyDescent="0.3">
      <c r="A988" s="36"/>
      <c r="B988" s="36"/>
      <c r="C988" s="36"/>
      <c r="D988" s="36"/>
      <c r="E988" s="36"/>
      <c r="F988" s="36"/>
      <c r="G988" s="36"/>
      <c r="H988" s="36"/>
      <c r="I988" s="36"/>
      <c r="J988" s="36"/>
      <c r="K988" s="36"/>
    </row>
    <row r="989" spans="1:11" x14ac:dyDescent="0.3">
      <c r="A989" s="36"/>
      <c r="B989" s="36"/>
      <c r="C989" s="36"/>
      <c r="D989" s="36"/>
      <c r="E989" s="36"/>
      <c r="F989" s="36"/>
      <c r="G989" s="36"/>
      <c r="H989" s="36"/>
      <c r="I989" s="36"/>
      <c r="J989" s="36"/>
      <c r="K989" s="36"/>
    </row>
    <row r="990" spans="1:11" x14ac:dyDescent="0.3">
      <c r="A990" s="36"/>
      <c r="B990" s="36"/>
      <c r="C990" s="36"/>
      <c r="D990" s="36"/>
      <c r="E990" s="36"/>
      <c r="F990" s="36"/>
      <c r="G990" s="36"/>
      <c r="H990" s="36"/>
      <c r="I990" s="36"/>
      <c r="J990" s="36"/>
      <c r="K990" s="36"/>
    </row>
    <row r="991" spans="1:11" x14ac:dyDescent="0.3">
      <c r="A991" s="36"/>
      <c r="B991" s="36"/>
      <c r="C991" s="36"/>
      <c r="D991" s="36"/>
      <c r="E991" s="36"/>
      <c r="F991" s="36"/>
      <c r="G991" s="36"/>
      <c r="H991" s="36"/>
      <c r="I991" s="36"/>
      <c r="J991" s="36"/>
      <c r="K991" s="36"/>
    </row>
    <row r="992" spans="1:11" x14ac:dyDescent="0.3">
      <c r="A992" s="36"/>
      <c r="B992" s="36"/>
      <c r="C992" s="36"/>
      <c r="D992" s="36"/>
      <c r="E992" s="36"/>
      <c r="F992" s="36"/>
      <c r="G992" s="36"/>
      <c r="H992" s="36"/>
      <c r="I992" s="36"/>
      <c r="J992" s="36"/>
      <c r="K992" s="36"/>
    </row>
    <row r="993" spans="1:11" x14ac:dyDescent="0.3">
      <c r="A993" s="36"/>
      <c r="B993" s="36"/>
      <c r="C993" s="36"/>
      <c r="D993" s="36"/>
      <c r="E993" s="36"/>
      <c r="F993" s="36"/>
      <c r="G993" s="36"/>
      <c r="H993" s="36"/>
      <c r="I993" s="36"/>
      <c r="J993" s="36"/>
      <c r="K993" s="36"/>
    </row>
    <row r="994" spans="1:11" x14ac:dyDescent="0.3">
      <c r="A994" s="36"/>
      <c r="B994" s="36"/>
      <c r="C994" s="36"/>
      <c r="D994" s="36"/>
      <c r="E994" s="36"/>
      <c r="F994" s="36"/>
      <c r="G994" s="36"/>
      <c r="H994" s="36"/>
      <c r="I994" s="36"/>
      <c r="J994" s="36"/>
      <c r="K994" s="36"/>
    </row>
    <row r="995" spans="1:11" x14ac:dyDescent="0.3">
      <c r="A995" s="36"/>
      <c r="B995" s="36"/>
      <c r="C995" s="36"/>
      <c r="D995" s="36"/>
      <c r="E995" s="36"/>
      <c r="F995" s="36"/>
      <c r="G995" s="36"/>
      <c r="H995" s="36"/>
      <c r="I995" s="36"/>
      <c r="J995" s="36"/>
      <c r="K995" s="36"/>
    </row>
    <row r="996" spans="1:11" x14ac:dyDescent="0.3">
      <c r="A996" s="36"/>
      <c r="B996" s="36"/>
      <c r="C996" s="36"/>
      <c r="D996" s="36"/>
      <c r="E996" s="36"/>
      <c r="F996" s="36"/>
      <c r="G996" s="36"/>
      <c r="H996" s="36"/>
      <c r="I996" s="36"/>
      <c r="J996" s="36"/>
      <c r="K996" s="36"/>
    </row>
    <row r="997" spans="1:11" x14ac:dyDescent="0.3">
      <c r="A997" s="36"/>
      <c r="B997" s="36"/>
      <c r="C997" s="36"/>
      <c r="D997" s="36"/>
      <c r="E997" s="36"/>
      <c r="F997" s="36"/>
      <c r="G997" s="36"/>
      <c r="H997" s="36"/>
      <c r="I997" s="36"/>
      <c r="J997" s="36"/>
      <c r="K997" s="36"/>
    </row>
    <row r="998" spans="1:11" x14ac:dyDescent="0.3">
      <c r="A998" s="36"/>
      <c r="B998" s="36"/>
      <c r="C998" s="36"/>
      <c r="D998" s="36"/>
      <c r="E998" s="36"/>
      <c r="F998" s="36"/>
      <c r="G998" s="36"/>
      <c r="H998" s="36"/>
      <c r="I998" s="36"/>
      <c r="J998" s="36"/>
      <c r="K998" s="36"/>
    </row>
    <row r="999" spans="1:11" x14ac:dyDescent="0.3">
      <c r="A999" s="36"/>
      <c r="B999" s="36"/>
      <c r="C999" s="36"/>
      <c r="D999" s="36"/>
      <c r="E999" s="36"/>
      <c r="F999" s="36"/>
      <c r="G999" s="36"/>
      <c r="H999" s="36"/>
      <c r="I999" s="36"/>
      <c r="J999" s="36"/>
      <c r="K999" s="36"/>
    </row>
    <row r="1000" spans="1:11" x14ac:dyDescent="0.3">
      <c r="A1000" s="36"/>
      <c r="B1000" s="36"/>
      <c r="C1000" s="36"/>
      <c r="D1000" s="36"/>
      <c r="E1000" s="36"/>
      <c r="F1000" s="36"/>
      <c r="G1000" s="36"/>
      <c r="H1000" s="36"/>
      <c r="I1000" s="36"/>
      <c r="J1000" s="36"/>
      <c r="K1000" s="36"/>
    </row>
    <row r="1001" spans="1:11" x14ac:dyDescent="0.3">
      <c r="A1001" s="36"/>
      <c r="B1001" s="36"/>
      <c r="C1001" s="36"/>
      <c r="D1001" s="36"/>
      <c r="E1001" s="36"/>
      <c r="F1001" s="36"/>
      <c r="G1001" s="36"/>
      <c r="H1001" s="36"/>
      <c r="I1001" s="36"/>
      <c r="J1001" s="36"/>
      <c r="K1001" s="36"/>
    </row>
    <row r="1002" spans="1:11" x14ac:dyDescent="0.3">
      <c r="A1002" s="36"/>
      <c r="B1002" s="36"/>
      <c r="C1002" s="36"/>
      <c r="D1002" s="36"/>
      <c r="E1002" s="36"/>
      <c r="F1002" s="36"/>
      <c r="G1002" s="36"/>
      <c r="H1002" s="36"/>
      <c r="I1002" s="36"/>
      <c r="J1002" s="36"/>
      <c r="K1002" s="36"/>
    </row>
    <row r="1003" spans="1:11" x14ac:dyDescent="0.3">
      <c r="A1003" s="36"/>
      <c r="B1003" s="36"/>
      <c r="C1003" s="36"/>
      <c r="D1003" s="36"/>
      <c r="E1003" s="36"/>
      <c r="F1003" s="36"/>
      <c r="G1003" s="36"/>
      <c r="H1003" s="36"/>
      <c r="I1003" s="36"/>
      <c r="J1003" s="36"/>
      <c r="K1003" s="36"/>
    </row>
    <row r="1004" spans="1:11" x14ac:dyDescent="0.3">
      <c r="A1004" s="36"/>
      <c r="B1004" s="36"/>
      <c r="C1004" s="36"/>
      <c r="D1004" s="36"/>
      <c r="E1004" s="36"/>
      <c r="F1004" s="36"/>
      <c r="G1004" s="36"/>
      <c r="H1004" s="36"/>
      <c r="I1004" s="36"/>
      <c r="J1004" s="36"/>
      <c r="K1004" s="36"/>
    </row>
    <row r="1005" spans="1:11" x14ac:dyDescent="0.3">
      <c r="A1005" s="36"/>
      <c r="B1005" s="36"/>
      <c r="C1005" s="36"/>
      <c r="D1005" s="36"/>
      <c r="E1005" s="36"/>
      <c r="F1005" s="36"/>
      <c r="G1005" s="36"/>
      <c r="H1005" s="36"/>
      <c r="I1005" s="36"/>
      <c r="J1005" s="36"/>
      <c r="K1005" s="36"/>
    </row>
    <row r="1006" spans="1:11" x14ac:dyDescent="0.3">
      <c r="A1006" s="36"/>
      <c r="B1006" s="36"/>
      <c r="C1006" s="36"/>
      <c r="D1006" s="36"/>
      <c r="E1006" s="36"/>
      <c r="F1006" s="36"/>
      <c r="G1006" s="36"/>
      <c r="H1006" s="36"/>
      <c r="I1006" s="36"/>
      <c r="J1006" s="36"/>
      <c r="K1006" s="36"/>
    </row>
    <row r="1007" spans="1:11" x14ac:dyDescent="0.3">
      <c r="A1007" s="36"/>
      <c r="B1007" s="36"/>
      <c r="C1007" s="36"/>
      <c r="D1007" s="36"/>
      <c r="E1007" s="36"/>
      <c r="F1007" s="36"/>
      <c r="G1007" s="36"/>
      <c r="H1007" s="36"/>
      <c r="I1007" s="36"/>
      <c r="J1007" s="36"/>
      <c r="K1007" s="36"/>
    </row>
    <row r="1008" spans="1:11" x14ac:dyDescent="0.3">
      <c r="A1008" s="36"/>
      <c r="B1008" s="36"/>
      <c r="C1008" s="36"/>
      <c r="D1008" s="36"/>
      <c r="E1008" s="36"/>
      <c r="F1008" s="36"/>
      <c r="G1008" s="36"/>
      <c r="H1008" s="36"/>
      <c r="I1008" s="36"/>
      <c r="J1008" s="36"/>
      <c r="K1008" s="36"/>
    </row>
    <row r="1009" spans="1:11" x14ac:dyDescent="0.3">
      <c r="A1009" s="36"/>
      <c r="B1009" s="36"/>
      <c r="C1009" s="36"/>
      <c r="D1009" s="36"/>
      <c r="E1009" s="36"/>
      <c r="F1009" s="36"/>
      <c r="G1009" s="36"/>
      <c r="H1009" s="36"/>
      <c r="I1009" s="36"/>
      <c r="J1009" s="36"/>
      <c r="K1009" s="36"/>
    </row>
    <row r="1010" spans="1:11" x14ac:dyDescent="0.3">
      <c r="A1010" s="36"/>
      <c r="B1010" s="36"/>
      <c r="C1010" s="36"/>
      <c r="D1010" s="36"/>
      <c r="E1010" s="36"/>
      <c r="F1010" s="36"/>
      <c r="G1010" s="36"/>
      <c r="H1010" s="36"/>
      <c r="I1010" s="36"/>
      <c r="J1010" s="36"/>
      <c r="K1010" s="36"/>
    </row>
    <row r="1011" spans="1:11" x14ac:dyDescent="0.3">
      <c r="A1011" s="36"/>
      <c r="B1011" s="36"/>
      <c r="C1011" s="36"/>
      <c r="D1011" s="36"/>
      <c r="E1011" s="36"/>
      <c r="F1011" s="36"/>
      <c r="G1011" s="36"/>
      <c r="H1011" s="36"/>
      <c r="I1011" s="36"/>
      <c r="J1011" s="36"/>
      <c r="K1011" s="36"/>
    </row>
    <row r="1012" spans="1:11" x14ac:dyDescent="0.3">
      <c r="A1012" s="36"/>
      <c r="B1012" s="36"/>
      <c r="C1012" s="36"/>
      <c r="D1012" s="36"/>
      <c r="E1012" s="36"/>
      <c r="F1012" s="36"/>
      <c r="G1012" s="36"/>
      <c r="H1012" s="36"/>
      <c r="I1012" s="36"/>
      <c r="J1012" s="36"/>
      <c r="K1012" s="36"/>
    </row>
    <row r="1013" spans="1:11" x14ac:dyDescent="0.3">
      <c r="A1013" s="36"/>
      <c r="B1013" s="36"/>
      <c r="C1013" s="36"/>
      <c r="D1013" s="36"/>
      <c r="E1013" s="36"/>
      <c r="F1013" s="36"/>
      <c r="G1013" s="36"/>
      <c r="H1013" s="36"/>
      <c r="I1013" s="36"/>
      <c r="J1013" s="36"/>
      <c r="K1013" s="36"/>
    </row>
    <row r="1014" spans="1:11" x14ac:dyDescent="0.3">
      <c r="A1014" s="36"/>
      <c r="B1014" s="36"/>
      <c r="C1014" s="36"/>
      <c r="D1014" s="36"/>
      <c r="E1014" s="36"/>
      <c r="F1014" s="36"/>
      <c r="G1014" s="36"/>
      <c r="H1014" s="36"/>
      <c r="I1014" s="36"/>
      <c r="J1014" s="36"/>
      <c r="K1014" s="36"/>
    </row>
    <row r="1015" spans="1:11" x14ac:dyDescent="0.3">
      <c r="A1015" s="36"/>
      <c r="B1015" s="36"/>
      <c r="C1015" s="36"/>
      <c r="D1015" s="36"/>
      <c r="E1015" s="36"/>
      <c r="F1015" s="36"/>
      <c r="G1015" s="36"/>
      <c r="H1015" s="36"/>
      <c r="I1015" s="36"/>
      <c r="J1015" s="36"/>
      <c r="K1015" s="36"/>
    </row>
    <row r="1016" spans="1:11" x14ac:dyDescent="0.3">
      <c r="A1016" s="36"/>
      <c r="B1016" s="36"/>
      <c r="C1016" s="36"/>
      <c r="D1016" s="36"/>
      <c r="E1016" s="36"/>
      <c r="F1016" s="36"/>
      <c r="G1016" s="36"/>
      <c r="H1016" s="36"/>
      <c r="I1016" s="36"/>
      <c r="J1016" s="36"/>
      <c r="K1016" s="36"/>
    </row>
    <row r="1017" spans="1:11" x14ac:dyDescent="0.3">
      <c r="A1017" s="36"/>
      <c r="B1017" s="36"/>
      <c r="C1017" s="36"/>
      <c r="D1017" s="36"/>
      <c r="E1017" s="36"/>
      <c r="F1017" s="36"/>
      <c r="G1017" s="36"/>
      <c r="H1017" s="36"/>
      <c r="I1017" s="36"/>
      <c r="J1017" s="36"/>
      <c r="K1017" s="36"/>
    </row>
    <row r="1018" spans="1:11" x14ac:dyDescent="0.3">
      <c r="A1018" s="36"/>
      <c r="B1018" s="36"/>
      <c r="C1018" s="36"/>
      <c r="D1018" s="36"/>
      <c r="E1018" s="36"/>
      <c r="F1018" s="36"/>
      <c r="G1018" s="36"/>
      <c r="H1018" s="36"/>
      <c r="I1018" s="36"/>
      <c r="J1018" s="36"/>
      <c r="K1018" s="36"/>
    </row>
    <row r="1019" spans="1:11" x14ac:dyDescent="0.3">
      <c r="A1019" s="36"/>
      <c r="B1019" s="36"/>
      <c r="C1019" s="36"/>
      <c r="D1019" s="36"/>
      <c r="E1019" s="36"/>
      <c r="F1019" s="36"/>
      <c r="G1019" s="36"/>
      <c r="H1019" s="36"/>
      <c r="I1019" s="36"/>
      <c r="J1019" s="36"/>
      <c r="K1019" s="36"/>
    </row>
    <row r="1020" spans="1:11" x14ac:dyDescent="0.3">
      <c r="A1020" s="36"/>
      <c r="B1020" s="36"/>
      <c r="C1020" s="36"/>
      <c r="D1020" s="36"/>
      <c r="E1020" s="36"/>
      <c r="F1020" s="36"/>
      <c r="G1020" s="36"/>
      <c r="H1020" s="36"/>
      <c r="I1020" s="36"/>
      <c r="J1020" s="36"/>
      <c r="K1020" s="36"/>
    </row>
    <row r="1021" spans="1:11" x14ac:dyDescent="0.3">
      <c r="A1021" s="36"/>
      <c r="B1021" s="36"/>
      <c r="C1021" s="36"/>
      <c r="D1021" s="36"/>
      <c r="E1021" s="36"/>
      <c r="F1021" s="36"/>
      <c r="G1021" s="36"/>
      <c r="H1021" s="36"/>
      <c r="I1021" s="36"/>
      <c r="J1021" s="36"/>
      <c r="K1021" s="36"/>
    </row>
    <row r="1022" spans="1:11" x14ac:dyDescent="0.3">
      <c r="A1022" s="36"/>
      <c r="B1022" s="36"/>
      <c r="C1022" s="36"/>
      <c r="D1022" s="36"/>
      <c r="E1022" s="36"/>
      <c r="F1022" s="36"/>
      <c r="G1022" s="36"/>
      <c r="H1022" s="36"/>
      <c r="I1022" s="36"/>
      <c r="J1022" s="36"/>
      <c r="K1022" s="36"/>
    </row>
    <row r="1023" spans="1:11" x14ac:dyDescent="0.3">
      <c r="A1023" s="36"/>
      <c r="B1023" s="36"/>
      <c r="C1023" s="36"/>
      <c r="D1023" s="36"/>
      <c r="E1023" s="36"/>
      <c r="F1023" s="36"/>
      <c r="G1023" s="36"/>
      <c r="H1023" s="36"/>
      <c r="I1023" s="36"/>
      <c r="J1023" s="36"/>
      <c r="K1023" s="36"/>
    </row>
    <row r="1024" spans="1:11" x14ac:dyDescent="0.3">
      <c r="A1024" s="36"/>
      <c r="B1024" s="36"/>
      <c r="C1024" s="36"/>
      <c r="D1024" s="36"/>
      <c r="E1024" s="36"/>
      <c r="F1024" s="36"/>
      <c r="G1024" s="36"/>
      <c r="H1024" s="36"/>
      <c r="I1024" s="36"/>
      <c r="J1024" s="36"/>
      <c r="K1024" s="36"/>
    </row>
    <row r="1025" spans="1:11" x14ac:dyDescent="0.3">
      <c r="A1025" s="36"/>
      <c r="B1025" s="36"/>
      <c r="C1025" s="36"/>
      <c r="D1025" s="36"/>
      <c r="E1025" s="36"/>
      <c r="F1025" s="36"/>
      <c r="G1025" s="36"/>
      <c r="H1025" s="36"/>
      <c r="I1025" s="36"/>
      <c r="J1025" s="36"/>
      <c r="K1025" s="36"/>
    </row>
    <row r="1026" spans="1:11" x14ac:dyDescent="0.3">
      <c r="A1026" s="36"/>
      <c r="B1026" s="36"/>
      <c r="C1026" s="36"/>
      <c r="D1026" s="36"/>
      <c r="E1026" s="36"/>
      <c r="F1026" s="36"/>
      <c r="G1026" s="36"/>
      <c r="H1026" s="36"/>
      <c r="I1026" s="36"/>
      <c r="J1026" s="36"/>
      <c r="K1026" s="36"/>
    </row>
    <row r="1027" spans="1:11" x14ac:dyDescent="0.3">
      <c r="A1027" s="36"/>
      <c r="B1027" s="36"/>
      <c r="C1027" s="36"/>
      <c r="D1027" s="36"/>
      <c r="E1027" s="36"/>
      <c r="F1027" s="36"/>
      <c r="G1027" s="36"/>
      <c r="H1027" s="36"/>
      <c r="I1027" s="36"/>
      <c r="J1027" s="36"/>
      <c r="K1027" s="36"/>
    </row>
    <row r="1028" spans="1:11" x14ac:dyDescent="0.3">
      <c r="A1028" s="36"/>
      <c r="B1028" s="36"/>
      <c r="C1028" s="36"/>
      <c r="D1028" s="36"/>
      <c r="E1028" s="36"/>
      <c r="F1028" s="36"/>
      <c r="G1028" s="36"/>
      <c r="H1028" s="36"/>
      <c r="I1028" s="36"/>
      <c r="J1028" s="36"/>
      <c r="K1028" s="36"/>
    </row>
    <row r="1029" spans="1:11" x14ac:dyDescent="0.3">
      <c r="A1029" s="36"/>
      <c r="B1029" s="36"/>
      <c r="C1029" s="36"/>
      <c r="D1029" s="36"/>
      <c r="E1029" s="36"/>
      <c r="F1029" s="36"/>
      <c r="G1029" s="36"/>
      <c r="H1029" s="36"/>
      <c r="I1029" s="36"/>
      <c r="J1029" s="36"/>
      <c r="K1029" s="36"/>
    </row>
    <row r="1030" spans="1:11" x14ac:dyDescent="0.3">
      <c r="A1030" s="36"/>
      <c r="B1030" s="36"/>
      <c r="C1030" s="36"/>
      <c r="D1030" s="36"/>
      <c r="E1030" s="36"/>
      <c r="F1030" s="36"/>
      <c r="G1030" s="36"/>
      <c r="H1030" s="36"/>
      <c r="I1030" s="36"/>
      <c r="J1030" s="36"/>
      <c r="K1030" s="36"/>
    </row>
    <row r="1031" spans="1:11" x14ac:dyDescent="0.3">
      <c r="A1031" s="36"/>
      <c r="B1031" s="36"/>
      <c r="C1031" s="36"/>
      <c r="D1031" s="36"/>
      <c r="E1031" s="36"/>
      <c r="F1031" s="36"/>
      <c r="G1031" s="36"/>
      <c r="H1031" s="36"/>
      <c r="I1031" s="36"/>
      <c r="J1031" s="36"/>
      <c r="K1031" s="36"/>
    </row>
    <row r="1032" spans="1:11" x14ac:dyDescent="0.3">
      <c r="A1032" s="36"/>
      <c r="B1032" s="36"/>
      <c r="C1032" s="36"/>
      <c r="D1032" s="36"/>
      <c r="E1032" s="36"/>
      <c r="F1032" s="36"/>
      <c r="G1032" s="36"/>
      <c r="H1032" s="36"/>
      <c r="I1032" s="36"/>
      <c r="J1032" s="36"/>
      <c r="K1032" s="36"/>
    </row>
    <row r="1033" spans="1:11" x14ac:dyDescent="0.3">
      <c r="A1033" s="36"/>
      <c r="B1033" s="36"/>
      <c r="C1033" s="36"/>
      <c r="D1033" s="36"/>
      <c r="E1033" s="36"/>
      <c r="F1033" s="36"/>
      <c r="G1033" s="36"/>
      <c r="H1033" s="36"/>
      <c r="I1033" s="36"/>
      <c r="J1033" s="36"/>
      <c r="K1033" s="36"/>
    </row>
    <row r="1034" spans="1:11" x14ac:dyDescent="0.3">
      <c r="A1034" s="36"/>
      <c r="B1034" s="36"/>
      <c r="C1034" s="36"/>
      <c r="D1034" s="36"/>
      <c r="E1034" s="36"/>
      <c r="F1034" s="36"/>
      <c r="G1034" s="36"/>
      <c r="H1034" s="36"/>
      <c r="I1034" s="36"/>
      <c r="J1034" s="36"/>
      <c r="K1034" s="36"/>
    </row>
    <row r="1035" spans="1:11" x14ac:dyDescent="0.3">
      <c r="A1035" s="36"/>
      <c r="B1035" s="36"/>
      <c r="C1035" s="36"/>
      <c r="D1035" s="36"/>
      <c r="E1035" s="36"/>
      <c r="F1035" s="36"/>
      <c r="G1035" s="36"/>
      <c r="H1035" s="36"/>
      <c r="I1035" s="36"/>
      <c r="J1035" s="36"/>
      <c r="K1035" s="36"/>
    </row>
    <row r="1036" spans="1:11" x14ac:dyDescent="0.3">
      <c r="A1036" s="36"/>
      <c r="B1036" s="36"/>
      <c r="C1036" s="36"/>
      <c r="D1036" s="36"/>
      <c r="E1036" s="36"/>
      <c r="F1036" s="36"/>
      <c r="G1036" s="36"/>
      <c r="H1036" s="36"/>
      <c r="I1036" s="36"/>
      <c r="J1036" s="36"/>
      <c r="K1036" s="36"/>
    </row>
    <row r="1037" spans="1:11" x14ac:dyDescent="0.3">
      <c r="A1037" s="36"/>
      <c r="B1037" s="36"/>
      <c r="C1037" s="36"/>
      <c r="D1037" s="36"/>
      <c r="E1037" s="36"/>
      <c r="F1037" s="36"/>
      <c r="G1037" s="36"/>
      <c r="H1037" s="36"/>
      <c r="I1037" s="36"/>
      <c r="J1037" s="36"/>
      <c r="K1037" s="36"/>
    </row>
    <row r="1038" spans="1:11" x14ac:dyDescent="0.3">
      <c r="A1038" s="36"/>
      <c r="B1038" s="36"/>
      <c r="C1038" s="36"/>
      <c r="D1038" s="36"/>
      <c r="E1038" s="36"/>
      <c r="F1038" s="36"/>
      <c r="G1038" s="36"/>
      <c r="H1038" s="36"/>
      <c r="I1038" s="36"/>
      <c r="J1038" s="36"/>
      <c r="K1038" s="36"/>
    </row>
    <row r="1039" spans="1:11" x14ac:dyDescent="0.3">
      <c r="A1039" s="36"/>
      <c r="B1039" s="36"/>
      <c r="C1039" s="36"/>
      <c r="D1039" s="36"/>
      <c r="E1039" s="36"/>
      <c r="F1039" s="36"/>
      <c r="G1039" s="36"/>
      <c r="H1039" s="36"/>
      <c r="I1039" s="36"/>
      <c r="J1039" s="36"/>
      <c r="K1039" s="36"/>
    </row>
    <row r="1040" spans="1:11" x14ac:dyDescent="0.3">
      <c r="A1040" s="36"/>
      <c r="B1040" s="36"/>
      <c r="C1040" s="36"/>
      <c r="D1040" s="36"/>
      <c r="E1040" s="36"/>
      <c r="F1040" s="36"/>
      <c r="G1040" s="36"/>
      <c r="H1040" s="36"/>
      <c r="I1040" s="36"/>
      <c r="J1040" s="36"/>
      <c r="K1040" s="36"/>
    </row>
    <row r="1041" spans="1:11" x14ac:dyDescent="0.3">
      <c r="A1041" s="36"/>
      <c r="B1041" s="36"/>
      <c r="C1041" s="36"/>
      <c r="D1041" s="36"/>
      <c r="E1041" s="36"/>
      <c r="F1041" s="36"/>
      <c r="G1041" s="36"/>
      <c r="H1041" s="36"/>
      <c r="I1041" s="36"/>
      <c r="J1041" s="36"/>
      <c r="K1041" s="36"/>
    </row>
    <row r="1042" spans="1:11" x14ac:dyDescent="0.3">
      <c r="A1042" s="36"/>
      <c r="B1042" s="36"/>
      <c r="C1042" s="36"/>
      <c r="D1042" s="36"/>
      <c r="E1042" s="36"/>
      <c r="F1042" s="36"/>
      <c r="G1042" s="36"/>
      <c r="H1042" s="36"/>
      <c r="I1042" s="36"/>
      <c r="J1042" s="36"/>
      <c r="K1042" s="36"/>
    </row>
    <row r="1043" spans="1:11" x14ac:dyDescent="0.3">
      <c r="A1043" s="36"/>
      <c r="B1043" s="36"/>
      <c r="C1043" s="36"/>
      <c r="D1043" s="36"/>
      <c r="E1043" s="36"/>
      <c r="F1043" s="36"/>
      <c r="G1043" s="36"/>
      <c r="H1043" s="36"/>
      <c r="I1043" s="36"/>
      <c r="J1043" s="36"/>
      <c r="K1043" s="36"/>
    </row>
    <row r="1044" spans="1:11" x14ac:dyDescent="0.3">
      <c r="A1044" s="36"/>
      <c r="B1044" s="36"/>
      <c r="C1044" s="36"/>
      <c r="D1044" s="36"/>
      <c r="E1044" s="36"/>
      <c r="F1044" s="36"/>
      <c r="G1044" s="36"/>
      <c r="H1044" s="36"/>
      <c r="I1044" s="36"/>
      <c r="J1044" s="36"/>
      <c r="K1044" s="36"/>
    </row>
    <row r="1045" spans="1:11" x14ac:dyDescent="0.3">
      <c r="A1045" s="36"/>
      <c r="B1045" s="36"/>
      <c r="C1045" s="36"/>
      <c r="D1045" s="36"/>
      <c r="E1045" s="36"/>
      <c r="F1045" s="36"/>
      <c r="G1045" s="36"/>
      <c r="H1045" s="36"/>
      <c r="I1045" s="36"/>
      <c r="J1045" s="36"/>
      <c r="K1045" s="36"/>
    </row>
    <row r="1046" spans="1:11" x14ac:dyDescent="0.3">
      <c r="A1046" s="36"/>
      <c r="B1046" s="36"/>
      <c r="C1046" s="36"/>
      <c r="D1046" s="36"/>
      <c r="E1046" s="36"/>
      <c r="F1046" s="36"/>
      <c r="G1046" s="36"/>
      <c r="H1046" s="36"/>
      <c r="I1046" s="36"/>
      <c r="J1046" s="36"/>
      <c r="K1046" s="36"/>
    </row>
    <row r="1047" spans="1:11" x14ac:dyDescent="0.3">
      <c r="A1047" s="36"/>
      <c r="B1047" s="36"/>
      <c r="C1047" s="36"/>
      <c r="D1047" s="36"/>
      <c r="E1047" s="36"/>
      <c r="F1047" s="36"/>
      <c r="G1047" s="36"/>
      <c r="H1047" s="36"/>
      <c r="I1047" s="36"/>
      <c r="J1047" s="36"/>
      <c r="K1047" s="36"/>
    </row>
    <row r="1048" spans="1:11" x14ac:dyDescent="0.3">
      <c r="A1048" s="36"/>
      <c r="B1048" s="36"/>
      <c r="C1048" s="36"/>
      <c r="D1048" s="36"/>
      <c r="E1048" s="36"/>
      <c r="F1048" s="36"/>
      <c r="G1048" s="36"/>
      <c r="H1048" s="36"/>
      <c r="I1048" s="36"/>
      <c r="J1048" s="36"/>
      <c r="K1048" s="36"/>
    </row>
    <row r="1049" spans="1:11" x14ac:dyDescent="0.3">
      <c r="A1049" s="36"/>
      <c r="B1049" s="36"/>
      <c r="C1049" s="36"/>
      <c r="D1049" s="36"/>
      <c r="E1049" s="36"/>
      <c r="F1049" s="36"/>
      <c r="G1049" s="36"/>
      <c r="H1049" s="36"/>
      <c r="I1049" s="36"/>
      <c r="J1049" s="36"/>
      <c r="K1049" s="36"/>
    </row>
    <row r="1050" spans="1:11" x14ac:dyDescent="0.3">
      <c r="A1050" s="36"/>
      <c r="B1050" s="36"/>
      <c r="C1050" s="36"/>
      <c r="D1050" s="36"/>
      <c r="E1050" s="36"/>
      <c r="F1050" s="36"/>
      <c r="G1050" s="36"/>
      <c r="H1050" s="36"/>
      <c r="I1050" s="36"/>
      <c r="J1050" s="36"/>
      <c r="K1050" s="36"/>
    </row>
    <row r="1051" spans="1:11" x14ac:dyDescent="0.3">
      <c r="A1051" s="36"/>
      <c r="B1051" s="36"/>
      <c r="C1051" s="36"/>
      <c r="D1051" s="36"/>
      <c r="E1051" s="36"/>
      <c r="F1051" s="36"/>
      <c r="G1051" s="36"/>
      <c r="H1051" s="36"/>
      <c r="I1051" s="36"/>
      <c r="J1051" s="36"/>
      <c r="K1051" s="36"/>
    </row>
    <row r="1052" spans="1:11" x14ac:dyDescent="0.3">
      <c r="A1052" s="36"/>
      <c r="B1052" s="36"/>
      <c r="C1052" s="36"/>
      <c r="D1052" s="36"/>
      <c r="E1052" s="36"/>
      <c r="F1052" s="36"/>
      <c r="G1052" s="36"/>
      <c r="H1052" s="36"/>
      <c r="I1052" s="36"/>
      <c r="J1052" s="36"/>
      <c r="K1052" s="36"/>
    </row>
    <row r="1053" spans="1:11" x14ac:dyDescent="0.3">
      <c r="A1053" s="36"/>
      <c r="B1053" s="36"/>
      <c r="C1053" s="36"/>
      <c r="D1053" s="36"/>
      <c r="E1053" s="36"/>
      <c r="F1053" s="36"/>
      <c r="G1053" s="36"/>
      <c r="H1053" s="36"/>
      <c r="I1053" s="36"/>
      <c r="J1053" s="36"/>
      <c r="K1053" s="36"/>
    </row>
    <row r="1054" spans="1:11" x14ac:dyDescent="0.3">
      <c r="A1054" s="36"/>
      <c r="B1054" s="36"/>
      <c r="C1054" s="36"/>
      <c r="D1054" s="36"/>
      <c r="E1054" s="36"/>
      <c r="F1054" s="36"/>
      <c r="G1054" s="36"/>
      <c r="H1054" s="36"/>
      <c r="I1054" s="36"/>
      <c r="J1054" s="36"/>
      <c r="K1054" s="36"/>
    </row>
    <row r="1055" spans="1:11" x14ac:dyDescent="0.3">
      <c r="A1055" s="36"/>
      <c r="B1055" s="36"/>
      <c r="C1055" s="36"/>
      <c r="D1055" s="36"/>
      <c r="E1055" s="36"/>
      <c r="F1055" s="36"/>
      <c r="G1055" s="36"/>
      <c r="H1055" s="36"/>
      <c r="I1055" s="36"/>
      <c r="J1055" s="36"/>
      <c r="K1055" s="36"/>
    </row>
    <row r="1056" spans="1:11" x14ac:dyDescent="0.3">
      <c r="A1056" s="36"/>
      <c r="B1056" s="36"/>
      <c r="C1056" s="36"/>
      <c r="D1056" s="36"/>
      <c r="E1056" s="36"/>
      <c r="F1056" s="36"/>
      <c r="G1056" s="36"/>
      <c r="H1056" s="36"/>
      <c r="I1056" s="36"/>
      <c r="J1056" s="36"/>
      <c r="K1056" s="36"/>
    </row>
    <row r="1057" spans="1:11" x14ac:dyDescent="0.3">
      <c r="A1057" s="36"/>
      <c r="B1057" s="36"/>
      <c r="C1057" s="36"/>
      <c r="D1057" s="36"/>
      <c r="E1057" s="36"/>
      <c r="F1057" s="36"/>
      <c r="G1057" s="36"/>
      <c r="H1057" s="36"/>
      <c r="I1057" s="36"/>
      <c r="J1057" s="36"/>
      <c r="K1057" s="36"/>
    </row>
    <row r="1058" spans="1:11" x14ac:dyDescent="0.3">
      <c r="A1058" s="36"/>
      <c r="B1058" s="36"/>
      <c r="C1058" s="36"/>
      <c r="D1058" s="36"/>
      <c r="E1058" s="36"/>
      <c r="F1058" s="36"/>
      <c r="G1058" s="36"/>
      <c r="H1058" s="36"/>
      <c r="I1058" s="36"/>
      <c r="J1058" s="36"/>
      <c r="K1058" s="36"/>
    </row>
    <row r="1059" spans="1:11" x14ac:dyDescent="0.3">
      <c r="A1059" s="36"/>
      <c r="B1059" s="36"/>
      <c r="C1059" s="36"/>
      <c r="D1059" s="36"/>
      <c r="E1059" s="36"/>
      <c r="F1059" s="36"/>
      <c r="G1059" s="36"/>
      <c r="H1059" s="36"/>
      <c r="I1059" s="36"/>
      <c r="J1059" s="36"/>
      <c r="K1059" s="36"/>
    </row>
    <row r="1060" spans="1:11" x14ac:dyDescent="0.3">
      <c r="A1060" s="36"/>
      <c r="B1060" s="36"/>
      <c r="C1060" s="36"/>
      <c r="D1060" s="36"/>
      <c r="E1060" s="36"/>
      <c r="F1060" s="36"/>
      <c r="G1060" s="36"/>
      <c r="H1060" s="36"/>
      <c r="I1060" s="36"/>
      <c r="J1060" s="36"/>
      <c r="K1060" s="36"/>
    </row>
    <row r="1061" spans="1:11" x14ac:dyDescent="0.3">
      <c r="A1061" s="36"/>
      <c r="B1061" s="36"/>
      <c r="C1061" s="36"/>
      <c r="D1061" s="36"/>
      <c r="E1061" s="36"/>
      <c r="F1061" s="36"/>
      <c r="G1061" s="36"/>
      <c r="H1061" s="36"/>
      <c r="I1061" s="36"/>
      <c r="J1061" s="36"/>
      <c r="K1061" s="36"/>
    </row>
    <row r="1062" spans="1:11" x14ac:dyDescent="0.3">
      <c r="A1062" s="36"/>
      <c r="B1062" s="36"/>
      <c r="C1062" s="36"/>
      <c r="D1062" s="36"/>
      <c r="E1062" s="36"/>
      <c r="F1062" s="36"/>
      <c r="G1062" s="36"/>
      <c r="H1062" s="36"/>
      <c r="I1062" s="36"/>
      <c r="J1062" s="36"/>
      <c r="K1062" s="36"/>
    </row>
    <row r="1063" spans="1:11" x14ac:dyDescent="0.3">
      <c r="A1063" s="36"/>
      <c r="B1063" s="36"/>
      <c r="C1063" s="36"/>
      <c r="D1063" s="36"/>
      <c r="E1063" s="36"/>
      <c r="F1063" s="36"/>
      <c r="G1063" s="36"/>
      <c r="H1063" s="36"/>
      <c r="I1063" s="36"/>
      <c r="J1063" s="36"/>
      <c r="K1063" s="36"/>
    </row>
    <row r="1064" spans="1:11" x14ac:dyDescent="0.3">
      <c r="A1064" s="36"/>
      <c r="B1064" s="36"/>
      <c r="C1064" s="36"/>
      <c r="D1064" s="36"/>
      <c r="E1064" s="36"/>
      <c r="F1064" s="36"/>
      <c r="G1064" s="36"/>
      <c r="H1064" s="36"/>
      <c r="I1064" s="36"/>
      <c r="J1064" s="36"/>
      <c r="K1064" s="36"/>
    </row>
    <row r="1065" spans="1:11" x14ac:dyDescent="0.3">
      <c r="A1065" s="36"/>
      <c r="B1065" s="36"/>
      <c r="C1065" s="36"/>
      <c r="D1065" s="36"/>
      <c r="E1065" s="36"/>
      <c r="F1065" s="36"/>
      <c r="G1065" s="36"/>
      <c r="H1065" s="36"/>
      <c r="I1065" s="36"/>
      <c r="J1065" s="36"/>
      <c r="K1065" s="36"/>
    </row>
    <row r="1066" spans="1:11" x14ac:dyDescent="0.3">
      <c r="A1066" s="36"/>
      <c r="B1066" s="36"/>
      <c r="C1066" s="36"/>
      <c r="D1066" s="36"/>
      <c r="E1066" s="36"/>
      <c r="F1066" s="36"/>
      <c r="G1066" s="36"/>
      <c r="H1066" s="36"/>
      <c r="I1066" s="36"/>
      <c r="J1066" s="36"/>
      <c r="K1066" s="36"/>
    </row>
    <row r="1067" spans="1:11" x14ac:dyDescent="0.3">
      <c r="A1067" s="36"/>
      <c r="B1067" s="36"/>
      <c r="C1067" s="36"/>
      <c r="D1067" s="36"/>
      <c r="E1067" s="36"/>
      <c r="F1067" s="36"/>
      <c r="G1067" s="36"/>
      <c r="H1067" s="36"/>
      <c r="I1067" s="36"/>
      <c r="J1067" s="36"/>
      <c r="K1067" s="36"/>
    </row>
    <row r="1068" spans="1:11" x14ac:dyDescent="0.3">
      <c r="A1068" s="36"/>
      <c r="B1068" s="36"/>
      <c r="C1068" s="36"/>
      <c r="D1068" s="36"/>
      <c r="E1068" s="36"/>
      <c r="F1068" s="36"/>
      <c r="G1068" s="36"/>
      <c r="H1068" s="36"/>
      <c r="I1068" s="36"/>
      <c r="J1068" s="36"/>
      <c r="K1068" s="36"/>
    </row>
    <row r="1069" spans="1:11" x14ac:dyDescent="0.3">
      <c r="A1069" s="36"/>
      <c r="B1069" s="36"/>
      <c r="C1069" s="36"/>
      <c r="D1069" s="36"/>
      <c r="E1069" s="36"/>
      <c r="F1069" s="36"/>
      <c r="G1069" s="36"/>
      <c r="H1069" s="36"/>
      <c r="I1069" s="36"/>
      <c r="J1069" s="36"/>
      <c r="K1069" s="36"/>
    </row>
    <row r="1070" spans="1:11" x14ac:dyDescent="0.3">
      <c r="A1070" s="36"/>
      <c r="B1070" s="36"/>
      <c r="C1070" s="36"/>
      <c r="D1070" s="36"/>
      <c r="E1070" s="36"/>
      <c r="F1070" s="36"/>
      <c r="G1070" s="36"/>
      <c r="H1070" s="36"/>
      <c r="I1070" s="36"/>
      <c r="J1070" s="36"/>
      <c r="K1070" s="36"/>
    </row>
    <row r="1071" spans="1:11" x14ac:dyDescent="0.3">
      <c r="A1071" s="36"/>
      <c r="B1071" s="36"/>
      <c r="C1071" s="36"/>
      <c r="D1071" s="36"/>
      <c r="E1071" s="36"/>
      <c r="F1071" s="36"/>
      <c r="G1071" s="36"/>
      <c r="H1071" s="36"/>
      <c r="I1071" s="36"/>
      <c r="J1071" s="36"/>
      <c r="K1071" s="36"/>
    </row>
    <row r="1072" spans="1:11" x14ac:dyDescent="0.3">
      <c r="A1072" s="36"/>
      <c r="B1072" s="36"/>
      <c r="C1072" s="36"/>
      <c r="D1072" s="36"/>
      <c r="E1072" s="36"/>
      <c r="F1072" s="36"/>
      <c r="G1072" s="36"/>
      <c r="H1072" s="36"/>
      <c r="I1072" s="36"/>
      <c r="J1072" s="36"/>
      <c r="K1072" s="36"/>
    </row>
    <row r="1073" spans="1:11" x14ac:dyDescent="0.3">
      <c r="A1073" s="36"/>
      <c r="B1073" s="36"/>
      <c r="C1073" s="36"/>
      <c r="D1073" s="36"/>
      <c r="E1073" s="36"/>
      <c r="F1073" s="36"/>
      <c r="G1073" s="36"/>
      <c r="H1073" s="36"/>
      <c r="I1073" s="36"/>
      <c r="J1073" s="36"/>
      <c r="K1073" s="36"/>
    </row>
    <row r="1074" spans="1:11" x14ac:dyDescent="0.3">
      <c r="A1074" s="36"/>
      <c r="B1074" s="36"/>
      <c r="C1074" s="36"/>
      <c r="D1074" s="36"/>
      <c r="E1074" s="36"/>
      <c r="F1074" s="36"/>
      <c r="G1074" s="36"/>
      <c r="H1074" s="36"/>
      <c r="I1074" s="36"/>
      <c r="J1074" s="36"/>
      <c r="K1074" s="36"/>
    </row>
    <row r="1075" spans="1:11" x14ac:dyDescent="0.3">
      <c r="A1075" s="36"/>
      <c r="B1075" s="36"/>
      <c r="C1075" s="36"/>
      <c r="D1075" s="36"/>
      <c r="E1075" s="36"/>
      <c r="F1075" s="36"/>
      <c r="G1075" s="36"/>
      <c r="H1075" s="36"/>
      <c r="I1075" s="36"/>
      <c r="J1075" s="36"/>
      <c r="K1075" s="36"/>
    </row>
    <row r="1076" spans="1:11" x14ac:dyDescent="0.3">
      <c r="A1076" s="36"/>
      <c r="B1076" s="36"/>
      <c r="C1076" s="36"/>
      <c r="D1076" s="36"/>
      <c r="E1076" s="36"/>
      <c r="F1076" s="36"/>
      <c r="G1076" s="36"/>
      <c r="H1076" s="36"/>
      <c r="I1076" s="36"/>
      <c r="J1076" s="36"/>
      <c r="K1076" s="36"/>
    </row>
    <row r="1077" spans="1:11" x14ac:dyDescent="0.3">
      <c r="A1077" s="36"/>
      <c r="B1077" s="36"/>
      <c r="C1077" s="36"/>
      <c r="D1077" s="36"/>
      <c r="E1077" s="36"/>
      <c r="F1077" s="36"/>
      <c r="G1077" s="36"/>
      <c r="H1077" s="36"/>
      <c r="I1077" s="36"/>
      <c r="J1077" s="36"/>
      <c r="K1077" s="36"/>
    </row>
    <row r="1078" spans="1:11" x14ac:dyDescent="0.3">
      <c r="A1078" s="36"/>
      <c r="B1078" s="36"/>
      <c r="C1078" s="36"/>
      <c r="D1078" s="36"/>
      <c r="E1078" s="36"/>
      <c r="F1078" s="36"/>
      <c r="G1078" s="36"/>
      <c r="H1078" s="36"/>
      <c r="I1078" s="36"/>
      <c r="J1078" s="36"/>
      <c r="K1078" s="36"/>
    </row>
    <row r="1079" spans="1:11" x14ac:dyDescent="0.3">
      <c r="A1079" s="36"/>
      <c r="B1079" s="36"/>
      <c r="C1079" s="36"/>
      <c r="D1079" s="36"/>
      <c r="E1079" s="36"/>
      <c r="F1079" s="36"/>
      <c r="G1079" s="36"/>
      <c r="H1079" s="36"/>
      <c r="I1079" s="36"/>
      <c r="J1079" s="36"/>
      <c r="K1079" s="36"/>
    </row>
    <row r="1080" spans="1:11" x14ac:dyDescent="0.3">
      <c r="A1080" s="36"/>
      <c r="B1080" s="36"/>
      <c r="C1080" s="36"/>
      <c r="D1080" s="36"/>
      <c r="E1080" s="36"/>
      <c r="F1080" s="36"/>
      <c r="G1080" s="36"/>
      <c r="H1080" s="36"/>
      <c r="I1080" s="36"/>
      <c r="J1080" s="36"/>
      <c r="K1080" s="36"/>
    </row>
    <row r="1081" spans="1:11" x14ac:dyDescent="0.3">
      <c r="A1081" s="36"/>
      <c r="B1081" s="36"/>
      <c r="C1081" s="36"/>
      <c r="D1081" s="36"/>
      <c r="E1081" s="36"/>
      <c r="F1081" s="36"/>
      <c r="G1081" s="36"/>
      <c r="H1081" s="36"/>
      <c r="I1081" s="36"/>
      <c r="J1081" s="36"/>
      <c r="K1081" s="36"/>
    </row>
    <row r="1082" spans="1:11" x14ac:dyDescent="0.3">
      <c r="A1082" s="36"/>
      <c r="B1082" s="36"/>
      <c r="C1082" s="36"/>
      <c r="D1082" s="36"/>
      <c r="E1082" s="36"/>
      <c r="F1082" s="36"/>
      <c r="G1082" s="36"/>
      <c r="H1082" s="36"/>
      <c r="I1082" s="36"/>
      <c r="J1082" s="36"/>
      <c r="K1082" s="36"/>
    </row>
    <row r="1083" spans="1:11" x14ac:dyDescent="0.3">
      <c r="A1083" s="36"/>
      <c r="B1083" s="36"/>
      <c r="C1083" s="36"/>
      <c r="D1083" s="36"/>
      <c r="E1083" s="36"/>
      <c r="F1083" s="36"/>
      <c r="G1083" s="36"/>
      <c r="H1083" s="36"/>
      <c r="I1083" s="36"/>
      <c r="J1083" s="36"/>
      <c r="K1083" s="36"/>
    </row>
    <row r="1084" spans="1:11" x14ac:dyDescent="0.3">
      <c r="A1084" s="36"/>
      <c r="B1084" s="36"/>
      <c r="C1084" s="36"/>
      <c r="D1084" s="36"/>
      <c r="E1084" s="36"/>
      <c r="F1084" s="36"/>
      <c r="G1084" s="36"/>
      <c r="H1084" s="36"/>
      <c r="I1084" s="36"/>
      <c r="J1084" s="36"/>
      <c r="K1084" s="36"/>
    </row>
    <row r="1085" spans="1:11" x14ac:dyDescent="0.3">
      <c r="A1085" s="36"/>
      <c r="B1085" s="36"/>
      <c r="C1085" s="36"/>
      <c r="D1085" s="36"/>
      <c r="E1085" s="36"/>
      <c r="F1085" s="36"/>
      <c r="G1085" s="36"/>
      <c r="H1085" s="36"/>
      <c r="I1085" s="36"/>
      <c r="J1085" s="36"/>
      <c r="K1085" s="36"/>
    </row>
    <row r="1086" spans="1:11" x14ac:dyDescent="0.3">
      <c r="A1086" s="36"/>
      <c r="B1086" s="36"/>
      <c r="C1086" s="36"/>
      <c r="D1086" s="36"/>
      <c r="E1086" s="36"/>
      <c r="F1086" s="36"/>
      <c r="G1086" s="36"/>
      <c r="H1086" s="36"/>
      <c r="I1086" s="36"/>
      <c r="J1086" s="36"/>
      <c r="K1086" s="36"/>
    </row>
    <row r="1087" spans="1:11" x14ac:dyDescent="0.3">
      <c r="A1087" s="36"/>
      <c r="B1087" s="36"/>
      <c r="C1087" s="36"/>
      <c r="D1087" s="36"/>
      <c r="E1087" s="36"/>
      <c r="F1087" s="36"/>
      <c r="G1087" s="36"/>
      <c r="H1087" s="36"/>
      <c r="I1087" s="36"/>
      <c r="J1087" s="36"/>
      <c r="K1087" s="36"/>
    </row>
    <row r="1088" spans="1:11" x14ac:dyDescent="0.3">
      <c r="A1088" s="36"/>
      <c r="B1088" s="36"/>
      <c r="C1088" s="36"/>
      <c r="D1088" s="36"/>
      <c r="E1088" s="36"/>
      <c r="F1088" s="36"/>
      <c r="G1088" s="36"/>
      <c r="H1088" s="36"/>
      <c r="I1088" s="36"/>
      <c r="J1088" s="36"/>
      <c r="K1088" s="36"/>
    </row>
    <row r="1089" spans="1:11" x14ac:dyDescent="0.3">
      <c r="A1089" s="36"/>
      <c r="B1089" s="36"/>
      <c r="C1089" s="36"/>
      <c r="D1089" s="36"/>
      <c r="E1089" s="36"/>
      <c r="F1089" s="36"/>
      <c r="G1089" s="36"/>
      <c r="H1089" s="36"/>
      <c r="I1089" s="36"/>
      <c r="J1089" s="36"/>
      <c r="K1089" s="36"/>
    </row>
    <row r="1090" spans="1:11" x14ac:dyDescent="0.3">
      <c r="A1090" s="36"/>
      <c r="B1090" s="36"/>
      <c r="C1090" s="36"/>
      <c r="D1090" s="36"/>
      <c r="E1090" s="36"/>
      <c r="F1090" s="36"/>
      <c r="G1090" s="36"/>
      <c r="H1090" s="36"/>
      <c r="I1090" s="36"/>
      <c r="J1090" s="36"/>
      <c r="K1090" s="36"/>
    </row>
    <row r="1091" spans="1:11" x14ac:dyDescent="0.3">
      <c r="A1091" s="36"/>
      <c r="B1091" s="36"/>
      <c r="C1091" s="36"/>
      <c r="D1091" s="36"/>
      <c r="E1091" s="36"/>
      <c r="F1091" s="36"/>
      <c r="G1091" s="36"/>
      <c r="H1091" s="36"/>
      <c r="I1091" s="36"/>
      <c r="J1091" s="36"/>
      <c r="K1091" s="36"/>
    </row>
    <row r="1092" spans="1:11" x14ac:dyDescent="0.3">
      <c r="A1092" s="36"/>
      <c r="B1092" s="36"/>
      <c r="C1092" s="36"/>
      <c r="D1092" s="36"/>
      <c r="E1092" s="36"/>
      <c r="F1092" s="36"/>
      <c r="G1092" s="36"/>
      <c r="H1092" s="36"/>
      <c r="I1092" s="36"/>
      <c r="J1092" s="36"/>
      <c r="K1092" s="36"/>
    </row>
    <row r="1093" spans="1:11" x14ac:dyDescent="0.3">
      <c r="A1093" s="36"/>
      <c r="B1093" s="36"/>
      <c r="C1093" s="36"/>
      <c r="D1093" s="36"/>
      <c r="E1093" s="36"/>
      <c r="F1093" s="36"/>
      <c r="G1093" s="36"/>
      <c r="H1093" s="36"/>
      <c r="I1093" s="36"/>
      <c r="J1093" s="36"/>
      <c r="K1093" s="36"/>
    </row>
    <row r="1094" spans="1:11" x14ac:dyDescent="0.3">
      <c r="A1094" s="36"/>
      <c r="B1094" s="36"/>
      <c r="C1094" s="36"/>
      <c r="D1094" s="36"/>
      <c r="E1094" s="36"/>
      <c r="F1094" s="36"/>
      <c r="G1094" s="36"/>
      <c r="H1094" s="36"/>
      <c r="I1094" s="36"/>
      <c r="J1094" s="36"/>
      <c r="K1094" s="36"/>
    </row>
    <row r="1095" spans="1:11" x14ac:dyDescent="0.3">
      <c r="A1095" s="36"/>
      <c r="B1095" s="36"/>
      <c r="C1095" s="36"/>
      <c r="D1095" s="36"/>
      <c r="E1095" s="36"/>
      <c r="F1095" s="36"/>
      <c r="G1095" s="36"/>
      <c r="H1095" s="36"/>
      <c r="I1095" s="36"/>
      <c r="J1095" s="36"/>
      <c r="K1095" s="36"/>
    </row>
    <row r="1096" spans="1:11" x14ac:dyDescent="0.3">
      <c r="A1096" s="36"/>
      <c r="B1096" s="36"/>
      <c r="C1096" s="36"/>
      <c r="D1096" s="36"/>
      <c r="E1096" s="36"/>
      <c r="F1096" s="36"/>
      <c r="G1096" s="36"/>
      <c r="H1096" s="36"/>
      <c r="I1096" s="36"/>
      <c r="J1096" s="36"/>
      <c r="K1096" s="36"/>
    </row>
    <row r="1097" spans="1:11" x14ac:dyDescent="0.3">
      <c r="A1097" s="36"/>
      <c r="B1097" s="36"/>
      <c r="C1097" s="36"/>
      <c r="D1097" s="36"/>
      <c r="E1097" s="36"/>
      <c r="F1097" s="36"/>
      <c r="G1097" s="36"/>
      <c r="H1097" s="36"/>
      <c r="I1097" s="36"/>
      <c r="J1097" s="36"/>
      <c r="K1097" s="36"/>
    </row>
    <row r="1098" spans="1:11" x14ac:dyDescent="0.3">
      <c r="A1098" s="36"/>
      <c r="B1098" s="36"/>
      <c r="C1098" s="36"/>
      <c r="D1098" s="36"/>
      <c r="E1098" s="36"/>
      <c r="F1098" s="36"/>
      <c r="G1098" s="36"/>
      <c r="H1098" s="36"/>
      <c r="I1098" s="36"/>
      <c r="J1098" s="36"/>
      <c r="K1098" s="36"/>
    </row>
    <row r="1099" spans="1:11" x14ac:dyDescent="0.3">
      <c r="A1099" s="36"/>
      <c r="B1099" s="36"/>
      <c r="C1099" s="36"/>
      <c r="D1099" s="36"/>
      <c r="E1099" s="36"/>
      <c r="F1099" s="36"/>
      <c r="G1099" s="36"/>
      <c r="H1099" s="36"/>
      <c r="I1099" s="36"/>
      <c r="J1099" s="36"/>
      <c r="K1099" s="36"/>
    </row>
    <row r="1100" spans="1:11" x14ac:dyDescent="0.3">
      <c r="A1100" s="36"/>
      <c r="B1100" s="36"/>
      <c r="C1100" s="36"/>
      <c r="D1100" s="36"/>
      <c r="E1100" s="36"/>
      <c r="F1100" s="36"/>
      <c r="G1100" s="36"/>
      <c r="H1100" s="36"/>
      <c r="I1100" s="36"/>
      <c r="J1100" s="36"/>
      <c r="K1100" s="36"/>
    </row>
    <row r="1101" spans="1:11" x14ac:dyDescent="0.3">
      <c r="A1101" s="36"/>
      <c r="B1101" s="36"/>
      <c r="C1101" s="36"/>
      <c r="D1101" s="36"/>
      <c r="E1101" s="36"/>
      <c r="F1101" s="36"/>
      <c r="G1101" s="36"/>
      <c r="H1101" s="36"/>
      <c r="I1101" s="36"/>
      <c r="J1101" s="36"/>
      <c r="K1101" s="36"/>
    </row>
    <row r="1102" spans="1:11" x14ac:dyDescent="0.3">
      <c r="A1102" s="36"/>
      <c r="B1102" s="36"/>
      <c r="C1102" s="36"/>
      <c r="D1102" s="36"/>
      <c r="E1102" s="36"/>
      <c r="F1102" s="36"/>
      <c r="G1102" s="36"/>
      <c r="H1102" s="36"/>
      <c r="I1102" s="36"/>
      <c r="J1102" s="36"/>
      <c r="K1102" s="36"/>
    </row>
    <row r="1103" spans="1:11" x14ac:dyDescent="0.3">
      <c r="A1103" s="36"/>
      <c r="B1103" s="36"/>
      <c r="C1103" s="36"/>
      <c r="D1103" s="36"/>
      <c r="E1103" s="36"/>
      <c r="F1103" s="36"/>
      <c r="G1103" s="36"/>
      <c r="H1103" s="36"/>
      <c r="I1103" s="36"/>
      <c r="J1103" s="36"/>
      <c r="K1103" s="36"/>
    </row>
    <row r="1104" spans="1:11" x14ac:dyDescent="0.3">
      <c r="A1104" s="36"/>
      <c r="B1104" s="36"/>
      <c r="C1104" s="36"/>
      <c r="D1104" s="36"/>
      <c r="E1104" s="36"/>
      <c r="F1104" s="36"/>
      <c r="G1104" s="36"/>
      <c r="H1104" s="36"/>
      <c r="I1104" s="36"/>
      <c r="J1104" s="36"/>
      <c r="K1104" s="36"/>
    </row>
    <row r="1105" spans="1:11" x14ac:dyDescent="0.3">
      <c r="A1105" s="36"/>
      <c r="B1105" s="36"/>
      <c r="C1105" s="36"/>
      <c r="D1105" s="36"/>
      <c r="E1105" s="36"/>
      <c r="F1105" s="36"/>
      <c r="G1105" s="36"/>
      <c r="H1105" s="36"/>
      <c r="I1105" s="36"/>
      <c r="J1105" s="36"/>
      <c r="K1105" s="36"/>
    </row>
    <row r="1106" spans="1:11" x14ac:dyDescent="0.3">
      <c r="A1106" s="36"/>
      <c r="B1106" s="36"/>
      <c r="C1106" s="36"/>
      <c r="D1106" s="36"/>
      <c r="E1106" s="36"/>
      <c r="F1106" s="36"/>
      <c r="G1106" s="36"/>
      <c r="H1106" s="36"/>
      <c r="I1106" s="36"/>
      <c r="J1106" s="36"/>
      <c r="K1106" s="36"/>
    </row>
    <row r="1107" spans="1:11" x14ac:dyDescent="0.3">
      <c r="A1107" s="36"/>
      <c r="B1107" s="36"/>
      <c r="C1107" s="36"/>
      <c r="D1107" s="36"/>
      <c r="E1107" s="36"/>
      <c r="F1107" s="36"/>
      <c r="G1107" s="36"/>
      <c r="H1107" s="36"/>
      <c r="I1107" s="36"/>
      <c r="J1107" s="36"/>
      <c r="K1107" s="36"/>
    </row>
    <row r="1108" spans="1:11" x14ac:dyDescent="0.3">
      <c r="A1108" s="36"/>
      <c r="B1108" s="36"/>
      <c r="C1108" s="36"/>
      <c r="D1108" s="36"/>
      <c r="E1108" s="36"/>
      <c r="F1108" s="36"/>
      <c r="G1108" s="36"/>
      <c r="H1108" s="36"/>
      <c r="I1108" s="36"/>
      <c r="J1108" s="36"/>
      <c r="K1108" s="36"/>
    </row>
    <row r="1109" spans="1:11" x14ac:dyDescent="0.3">
      <c r="A1109" s="36"/>
      <c r="B1109" s="36"/>
      <c r="C1109" s="36"/>
      <c r="D1109" s="36"/>
      <c r="E1109" s="36"/>
      <c r="F1109" s="36"/>
      <c r="G1109" s="36"/>
      <c r="H1109" s="36"/>
      <c r="I1109" s="36"/>
      <c r="J1109" s="36"/>
      <c r="K1109" s="36"/>
    </row>
    <row r="1110" spans="1:11" x14ac:dyDescent="0.3">
      <c r="A1110" s="36"/>
      <c r="B1110" s="36"/>
      <c r="C1110" s="36"/>
      <c r="D1110" s="36"/>
      <c r="E1110" s="36"/>
      <c r="F1110" s="36"/>
      <c r="G1110" s="36"/>
      <c r="H1110" s="36"/>
      <c r="I1110" s="36"/>
      <c r="J1110" s="36"/>
      <c r="K1110" s="36"/>
    </row>
    <row r="1111" spans="1:11" x14ac:dyDescent="0.3">
      <c r="A1111" s="36"/>
      <c r="B1111" s="36"/>
      <c r="C1111" s="36"/>
      <c r="D1111" s="36"/>
      <c r="E1111" s="36"/>
      <c r="F1111" s="36"/>
      <c r="G1111" s="36"/>
      <c r="H1111" s="36"/>
      <c r="I1111" s="36"/>
      <c r="J1111" s="36"/>
      <c r="K1111" s="36"/>
    </row>
    <row r="1112" spans="1:11" x14ac:dyDescent="0.3">
      <c r="A1112" s="36"/>
      <c r="B1112" s="36"/>
      <c r="C1112" s="36"/>
      <c r="D1112" s="36"/>
      <c r="E1112" s="36"/>
      <c r="F1112" s="36"/>
      <c r="G1112" s="36"/>
      <c r="H1112" s="36"/>
      <c r="I1112" s="36"/>
      <c r="J1112" s="36"/>
      <c r="K1112" s="36"/>
    </row>
    <row r="1113" spans="1:11" x14ac:dyDescent="0.3">
      <c r="A1113" s="36"/>
      <c r="B1113" s="36"/>
      <c r="C1113" s="36"/>
      <c r="D1113" s="36"/>
      <c r="E1113" s="36"/>
      <c r="F1113" s="36"/>
      <c r="G1113" s="36"/>
      <c r="H1113" s="36"/>
      <c r="I1113" s="36"/>
      <c r="J1113" s="36"/>
      <c r="K1113" s="36"/>
    </row>
    <row r="1114" spans="1:11" x14ac:dyDescent="0.3">
      <c r="A1114" s="36"/>
      <c r="B1114" s="36"/>
      <c r="C1114" s="36"/>
      <c r="D1114" s="36"/>
      <c r="E1114" s="36"/>
      <c r="F1114" s="36"/>
      <c r="G1114" s="36"/>
      <c r="H1114" s="36"/>
      <c r="I1114" s="36"/>
      <c r="J1114" s="36"/>
      <c r="K1114" s="36"/>
    </row>
    <row r="1115" spans="1:11" x14ac:dyDescent="0.3">
      <c r="A1115" s="36"/>
      <c r="B1115" s="36"/>
      <c r="C1115" s="36"/>
      <c r="D1115" s="36"/>
      <c r="E1115" s="36"/>
      <c r="F1115" s="36"/>
      <c r="G1115" s="36"/>
      <c r="H1115" s="36"/>
      <c r="I1115" s="36"/>
      <c r="J1115" s="36"/>
      <c r="K1115" s="36"/>
    </row>
    <row r="1116" spans="1:11" x14ac:dyDescent="0.3">
      <c r="A1116" s="36"/>
      <c r="B1116" s="36"/>
      <c r="C1116" s="36"/>
      <c r="D1116" s="36"/>
      <c r="E1116" s="36"/>
      <c r="F1116" s="36"/>
      <c r="G1116" s="36"/>
      <c r="H1116" s="36"/>
      <c r="I1116" s="36"/>
      <c r="J1116" s="36"/>
      <c r="K1116" s="36"/>
    </row>
    <row r="1117" spans="1:11" x14ac:dyDescent="0.3">
      <c r="A1117" s="36"/>
      <c r="B1117" s="36"/>
      <c r="C1117" s="36"/>
      <c r="D1117" s="36"/>
      <c r="E1117" s="36"/>
      <c r="F1117" s="36"/>
      <c r="G1117" s="36"/>
      <c r="H1117" s="36"/>
      <c r="I1117" s="36"/>
      <c r="J1117" s="36"/>
      <c r="K1117" s="36"/>
    </row>
    <row r="1118" spans="1:11" x14ac:dyDescent="0.3">
      <c r="A1118" s="36"/>
      <c r="B1118" s="36"/>
      <c r="C1118" s="36"/>
      <c r="D1118" s="36"/>
      <c r="E1118" s="36"/>
      <c r="F1118" s="36"/>
      <c r="G1118" s="36"/>
      <c r="H1118" s="36"/>
      <c r="I1118" s="36"/>
      <c r="J1118" s="36"/>
      <c r="K1118" s="36"/>
    </row>
    <row r="1119" spans="1:11" x14ac:dyDescent="0.3">
      <c r="A1119" s="36"/>
      <c r="B1119" s="36"/>
      <c r="C1119" s="36"/>
      <c r="D1119" s="36"/>
      <c r="E1119" s="36"/>
      <c r="F1119" s="36"/>
      <c r="G1119" s="36"/>
      <c r="H1119" s="36"/>
      <c r="I1119" s="36"/>
      <c r="J1119" s="36"/>
      <c r="K1119" s="36"/>
    </row>
    <row r="1120" spans="1:11" x14ac:dyDescent="0.3">
      <c r="A1120" s="36"/>
      <c r="B1120" s="36"/>
      <c r="C1120" s="36"/>
      <c r="D1120" s="36"/>
      <c r="E1120" s="36"/>
      <c r="F1120" s="36"/>
      <c r="G1120" s="36"/>
      <c r="H1120" s="36"/>
      <c r="I1120" s="36"/>
      <c r="J1120" s="36"/>
      <c r="K1120" s="36"/>
    </row>
    <row r="1121" spans="1:11" x14ac:dyDescent="0.3">
      <c r="A1121" s="36"/>
      <c r="B1121" s="36"/>
      <c r="C1121" s="36"/>
      <c r="D1121" s="36"/>
      <c r="E1121" s="36"/>
      <c r="F1121" s="36"/>
      <c r="G1121" s="36"/>
      <c r="H1121" s="36"/>
      <c r="I1121" s="36"/>
      <c r="J1121" s="36"/>
      <c r="K1121" s="36"/>
    </row>
    <row r="1122" spans="1:11" x14ac:dyDescent="0.3">
      <c r="A1122" s="36"/>
      <c r="B1122" s="36"/>
      <c r="C1122" s="36"/>
      <c r="D1122" s="36"/>
      <c r="E1122" s="36"/>
      <c r="F1122" s="36"/>
      <c r="G1122" s="36"/>
      <c r="H1122" s="36"/>
      <c r="I1122" s="36"/>
      <c r="J1122" s="36"/>
      <c r="K1122" s="36"/>
    </row>
    <row r="1123" spans="1:11" x14ac:dyDescent="0.3">
      <c r="A1123" s="36"/>
      <c r="B1123" s="36"/>
      <c r="C1123" s="36"/>
      <c r="D1123" s="36"/>
      <c r="E1123" s="36"/>
      <c r="F1123" s="36"/>
      <c r="G1123" s="36"/>
      <c r="H1123" s="36"/>
      <c r="I1123" s="36"/>
      <c r="J1123" s="36"/>
      <c r="K1123" s="36"/>
    </row>
    <row r="1124" spans="1:11" x14ac:dyDescent="0.3">
      <c r="A1124" s="36"/>
      <c r="B1124" s="36"/>
      <c r="C1124" s="36"/>
      <c r="D1124" s="36"/>
      <c r="E1124" s="36"/>
      <c r="F1124" s="36"/>
      <c r="G1124" s="36"/>
      <c r="H1124" s="36"/>
      <c r="I1124" s="36"/>
      <c r="J1124" s="36"/>
      <c r="K1124" s="36"/>
    </row>
    <row r="1125" spans="1:11" x14ac:dyDescent="0.3">
      <c r="A1125" s="36"/>
      <c r="B1125" s="36"/>
      <c r="C1125" s="36"/>
      <c r="D1125" s="36"/>
      <c r="E1125" s="36"/>
      <c r="F1125" s="36"/>
      <c r="G1125" s="36"/>
      <c r="H1125" s="36"/>
      <c r="I1125" s="36"/>
      <c r="J1125" s="36"/>
      <c r="K1125" s="36"/>
    </row>
    <row r="1126" spans="1:11" x14ac:dyDescent="0.3">
      <c r="A1126" s="36"/>
      <c r="B1126" s="36"/>
      <c r="C1126" s="36"/>
      <c r="D1126" s="36"/>
      <c r="E1126" s="36"/>
      <c r="F1126" s="36"/>
      <c r="G1126" s="36"/>
      <c r="H1126" s="36"/>
      <c r="I1126" s="36"/>
      <c r="J1126" s="36"/>
      <c r="K1126" s="36"/>
    </row>
    <row r="1127" spans="1:11" x14ac:dyDescent="0.3">
      <c r="A1127" s="36"/>
      <c r="B1127" s="36"/>
      <c r="C1127" s="36"/>
      <c r="D1127" s="36"/>
      <c r="E1127" s="36"/>
      <c r="F1127" s="36"/>
      <c r="G1127" s="36"/>
      <c r="H1127" s="36"/>
      <c r="I1127" s="36"/>
      <c r="J1127" s="36"/>
      <c r="K1127" s="36"/>
    </row>
    <row r="1128" spans="1:11" x14ac:dyDescent="0.3">
      <c r="A1128" s="36"/>
      <c r="B1128" s="36"/>
      <c r="C1128" s="36"/>
      <c r="D1128" s="36"/>
      <c r="E1128" s="36"/>
      <c r="F1128" s="36"/>
      <c r="G1128" s="36"/>
      <c r="H1128" s="36"/>
      <c r="I1128" s="36"/>
      <c r="J1128" s="36"/>
      <c r="K1128" s="36"/>
    </row>
    <row r="1129" spans="1:11" x14ac:dyDescent="0.3">
      <c r="A1129" s="36"/>
      <c r="B1129" s="36"/>
      <c r="C1129" s="36"/>
      <c r="D1129" s="36"/>
      <c r="E1129" s="36"/>
      <c r="F1129" s="36"/>
      <c r="G1129" s="36"/>
      <c r="H1129" s="36"/>
      <c r="I1129" s="36"/>
      <c r="J1129" s="36"/>
      <c r="K1129" s="36"/>
    </row>
    <row r="1130" spans="1:11" x14ac:dyDescent="0.3">
      <c r="A1130" s="36"/>
      <c r="B1130" s="36"/>
      <c r="C1130" s="36"/>
      <c r="D1130" s="36"/>
      <c r="E1130" s="36"/>
      <c r="F1130" s="36"/>
      <c r="G1130" s="36"/>
      <c r="H1130" s="36"/>
      <c r="I1130" s="36"/>
      <c r="J1130" s="36"/>
      <c r="K1130" s="36"/>
    </row>
    <row r="1131" spans="1:11" x14ac:dyDescent="0.3">
      <c r="A1131" s="36"/>
      <c r="B1131" s="36"/>
      <c r="C1131" s="36"/>
      <c r="D1131" s="36"/>
      <c r="E1131" s="36"/>
      <c r="F1131" s="36"/>
      <c r="G1131" s="36"/>
      <c r="H1131" s="36"/>
      <c r="I1131" s="36"/>
      <c r="J1131" s="36"/>
      <c r="K1131" s="36"/>
    </row>
    <row r="1132" spans="1:11" x14ac:dyDescent="0.3">
      <c r="A1132" s="36"/>
      <c r="B1132" s="36"/>
      <c r="C1132" s="36"/>
      <c r="D1132" s="36"/>
      <c r="E1132" s="36"/>
      <c r="F1132" s="36"/>
      <c r="G1132" s="36"/>
      <c r="H1132" s="36"/>
      <c r="I1132" s="36"/>
      <c r="J1132" s="36"/>
      <c r="K1132" s="36"/>
    </row>
    <row r="1133" spans="1:11" x14ac:dyDescent="0.3">
      <c r="A1133" s="36"/>
      <c r="B1133" s="36"/>
      <c r="C1133" s="36"/>
      <c r="D1133" s="36"/>
      <c r="E1133" s="36"/>
      <c r="F1133" s="36"/>
      <c r="G1133" s="36"/>
      <c r="H1133" s="36"/>
      <c r="I1133" s="36"/>
      <c r="J1133" s="36"/>
      <c r="K1133" s="36"/>
    </row>
    <row r="1134" spans="1:11" x14ac:dyDescent="0.3">
      <c r="A1134" s="36"/>
      <c r="B1134" s="36"/>
      <c r="C1134" s="36"/>
      <c r="D1134" s="36"/>
      <c r="E1134" s="36"/>
      <c r="F1134" s="36"/>
      <c r="G1134" s="36"/>
      <c r="H1134" s="36"/>
      <c r="I1134" s="36"/>
      <c r="J1134" s="36"/>
      <c r="K1134" s="36"/>
    </row>
    <row r="1135" spans="1:11" x14ac:dyDescent="0.3">
      <c r="A1135" s="36"/>
      <c r="B1135" s="36"/>
      <c r="C1135" s="36"/>
      <c r="D1135" s="36"/>
      <c r="E1135" s="36"/>
      <c r="F1135" s="36"/>
      <c r="G1135" s="36"/>
      <c r="H1135" s="36"/>
      <c r="I1135" s="36"/>
      <c r="J1135" s="36"/>
      <c r="K1135" s="36"/>
    </row>
    <row r="1136" spans="1:11" x14ac:dyDescent="0.3">
      <c r="A1136" s="36"/>
      <c r="B1136" s="36"/>
      <c r="C1136" s="36"/>
      <c r="D1136" s="36"/>
      <c r="E1136" s="36"/>
      <c r="F1136" s="36"/>
      <c r="G1136" s="36"/>
      <c r="H1136" s="36"/>
      <c r="I1136" s="36"/>
      <c r="J1136" s="36"/>
      <c r="K1136" s="36"/>
    </row>
    <row r="1137" spans="1:11" x14ac:dyDescent="0.3">
      <c r="A1137" s="36"/>
      <c r="B1137" s="36"/>
      <c r="C1137" s="36"/>
      <c r="D1137" s="36"/>
      <c r="E1137" s="36"/>
      <c r="F1137" s="36"/>
      <c r="G1137" s="36"/>
      <c r="H1137" s="36"/>
      <c r="I1137" s="36"/>
      <c r="J1137" s="36"/>
      <c r="K1137" s="36"/>
    </row>
    <row r="1138" spans="1:11" x14ac:dyDescent="0.3">
      <c r="A1138" s="36"/>
      <c r="B1138" s="36"/>
      <c r="C1138" s="36"/>
      <c r="D1138" s="36"/>
      <c r="E1138" s="36"/>
      <c r="F1138" s="36"/>
      <c r="G1138" s="36"/>
      <c r="H1138" s="36"/>
      <c r="I1138" s="36"/>
      <c r="J1138" s="36"/>
      <c r="K1138" s="36"/>
    </row>
    <row r="1139" spans="1:11" x14ac:dyDescent="0.3">
      <c r="A1139" s="36"/>
      <c r="B1139" s="36"/>
      <c r="C1139" s="36"/>
      <c r="D1139" s="36"/>
      <c r="E1139" s="36"/>
      <c r="F1139" s="36"/>
      <c r="G1139" s="36"/>
      <c r="H1139" s="36"/>
      <c r="I1139" s="36"/>
      <c r="J1139" s="36"/>
      <c r="K1139" s="36"/>
    </row>
    <row r="1140" spans="1:11" x14ac:dyDescent="0.3">
      <c r="A1140" s="36"/>
      <c r="B1140" s="36"/>
      <c r="C1140" s="36"/>
      <c r="D1140" s="36"/>
      <c r="E1140" s="36"/>
      <c r="F1140" s="36"/>
      <c r="G1140" s="36"/>
      <c r="H1140" s="36"/>
      <c r="I1140" s="36"/>
      <c r="J1140" s="36"/>
      <c r="K1140" s="36"/>
    </row>
    <row r="1141" spans="1:11" x14ac:dyDescent="0.3">
      <c r="A1141" s="36"/>
      <c r="B1141" s="36"/>
      <c r="C1141" s="36"/>
      <c r="D1141" s="36"/>
      <c r="E1141" s="36"/>
      <c r="F1141" s="36"/>
      <c r="G1141" s="36"/>
      <c r="H1141" s="36"/>
      <c r="I1141" s="36"/>
      <c r="J1141" s="36"/>
      <c r="K1141" s="36"/>
    </row>
    <row r="1142" spans="1:11" x14ac:dyDescent="0.3">
      <c r="A1142" s="36"/>
      <c r="B1142" s="36"/>
      <c r="C1142" s="36"/>
      <c r="D1142" s="36"/>
      <c r="E1142" s="36"/>
      <c r="F1142" s="36"/>
      <c r="G1142" s="36"/>
      <c r="H1142" s="36"/>
      <c r="I1142" s="36"/>
      <c r="J1142" s="36"/>
      <c r="K1142" s="36"/>
    </row>
    <row r="1143" spans="1:11" x14ac:dyDescent="0.3">
      <c r="A1143" s="36"/>
      <c r="B1143" s="36"/>
      <c r="C1143" s="36"/>
      <c r="D1143" s="36"/>
      <c r="E1143" s="36"/>
      <c r="F1143" s="36"/>
      <c r="G1143" s="36"/>
      <c r="H1143" s="36"/>
      <c r="I1143" s="36"/>
      <c r="J1143" s="36"/>
      <c r="K1143" s="36"/>
    </row>
    <row r="1144" spans="1:11" x14ac:dyDescent="0.3">
      <c r="A1144" s="36"/>
      <c r="B1144" s="36"/>
      <c r="C1144" s="36"/>
      <c r="D1144" s="36"/>
      <c r="E1144" s="36"/>
      <c r="F1144" s="36"/>
      <c r="G1144" s="36"/>
      <c r="H1144" s="36"/>
      <c r="I1144" s="36"/>
      <c r="J1144" s="36"/>
      <c r="K1144" s="36"/>
    </row>
    <row r="1145" spans="1:11" x14ac:dyDescent="0.3">
      <c r="A1145" s="36"/>
      <c r="B1145" s="36"/>
      <c r="C1145" s="36"/>
      <c r="D1145" s="36"/>
      <c r="E1145" s="36"/>
      <c r="F1145" s="36"/>
      <c r="G1145" s="36"/>
      <c r="H1145" s="36"/>
      <c r="I1145" s="36"/>
      <c r="J1145" s="36"/>
      <c r="K1145" s="36"/>
    </row>
    <row r="1146" spans="1:11" x14ac:dyDescent="0.3">
      <c r="A1146" s="36"/>
      <c r="B1146" s="36"/>
      <c r="C1146" s="36"/>
      <c r="D1146" s="36"/>
      <c r="E1146" s="36"/>
      <c r="F1146" s="36"/>
      <c r="G1146" s="36"/>
      <c r="H1146" s="36"/>
      <c r="I1146" s="36"/>
      <c r="J1146" s="36"/>
      <c r="K1146" s="36"/>
    </row>
    <row r="1147" spans="1:11" x14ac:dyDescent="0.3">
      <c r="A1147" s="36"/>
      <c r="B1147" s="36"/>
      <c r="C1147" s="36"/>
      <c r="D1147" s="36"/>
      <c r="E1147" s="36"/>
      <c r="F1147" s="36"/>
      <c r="G1147" s="36"/>
      <c r="H1147" s="36"/>
      <c r="I1147" s="36"/>
      <c r="J1147" s="36"/>
      <c r="K1147" s="36"/>
    </row>
    <row r="1148" spans="1:11" x14ac:dyDescent="0.3">
      <c r="A1148" s="36"/>
      <c r="B1148" s="36"/>
      <c r="C1148" s="36"/>
      <c r="D1148" s="36"/>
      <c r="E1148" s="36"/>
      <c r="F1148" s="36"/>
      <c r="G1148" s="36"/>
      <c r="H1148" s="36"/>
      <c r="I1148" s="36"/>
      <c r="J1148" s="36"/>
      <c r="K1148" s="36"/>
    </row>
    <row r="1149" spans="1:11" x14ac:dyDescent="0.3">
      <c r="A1149" s="36"/>
      <c r="B1149" s="36"/>
      <c r="C1149" s="36"/>
      <c r="D1149" s="36"/>
      <c r="E1149" s="36"/>
      <c r="F1149" s="36"/>
      <c r="G1149" s="36"/>
      <c r="H1149" s="36"/>
      <c r="I1149" s="36"/>
      <c r="J1149" s="36"/>
      <c r="K1149" s="36"/>
    </row>
    <row r="1150" spans="1:11" x14ac:dyDescent="0.3">
      <c r="A1150" s="36"/>
      <c r="B1150" s="36"/>
      <c r="C1150" s="36"/>
      <c r="D1150" s="36"/>
      <c r="E1150" s="36"/>
      <c r="F1150" s="36"/>
      <c r="G1150" s="36"/>
      <c r="H1150" s="36"/>
      <c r="I1150" s="36"/>
      <c r="J1150" s="36"/>
      <c r="K1150" s="36"/>
    </row>
    <row r="1151" spans="1:11" x14ac:dyDescent="0.3">
      <c r="A1151" s="36"/>
      <c r="B1151" s="36"/>
      <c r="C1151" s="36"/>
      <c r="D1151" s="36"/>
      <c r="E1151" s="36"/>
      <c r="F1151" s="36"/>
      <c r="G1151" s="36"/>
      <c r="H1151" s="36"/>
      <c r="I1151" s="36"/>
      <c r="J1151" s="36"/>
      <c r="K1151" s="36"/>
    </row>
    <row r="1152" spans="1:11" x14ac:dyDescent="0.3">
      <c r="A1152" s="36"/>
      <c r="B1152" s="36"/>
      <c r="C1152" s="36"/>
      <c r="D1152" s="36"/>
      <c r="E1152" s="36"/>
      <c r="F1152" s="36"/>
      <c r="G1152" s="36"/>
      <c r="H1152" s="36"/>
      <c r="I1152" s="36"/>
      <c r="J1152" s="36"/>
      <c r="K1152" s="36"/>
    </row>
    <row r="1153" spans="1:11" x14ac:dyDescent="0.3">
      <c r="A1153" s="36"/>
      <c r="B1153" s="36"/>
      <c r="C1153" s="36"/>
      <c r="D1153" s="36"/>
      <c r="E1153" s="36"/>
      <c r="F1153" s="36"/>
      <c r="G1153" s="36"/>
      <c r="H1153" s="36"/>
      <c r="I1153" s="36"/>
      <c r="J1153" s="36"/>
      <c r="K1153" s="36"/>
    </row>
    <row r="1154" spans="1:11" x14ac:dyDescent="0.3">
      <c r="A1154" s="36"/>
      <c r="B1154" s="36"/>
      <c r="C1154" s="36"/>
      <c r="D1154" s="36"/>
      <c r="E1154" s="36"/>
      <c r="F1154" s="36"/>
      <c r="G1154" s="36"/>
      <c r="H1154" s="36"/>
      <c r="I1154" s="36"/>
      <c r="J1154" s="36"/>
      <c r="K1154" s="36"/>
    </row>
    <row r="1155" spans="1:11" x14ac:dyDescent="0.3">
      <c r="A1155" s="36"/>
      <c r="B1155" s="36"/>
      <c r="C1155" s="36"/>
      <c r="D1155" s="36"/>
      <c r="E1155" s="36"/>
      <c r="F1155" s="36"/>
      <c r="G1155" s="36"/>
      <c r="H1155" s="36"/>
      <c r="I1155" s="36"/>
      <c r="J1155" s="36"/>
      <c r="K1155" s="36"/>
    </row>
    <row r="1156" spans="1:11" x14ac:dyDescent="0.3">
      <c r="A1156" s="36"/>
      <c r="B1156" s="36"/>
      <c r="C1156" s="36"/>
      <c r="D1156" s="36"/>
      <c r="E1156" s="36"/>
      <c r="F1156" s="36"/>
      <c r="G1156" s="36"/>
      <c r="H1156" s="36"/>
      <c r="I1156" s="36"/>
      <c r="J1156" s="36"/>
      <c r="K1156" s="36"/>
    </row>
    <row r="1157" spans="1:11" x14ac:dyDescent="0.3">
      <c r="A1157" s="36"/>
      <c r="B1157" s="36"/>
      <c r="C1157" s="36"/>
      <c r="D1157" s="36"/>
      <c r="E1157" s="36"/>
      <c r="F1157" s="36"/>
      <c r="G1157" s="36"/>
      <c r="H1157" s="36"/>
      <c r="I1157" s="36"/>
      <c r="J1157" s="36"/>
      <c r="K1157" s="36"/>
    </row>
    <row r="1158" spans="1:11" x14ac:dyDescent="0.3">
      <c r="A1158" s="36"/>
      <c r="B1158" s="36"/>
      <c r="C1158" s="36"/>
      <c r="D1158" s="36"/>
      <c r="E1158" s="36"/>
      <c r="F1158" s="36"/>
      <c r="G1158" s="36"/>
      <c r="H1158" s="36"/>
      <c r="I1158" s="36"/>
      <c r="J1158" s="36"/>
      <c r="K1158" s="36"/>
    </row>
    <row r="1159" spans="1:11" x14ac:dyDescent="0.3">
      <c r="A1159" s="36"/>
      <c r="B1159" s="36"/>
      <c r="C1159" s="36"/>
      <c r="D1159" s="36"/>
      <c r="E1159" s="36"/>
      <c r="F1159" s="36"/>
      <c r="G1159" s="36"/>
      <c r="H1159" s="36"/>
      <c r="I1159" s="36"/>
      <c r="J1159" s="36"/>
      <c r="K1159" s="36"/>
    </row>
    <row r="1160" spans="1:11" x14ac:dyDescent="0.3">
      <c r="A1160" s="36"/>
      <c r="B1160" s="36"/>
      <c r="C1160" s="36"/>
      <c r="D1160" s="36"/>
      <c r="E1160" s="36"/>
      <c r="F1160" s="36"/>
      <c r="G1160" s="36"/>
      <c r="H1160" s="36"/>
      <c r="I1160" s="36"/>
      <c r="J1160" s="36"/>
      <c r="K1160" s="36"/>
    </row>
    <row r="1161" spans="1:11" x14ac:dyDescent="0.3">
      <c r="A1161" s="36"/>
      <c r="B1161" s="36"/>
      <c r="C1161" s="36"/>
      <c r="D1161" s="36"/>
      <c r="E1161" s="36"/>
      <c r="F1161" s="36"/>
      <c r="G1161" s="36"/>
      <c r="H1161" s="36"/>
      <c r="I1161" s="36"/>
      <c r="J1161" s="36"/>
      <c r="K1161" s="36"/>
    </row>
    <row r="1162" spans="1:11" x14ac:dyDescent="0.3">
      <c r="A1162" s="36"/>
      <c r="B1162" s="36"/>
      <c r="C1162" s="36"/>
      <c r="D1162" s="36"/>
      <c r="E1162" s="36"/>
      <c r="F1162" s="36"/>
      <c r="G1162" s="36"/>
      <c r="H1162" s="36"/>
      <c r="I1162" s="36"/>
      <c r="J1162" s="36"/>
      <c r="K1162" s="36"/>
    </row>
    <row r="1163" spans="1:11" x14ac:dyDescent="0.3">
      <c r="A1163" s="36"/>
      <c r="B1163" s="36"/>
      <c r="C1163" s="36"/>
      <c r="D1163" s="36"/>
      <c r="E1163" s="36"/>
      <c r="F1163" s="36"/>
      <c r="G1163" s="36"/>
      <c r="H1163" s="36"/>
      <c r="I1163" s="36"/>
      <c r="J1163" s="36"/>
      <c r="K1163" s="36"/>
    </row>
    <row r="1164" spans="1:11" x14ac:dyDescent="0.3">
      <c r="A1164" s="36"/>
      <c r="B1164" s="36"/>
      <c r="C1164" s="36"/>
      <c r="D1164" s="36"/>
      <c r="E1164" s="36"/>
      <c r="F1164" s="36"/>
      <c r="G1164" s="36"/>
      <c r="H1164" s="36"/>
      <c r="I1164" s="36"/>
      <c r="J1164" s="36"/>
      <c r="K1164" s="36"/>
    </row>
    <row r="1165" spans="1:11" x14ac:dyDescent="0.3">
      <c r="A1165" s="36"/>
      <c r="B1165" s="36"/>
      <c r="C1165" s="36"/>
      <c r="D1165" s="36"/>
      <c r="E1165" s="36"/>
      <c r="F1165" s="36"/>
      <c r="G1165" s="36"/>
      <c r="H1165" s="36"/>
      <c r="I1165" s="36"/>
      <c r="J1165" s="36"/>
      <c r="K1165" s="36"/>
    </row>
    <row r="1166" spans="1:11" x14ac:dyDescent="0.3">
      <c r="A1166" s="36"/>
      <c r="B1166" s="36"/>
      <c r="C1166" s="36"/>
      <c r="D1166" s="36"/>
      <c r="E1166" s="36"/>
      <c r="F1166" s="36"/>
      <c r="G1166" s="36"/>
      <c r="H1166" s="36"/>
      <c r="I1166" s="36"/>
      <c r="J1166" s="36"/>
      <c r="K1166" s="36"/>
    </row>
    <row r="1167" spans="1:11" x14ac:dyDescent="0.3">
      <c r="A1167" s="36"/>
      <c r="B1167" s="36"/>
      <c r="C1167" s="36"/>
      <c r="D1167" s="36"/>
      <c r="E1167" s="36"/>
      <c r="F1167" s="36"/>
      <c r="G1167" s="36"/>
      <c r="H1167" s="36"/>
      <c r="I1167" s="36"/>
      <c r="J1167" s="36"/>
      <c r="K1167" s="36"/>
    </row>
    <row r="1168" spans="1:11" x14ac:dyDescent="0.3">
      <c r="A1168" s="36"/>
      <c r="B1168" s="36"/>
      <c r="C1168" s="36"/>
      <c r="D1168" s="36"/>
      <c r="E1168" s="36"/>
      <c r="F1168" s="36"/>
      <c r="G1168" s="36"/>
      <c r="H1168" s="36"/>
      <c r="I1168" s="36"/>
      <c r="J1168" s="36"/>
      <c r="K1168" s="36"/>
    </row>
    <row r="1169" spans="1:11" x14ac:dyDescent="0.3">
      <c r="A1169" s="36"/>
      <c r="B1169" s="36"/>
      <c r="C1169" s="36"/>
      <c r="D1169" s="36"/>
      <c r="E1169" s="36"/>
      <c r="F1169" s="36"/>
      <c r="G1169" s="36"/>
      <c r="H1169" s="36"/>
      <c r="I1169" s="36"/>
      <c r="J1169" s="36"/>
      <c r="K1169" s="36"/>
    </row>
    <row r="1170" spans="1:11" x14ac:dyDescent="0.3">
      <c r="A1170" s="36"/>
      <c r="B1170" s="36"/>
      <c r="C1170" s="36"/>
      <c r="D1170" s="36"/>
      <c r="E1170" s="36"/>
      <c r="F1170" s="36"/>
      <c r="G1170" s="36"/>
      <c r="H1170" s="36"/>
      <c r="I1170" s="36"/>
      <c r="J1170" s="36"/>
      <c r="K1170" s="36"/>
    </row>
    <row r="1171" spans="1:11" x14ac:dyDescent="0.3">
      <c r="A1171" s="36"/>
      <c r="B1171" s="36"/>
      <c r="C1171" s="36"/>
      <c r="D1171" s="36"/>
      <c r="E1171" s="36"/>
      <c r="F1171" s="36"/>
      <c r="G1171" s="36"/>
      <c r="H1171" s="36"/>
      <c r="I1171" s="36"/>
      <c r="J1171" s="36"/>
      <c r="K1171" s="36"/>
    </row>
    <row r="1172" spans="1:11" x14ac:dyDescent="0.3">
      <c r="A1172" s="36"/>
      <c r="B1172" s="36"/>
      <c r="C1172" s="36"/>
      <c r="D1172" s="36"/>
      <c r="E1172" s="36"/>
      <c r="F1172" s="36"/>
      <c r="G1172" s="36"/>
      <c r="H1172" s="36"/>
      <c r="I1172" s="36"/>
      <c r="J1172" s="36"/>
      <c r="K1172" s="36"/>
    </row>
    <row r="1173" spans="1:11" x14ac:dyDescent="0.3">
      <c r="A1173" s="36"/>
      <c r="B1173" s="36"/>
      <c r="C1173" s="36"/>
      <c r="D1173" s="36"/>
      <c r="E1173" s="36"/>
      <c r="F1173" s="36"/>
      <c r="G1173" s="36"/>
      <c r="H1173" s="36"/>
      <c r="I1173" s="36"/>
      <c r="J1173" s="36"/>
      <c r="K1173" s="36"/>
    </row>
    <row r="1174" spans="1:11" x14ac:dyDescent="0.3">
      <c r="A1174" s="36"/>
      <c r="B1174" s="36"/>
      <c r="C1174" s="36"/>
      <c r="D1174" s="36"/>
      <c r="E1174" s="36"/>
      <c r="F1174" s="36"/>
      <c r="G1174" s="36"/>
      <c r="H1174" s="36"/>
      <c r="I1174" s="36"/>
      <c r="J1174" s="36"/>
      <c r="K1174" s="36"/>
    </row>
    <row r="1175" spans="1:11" x14ac:dyDescent="0.3">
      <c r="A1175" s="36"/>
      <c r="B1175" s="36"/>
      <c r="C1175" s="36"/>
      <c r="D1175" s="36"/>
      <c r="E1175" s="36"/>
      <c r="F1175" s="36"/>
      <c r="G1175" s="36"/>
      <c r="H1175" s="36"/>
      <c r="I1175" s="36"/>
      <c r="J1175" s="36"/>
      <c r="K1175" s="36"/>
    </row>
    <row r="1176" spans="1:11" x14ac:dyDescent="0.3">
      <c r="A1176" s="36"/>
      <c r="B1176" s="36"/>
      <c r="C1176" s="36"/>
      <c r="D1176" s="36"/>
      <c r="E1176" s="36"/>
      <c r="F1176" s="36"/>
      <c r="G1176" s="36"/>
      <c r="H1176" s="36"/>
      <c r="I1176" s="36"/>
      <c r="J1176" s="36"/>
      <c r="K1176" s="36"/>
    </row>
    <row r="1177" spans="1:11" x14ac:dyDescent="0.3">
      <c r="A1177" s="36"/>
      <c r="B1177" s="36"/>
      <c r="C1177" s="36"/>
      <c r="D1177" s="36"/>
      <c r="E1177" s="36"/>
      <c r="F1177" s="36"/>
      <c r="G1177" s="36"/>
      <c r="H1177" s="36"/>
      <c r="I1177" s="36"/>
      <c r="J1177" s="36"/>
      <c r="K1177" s="36"/>
    </row>
    <row r="1178" spans="1:11" x14ac:dyDescent="0.3">
      <c r="A1178" s="36"/>
      <c r="B1178" s="36"/>
      <c r="C1178" s="36"/>
      <c r="D1178" s="36"/>
      <c r="E1178" s="36"/>
      <c r="F1178" s="36"/>
      <c r="G1178" s="36"/>
      <c r="H1178" s="36"/>
      <c r="I1178" s="36"/>
      <c r="J1178" s="36"/>
      <c r="K1178" s="36"/>
    </row>
    <row r="1179" spans="1:11" x14ac:dyDescent="0.3">
      <c r="A1179" s="36"/>
      <c r="B1179" s="36"/>
      <c r="C1179" s="36"/>
      <c r="D1179" s="36"/>
      <c r="E1179" s="36"/>
      <c r="F1179" s="36"/>
      <c r="G1179" s="36"/>
      <c r="H1179" s="36"/>
      <c r="I1179" s="36"/>
      <c r="J1179" s="36"/>
      <c r="K1179" s="36"/>
    </row>
    <row r="1180" spans="1:11" x14ac:dyDescent="0.3">
      <c r="A1180" s="36"/>
      <c r="B1180" s="36"/>
      <c r="C1180" s="36"/>
      <c r="D1180" s="36"/>
      <c r="E1180" s="36"/>
      <c r="F1180" s="36"/>
      <c r="G1180" s="36"/>
      <c r="H1180" s="36"/>
      <c r="I1180" s="36"/>
      <c r="J1180" s="36"/>
      <c r="K1180" s="36"/>
    </row>
    <row r="1181" spans="1:11" x14ac:dyDescent="0.3">
      <c r="A1181" s="36"/>
      <c r="B1181" s="36"/>
      <c r="C1181" s="36"/>
      <c r="D1181" s="36"/>
      <c r="E1181" s="36"/>
      <c r="F1181" s="36"/>
      <c r="G1181" s="36"/>
      <c r="H1181" s="36"/>
      <c r="I1181" s="36"/>
      <c r="J1181" s="36"/>
      <c r="K1181" s="36"/>
    </row>
    <row r="1182" spans="1:11" x14ac:dyDescent="0.3">
      <c r="A1182" s="36"/>
      <c r="B1182" s="36"/>
      <c r="C1182" s="36"/>
      <c r="D1182" s="36"/>
      <c r="E1182" s="36"/>
      <c r="F1182" s="36"/>
      <c r="G1182" s="36"/>
      <c r="H1182" s="36"/>
      <c r="I1182" s="36"/>
      <c r="J1182" s="36"/>
      <c r="K1182" s="36"/>
    </row>
    <row r="1183" spans="1:11" x14ac:dyDescent="0.3">
      <c r="A1183" s="36"/>
      <c r="B1183" s="36"/>
      <c r="C1183" s="36"/>
      <c r="D1183" s="36"/>
      <c r="E1183" s="36"/>
      <c r="F1183" s="36"/>
      <c r="G1183" s="36"/>
      <c r="H1183" s="36"/>
      <c r="I1183" s="36"/>
      <c r="J1183" s="36"/>
      <c r="K1183" s="36"/>
    </row>
    <row r="1184" spans="1:11" x14ac:dyDescent="0.3">
      <c r="A1184" s="36"/>
      <c r="B1184" s="36"/>
      <c r="C1184" s="36"/>
      <c r="D1184" s="36"/>
      <c r="E1184" s="36"/>
      <c r="F1184" s="36"/>
      <c r="G1184" s="36"/>
      <c r="H1184" s="36"/>
      <c r="I1184" s="36"/>
      <c r="J1184" s="36"/>
      <c r="K1184" s="36"/>
    </row>
    <row r="1185" spans="1:11" x14ac:dyDescent="0.3">
      <c r="A1185" s="36"/>
      <c r="B1185" s="36"/>
      <c r="C1185" s="36"/>
      <c r="D1185" s="36"/>
      <c r="E1185" s="36"/>
      <c r="F1185" s="36"/>
      <c r="G1185" s="36"/>
      <c r="H1185" s="36"/>
      <c r="I1185" s="36"/>
      <c r="J1185" s="36"/>
      <c r="K1185" s="36"/>
    </row>
    <row r="1186" spans="1:11" x14ac:dyDescent="0.3">
      <c r="A1186" s="36"/>
      <c r="B1186" s="36"/>
      <c r="C1186" s="36"/>
      <c r="D1186" s="36"/>
      <c r="E1186" s="36"/>
      <c r="F1186" s="36"/>
      <c r="G1186" s="36"/>
      <c r="H1186" s="36"/>
      <c r="I1186" s="36"/>
      <c r="J1186" s="36"/>
      <c r="K1186" s="36"/>
    </row>
    <row r="1187" spans="1:11" x14ac:dyDescent="0.3">
      <c r="A1187" s="36"/>
      <c r="B1187" s="36"/>
      <c r="C1187" s="36"/>
      <c r="D1187" s="36"/>
      <c r="E1187" s="36"/>
      <c r="F1187" s="36"/>
      <c r="G1187" s="36"/>
      <c r="H1187" s="36"/>
      <c r="I1187" s="36"/>
      <c r="J1187" s="36"/>
      <c r="K1187" s="36"/>
    </row>
    <row r="1188" spans="1:11" x14ac:dyDescent="0.3">
      <c r="A1188" s="36"/>
      <c r="B1188" s="36"/>
      <c r="C1188" s="36"/>
      <c r="D1188" s="36"/>
      <c r="E1188" s="36"/>
      <c r="F1188" s="36"/>
      <c r="G1188" s="36"/>
      <c r="H1188" s="36"/>
      <c r="I1188" s="36"/>
      <c r="J1188" s="36"/>
      <c r="K1188" s="36"/>
    </row>
    <row r="1189" spans="1:11" x14ac:dyDescent="0.3">
      <c r="A1189" s="36"/>
      <c r="B1189" s="36"/>
      <c r="C1189" s="36"/>
      <c r="D1189" s="36"/>
      <c r="E1189" s="36"/>
      <c r="F1189" s="36"/>
      <c r="G1189" s="36"/>
      <c r="H1189" s="36"/>
      <c r="I1189" s="36"/>
      <c r="J1189" s="36"/>
      <c r="K1189" s="36"/>
    </row>
    <row r="1190" spans="1:11" x14ac:dyDescent="0.3">
      <c r="A1190" s="36"/>
      <c r="B1190" s="36"/>
      <c r="C1190" s="36"/>
      <c r="D1190" s="36"/>
      <c r="E1190" s="36"/>
      <c r="F1190" s="36"/>
      <c r="G1190" s="36"/>
      <c r="H1190" s="36"/>
      <c r="I1190" s="36"/>
      <c r="J1190" s="36"/>
      <c r="K1190" s="36"/>
    </row>
    <row r="1191" spans="1:11" x14ac:dyDescent="0.3">
      <c r="A1191" s="36"/>
      <c r="B1191" s="36"/>
      <c r="C1191" s="36"/>
      <c r="D1191" s="36"/>
      <c r="E1191" s="36"/>
      <c r="F1191" s="36"/>
      <c r="G1191" s="36"/>
      <c r="H1191" s="36"/>
      <c r="I1191" s="36"/>
      <c r="J1191" s="36"/>
      <c r="K1191" s="36"/>
    </row>
    <row r="1192" spans="1:11" x14ac:dyDescent="0.3">
      <c r="A1192" s="36"/>
      <c r="B1192" s="36"/>
      <c r="C1192" s="36"/>
      <c r="D1192" s="36"/>
      <c r="E1192" s="36"/>
      <c r="F1192" s="36"/>
      <c r="G1192" s="36"/>
      <c r="H1192" s="36"/>
      <c r="I1192" s="36"/>
      <c r="J1192" s="36"/>
      <c r="K1192" s="36"/>
    </row>
    <row r="1193" spans="1:11" x14ac:dyDescent="0.3">
      <c r="A1193" s="36"/>
      <c r="B1193" s="36"/>
      <c r="C1193" s="36"/>
      <c r="D1193" s="36"/>
      <c r="E1193" s="36"/>
      <c r="F1193" s="36"/>
      <c r="G1193" s="36"/>
      <c r="H1193" s="36"/>
      <c r="I1193" s="36"/>
      <c r="J1193" s="36"/>
      <c r="K1193" s="36"/>
    </row>
    <row r="1194" spans="1:11" x14ac:dyDescent="0.3">
      <c r="A1194" s="36"/>
      <c r="B1194" s="36"/>
      <c r="C1194" s="36"/>
      <c r="D1194" s="36"/>
      <c r="E1194" s="36"/>
      <c r="F1194" s="36"/>
      <c r="G1194" s="36"/>
      <c r="H1194" s="36"/>
      <c r="I1194" s="36"/>
      <c r="J1194" s="36"/>
      <c r="K1194" s="36"/>
    </row>
    <row r="1195" spans="1:11" x14ac:dyDescent="0.3">
      <c r="A1195" s="36"/>
      <c r="B1195" s="36"/>
      <c r="C1195" s="36"/>
      <c r="D1195" s="36"/>
      <c r="E1195" s="36"/>
      <c r="F1195" s="36"/>
      <c r="G1195" s="36"/>
      <c r="H1195" s="36"/>
      <c r="I1195" s="36"/>
      <c r="J1195" s="36"/>
      <c r="K1195" s="36"/>
    </row>
    <row r="1196" spans="1:11" x14ac:dyDescent="0.3">
      <c r="A1196" s="36"/>
      <c r="B1196" s="36"/>
      <c r="C1196" s="36"/>
      <c r="D1196" s="36"/>
      <c r="E1196" s="36"/>
      <c r="F1196" s="36"/>
      <c r="G1196" s="36"/>
      <c r="H1196" s="36"/>
      <c r="I1196" s="36"/>
      <c r="J1196" s="36"/>
      <c r="K1196" s="36"/>
    </row>
    <row r="1197" spans="1:11" x14ac:dyDescent="0.3">
      <c r="A1197" s="36"/>
      <c r="B1197" s="36"/>
      <c r="C1197" s="36"/>
      <c r="D1197" s="36"/>
      <c r="E1197" s="36"/>
      <c r="F1197" s="36"/>
      <c r="G1197" s="36"/>
      <c r="H1197" s="36"/>
      <c r="I1197" s="36"/>
      <c r="J1197" s="36"/>
      <c r="K1197" s="36"/>
    </row>
    <row r="1198" spans="1:11" x14ac:dyDescent="0.3">
      <c r="A1198" s="36"/>
      <c r="B1198" s="36"/>
      <c r="C1198" s="36"/>
      <c r="D1198" s="36"/>
      <c r="E1198" s="36"/>
      <c r="F1198" s="36"/>
      <c r="G1198" s="36"/>
      <c r="H1198" s="36"/>
      <c r="I1198" s="36"/>
      <c r="J1198" s="36"/>
      <c r="K1198" s="36"/>
    </row>
    <row r="1199" spans="1:11" x14ac:dyDescent="0.3">
      <c r="A1199" s="36"/>
      <c r="B1199" s="36"/>
      <c r="C1199" s="36"/>
      <c r="D1199" s="36"/>
      <c r="E1199" s="36"/>
      <c r="F1199" s="36"/>
      <c r="G1199" s="36"/>
      <c r="H1199" s="36"/>
      <c r="I1199" s="36"/>
      <c r="J1199" s="36"/>
      <c r="K1199" s="36"/>
    </row>
    <row r="1200" spans="1:11" x14ac:dyDescent="0.3">
      <c r="A1200" s="36"/>
      <c r="B1200" s="36"/>
      <c r="C1200" s="36"/>
      <c r="D1200" s="36"/>
      <c r="E1200" s="36"/>
      <c r="F1200" s="36"/>
      <c r="G1200" s="36"/>
      <c r="H1200" s="36"/>
      <c r="I1200" s="36"/>
      <c r="J1200" s="36"/>
      <c r="K1200" s="36"/>
    </row>
    <row r="1201" spans="1:11" x14ac:dyDescent="0.3">
      <c r="A1201" s="36"/>
      <c r="B1201" s="36"/>
      <c r="C1201" s="36"/>
      <c r="D1201" s="36"/>
      <c r="E1201" s="36"/>
      <c r="F1201" s="36"/>
      <c r="G1201" s="36"/>
      <c r="H1201" s="36"/>
      <c r="I1201" s="36"/>
      <c r="J1201" s="36"/>
      <c r="K1201" s="36"/>
    </row>
    <row r="1202" spans="1:11" x14ac:dyDescent="0.3">
      <c r="A1202" s="36"/>
      <c r="B1202" s="36"/>
      <c r="C1202" s="36"/>
      <c r="D1202" s="36"/>
      <c r="E1202" s="36"/>
      <c r="F1202" s="36"/>
      <c r="G1202" s="36"/>
      <c r="H1202" s="36"/>
      <c r="I1202" s="36"/>
      <c r="J1202" s="36"/>
      <c r="K1202" s="36"/>
    </row>
    <row r="1203" spans="1:11" x14ac:dyDescent="0.3">
      <c r="A1203" s="36"/>
      <c r="B1203" s="36"/>
      <c r="C1203" s="36"/>
      <c r="D1203" s="36"/>
      <c r="E1203" s="36"/>
      <c r="F1203" s="36"/>
      <c r="G1203" s="36"/>
      <c r="H1203" s="36"/>
      <c r="I1203" s="36"/>
      <c r="J1203" s="36"/>
      <c r="K1203" s="36"/>
    </row>
    <row r="1204" spans="1:11" x14ac:dyDescent="0.3">
      <c r="A1204" s="36"/>
      <c r="B1204" s="36"/>
      <c r="C1204" s="36"/>
      <c r="D1204" s="36"/>
      <c r="E1204" s="36"/>
      <c r="F1204" s="36"/>
      <c r="G1204" s="36"/>
      <c r="H1204" s="36"/>
      <c r="I1204" s="36"/>
      <c r="J1204" s="36"/>
      <c r="K1204" s="36"/>
    </row>
    <row r="1205" spans="1:11" x14ac:dyDescent="0.3">
      <c r="A1205" s="36"/>
      <c r="B1205" s="36"/>
      <c r="C1205" s="36"/>
      <c r="D1205" s="36"/>
      <c r="E1205" s="36"/>
      <c r="F1205" s="36"/>
      <c r="G1205" s="36"/>
      <c r="H1205" s="36"/>
      <c r="I1205" s="36"/>
      <c r="J1205" s="36"/>
      <c r="K1205" s="36"/>
    </row>
    <row r="1206" spans="1:11" x14ac:dyDescent="0.3">
      <c r="A1206" s="36"/>
      <c r="B1206" s="36"/>
      <c r="C1206" s="36"/>
      <c r="D1206" s="36"/>
      <c r="E1206" s="36"/>
      <c r="F1206" s="36"/>
      <c r="G1206" s="36"/>
      <c r="H1206" s="36"/>
      <c r="I1206" s="36"/>
      <c r="J1206" s="36"/>
      <c r="K1206" s="36"/>
    </row>
    <row r="1207" spans="1:11" x14ac:dyDescent="0.3">
      <c r="A1207" s="36"/>
      <c r="B1207" s="36"/>
      <c r="C1207" s="36"/>
      <c r="D1207" s="36"/>
      <c r="E1207" s="36"/>
      <c r="F1207" s="36"/>
      <c r="G1207" s="36"/>
      <c r="H1207" s="36"/>
      <c r="I1207" s="36"/>
      <c r="J1207" s="36"/>
      <c r="K1207" s="36"/>
    </row>
    <row r="1208" spans="1:11" x14ac:dyDescent="0.3">
      <c r="A1208" s="36"/>
      <c r="B1208" s="36"/>
      <c r="C1208" s="36"/>
      <c r="D1208" s="36"/>
      <c r="E1208" s="36"/>
      <c r="F1208" s="36"/>
      <c r="G1208" s="36"/>
      <c r="H1208" s="36"/>
      <c r="I1208" s="36"/>
      <c r="J1208" s="36"/>
      <c r="K1208" s="36"/>
    </row>
    <row r="1209" spans="1:11" x14ac:dyDescent="0.3">
      <c r="A1209" s="36"/>
      <c r="B1209" s="36"/>
      <c r="C1209" s="36"/>
      <c r="D1209" s="36"/>
      <c r="E1209" s="36"/>
      <c r="F1209" s="36"/>
      <c r="G1209" s="36"/>
      <c r="H1209" s="36"/>
      <c r="I1209" s="36"/>
      <c r="J1209" s="36"/>
      <c r="K1209" s="36"/>
    </row>
    <row r="1210" spans="1:11" x14ac:dyDescent="0.3">
      <c r="A1210" s="36"/>
      <c r="B1210" s="36"/>
      <c r="C1210" s="36"/>
      <c r="D1210" s="36"/>
      <c r="E1210" s="36"/>
      <c r="F1210" s="36"/>
      <c r="G1210" s="36"/>
      <c r="H1210" s="36"/>
      <c r="I1210" s="36"/>
      <c r="J1210" s="36"/>
      <c r="K1210" s="36"/>
    </row>
    <row r="1211" spans="1:11" x14ac:dyDescent="0.3">
      <c r="A1211" s="36"/>
      <c r="B1211" s="36"/>
      <c r="C1211" s="36"/>
      <c r="D1211" s="36"/>
      <c r="E1211" s="36"/>
      <c r="F1211" s="36"/>
      <c r="G1211" s="36"/>
      <c r="H1211" s="36"/>
      <c r="I1211" s="36"/>
      <c r="J1211" s="36"/>
      <c r="K1211" s="36"/>
    </row>
    <row r="1212" spans="1:11" x14ac:dyDescent="0.3">
      <c r="A1212" s="36"/>
      <c r="B1212" s="36"/>
      <c r="C1212" s="36"/>
      <c r="D1212" s="36"/>
      <c r="E1212" s="36"/>
      <c r="F1212" s="36"/>
      <c r="G1212" s="36"/>
      <c r="H1212" s="36"/>
      <c r="I1212" s="36"/>
      <c r="J1212" s="36"/>
      <c r="K1212" s="36"/>
    </row>
    <row r="1213" spans="1:11" x14ac:dyDescent="0.3">
      <c r="A1213" s="36"/>
      <c r="B1213" s="36"/>
      <c r="C1213" s="36"/>
      <c r="D1213" s="36"/>
      <c r="E1213" s="36"/>
      <c r="F1213" s="36"/>
      <c r="G1213" s="36"/>
      <c r="H1213" s="36"/>
      <c r="I1213" s="36"/>
      <c r="J1213" s="36"/>
      <c r="K1213" s="36"/>
    </row>
    <row r="1214" spans="1:11" x14ac:dyDescent="0.3">
      <c r="A1214" s="36"/>
      <c r="B1214" s="36"/>
      <c r="C1214" s="36"/>
      <c r="D1214" s="36"/>
      <c r="E1214" s="36"/>
      <c r="F1214" s="36"/>
      <c r="G1214" s="36"/>
      <c r="H1214" s="36"/>
      <c r="I1214" s="36"/>
      <c r="J1214" s="36"/>
      <c r="K1214" s="36"/>
    </row>
    <row r="1215" spans="1:11" x14ac:dyDescent="0.3">
      <c r="A1215" s="36"/>
      <c r="B1215" s="36"/>
      <c r="C1215" s="36"/>
      <c r="D1215" s="36"/>
      <c r="E1215" s="36"/>
      <c r="F1215" s="36"/>
      <c r="G1215" s="36"/>
      <c r="H1215" s="36"/>
      <c r="I1215" s="36"/>
      <c r="J1215" s="36"/>
      <c r="K1215" s="36"/>
    </row>
    <row r="1216" spans="1:11" x14ac:dyDescent="0.3">
      <c r="A1216" s="36"/>
      <c r="B1216" s="36"/>
      <c r="C1216" s="36"/>
      <c r="D1216" s="36"/>
      <c r="E1216" s="36"/>
      <c r="F1216" s="36"/>
      <c r="G1216" s="36"/>
      <c r="H1216" s="36"/>
      <c r="I1216" s="36"/>
      <c r="J1216" s="36"/>
      <c r="K1216" s="36"/>
    </row>
    <row r="1217" spans="1:11" x14ac:dyDescent="0.3">
      <c r="A1217" s="36"/>
      <c r="B1217" s="36"/>
      <c r="C1217" s="36"/>
      <c r="D1217" s="36"/>
      <c r="E1217" s="36"/>
      <c r="F1217" s="36"/>
      <c r="G1217" s="36"/>
      <c r="H1217" s="36"/>
      <c r="I1217" s="36"/>
      <c r="J1217" s="36"/>
      <c r="K1217" s="36"/>
    </row>
    <row r="1218" spans="1:11" x14ac:dyDescent="0.3">
      <c r="A1218" s="36"/>
      <c r="B1218" s="36"/>
      <c r="C1218" s="36"/>
      <c r="D1218" s="36"/>
      <c r="E1218" s="36"/>
      <c r="F1218" s="36"/>
      <c r="G1218" s="36"/>
      <c r="H1218" s="36"/>
      <c r="I1218" s="36"/>
      <c r="J1218" s="36"/>
      <c r="K1218" s="36"/>
    </row>
    <row r="1219" spans="1:11" x14ac:dyDescent="0.3">
      <c r="A1219" s="36"/>
      <c r="B1219" s="36"/>
      <c r="C1219" s="36"/>
      <c r="D1219" s="36"/>
      <c r="E1219" s="36"/>
      <c r="F1219" s="36"/>
      <c r="G1219" s="36"/>
      <c r="H1219" s="36"/>
      <c r="I1219" s="36"/>
      <c r="J1219" s="36"/>
      <c r="K1219" s="36"/>
    </row>
    <row r="1220" spans="1:11" x14ac:dyDescent="0.3">
      <c r="A1220" s="36"/>
      <c r="B1220" s="36"/>
      <c r="C1220" s="36"/>
      <c r="D1220" s="36"/>
      <c r="E1220" s="36"/>
      <c r="F1220" s="36"/>
      <c r="G1220" s="36"/>
      <c r="H1220" s="36"/>
      <c r="I1220" s="36"/>
      <c r="J1220" s="36"/>
      <c r="K1220" s="36"/>
    </row>
    <row r="1221" spans="1:11" x14ac:dyDescent="0.3">
      <c r="A1221" s="36"/>
      <c r="B1221" s="36"/>
      <c r="C1221" s="36"/>
      <c r="D1221" s="36"/>
      <c r="E1221" s="36"/>
      <c r="F1221" s="36"/>
      <c r="G1221" s="36"/>
      <c r="H1221" s="36"/>
      <c r="I1221" s="36"/>
      <c r="J1221" s="36"/>
      <c r="K1221" s="36"/>
    </row>
    <row r="1222" spans="1:11" x14ac:dyDescent="0.3">
      <c r="A1222" s="36"/>
      <c r="B1222" s="36"/>
      <c r="C1222" s="36"/>
      <c r="D1222" s="36"/>
      <c r="E1222" s="36"/>
      <c r="F1222" s="36"/>
      <c r="G1222" s="36"/>
      <c r="H1222" s="36"/>
      <c r="I1222" s="36"/>
      <c r="J1222" s="36"/>
      <c r="K1222" s="36"/>
    </row>
    <row r="1223" spans="1:11" x14ac:dyDescent="0.3">
      <c r="A1223" s="36"/>
      <c r="B1223" s="36"/>
      <c r="C1223" s="36"/>
      <c r="D1223" s="36"/>
      <c r="E1223" s="36"/>
      <c r="F1223" s="36"/>
      <c r="G1223" s="36"/>
      <c r="H1223" s="36"/>
      <c r="I1223" s="36"/>
      <c r="J1223" s="36"/>
      <c r="K1223" s="36"/>
    </row>
    <row r="1224" spans="1:11" x14ac:dyDescent="0.3">
      <c r="A1224" s="36"/>
      <c r="B1224" s="36"/>
      <c r="C1224" s="36"/>
      <c r="D1224" s="36"/>
      <c r="E1224" s="36"/>
      <c r="F1224" s="36"/>
      <c r="G1224" s="36"/>
      <c r="H1224" s="36"/>
      <c r="I1224" s="36"/>
      <c r="J1224" s="36"/>
      <c r="K1224" s="36"/>
    </row>
    <row r="1225" spans="1:11" x14ac:dyDescent="0.3">
      <c r="A1225" s="36"/>
      <c r="B1225" s="36"/>
      <c r="C1225" s="36"/>
      <c r="D1225" s="36"/>
      <c r="E1225" s="36"/>
      <c r="F1225" s="36"/>
      <c r="G1225" s="36"/>
      <c r="H1225" s="36"/>
      <c r="I1225" s="36"/>
      <c r="J1225" s="36"/>
      <c r="K1225" s="36"/>
    </row>
    <row r="1226" spans="1:11" x14ac:dyDescent="0.3">
      <c r="A1226" s="36"/>
      <c r="B1226" s="36"/>
      <c r="C1226" s="36"/>
      <c r="D1226" s="36"/>
      <c r="E1226" s="36"/>
      <c r="F1226" s="36"/>
      <c r="G1226" s="36"/>
      <c r="H1226" s="36"/>
      <c r="I1226" s="36"/>
      <c r="J1226" s="36"/>
      <c r="K1226" s="36"/>
    </row>
    <row r="1227" spans="1:11" x14ac:dyDescent="0.3">
      <c r="A1227" s="36"/>
      <c r="B1227" s="36"/>
      <c r="C1227" s="36"/>
      <c r="D1227" s="36"/>
      <c r="E1227" s="36"/>
      <c r="F1227" s="36"/>
      <c r="G1227" s="36"/>
      <c r="H1227" s="36"/>
      <c r="I1227" s="36"/>
      <c r="J1227" s="36"/>
      <c r="K1227" s="36"/>
    </row>
    <row r="1228" spans="1:11" x14ac:dyDescent="0.3">
      <c r="A1228" s="36"/>
      <c r="B1228" s="36"/>
      <c r="C1228" s="36"/>
      <c r="D1228" s="36"/>
      <c r="E1228" s="36"/>
      <c r="F1228" s="36"/>
      <c r="G1228" s="36"/>
      <c r="H1228" s="36"/>
      <c r="I1228" s="36"/>
      <c r="J1228" s="36"/>
      <c r="K1228" s="36"/>
    </row>
    <row r="1229" spans="1:11" x14ac:dyDescent="0.3">
      <c r="A1229" s="36"/>
      <c r="B1229" s="36"/>
      <c r="C1229" s="36"/>
      <c r="D1229" s="36"/>
      <c r="E1229" s="36"/>
      <c r="F1229" s="36"/>
      <c r="G1229" s="36"/>
      <c r="H1229" s="36"/>
      <c r="I1229" s="36"/>
      <c r="J1229" s="36"/>
      <c r="K1229" s="36"/>
    </row>
    <row r="1230" spans="1:11" x14ac:dyDescent="0.3">
      <c r="A1230" s="36"/>
      <c r="B1230" s="36"/>
      <c r="C1230" s="36"/>
      <c r="D1230" s="36"/>
      <c r="E1230" s="36"/>
      <c r="F1230" s="36"/>
      <c r="G1230" s="36"/>
      <c r="H1230" s="36"/>
      <c r="I1230" s="36"/>
      <c r="J1230" s="36"/>
      <c r="K1230" s="36"/>
    </row>
    <row r="1231" spans="1:11" x14ac:dyDescent="0.3">
      <c r="A1231" s="36"/>
      <c r="B1231" s="36"/>
      <c r="C1231" s="36"/>
      <c r="D1231" s="36"/>
      <c r="E1231" s="36"/>
      <c r="F1231" s="36"/>
      <c r="G1231" s="36"/>
      <c r="H1231" s="36"/>
      <c r="I1231" s="36"/>
      <c r="J1231" s="36"/>
      <c r="K1231" s="36"/>
    </row>
    <row r="1232" spans="1:11" x14ac:dyDescent="0.3">
      <c r="A1232" s="36"/>
      <c r="B1232" s="36"/>
      <c r="C1232" s="36"/>
      <c r="D1232" s="36"/>
      <c r="E1232" s="36"/>
      <c r="F1232" s="36"/>
      <c r="G1232" s="36"/>
      <c r="H1232" s="36"/>
      <c r="I1232" s="36"/>
      <c r="J1232" s="36"/>
      <c r="K1232" s="36"/>
    </row>
    <row r="1233" spans="1:11" x14ac:dyDescent="0.3">
      <c r="A1233" s="36"/>
      <c r="B1233" s="36"/>
      <c r="C1233" s="36"/>
      <c r="D1233" s="36"/>
      <c r="E1233" s="36"/>
      <c r="F1233" s="36"/>
      <c r="G1233" s="36"/>
      <c r="H1233" s="36"/>
      <c r="I1233" s="36"/>
      <c r="J1233" s="36"/>
      <c r="K1233" s="36"/>
    </row>
    <row r="1234" spans="1:11" x14ac:dyDescent="0.3">
      <c r="A1234" s="36"/>
      <c r="B1234" s="36"/>
      <c r="C1234" s="36"/>
      <c r="D1234" s="36"/>
      <c r="E1234" s="36"/>
      <c r="F1234" s="36"/>
      <c r="G1234" s="36"/>
      <c r="H1234" s="36"/>
      <c r="I1234" s="36"/>
      <c r="J1234" s="36"/>
      <c r="K1234" s="36"/>
    </row>
    <row r="1235" spans="1:11" x14ac:dyDescent="0.3">
      <c r="A1235" s="36"/>
      <c r="B1235" s="36"/>
      <c r="C1235" s="36"/>
      <c r="D1235" s="36"/>
      <c r="E1235" s="36"/>
      <c r="F1235" s="36"/>
      <c r="G1235" s="36"/>
      <c r="H1235" s="36"/>
      <c r="I1235" s="36"/>
      <c r="J1235" s="36"/>
      <c r="K1235" s="36"/>
    </row>
    <row r="1236" spans="1:11" x14ac:dyDescent="0.3">
      <c r="A1236" s="36"/>
      <c r="B1236" s="36"/>
      <c r="C1236" s="36"/>
      <c r="D1236" s="36"/>
      <c r="E1236" s="36"/>
      <c r="F1236" s="36"/>
      <c r="G1236" s="36"/>
      <c r="H1236" s="36"/>
      <c r="I1236" s="36"/>
      <c r="J1236" s="36"/>
      <c r="K1236" s="36"/>
    </row>
    <row r="1237" spans="1:11" x14ac:dyDescent="0.3">
      <c r="A1237" s="36"/>
      <c r="B1237" s="36"/>
      <c r="C1237" s="36"/>
      <c r="D1237" s="36"/>
      <c r="E1237" s="36"/>
      <c r="F1237" s="36"/>
      <c r="G1237" s="36"/>
      <c r="H1237" s="36"/>
      <c r="I1237" s="36"/>
      <c r="J1237" s="36"/>
      <c r="K1237" s="36"/>
    </row>
    <row r="1238" spans="1:11" x14ac:dyDescent="0.3">
      <c r="A1238" s="36"/>
      <c r="B1238" s="36"/>
      <c r="C1238" s="36"/>
      <c r="D1238" s="36"/>
      <c r="E1238" s="36"/>
      <c r="F1238" s="36"/>
      <c r="G1238" s="36"/>
      <c r="H1238" s="36"/>
      <c r="I1238" s="36"/>
      <c r="J1238" s="36"/>
      <c r="K1238" s="36"/>
    </row>
    <row r="1239" spans="1:11" x14ac:dyDescent="0.3">
      <c r="A1239" s="36"/>
      <c r="B1239" s="36"/>
      <c r="C1239" s="36"/>
      <c r="D1239" s="36"/>
      <c r="E1239" s="36"/>
      <c r="F1239" s="36"/>
      <c r="G1239" s="36"/>
      <c r="H1239" s="36"/>
      <c r="I1239" s="36"/>
      <c r="J1239" s="36"/>
      <c r="K1239" s="36"/>
    </row>
    <row r="1240" spans="1:11" x14ac:dyDescent="0.3">
      <c r="A1240" s="36"/>
      <c r="B1240" s="36"/>
      <c r="C1240" s="36"/>
      <c r="D1240" s="36"/>
      <c r="E1240" s="36"/>
      <c r="F1240" s="36"/>
      <c r="G1240" s="36"/>
      <c r="H1240" s="36"/>
      <c r="I1240" s="36"/>
      <c r="J1240" s="36"/>
      <c r="K1240" s="36"/>
    </row>
    <row r="1241" spans="1:11" x14ac:dyDescent="0.3">
      <c r="A1241" s="36"/>
      <c r="B1241" s="36"/>
      <c r="C1241" s="36"/>
      <c r="D1241" s="36"/>
      <c r="E1241" s="36"/>
      <c r="F1241" s="36"/>
      <c r="G1241" s="36"/>
      <c r="H1241" s="36"/>
      <c r="I1241" s="36"/>
      <c r="J1241" s="36"/>
      <c r="K1241" s="36"/>
    </row>
    <row r="1242" spans="1:11" x14ac:dyDescent="0.3">
      <c r="A1242" s="36"/>
      <c r="B1242" s="36"/>
      <c r="C1242" s="36"/>
      <c r="D1242" s="36"/>
      <c r="E1242" s="36"/>
      <c r="F1242" s="36"/>
      <c r="G1242" s="36"/>
      <c r="H1242" s="36"/>
      <c r="I1242" s="36"/>
      <c r="J1242" s="36"/>
      <c r="K1242" s="36"/>
    </row>
    <row r="1243" spans="1:11" x14ac:dyDescent="0.3">
      <c r="A1243" s="36"/>
      <c r="B1243" s="36"/>
      <c r="C1243" s="36"/>
      <c r="D1243" s="36"/>
      <c r="E1243" s="36"/>
      <c r="F1243" s="36"/>
      <c r="G1243" s="36"/>
      <c r="H1243" s="36"/>
      <c r="I1243" s="36"/>
      <c r="J1243" s="36"/>
      <c r="K1243" s="36"/>
    </row>
    <row r="1244" spans="1:11" x14ac:dyDescent="0.3">
      <c r="A1244" s="36"/>
      <c r="B1244" s="36"/>
      <c r="C1244" s="36"/>
      <c r="D1244" s="36"/>
      <c r="E1244" s="36"/>
      <c r="F1244" s="36"/>
      <c r="G1244" s="36"/>
      <c r="H1244" s="36"/>
      <c r="I1244" s="36"/>
      <c r="J1244" s="36"/>
      <c r="K1244" s="36"/>
    </row>
    <row r="1245" spans="1:11" x14ac:dyDescent="0.3">
      <c r="A1245" s="36"/>
      <c r="B1245" s="36"/>
      <c r="C1245" s="36"/>
      <c r="D1245" s="36"/>
      <c r="E1245" s="36"/>
      <c r="F1245" s="36"/>
      <c r="G1245" s="36"/>
      <c r="H1245" s="36"/>
      <c r="I1245" s="36"/>
      <c r="J1245" s="36"/>
      <c r="K1245" s="36"/>
    </row>
    <row r="1246" spans="1:11" x14ac:dyDescent="0.3">
      <c r="A1246" s="36"/>
      <c r="B1246" s="36"/>
      <c r="C1246" s="36"/>
      <c r="D1246" s="36"/>
      <c r="E1246" s="36"/>
      <c r="F1246" s="36"/>
      <c r="G1246" s="36"/>
      <c r="H1246" s="36"/>
      <c r="I1246" s="36"/>
      <c r="J1246" s="36"/>
      <c r="K1246" s="36"/>
    </row>
    <row r="1247" spans="1:11" x14ac:dyDescent="0.3">
      <c r="A1247" s="36"/>
      <c r="B1247" s="36"/>
      <c r="C1247" s="36"/>
      <c r="D1247" s="36"/>
      <c r="E1247" s="36"/>
      <c r="F1247" s="36"/>
      <c r="G1247" s="36"/>
      <c r="H1247" s="36"/>
      <c r="I1247" s="36"/>
      <c r="J1247" s="36"/>
      <c r="K1247" s="36"/>
    </row>
    <row r="1248" spans="1:11" x14ac:dyDescent="0.3">
      <c r="A1248" s="36"/>
      <c r="B1248" s="36"/>
      <c r="C1248" s="36"/>
      <c r="D1248" s="36"/>
      <c r="E1248" s="36"/>
      <c r="F1248" s="36"/>
      <c r="G1248" s="36"/>
      <c r="H1248" s="36"/>
      <c r="I1248" s="36"/>
      <c r="J1248" s="36"/>
      <c r="K1248" s="36"/>
    </row>
    <row r="1249" spans="1:11" x14ac:dyDescent="0.3">
      <c r="A1249" s="36"/>
      <c r="B1249" s="36"/>
      <c r="C1249" s="36"/>
      <c r="D1249" s="36"/>
      <c r="E1249" s="36"/>
      <c r="F1249" s="36"/>
      <c r="G1249" s="36"/>
      <c r="H1249" s="36"/>
      <c r="I1249" s="36"/>
      <c r="J1249" s="36"/>
      <c r="K1249" s="36"/>
    </row>
    <row r="1250" spans="1:11" x14ac:dyDescent="0.3">
      <c r="A1250" s="36"/>
      <c r="B1250" s="36"/>
      <c r="C1250" s="36"/>
      <c r="D1250" s="36"/>
      <c r="E1250" s="36"/>
      <c r="F1250" s="36"/>
      <c r="G1250" s="36"/>
      <c r="H1250" s="36"/>
      <c r="I1250" s="36"/>
      <c r="J1250" s="36"/>
      <c r="K1250" s="36"/>
    </row>
    <row r="1251" spans="1:11" x14ac:dyDescent="0.3">
      <c r="A1251" s="36"/>
      <c r="B1251" s="36"/>
      <c r="C1251" s="36"/>
      <c r="D1251" s="36"/>
      <c r="E1251" s="36"/>
      <c r="F1251" s="36"/>
      <c r="G1251" s="36"/>
      <c r="H1251" s="36"/>
      <c r="I1251" s="36"/>
      <c r="J1251" s="36"/>
      <c r="K1251" s="36"/>
    </row>
    <row r="1252" spans="1:11" x14ac:dyDescent="0.3">
      <c r="A1252" s="36"/>
      <c r="B1252" s="36"/>
      <c r="C1252" s="36"/>
      <c r="D1252" s="36"/>
      <c r="E1252" s="36"/>
      <c r="F1252" s="36"/>
      <c r="G1252" s="36"/>
      <c r="H1252" s="36"/>
      <c r="I1252" s="36"/>
      <c r="J1252" s="36"/>
      <c r="K1252" s="36"/>
    </row>
    <row r="1253" spans="1:11" x14ac:dyDescent="0.3">
      <c r="A1253" s="36"/>
      <c r="B1253" s="36"/>
      <c r="C1253" s="36"/>
      <c r="D1253" s="36"/>
      <c r="E1253" s="36"/>
      <c r="F1253" s="36"/>
      <c r="G1253" s="36"/>
      <c r="H1253" s="36"/>
      <c r="I1253" s="36"/>
      <c r="J1253" s="36"/>
      <c r="K1253" s="36"/>
    </row>
    <row r="1254" spans="1:11" x14ac:dyDescent="0.3">
      <c r="A1254" s="36"/>
      <c r="B1254" s="36"/>
      <c r="C1254" s="36"/>
      <c r="D1254" s="36"/>
      <c r="E1254" s="36"/>
      <c r="F1254" s="36"/>
      <c r="G1254" s="36"/>
      <c r="H1254" s="36"/>
      <c r="I1254" s="36"/>
      <c r="J1254" s="36"/>
      <c r="K1254" s="36"/>
    </row>
    <row r="1255" spans="1:11" x14ac:dyDescent="0.3">
      <c r="A1255" s="36"/>
      <c r="B1255" s="36"/>
      <c r="C1255" s="36"/>
      <c r="D1255" s="36"/>
      <c r="E1255" s="36"/>
      <c r="F1255" s="36"/>
      <c r="G1255" s="36"/>
      <c r="H1255" s="36"/>
      <c r="I1255" s="36"/>
      <c r="J1255" s="36"/>
      <c r="K1255" s="36"/>
    </row>
    <row r="1256" spans="1:11" x14ac:dyDescent="0.3">
      <c r="A1256" s="36"/>
      <c r="B1256" s="36"/>
      <c r="C1256" s="36"/>
      <c r="D1256" s="36"/>
      <c r="E1256" s="36"/>
      <c r="F1256" s="36"/>
      <c r="G1256" s="36"/>
      <c r="H1256" s="36"/>
      <c r="I1256" s="36"/>
      <c r="J1256" s="36"/>
      <c r="K1256" s="36"/>
    </row>
    <row r="1257" spans="1:11" x14ac:dyDescent="0.3">
      <c r="A1257" s="36"/>
      <c r="B1257" s="36"/>
      <c r="C1257" s="36"/>
      <c r="D1257" s="36"/>
      <c r="E1257" s="36"/>
      <c r="F1257" s="36"/>
      <c r="G1257" s="36"/>
      <c r="H1257" s="36"/>
      <c r="I1257" s="36"/>
      <c r="J1257" s="36"/>
      <c r="K1257" s="36"/>
    </row>
    <row r="1258" spans="1:11" x14ac:dyDescent="0.3">
      <c r="A1258" s="36"/>
      <c r="B1258" s="36"/>
      <c r="C1258" s="36"/>
      <c r="D1258" s="36"/>
      <c r="E1258" s="36"/>
      <c r="F1258" s="36"/>
      <c r="G1258" s="36"/>
      <c r="H1258" s="36"/>
      <c r="I1258" s="36"/>
      <c r="J1258" s="36"/>
      <c r="K1258" s="36"/>
    </row>
    <row r="1259" spans="1:11" x14ac:dyDescent="0.3">
      <c r="A1259" s="36"/>
      <c r="B1259" s="36"/>
      <c r="C1259" s="36"/>
      <c r="D1259" s="36"/>
      <c r="E1259" s="36"/>
      <c r="F1259" s="36"/>
      <c r="G1259" s="36"/>
      <c r="H1259" s="36"/>
      <c r="I1259" s="36"/>
      <c r="J1259" s="36"/>
      <c r="K1259" s="36"/>
    </row>
    <row r="1260" spans="1:11" x14ac:dyDescent="0.3">
      <c r="A1260" s="36"/>
      <c r="B1260" s="36"/>
      <c r="C1260" s="36"/>
      <c r="D1260" s="36"/>
      <c r="E1260" s="36"/>
      <c r="F1260" s="36"/>
      <c r="G1260" s="36"/>
      <c r="H1260" s="36"/>
      <c r="I1260" s="36"/>
      <c r="J1260" s="36"/>
      <c r="K1260" s="36"/>
    </row>
    <row r="1261" spans="1:11" x14ac:dyDescent="0.3">
      <c r="A1261" s="36"/>
      <c r="B1261" s="36"/>
      <c r="C1261" s="36"/>
      <c r="D1261" s="36"/>
      <c r="E1261" s="36"/>
      <c r="F1261" s="36"/>
      <c r="G1261" s="36"/>
      <c r="H1261" s="36"/>
      <c r="I1261" s="36"/>
      <c r="J1261" s="36"/>
      <c r="K1261" s="36"/>
    </row>
    <row r="1262" spans="1:11" x14ac:dyDescent="0.3">
      <c r="A1262" s="36"/>
      <c r="B1262" s="36"/>
      <c r="C1262" s="36"/>
      <c r="D1262" s="36"/>
      <c r="E1262" s="36"/>
      <c r="F1262" s="36"/>
      <c r="G1262" s="36"/>
      <c r="H1262" s="36"/>
      <c r="I1262" s="36"/>
      <c r="J1262" s="36"/>
      <c r="K1262" s="36"/>
    </row>
    <row r="1263" spans="1:11" x14ac:dyDescent="0.3">
      <c r="A1263" s="36"/>
      <c r="B1263" s="36"/>
      <c r="C1263" s="36"/>
      <c r="D1263" s="36"/>
      <c r="E1263" s="36"/>
      <c r="F1263" s="36"/>
      <c r="G1263" s="36"/>
      <c r="H1263" s="36"/>
      <c r="I1263" s="36"/>
      <c r="J1263" s="36"/>
      <c r="K1263" s="36"/>
    </row>
    <row r="1264" spans="1:11" x14ac:dyDescent="0.3">
      <c r="A1264" s="36"/>
      <c r="B1264" s="36"/>
      <c r="C1264" s="36"/>
      <c r="D1264" s="36"/>
      <c r="E1264" s="36"/>
      <c r="F1264" s="36"/>
      <c r="G1264" s="36"/>
      <c r="H1264" s="36"/>
      <c r="I1264" s="36"/>
      <c r="J1264" s="36"/>
      <c r="K1264" s="36"/>
    </row>
    <row r="1265" spans="1:11" x14ac:dyDescent="0.3">
      <c r="A1265" s="36"/>
      <c r="B1265" s="36"/>
      <c r="C1265" s="36"/>
      <c r="D1265" s="36"/>
      <c r="E1265" s="36"/>
      <c r="F1265" s="36"/>
      <c r="G1265" s="36"/>
      <c r="H1265" s="36"/>
      <c r="I1265" s="36"/>
      <c r="J1265" s="36"/>
      <c r="K1265" s="36"/>
    </row>
    <row r="1266" spans="1:11" x14ac:dyDescent="0.3">
      <c r="A1266" s="36"/>
      <c r="B1266" s="36"/>
      <c r="C1266" s="36"/>
      <c r="D1266" s="36"/>
      <c r="E1266" s="36"/>
      <c r="F1266" s="36"/>
      <c r="G1266" s="36"/>
      <c r="H1266" s="36"/>
      <c r="I1266" s="36"/>
      <c r="J1266" s="36"/>
      <c r="K1266" s="36"/>
    </row>
    <row r="1267" spans="1:11" x14ac:dyDescent="0.3">
      <c r="A1267" s="36"/>
      <c r="B1267" s="36"/>
      <c r="C1267" s="36"/>
      <c r="D1267" s="36"/>
      <c r="E1267" s="36"/>
      <c r="F1267" s="36"/>
      <c r="G1267" s="36"/>
      <c r="H1267" s="36"/>
      <c r="I1267" s="36"/>
      <c r="J1267" s="36"/>
      <c r="K1267" s="36"/>
    </row>
    <row r="1268" spans="1:11" x14ac:dyDescent="0.3">
      <c r="A1268" s="36"/>
      <c r="B1268" s="36"/>
      <c r="C1268" s="36"/>
      <c r="D1268" s="36"/>
      <c r="E1268" s="36"/>
      <c r="F1268" s="36"/>
      <c r="G1268" s="36"/>
      <c r="H1268" s="36"/>
      <c r="I1268" s="36"/>
      <c r="J1268" s="36"/>
      <c r="K1268" s="36"/>
    </row>
    <row r="1269" spans="1:11" x14ac:dyDescent="0.3">
      <c r="A1269" s="36"/>
      <c r="B1269" s="36"/>
      <c r="C1269" s="36"/>
      <c r="D1269" s="36"/>
      <c r="E1269" s="36"/>
      <c r="F1269" s="36"/>
      <c r="G1269" s="36"/>
      <c r="H1269" s="36"/>
      <c r="I1269" s="36"/>
      <c r="J1269" s="36"/>
      <c r="K1269" s="36"/>
    </row>
    <row r="1270" spans="1:11" x14ac:dyDescent="0.3">
      <c r="A1270" s="36"/>
      <c r="B1270" s="36"/>
      <c r="C1270" s="36"/>
      <c r="D1270" s="36"/>
      <c r="E1270" s="36"/>
      <c r="F1270" s="36"/>
      <c r="G1270" s="36"/>
      <c r="H1270" s="36"/>
      <c r="I1270" s="36"/>
      <c r="J1270" s="36"/>
      <c r="K1270" s="36"/>
    </row>
    <row r="1271" spans="1:11" x14ac:dyDescent="0.3">
      <c r="A1271" s="36"/>
      <c r="B1271" s="36"/>
      <c r="C1271" s="36"/>
      <c r="D1271" s="36"/>
      <c r="E1271" s="36"/>
      <c r="F1271" s="36"/>
      <c r="G1271" s="36"/>
      <c r="H1271" s="36"/>
      <c r="I1271" s="36"/>
      <c r="J1271" s="36"/>
      <c r="K1271" s="36"/>
    </row>
    <row r="1272" spans="1:11" x14ac:dyDescent="0.3">
      <c r="A1272" s="36"/>
      <c r="B1272" s="36"/>
      <c r="C1272" s="36"/>
      <c r="D1272" s="36"/>
      <c r="E1272" s="36"/>
      <c r="F1272" s="36"/>
      <c r="G1272" s="36"/>
      <c r="H1272" s="36"/>
      <c r="I1272" s="36"/>
      <c r="J1272" s="36"/>
      <c r="K1272" s="36"/>
    </row>
    <row r="1273" spans="1:11" x14ac:dyDescent="0.3">
      <c r="A1273" s="36"/>
      <c r="B1273" s="36"/>
      <c r="C1273" s="36"/>
      <c r="D1273" s="36"/>
      <c r="E1273" s="36"/>
      <c r="F1273" s="36"/>
      <c r="G1273" s="36"/>
      <c r="H1273" s="36"/>
      <c r="I1273" s="36"/>
      <c r="J1273" s="36"/>
      <c r="K1273" s="36"/>
    </row>
    <row r="1274" spans="1:11" x14ac:dyDescent="0.3">
      <c r="A1274" s="36"/>
      <c r="B1274" s="36"/>
      <c r="C1274" s="36"/>
      <c r="D1274" s="36"/>
      <c r="E1274" s="36"/>
      <c r="F1274" s="36"/>
      <c r="G1274" s="36"/>
      <c r="H1274" s="36"/>
      <c r="I1274" s="36"/>
      <c r="J1274" s="36"/>
      <c r="K1274" s="36"/>
    </row>
    <row r="1275" spans="1:11" x14ac:dyDescent="0.3">
      <c r="A1275" s="36"/>
      <c r="B1275" s="36"/>
      <c r="C1275" s="36"/>
      <c r="D1275" s="36"/>
      <c r="E1275" s="36"/>
      <c r="F1275" s="36"/>
      <c r="G1275" s="36"/>
      <c r="H1275" s="36"/>
      <c r="I1275" s="36"/>
      <c r="J1275" s="36"/>
      <c r="K1275" s="36"/>
    </row>
    <row r="1276" spans="1:11" x14ac:dyDescent="0.3">
      <c r="A1276" s="36"/>
      <c r="B1276" s="36"/>
      <c r="C1276" s="36"/>
      <c r="D1276" s="36"/>
      <c r="E1276" s="36"/>
      <c r="F1276" s="36"/>
      <c r="G1276" s="36"/>
      <c r="H1276" s="36"/>
      <c r="I1276" s="36"/>
      <c r="J1276" s="36"/>
      <c r="K1276" s="36"/>
    </row>
    <row r="1277" spans="1:11" x14ac:dyDescent="0.3">
      <c r="A1277" s="36"/>
      <c r="B1277" s="36"/>
      <c r="C1277" s="36"/>
      <c r="D1277" s="36"/>
      <c r="E1277" s="36"/>
      <c r="F1277" s="36"/>
      <c r="G1277" s="36"/>
      <c r="H1277" s="36"/>
      <c r="I1277" s="36"/>
      <c r="J1277" s="36"/>
      <c r="K1277" s="36"/>
    </row>
    <row r="1278" spans="1:11" x14ac:dyDescent="0.3">
      <c r="A1278" s="36"/>
      <c r="B1278" s="36"/>
      <c r="C1278" s="36"/>
      <c r="D1278" s="36"/>
      <c r="E1278" s="36"/>
      <c r="F1278" s="36"/>
      <c r="G1278" s="36"/>
      <c r="H1278" s="36"/>
      <c r="I1278" s="36"/>
      <c r="J1278" s="36"/>
      <c r="K1278" s="36"/>
    </row>
    <row r="1279" spans="1:11" x14ac:dyDescent="0.3">
      <c r="A1279" s="36"/>
      <c r="B1279" s="36"/>
      <c r="C1279" s="36"/>
      <c r="D1279" s="36"/>
      <c r="E1279" s="36"/>
      <c r="F1279" s="36"/>
      <c r="G1279" s="36"/>
      <c r="H1279" s="36"/>
      <c r="I1279" s="36"/>
      <c r="J1279" s="36"/>
      <c r="K1279" s="36"/>
    </row>
    <row r="1280" spans="1:11" x14ac:dyDescent="0.3">
      <c r="A1280" s="36"/>
      <c r="B1280" s="36"/>
      <c r="C1280" s="36"/>
      <c r="D1280" s="36"/>
      <c r="E1280" s="36"/>
      <c r="F1280" s="36"/>
      <c r="G1280" s="36"/>
      <c r="H1280" s="36"/>
      <c r="I1280" s="36"/>
      <c r="J1280" s="36"/>
      <c r="K1280" s="36"/>
    </row>
    <row r="1281" spans="1:11" x14ac:dyDescent="0.3">
      <c r="A1281" s="36"/>
      <c r="B1281" s="36"/>
      <c r="C1281" s="36"/>
      <c r="D1281" s="36"/>
      <c r="E1281" s="36"/>
      <c r="F1281" s="36"/>
      <c r="G1281" s="36"/>
      <c r="H1281" s="36"/>
      <c r="I1281" s="36"/>
      <c r="J1281" s="36"/>
      <c r="K1281" s="36"/>
    </row>
    <row r="1282" spans="1:11" x14ac:dyDescent="0.3">
      <c r="A1282" s="36"/>
      <c r="B1282" s="36"/>
      <c r="C1282" s="36"/>
      <c r="D1282" s="36"/>
      <c r="E1282" s="36"/>
      <c r="F1282" s="36"/>
      <c r="G1282" s="36"/>
      <c r="H1282" s="36"/>
      <c r="I1282" s="36"/>
      <c r="J1282" s="36"/>
      <c r="K1282" s="36"/>
    </row>
    <row r="1283" spans="1:11" x14ac:dyDescent="0.3">
      <c r="A1283" s="36"/>
      <c r="B1283" s="36"/>
      <c r="C1283" s="36"/>
      <c r="D1283" s="36"/>
      <c r="E1283" s="36"/>
      <c r="F1283" s="36"/>
      <c r="G1283" s="36"/>
      <c r="H1283" s="36"/>
      <c r="I1283" s="36"/>
      <c r="J1283" s="36"/>
      <c r="K1283" s="36"/>
    </row>
    <row r="1284" spans="1:11" x14ac:dyDescent="0.3">
      <c r="A1284" s="36"/>
      <c r="B1284" s="36"/>
      <c r="C1284" s="36"/>
      <c r="D1284" s="36"/>
      <c r="E1284" s="36"/>
      <c r="F1284" s="36"/>
      <c r="G1284" s="36"/>
      <c r="H1284" s="36"/>
      <c r="I1284" s="36"/>
      <c r="J1284" s="36"/>
      <c r="K1284" s="36"/>
    </row>
    <row r="1285" spans="1:11" x14ac:dyDescent="0.3">
      <c r="A1285" s="36"/>
      <c r="B1285" s="36"/>
      <c r="C1285" s="36"/>
      <c r="D1285" s="36"/>
      <c r="E1285" s="36"/>
      <c r="F1285" s="36"/>
      <c r="G1285" s="36"/>
      <c r="H1285" s="36"/>
      <c r="I1285" s="36"/>
      <c r="J1285" s="36"/>
      <c r="K1285" s="36"/>
    </row>
    <row r="1286" spans="1:11" x14ac:dyDescent="0.3">
      <c r="A1286" s="36"/>
      <c r="B1286" s="36"/>
      <c r="C1286" s="36"/>
      <c r="D1286" s="36"/>
      <c r="E1286" s="36"/>
      <c r="F1286" s="36"/>
      <c r="G1286" s="36"/>
      <c r="H1286" s="36"/>
      <c r="I1286" s="36"/>
      <c r="J1286" s="36"/>
      <c r="K1286" s="36"/>
    </row>
    <row r="1287" spans="1:11" x14ac:dyDescent="0.3">
      <c r="A1287" s="36"/>
      <c r="B1287" s="36"/>
      <c r="C1287" s="36"/>
      <c r="D1287" s="36"/>
      <c r="E1287" s="36"/>
      <c r="F1287" s="36"/>
      <c r="G1287" s="36"/>
      <c r="H1287" s="36"/>
      <c r="I1287" s="36"/>
      <c r="J1287" s="36"/>
      <c r="K1287" s="36"/>
    </row>
    <row r="1288" spans="1:11" x14ac:dyDescent="0.3">
      <c r="A1288" s="36"/>
      <c r="B1288" s="36"/>
      <c r="C1288" s="36"/>
      <c r="D1288" s="36"/>
      <c r="E1288" s="36"/>
      <c r="F1288" s="36"/>
      <c r="G1288" s="36"/>
      <c r="H1288" s="36"/>
      <c r="I1288" s="36"/>
      <c r="J1288" s="36"/>
      <c r="K1288" s="36"/>
    </row>
    <row r="1289" spans="1:11" x14ac:dyDescent="0.3">
      <c r="A1289" s="36"/>
      <c r="B1289" s="36"/>
      <c r="C1289" s="36"/>
      <c r="D1289" s="36"/>
      <c r="E1289" s="36"/>
      <c r="F1289" s="36"/>
      <c r="G1289" s="36"/>
      <c r="H1289" s="36"/>
      <c r="I1289" s="36"/>
      <c r="J1289" s="36"/>
      <c r="K1289" s="36"/>
    </row>
    <row r="1290" spans="1:11" x14ac:dyDescent="0.3">
      <c r="A1290" s="36"/>
      <c r="B1290" s="36"/>
      <c r="C1290" s="36"/>
      <c r="D1290" s="36"/>
      <c r="E1290" s="36"/>
      <c r="F1290" s="36"/>
      <c r="G1290" s="36"/>
      <c r="H1290" s="36"/>
      <c r="I1290" s="36"/>
      <c r="J1290" s="36"/>
      <c r="K1290" s="36"/>
    </row>
    <row r="1291" spans="1:11" x14ac:dyDescent="0.3">
      <c r="A1291" s="36"/>
      <c r="B1291" s="36"/>
      <c r="C1291" s="36"/>
      <c r="D1291" s="36"/>
      <c r="E1291" s="36"/>
      <c r="F1291" s="36"/>
      <c r="G1291" s="36"/>
      <c r="H1291" s="36"/>
      <c r="I1291" s="36"/>
      <c r="J1291" s="36"/>
      <c r="K1291" s="36"/>
    </row>
    <row r="1292" spans="1:11" x14ac:dyDescent="0.3">
      <c r="A1292" s="36"/>
      <c r="B1292" s="36"/>
      <c r="C1292" s="36"/>
      <c r="D1292" s="36"/>
      <c r="E1292" s="36"/>
      <c r="F1292" s="36"/>
      <c r="G1292" s="36"/>
      <c r="H1292" s="36"/>
      <c r="I1292" s="36"/>
      <c r="J1292" s="36"/>
      <c r="K1292" s="36"/>
    </row>
    <row r="1293" spans="1:11" x14ac:dyDescent="0.3">
      <c r="A1293" s="36"/>
      <c r="B1293" s="36"/>
      <c r="C1293" s="36"/>
      <c r="D1293" s="36"/>
      <c r="E1293" s="36"/>
      <c r="F1293" s="36"/>
      <c r="G1293" s="36"/>
      <c r="H1293" s="36"/>
      <c r="I1293" s="36"/>
      <c r="J1293" s="36"/>
      <c r="K1293" s="36"/>
    </row>
    <row r="1294" spans="1:11" x14ac:dyDescent="0.3">
      <c r="A1294" s="36"/>
      <c r="B1294" s="36"/>
      <c r="C1294" s="36"/>
      <c r="D1294" s="36"/>
      <c r="E1294" s="36"/>
      <c r="F1294" s="36"/>
      <c r="G1294" s="36"/>
      <c r="H1294" s="36"/>
      <c r="I1294" s="36"/>
      <c r="J1294" s="36"/>
      <c r="K1294" s="36"/>
    </row>
    <row r="1295" spans="1:11" x14ac:dyDescent="0.3">
      <c r="A1295" s="36"/>
      <c r="B1295" s="36"/>
      <c r="C1295" s="36"/>
      <c r="D1295" s="36"/>
      <c r="E1295" s="36"/>
      <c r="F1295" s="36"/>
      <c r="G1295" s="36"/>
      <c r="H1295" s="36"/>
      <c r="I1295" s="36"/>
      <c r="J1295" s="36"/>
      <c r="K1295" s="36"/>
    </row>
    <row r="1296" spans="1:11" x14ac:dyDescent="0.3">
      <c r="A1296" s="36"/>
      <c r="B1296" s="36"/>
      <c r="C1296" s="36"/>
      <c r="D1296" s="36"/>
      <c r="E1296" s="36"/>
      <c r="F1296" s="36"/>
      <c r="G1296" s="36"/>
      <c r="H1296" s="36"/>
      <c r="I1296" s="36"/>
      <c r="J1296" s="36"/>
      <c r="K1296" s="36"/>
    </row>
    <row r="1297" spans="1:11" x14ac:dyDescent="0.3">
      <c r="A1297" s="36"/>
      <c r="B1297" s="36"/>
      <c r="C1297" s="36"/>
      <c r="D1297" s="36"/>
      <c r="E1297" s="36"/>
      <c r="F1297" s="36"/>
      <c r="G1297" s="36"/>
      <c r="H1297" s="36"/>
      <c r="I1297" s="36"/>
      <c r="J1297" s="36"/>
      <c r="K1297" s="36"/>
    </row>
    <row r="1298" spans="1:11" x14ac:dyDescent="0.3">
      <c r="A1298" s="36"/>
      <c r="B1298" s="36"/>
      <c r="C1298" s="36"/>
      <c r="D1298" s="36"/>
      <c r="E1298" s="36"/>
      <c r="F1298" s="36"/>
      <c r="G1298" s="36"/>
      <c r="H1298" s="36"/>
      <c r="I1298" s="36"/>
      <c r="J1298" s="36"/>
      <c r="K1298" s="36"/>
    </row>
    <row r="1299" spans="1:11" x14ac:dyDescent="0.3">
      <c r="A1299" s="36"/>
      <c r="B1299" s="36"/>
      <c r="C1299" s="36"/>
      <c r="D1299" s="36"/>
      <c r="E1299" s="36"/>
      <c r="F1299" s="36"/>
      <c r="G1299" s="36"/>
      <c r="H1299" s="36"/>
      <c r="I1299" s="36"/>
      <c r="J1299" s="36"/>
      <c r="K1299" s="36"/>
    </row>
    <row r="1300" spans="1:11" x14ac:dyDescent="0.3">
      <c r="A1300" s="36"/>
      <c r="B1300" s="36"/>
      <c r="C1300" s="36"/>
      <c r="D1300" s="36"/>
      <c r="E1300" s="36"/>
      <c r="F1300" s="36"/>
      <c r="G1300" s="36"/>
      <c r="H1300" s="36"/>
      <c r="I1300" s="36"/>
      <c r="J1300" s="36"/>
      <c r="K1300" s="36"/>
    </row>
    <row r="1301" spans="1:11" x14ac:dyDescent="0.3">
      <c r="A1301" s="36"/>
      <c r="B1301" s="36"/>
      <c r="C1301" s="36"/>
      <c r="D1301" s="36"/>
      <c r="E1301" s="36"/>
      <c r="F1301" s="36"/>
      <c r="G1301" s="36"/>
      <c r="H1301" s="36"/>
      <c r="I1301" s="36"/>
      <c r="J1301" s="36"/>
      <c r="K1301" s="36"/>
    </row>
    <row r="1302" spans="1:11" x14ac:dyDescent="0.3">
      <c r="A1302" s="36"/>
      <c r="B1302" s="36"/>
      <c r="C1302" s="36"/>
      <c r="D1302" s="36"/>
      <c r="E1302" s="36"/>
      <c r="F1302" s="36"/>
      <c r="G1302" s="36"/>
      <c r="H1302" s="36"/>
      <c r="I1302" s="36"/>
      <c r="J1302" s="36"/>
      <c r="K1302" s="36"/>
    </row>
    <row r="1303" spans="1:11" x14ac:dyDescent="0.3">
      <c r="A1303" s="36"/>
      <c r="B1303" s="36"/>
      <c r="C1303" s="36"/>
      <c r="D1303" s="36"/>
      <c r="E1303" s="36"/>
      <c r="F1303" s="36"/>
      <c r="G1303" s="36"/>
      <c r="H1303" s="36"/>
      <c r="I1303" s="36"/>
      <c r="J1303" s="36"/>
      <c r="K1303" s="36"/>
    </row>
    <row r="1304" spans="1:11" x14ac:dyDescent="0.3">
      <c r="A1304" s="36"/>
      <c r="B1304" s="36"/>
      <c r="C1304" s="36"/>
      <c r="D1304" s="36"/>
      <c r="E1304" s="36"/>
      <c r="F1304" s="36"/>
      <c r="G1304" s="36"/>
      <c r="H1304" s="36"/>
      <c r="I1304" s="36"/>
      <c r="J1304" s="36"/>
      <c r="K1304" s="36"/>
    </row>
    <row r="1305" spans="1:11" x14ac:dyDescent="0.3">
      <c r="A1305" s="36"/>
      <c r="B1305" s="36"/>
      <c r="C1305" s="36"/>
      <c r="D1305" s="36"/>
      <c r="E1305" s="36"/>
      <c r="F1305" s="36"/>
      <c r="G1305" s="36"/>
      <c r="H1305" s="36"/>
      <c r="I1305" s="36"/>
      <c r="J1305" s="36"/>
      <c r="K1305" s="36"/>
    </row>
    <row r="1306" spans="1:11" x14ac:dyDescent="0.3">
      <c r="A1306" s="36"/>
      <c r="B1306" s="36"/>
      <c r="C1306" s="36"/>
      <c r="D1306" s="36"/>
      <c r="E1306" s="36"/>
      <c r="F1306" s="36"/>
      <c r="G1306" s="36"/>
      <c r="H1306" s="36"/>
      <c r="I1306" s="36"/>
      <c r="J1306" s="36"/>
      <c r="K1306" s="36"/>
    </row>
    <row r="1307" spans="1:11" x14ac:dyDescent="0.3">
      <c r="A1307" s="36"/>
      <c r="B1307" s="36"/>
      <c r="C1307" s="36"/>
      <c r="D1307" s="36"/>
      <c r="E1307" s="36"/>
      <c r="F1307" s="36"/>
      <c r="G1307" s="36"/>
      <c r="H1307" s="36"/>
      <c r="I1307" s="36"/>
      <c r="J1307" s="36"/>
      <c r="K1307" s="36"/>
    </row>
    <row r="1308" spans="1:11" x14ac:dyDescent="0.3">
      <c r="A1308" s="36"/>
      <c r="B1308" s="36"/>
      <c r="C1308" s="36"/>
      <c r="D1308" s="36"/>
      <c r="E1308" s="36"/>
      <c r="F1308" s="36"/>
      <c r="G1308" s="36"/>
      <c r="H1308" s="36"/>
      <c r="I1308" s="36"/>
      <c r="J1308" s="36"/>
      <c r="K1308" s="36"/>
    </row>
    <row r="1309" spans="1:11" x14ac:dyDescent="0.3">
      <c r="A1309" s="36"/>
      <c r="B1309" s="36"/>
      <c r="C1309" s="36"/>
      <c r="D1309" s="36"/>
      <c r="E1309" s="36"/>
      <c r="F1309" s="36"/>
      <c r="G1309" s="36"/>
      <c r="H1309" s="36"/>
      <c r="I1309" s="36"/>
      <c r="J1309" s="36"/>
      <c r="K1309" s="36"/>
    </row>
    <row r="1310" spans="1:11" x14ac:dyDescent="0.3">
      <c r="A1310" s="36"/>
      <c r="B1310" s="36"/>
      <c r="C1310" s="36"/>
      <c r="D1310" s="36"/>
      <c r="E1310" s="36"/>
      <c r="F1310" s="36"/>
      <c r="G1310" s="36"/>
      <c r="H1310" s="36"/>
      <c r="I1310" s="36"/>
      <c r="J1310" s="36"/>
      <c r="K1310" s="36"/>
    </row>
    <row r="1311" spans="1:11" x14ac:dyDescent="0.3">
      <c r="A1311" s="36"/>
      <c r="B1311" s="36"/>
      <c r="C1311" s="36"/>
      <c r="D1311" s="36"/>
      <c r="E1311" s="36"/>
      <c r="F1311" s="36"/>
      <c r="G1311" s="36"/>
      <c r="H1311" s="36"/>
      <c r="I1311" s="36"/>
      <c r="J1311" s="36"/>
      <c r="K1311" s="36"/>
    </row>
    <row r="1312" spans="1:11" x14ac:dyDescent="0.3">
      <c r="A1312" s="36"/>
      <c r="B1312" s="36"/>
      <c r="C1312" s="36"/>
      <c r="D1312" s="36"/>
      <c r="E1312" s="36"/>
      <c r="F1312" s="36"/>
      <c r="G1312" s="36"/>
      <c r="H1312" s="36"/>
      <c r="I1312" s="36"/>
      <c r="J1312" s="36"/>
      <c r="K1312" s="36"/>
    </row>
    <row r="1313" spans="1:11" x14ac:dyDescent="0.3">
      <c r="A1313" s="36"/>
      <c r="B1313" s="36"/>
      <c r="C1313" s="36"/>
      <c r="D1313" s="36"/>
      <c r="E1313" s="36"/>
      <c r="F1313" s="36"/>
      <c r="G1313" s="36"/>
      <c r="H1313" s="36"/>
      <c r="I1313" s="36"/>
      <c r="J1313" s="36"/>
      <c r="K1313" s="36"/>
    </row>
    <row r="1314" spans="1:11" x14ac:dyDescent="0.3">
      <c r="A1314" s="36"/>
      <c r="B1314" s="36"/>
      <c r="C1314" s="36"/>
      <c r="D1314" s="36"/>
      <c r="E1314" s="36"/>
      <c r="F1314" s="36"/>
      <c r="G1314" s="36"/>
      <c r="H1314" s="36"/>
      <c r="I1314" s="36"/>
      <c r="J1314" s="36"/>
      <c r="K1314" s="36"/>
    </row>
    <row r="1315" spans="1:11" x14ac:dyDescent="0.3">
      <c r="A1315" s="36"/>
      <c r="B1315" s="36"/>
      <c r="C1315" s="36"/>
      <c r="D1315" s="36"/>
      <c r="E1315" s="36"/>
      <c r="F1315" s="36"/>
      <c r="G1315" s="36"/>
      <c r="H1315" s="36"/>
      <c r="I1315" s="36"/>
      <c r="J1315" s="36"/>
      <c r="K1315" s="36"/>
    </row>
    <row r="1316" spans="1:11" x14ac:dyDescent="0.3">
      <c r="A1316" s="36"/>
      <c r="B1316" s="36"/>
      <c r="C1316" s="36"/>
      <c r="D1316" s="36"/>
      <c r="E1316" s="36"/>
      <c r="F1316" s="36"/>
      <c r="G1316" s="36"/>
      <c r="H1316" s="36"/>
      <c r="I1316" s="36"/>
      <c r="J1316" s="36"/>
      <c r="K1316" s="36"/>
    </row>
    <row r="1317" spans="1:11" x14ac:dyDescent="0.3">
      <c r="A1317" s="36"/>
      <c r="B1317" s="36"/>
      <c r="C1317" s="36"/>
      <c r="D1317" s="36"/>
      <c r="E1317" s="36"/>
      <c r="F1317" s="36"/>
      <c r="G1317" s="36"/>
      <c r="H1317" s="36"/>
      <c r="I1317" s="36"/>
      <c r="J1317" s="36"/>
      <c r="K1317" s="36"/>
    </row>
    <row r="1318" spans="1:11" x14ac:dyDescent="0.3">
      <c r="A1318" s="36"/>
      <c r="B1318" s="36"/>
      <c r="C1318" s="36"/>
      <c r="D1318" s="36"/>
      <c r="E1318" s="36"/>
      <c r="F1318" s="36"/>
      <c r="G1318" s="36"/>
      <c r="H1318" s="36"/>
      <c r="I1318" s="36"/>
      <c r="J1318" s="36"/>
      <c r="K1318" s="36"/>
    </row>
    <row r="1319" spans="1:11" x14ac:dyDescent="0.3">
      <c r="A1319" s="36"/>
      <c r="B1319" s="36"/>
      <c r="C1319" s="36"/>
      <c r="D1319" s="36"/>
      <c r="E1319" s="36"/>
      <c r="F1319" s="36"/>
      <c r="G1319" s="36"/>
      <c r="H1319" s="36"/>
      <c r="I1319" s="36"/>
      <c r="J1319" s="36"/>
      <c r="K1319" s="36"/>
    </row>
    <row r="1320" spans="1:11" x14ac:dyDescent="0.3">
      <c r="A1320" s="36"/>
      <c r="B1320" s="36"/>
      <c r="C1320" s="36"/>
      <c r="D1320" s="36"/>
      <c r="E1320" s="36"/>
      <c r="F1320" s="36"/>
      <c r="G1320" s="36"/>
      <c r="H1320" s="36"/>
      <c r="I1320" s="36"/>
      <c r="J1320" s="36"/>
      <c r="K1320" s="36"/>
    </row>
    <row r="1321" spans="1:11" x14ac:dyDescent="0.3">
      <c r="A1321" s="36"/>
      <c r="B1321" s="36"/>
      <c r="C1321" s="36"/>
      <c r="D1321" s="36"/>
      <c r="E1321" s="36"/>
      <c r="F1321" s="36"/>
      <c r="G1321" s="36"/>
      <c r="H1321" s="36"/>
      <c r="I1321" s="36"/>
      <c r="J1321" s="36"/>
      <c r="K1321" s="36"/>
    </row>
    <row r="1322" spans="1:11" x14ac:dyDescent="0.3">
      <c r="A1322" s="36"/>
      <c r="B1322" s="36"/>
      <c r="C1322" s="36"/>
      <c r="D1322" s="36"/>
      <c r="E1322" s="36"/>
      <c r="F1322" s="36"/>
      <c r="G1322" s="36"/>
      <c r="H1322" s="36"/>
      <c r="I1322" s="36"/>
      <c r="J1322" s="36"/>
      <c r="K1322" s="36"/>
    </row>
    <row r="1323" spans="1:11" x14ac:dyDescent="0.3">
      <c r="A1323" s="36"/>
      <c r="B1323" s="36"/>
      <c r="C1323" s="36"/>
      <c r="D1323" s="36"/>
      <c r="E1323" s="36"/>
      <c r="F1323" s="36"/>
      <c r="G1323" s="36"/>
      <c r="H1323" s="36"/>
      <c r="I1323" s="36"/>
      <c r="J1323" s="36"/>
      <c r="K1323" s="36"/>
    </row>
    <row r="1324" spans="1:11" x14ac:dyDescent="0.3">
      <c r="A1324" s="36"/>
      <c r="B1324" s="36"/>
      <c r="C1324" s="36"/>
      <c r="D1324" s="36"/>
      <c r="E1324" s="36"/>
      <c r="F1324" s="36"/>
      <c r="G1324" s="36"/>
      <c r="H1324" s="36"/>
      <c r="I1324" s="36"/>
      <c r="J1324" s="36"/>
      <c r="K1324" s="36"/>
    </row>
    <row r="1325" spans="1:11" x14ac:dyDescent="0.3">
      <c r="A1325" s="36"/>
      <c r="B1325" s="36"/>
      <c r="C1325" s="36"/>
      <c r="D1325" s="36"/>
      <c r="E1325" s="36"/>
      <c r="F1325" s="36"/>
      <c r="G1325" s="36"/>
      <c r="H1325" s="36"/>
      <c r="I1325" s="36"/>
      <c r="J1325" s="36"/>
      <c r="K1325" s="36"/>
    </row>
    <row r="1326" spans="1:11" x14ac:dyDescent="0.3">
      <c r="A1326" s="36"/>
      <c r="B1326" s="36"/>
      <c r="C1326" s="36"/>
      <c r="D1326" s="36"/>
      <c r="E1326" s="36"/>
      <c r="F1326" s="36"/>
      <c r="G1326" s="36"/>
      <c r="H1326" s="36"/>
      <c r="I1326" s="36"/>
      <c r="J1326" s="36"/>
      <c r="K1326" s="36"/>
    </row>
    <row r="1327" spans="1:11" x14ac:dyDescent="0.3">
      <c r="A1327" s="36"/>
      <c r="B1327" s="36"/>
      <c r="C1327" s="36"/>
      <c r="D1327" s="36"/>
      <c r="E1327" s="36"/>
      <c r="F1327" s="36"/>
      <c r="G1327" s="36"/>
      <c r="H1327" s="36"/>
      <c r="I1327" s="36"/>
      <c r="J1327" s="36"/>
      <c r="K1327" s="36"/>
    </row>
    <row r="1328" spans="1:11" x14ac:dyDescent="0.3">
      <c r="A1328" s="36"/>
      <c r="B1328" s="36"/>
      <c r="C1328" s="36"/>
      <c r="D1328" s="36"/>
      <c r="E1328" s="36"/>
      <c r="F1328" s="36"/>
      <c r="G1328" s="36"/>
      <c r="H1328" s="36"/>
      <c r="I1328" s="36"/>
      <c r="J1328" s="36"/>
      <c r="K1328" s="36"/>
    </row>
    <row r="1329" spans="1:11" x14ac:dyDescent="0.3">
      <c r="A1329" s="36"/>
      <c r="B1329" s="36"/>
      <c r="C1329" s="36"/>
      <c r="D1329" s="36"/>
      <c r="E1329" s="36"/>
      <c r="F1329" s="36"/>
      <c r="G1329" s="36"/>
      <c r="H1329" s="36"/>
      <c r="I1329" s="36"/>
      <c r="J1329" s="36"/>
      <c r="K1329" s="36"/>
    </row>
    <row r="1330" spans="1:11" x14ac:dyDescent="0.3">
      <c r="A1330" s="36"/>
      <c r="B1330" s="36"/>
      <c r="C1330" s="36"/>
      <c r="D1330" s="36"/>
      <c r="E1330" s="36"/>
      <c r="F1330" s="36"/>
      <c r="G1330" s="36"/>
      <c r="H1330" s="36"/>
      <c r="I1330" s="36"/>
      <c r="J1330" s="36"/>
      <c r="K1330" s="36"/>
    </row>
    <row r="1331" spans="1:11" x14ac:dyDescent="0.3">
      <c r="A1331" s="36"/>
      <c r="B1331" s="36"/>
      <c r="C1331" s="36"/>
      <c r="D1331" s="36"/>
      <c r="E1331" s="36"/>
      <c r="F1331" s="36"/>
      <c r="G1331" s="36"/>
      <c r="H1331" s="36"/>
      <c r="I1331" s="36"/>
      <c r="J1331" s="36"/>
      <c r="K1331" s="36"/>
    </row>
    <row r="1332" spans="1:11" x14ac:dyDescent="0.3">
      <c r="A1332" s="36"/>
      <c r="B1332" s="36"/>
      <c r="C1332" s="36"/>
      <c r="D1332" s="36"/>
      <c r="E1332" s="36"/>
      <c r="F1332" s="36"/>
      <c r="G1332" s="36"/>
      <c r="H1332" s="36"/>
      <c r="I1332" s="36"/>
      <c r="J1332" s="36"/>
      <c r="K1332" s="36"/>
    </row>
    <row r="1333" spans="1:11" x14ac:dyDescent="0.3">
      <c r="A1333" s="36"/>
      <c r="B1333" s="36"/>
      <c r="C1333" s="36"/>
      <c r="D1333" s="36"/>
      <c r="E1333" s="36"/>
      <c r="F1333" s="36"/>
      <c r="G1333" s="36"/>
      <c r="H1333" s="36"/>
      <c r="I1333" s="36"/>
      <c r="J1333" s="36"/>
      <c r="K1333" s="36"/>
    </row>
    <row r="1334" spans="1:11" x14ac:dyDescent="0.3">
      <c r="A1334" s="36"/>
      <c r="B1334" s="36"/>
      <c r="C1334" s="36"/>
      <c r="D1334" s="36"/>
      <c r="E1334" s="36"/>
      <c r="F1334" s="36"/>
      <c r="G1334" s="36"/>
      <c r="H1334" s="36"/>
      <c r="I1334" s="36"/>
      <c r="J1334" s="36"/>
      <c r="K1334" s="36"/>
    </row>
    <row r="1335" spans="1:11" x14ac:dyDescent="0.3">
      <c r="A1335" s="36"/>
      <c r="B1335" s="36"/>
      <c r="C1335" s="36"/>
      <c r="D1335" s="36"/>
      <c r="E1335" s="36"/>
      <c r="F1335" s="36"/>
      <c r="G1335" s="36"/>
      <c r="H1335" s="36"/>
      <c r="I1335" s="36"/>
      <c r="J1335" s="36"/>
      <c r="K1335" s="36"/>
    </row>
    <row r="1336" spans="1:11" x14ac:dyDescent="0.3">
      <c r="A1336" s="36"/>
      <c r="B1336" s="36"/>
      <c r="C1336" s="36"/>
      <c r="D1336" s="36"/>
      <c r="E1336" s="36"/>
      <c r="F1336" s="36"/>
      <c r="G1336" s="36"/>
      <c r="H1336" s="36"/>
      <c r="I1336" s="36"/>
      <c r="J1336" s="36"/>
      <c r="K1336" s="36"/>
    </row>
    <row r="1337" spans="1:11" x14ac:dyDescent="0.3">
      <c r="A1337" s="36"/>
      <c r="B1337" s="36"/>
      <c r="C1337" s="36"/>
      <c r="D1337" s="36"/>
      <c r="E1337" s="36"/>
      <c r="F1337" s="36"/>
      <c r="G1337" s="36"/>
      <c r="H1337" s="36"/>
      <c r="I1337" s="36"/>
      <c r="J1337" s="36"/>
      <c r="K1337" s="36"/>
    </row>
    <row r="1338" spans="1:11" x14ac:dyDescent="0.3">
      <c r="A1338" s="36"/>
      <c r="B1338" s="36"/>
      <c r="C1338" s="36"/>
      <c r="D1338" s="36"/>
      <c r="E1338" s="36"/>
      <c r="F1338" s="36"/>
      <c r="G1338" s="36"/>
      <c r="H1338" s="36"/>
      <c r="I1338" s="36"/>
      <c r="J1338" s="36"/>
      <c r="K1338" s="36"/>
    </row>
    <row r="1339" spans="1:11" x14ac:dyDescent="0.3">
      <c r="A1339" s="36"/>
      <c r="B1339" s="36"/>
      <c r="C1339" s="36"/>
      <c r="D1339" s="36"/>
      <c r="E1339" s="36"/>
      <c r="F1339" s="36"/>
      <c r="G1339" s="36"/>
      <c r="H1339" s="36"/>
      <c r="I1339" s="36"/>
      <c r="J1339" s="36"/>
      <c r="K1339" s="36"/>
    </row>
    <row r="1340" spans="1:11" x14ac:dyDescent="0.3">
      <c r="A1340" s="36"/>
      <c r="B1340" s="36"/>
      <c r="C1340" s="36"/>
      <c r="D1340" s="36"/>
      <c r="E1340" s="36"/>
      <c r="F1340" s="36"/>
      <c r="G1340" s="36"/>
      <c r="H1340" s="36"/>
      <c r="I1340" s="36"/>
      <c r="J1340" s="36"/>
      <c r="K1340" s="36"/>
    </row>
    <row r="1341" spans="1:11" x14ac:dyDescent="0.3">
      <c r="A1341" s="36"/>
      <c r="B1341" s="36"/>
      <c r="C1341" s="36"/>
      <c r="D1341" s="36"/>
      <c r="E1341" s="36"/>
      <c r="F1341" s="36"/>
      <c r="G1341" s="36"/>
      <c r="H1341" s="36"/>
      <c r="I1341" s="36"/>
      <c r="J1341" s="36"/>
      <c r="K1341" s="36"/>
    </row>
    <row r="1342" spans="1:11" x14ac:dyDescent="0.3">
      <c r="A1342" s="36"/>
      <c r="B1342" s="36"/>
      <c r="C1342" s="36"/>
      <c r="D1342" s="36"/>
      <c r="E1342" s="36"/>
      <c r="F1342" s="36"/>
      <c r="G1342" s="36"/>
      <c r="H1342" s="36"/>
      <c r="I1342" s="36"/>
      <c r="J1342" s="36"/>
      <c r="K1342" s="36"/>
    </row>
    <row r="1343" spans="1:11" x14ac:dyDescent="0.3">
      <c r="A1343" s="36"/>
      <c r="B1343" s="36"/>
      <c r="C1343" s="36"/>
      <c r="D1343" s="36"/>
      <c r="E1343" s="36"/>
      <c r="F1343" s="36"/>
      <c r="G1343" s="36"/>
      <c r="H1343" s="36"/>
      <c r="I1343" s="36"/>
      <c r="J1343" s="36"/>
      <c r="K1343" s="36"/>
    </row>
    <row r="1344" spans="1:11" x14ac:dyDescent="0.3">
      <c r="A1344" s="36"/>
      <c r="B1344" s="36"/>
      <c r="C1344" s="36"/>
      <c r="D1344" s="36"/>
      <c r="E1344" s="36"/>
      <c r="F1344" s="36"/>
      <c r="G1344" s="36"/>
      <c r="H1344" s="36"/>
      <c r="I1344" s="36"/>
      <c r="J1344" s="36"/>
      <c r="K1344" s="36"/>
    </row>
    <row r="1345" spans="1:11" x14ac:dyDescent="0.3">
      <c r="A1345" s="36"/>
      <c r="B1345" s="36"/>
      <c r="C1345" s="36"/>
      <c r="D1345" s="36"/>
      <c r="E1345" s="36"/>
      <c r="F1345" s="36"/>
      <c r="G1345" s="36"/>
      <c r="H1345" s="36"/>
      <c r="I1345" s="36"/>
      <c r="J1345" s="36"/>
      <c r="K1345" s="36"/>
    </row>
    <row r="1346" spans="1:11" x14ac:dyDescent="0.3">
      <c r="A1346" s="36"/>
      <c r="B1346" s="36"/>
      <c r="C1346" s="36"/>
      <c r="D1346" s="36"/>
      <c r="E1346" s="36"/>
      <c r="F1346" s="36"/>
      <c r="G1346" s="36"/>
      <c r="H1346" s="36"/>
      <c r="I1346" s="36"/>
      <c r="J1346" s="36"/>
      <c r="K1346" s="36"/>
    </row>
    <row r="1347" spans="1:11" x14ac:dyDescent="0.3">
      <c r="A1347" s="36"/>
      <c r="B1347" s="36"/>
      <c r="C1347" s="36"/>
      <c r="D1347" s="36"/>
      <c r="E1347" s="36"/>
      <c r="F1347" s="36"/>
      <c r="G1347" s="36"/>
      <c r="H1347" s="36"/>
      <c r="I1347" s="36"/>
      <c r="J1347" s="36"/>
      <c r="K1347" s="36"/>
    </row>
    <row r="1348" spans="1:11" x14ac:dyDescent="0.3">
      <c r="A1348" s="36"/>
      <c r="B1348" s="36"/>
      <c r="C1348" s="36"/>
      <c r="D1348" s="36"/>
      <c r="E1348" s="36"/>
      <c r="F1348" s="36"/>
      <c r="G1348" s="36"/>
      <c r="H1348" s="36"/>
      <c r="I1348" s="36"/>
      <c r="J1348" s="36"/>
      <c r="K1348" s="36"/>
    </row>
    <row r="1349" spans="1:11" x14ac:dyDescent="0.3">
      <c r="A1349" s="36"/>
      <c r="B1349" s="36"/>
      <c r="C1349" s="36"/>
      <c r="D1349" s="36"/>
      <c r="E1349" s="36"/>
      <c r="F1349" s="36"/>
      <c r="G1349" s="36"/>
      <c r="H1349" s="36"/>
      <c r="I1349" s="36"/>
      <c r="J1349" s="36"/>
      <c r="K1349" s="36"/>
    </row>
    <row r="1350" spans="1:11" x14ac:dyDescent="0.3">
      <c r="A1350" s="36"/>
      <c r="B1350" s="36"/>
      <c r="C1350" s="36"/>
      <c r="D1350" s="36"/>
      <c r="E1350" s="36"/>
      <c r="F1350" s="36"/>
      <c r="G1350" s="36"/>
      <c r="H1350" s="36"/>
      <c r="I1350" s="36"/>
      <c r="J1350" s="36"/>
      <c r="K1350" s="36"/>
    </row>
    <row r="1351" spans="1:11" x14ac:dyDescent="0.3">
      <c r="A1351" s="36"/>
      <c r="B1351" s="36"/>
      <c r="C1351" s="36"/>
      <c r="D1351" s="36"/>
      <c r="E1351" s="36"/>
      <c r="F1351" s="36"/>
      <c r="G1351" s="36"/>
      <c r="H1351" s="36"/>
      <c r="I1351" s="36"/>
      <c r="J1351" s="36"/>
      <c r="K1351" s="36"/>
    </row>
    <row r="1352" spans="1:11" x14ac:dyDescent="0.3">
      <c r="A1352" s="36"/>
      <c r="B1352" s="36"/>
      <c r="C1352" s="36"/>
      <c r="D1352" s="36"/>
      <c r="E1352" s="36"/>
      <c r="F1352" s="36"/>
      <c r="G1352" s="36"/>
      <c r="H1352" s="36"/>
      <c r="I1352" s="36"/>
      <c r="J1352" s="36"/>
      <c r="K1352" s="36"/>
    </row>
    <row r="1353" spans="1:11" x14ac:dyDescent="0.3">
      <c r="A1353" s="36"/>
      <c r="B1353" s="36"/>
      <c r="C1353" s="36"/>
      <c r="D1353" s="36"/>
      <c r="E1353" s="36"/>
      <c r="F1353" s="36"/>
      <c r="G1353" s="36"/>
      <c r="H1353" s="36"/>
      <c r="I1353" s="36"/>
      <c r="J1353" s="36"/>
      <c r="K1353" s="36"/>
    </row>
    <row r="1354" spans="1:11" x14ac:dyDescent="0.3">
      <c r="A1354" s="36"/>
      <c r="B1354" s="36"/>
      <c r="C1354" s="36"/>
      <c r="D1354" s="36"/>
      <c r="E1354" s="36"/>
      <c r="F1354" s="36"/>
      <c r="G1354" s="36"/>
      <c r="H1354" s="36"/>
      <c r="I1354" s="36"/>
      <c r="J1354" s="36"/>
      <c r="K1354" s="36"/>
    </row>
    <row r="1355" spans="1:11" x14ac:dyDescent="0.3">
      <c r="A1355" s="36"/>
      <c r="B1355" s="36"/>
      <c r="C1355" s="36"/>
      <c r="D1355" s="36"/>
      <c r="E1355" s="36"/>
      <c r="F1355" s="36"/>
      <c r="G1355" s="36"/>
      <c r="H1355" s="36"/>
      <c r="I1355" s="36"/>
      <c r="J1355" s="36"/>
      <c r="K1355" s="36"/>
    </row>
    <row r="1356" spans="1:11" x14ac:dyDescent="0.3">
      <c r="A1356" s="36"/>
      <c r="B1356" s="36"/>
      <c r="C1356" s="36"/>
      <c r="D1356" s="36"/>
      <c r="E1356" s="36"/>
      <c r="F1356" s="36"/>
      <c r="G1356" s="36"/>
      <c r="H1356" s="36"/>
      <c r="I1356" s="36"/>
      <c r="J1356" s="36"/>
      <c r="K1356" s="36"/>
    </row>
    <row r="1357" spans="1:11" x14ac:dyDescent="0.3">
      <c r="A1357" s="36"/>
      <c r="B1357" s="36"/>
      <c r="C1357" s="36"/>
      <c r="D1357" s="36"/>
      <c r="E1357" s="36"/>
      <c r="F1357" s="36"/>
      <c r="G1357" s="36"/>
      <c r="H1357" s="36"/>
      <c r="I1357" s="36"/>
      <c r="J1357" s="36"/>
      <c r="K1357" s="36"/>
    </row>
    <row r="1358" spans="1:11" x14ac:dyDescent="0.3">
      <c r="A1358" s="36"/>
      <c r="B1358" s="36"/>
      <c r="C1358" s="36"/>
      <c r="D1358" s="36"/>
      <c r="E1358" s="36"/>
      <c r="F1358" s="36"/>
      <c r="G1358" s="36"/>
      <c r="H1358" s="36"/>
      <c r="I1358" s="36"/>
      <c r="J1358" s="36"/>
      <c r="K1358" s="36"/>
    </row>
    <row r="1359" spans="1:11" x14ac:dyDescent="0.3">
      <c r="A1359" s="36"/>
      <c r="B1359" s="36"/>
      <c r="C1359" s="36"/>
      <c r="D1359" s="36"/>
      <c r="E1359" s="36"/>
      <c r="F1359" s="36"/>
      <c r="G1359" s="36"/>
      <c r="H1359" s="36"/>
      <c r="I1359" s="36"/>
      <c r="J1359" s="36"/>
      <c r="K1359" s="36"/>
    </row>
    <row r="1360" spans="1:11" x14ac:dyDescent="0.3">
      <c r="A1360" s="36"/>
      <c r="B1360" s="36"/>
      <c r="C1360" s="36"/>
      <c r="D1360" s="36"/>
      <c r="E1360" s="36"/>
      <c r="F1360" s="36"/>
      <c r="G1360" s="36"/>
      <c r="H1360" s="36"/>
      <c r="I1360" s="36"/>
      <c r="J1360" s="36"/>
      <c r="K1360" s="36"/>
    </row>
    <row r="1361" spans="1:11" x14ac:dyDescent="0.3">
      <c r="A1361" s="36"/>
      <c r="B1361" s="36"/>
      <c r="C1361" s="36"/>
      <c r="D1361" s="36"/>
      <c r="E1361" s="36"/>
      <c r="F1361" s="36"/>
      <c r="G1361" s="36"/>
      <c r="H1361" s="36"/>
      <c r="I1361" s="36"/>
      <c r="J1361" s="36"/>
      <c r="K1361" s="36"/>
    </row>
    <row r="1362" spans="1:11" x14ac:dyDescent="0.3">
      <c r="A1362" s="36"/>
      <c r="B1362" s="36"/>
      <c r="C1362" s="36"/>
      <c r="D1362" s="36"/>
      <c r="E1362" s="36"/>
      <c r="F1362" s="36"/>
      <c r="G1362" s="36"/>
      <c r="H1362" s="36"/>
      <c r="I1362" s="36"/>
      <c r="J1362" s="36"/>
      <c r="K1362" s="36"/>
    </row>
    <row r="1363" spans="1:11" x14ac:dyDescent="0.3">
      <c r="A1363" s="36"/>
      <c r="B1363" s="36"/>
      <c r="C1363" s="36"/>
      <c r="D1363" s="36"/>
      <c r="E1363" s="36"/>
      <c r="F1363" s="36"/>
      <c r="G1363" s="36"/>
      <c r="H1363" s="36"/>
      <c r="I1363" s="36"/>
      <c r="J1363" s="36"/>
      <c r="K1363" s="36"/>
    </row>
    <row r="1364" spans="1:11" x14ac:dyDescent="0.3">
      <c r="A1364" s="36"/>
      <c r="B1364" s="36"/>
      <c r="C1364" s="36"/>
      <c r="D1364" s="36"/>
      <c r="E1364" s="36"/>
      <c r="F1364" s="36"/>
      <c r="G1364" s="36"/>
      <c r="H1364" s="36"/>
      <c r="I1364" s="36"/>
      <c r="J1364" s="36"/>
      <c r="K1364" s="36"/>
    </row>
    <row r="1365" spans="1:11" x14ac:dyDescent="0.3">
      <c r="A1365" s="36"/>
      <c r="B1365" s="36"/>
      <c r="C1365" s="36"/>
      <c r="D1365" s="36"/>
      <c r="E1365" s="36"/>
      <c r="F1365" s="36"/>
      <c r="G1365" s="36"/>
      <c r="H1365" s="36"/>
      <c r="I1365" s="36"/>
      <c r="J1365" s="36"/>
      <c r="K1365" s="36"/>
    </row>
    <row r="1366" spans="1:11" x14ac:dyDescent="0.3">
      <c r="A1366" s="36"/>
      <c r="B1366" s="36"/>
      <c r="C1366" s="36"/>
      <c r="D1366" s="36"/>
      <c r="E1366" s="36"/>
      <c r="F1366" s="36"/>
      <c r="G1366" s="36"/>
      <c r="H1366" s="36"/>
      <c r="I1366" s="36"/>
      <c r="J1366" s="36"/>
      <c r="K1366" s="36"/>
    </row>
    <row r="1367" spans="1:11" x14ac:dyDescent="0.3">
      <c r="A1367" s="36"/>
      <c r="B1367" s="36"/>
      <c r="C1367" s="36"/>
      <c r="D1367" s="36"/>
      <c r="E1367" s="36"/>
      <c r="F1367" s="36"/>
      <c r="G1367" s="36"/>
      <c r="H1367" s="36"/>
      <c r="I1367" s="36"/>
      <c r="J1367" s="36"/>
      <c r="K1367" s="36"/>
    </row>
    <row r="1368" spans="1:11" x14ac:dyDescent="0.3">
      <c r="A1368" s="36"/>
      <c r="B1368" s="36"/>
      <c r="C1368" s="36"/>
      <c r="D1368" s="36"/>
      <c r="E1368" s="36"/>
      <c r="F1368" s="36"/>
      <c r="G1368" s="36"/>
      <c r="H1368" s="36"/>
      <c r="I1368" s="36"/>
      <c r="J1368" s="36"/>
      <c r="K1368" s="36"/>
    </row>
    <row r="1369" spans="1:11" x14ac:dyDescent="0.3">
      <c r="A1369" s="36"/>
      <c r="B1369" s="36"/>
      <c r="C1369" s="36"/>
      <c r="D1369" s="36"/>
      <c r="E1369" s="36"/>
      <c r="F1369" s="36"/>
      <c r="G1369" s="36"/>
      <c r="H1369" s="36"/>
      <c r="I1369" s="36"/>
      <c r="J1369" s="36"/>
      <c r="K1369" s="36"/>
    </row>
    <row r="1370" spans="1:11" x14ac:dyDescent="0.3">
      <c r="A1370" s="36"/>
      <c r="B1370" s="36"/>
      <c r="C1370" s="36"/>
      <c r="D1370" s="36"/>
      <c r="E1370" s="36"/>
      <c r="F1370" s="36"/>
      <c r="G1370" s="36"/>
      <c r="H1370" s="36"/>
      <c r="I1370" s="36"/>
      <c r="J1370" s="36"/>
      <c r="K1370" s="36"/>
    </row>
    <row r="1371" spans="1:11" x14ac:dyDescent="0.3">
      <c r="A1371" s="36"/>
      <c r="B1371" s="36"/>
      <c r="C1371" s="36"/>
      <c r="D1371" s="36"/>
      <c r="E1371" s="36"/>
      <c r="F1371" s="36"/>
      <c r="G1371" s="36"/>
      <c r="H1371" s="36"/>
      <c r="I1371" s="36"/>
      <c r="J1371" s="36"/>
      <c r="K1371" s="36"/>
    </row>
    <row r="1372" spans="1:11" x14ac:dyDescent="0.3">
      <c r="A1372" s="36"/>
      <c r="B1372" s="36"/>
      <c r="C1372" s="36"/>
      <c r="D1372" s="36"/>
      <c r="E1372" s="36"/>
      <c r="F1372" s="36"/>
      <c r="G1372" s="36"/>
      <c r="H1372" s="36"/>
      <c r="I1372" s="36"/>
      <c r="J1372" s="36"/>
      <c r="K1372" s="36"/>
    </row>
    <row r="1373" spans="1:11" x14ac:dyDescent="0.3">
      <c r="A1373" s="36"/>
      <c r="B1373" s="36"/>
      <c r="C1373" s="36"/>
      <c r="D1373" s="36"/>
      <c r="E1373" s="36"/>
      <c r="F1373" s="36"/>
      <c r="G1373" s="36"/>
      <c r="H1373" s="36"/>
      <c r="I1373" s="36"/>
      <c r="J1373" s="36"/>
      <c r="K1373" s="36"/>
    </row>
    <row r="1374" spans="1:11" x14ac:dyDescent="0.3">
      <c r="A1374" s="36"/>
      <c r="B1374" s="36"/>
      <c r="C1374" s="36"/>
      <c r="D1374" s="36"/>
      <c r="E1374" s="36"/>
      <c r="F1374" s="36"/>
      <c r="G1374" s="36"/>
      <c r="H1374" s="36"/>
      <c r="I1374" s="36"/>
      <c r="J1374" s="36"/>
      <c r="K1374" s="36"/>
    </row>
    <row r="1375" spans="1:11" x14ac:dyDescent="0.3">
      <c r="A1375" s="36"/>
      <c r="B1375" s="36"/>
      <c r="C1375" s="36"/>
      <c r="D1375" s="36"/>
      <c r="E1375" s="36"/>
      <c r="F1375" s="36"/>
      <c r="G1375" s="36"/>
      <c r="H1375" s="36"/>
      <c r="I1375" s="36"/>
      <c r="J1375" s="36"/>
      <c r="K1375" s="36"/>
    </row>
    <row r="1376" spans="1:11" x14ac:dyDescent="0.3">
      <c r="A1376" s="36"/>
      <c r="B1376" s="36"/>
      <c r="C1376" s="36"/>
      <c r="D1376" s="36"/>
      <c r="E1376" s="36"/>
      <c r="F1376" s="36"/>
      <c r="G1376" s="36"/>
      <c r="H1376" s="36"/>
      <c r="I1376" s="36"/>
      <c r="J1376" s="36"/>
      <c r="K1376" s="36"/>
    </row>
    <row r="1377" spans="1:11" x14ac:dyDescent="0.3">
      <c r="A1377" s="36"/>
      <c r="B1377" s="36"/>
      <c r="C1377" s="36"/>
      <c r="D1377" s="36"/>
      <c r="E1377" s="36"/>
      <c r="F1377" s="36"/>
      <c r="G1377" s="36"/>
      <c r="H1377" s="36"/>
      <c r="I1377" s="36"/>
      <c r="J1377" s="36"/>
      <c r="K1377" s="36"/>
    </row>
    <row r="1378" spans="1:11" x14ac:dyDescent="0.3">
      <c r="A1378" s="36"/>
      <c r="B1378" s="36"/>
      <c r="C1378" s="36"/>
      <c r="D1378" s="36"/>
      <c r="E1378" s="36"/>
      <c r="F1378" s="36"/>
      <c r="G1378" s="36"/>
      <c r="H1378" s="36"/>
      <c r="I1378" s="36"/>
      <c r="J1378" s="36"/>
      <c r="K1378" s="36"/>
    </row>
    <row r="1379" spans="1:11" x14ac:dyDescent="0.3">
      <c r="A1379" s="36"/>
      <c r="B1379" s="36"/>
      <c r="C1379" s="36"/>
      <c r="D1379" s="36"/>
      <c r="E1379" s="36"/>
      <c r="F1379" s="36"/>
      <c r="G1379" s="36"/>
      <c r="H1379" s="36"/>
      <c r="I1379" s="36"/>
      <c r="J1379" s="36"/>
      <c r="K1379" s="36"/>
    </row>
    <row r="1380" spans="1:11" x14ac:dyDescent="0.3">
      <c r="A1380" s="36"/>
      <c r="B1380" s="36"/>
      <c r="C1380" s="36"/>
      <c r="D1380" s="36"/>
      <c r="E1380" s="36"/>
      <c r="F1380" s="36"/>
      <c r="G1380" s="36"/>
      <c r="H1380" s="36"/>
      <c r="I1380" s="36"/>
      <c r="J1380" s="36"/>
      <c r="K1380" s="36"/>
    </row>
    <row r="1381" spans="1:11" x14ac:dyDescent="0.3">
      <c r="A1381" s="36"/>
      <c r="B1381" s="36"/>
      <c r="C1381" s="36"/>
      <c r="D1381" s="36"/>
      <c r="E1381" s="36"/>
      <c r="F1381" s="36"/>
      <c r="G1381" s="36"/>
      <c r="H1381" s="36"/>
      <c r="I1381" s="36"/>
      <c r="J1381" s="36"/>
      <c r="K1381" s="36"/>
    </row>
    <row r="1382" spans="1:11" x14ac:dyDescent="0.3">
      <c r="A1382" s="36"/>
      <c r="B1382" s="36"/>
      <c r="C1382" s="36"/>
      <c r="D1382" s="36"/>
      <c r="E1382" s="36"/>
      <c r="F1382" s="36"/>
      <c r="G1382" s="36"/>
      <c r="H1382" s="36"/>
      <c r="I1382" s="36"/>
      <c r="J1382" s="36"/>
      <c r="K1382" s="36"/>
    </row>
    <row r="1383" spans="1:11" x14ac:dyDescent="0.3">
      <c r="A1383" s="36"/>
      <c r="B1383" s="36"/>
      <c r="C1383" s="36"/>
      <c r="D1383" s="36"/>
      <c r="E1383" s="36"/>
      <c r="F1383" s="36"/>
      <c r="G1383" s="36"/>
      <c r="H1383" s="36"/>
      <c r="I1383" s="36"/>
      <c r="J1383" s="36"/>
      <c r="K1383" s="36"/>
    </row>
    <row r="1384" spans="1:11" x14ac:dyDescent="0.3">
      <c r="A1384" s="36"/>
      <c r="B1384" s="36"/>
      <c r="C1384" s="36"/>
      <c r="D1384" s="36"/>
      <c r="E1384" s="36"/>
      <c r="F1384" s="36"/>
      <c r="G1384" s="36"/>
      <c r="H1384" s="36"/>
      <c r="I1384" s="36"/>
      <c r="J1384" s="36"/>
      <c r="K1384" s="36"/>
    </row>
    <row r="1385" spans="1:11" x14ac:dyDescent="0.3">
      <c r="A1385" s="36"/>
      <c r="B1385" s="36"/>
      <c r="C1385" s="36"/>
      <c r="D1385" s="36"/>
      <c r="E1385" s="36"/>
      <c r="F1385" s="36"/>
      <c r="G1385" s="36"/>
      <c r="H1385" s="36"/>
      <c r="I1385" s="36"/>
      <c r="J1385" s="36"/>
      <c r="K1385" s="36"/>
    </row>
    <row r="1386" spans="1:11" x14ac:dyDescent="0.3">
      <c r="A1386" s="36"/>
      <c r="B1386" s="36"/>
      <c r="C1386" s="36"/>
      <c r="D1386" s="36"/>
      <c r="E1386" s="36"/>
      <c r="F1386" s="36"/>
      <c r="G1386" s="36"/>
      <c r="H1386" s="36"/>
      <c r="I1386" s="36"/>
      <c r="J1386" s="36"/>
      <c r="K1386" s="36"/>
    </row>
    <row r="1387" spans="1:11" x14ac:dyDescent="0.3">
      <c r="A1387" s="36"/>
      <c r="B1387" s="36"/>
      <c r="C1387" s="36"/>
      <c r="D1387" s="36"/>
      <c r="E1387" s="36"/>
      <c r="F1387" s="36"/>
      <c r="G1387" s="36"/>
      <c r="H1387" s="36"/>
      <c r="I1387" s="36"/>
      <c r="J1387" s="36"/>
      <c r="K1387" s="36"/>
    </row>
    <row r="1388" spans="1:11" x14ac:dyDescent="0.3">
      <c r="A1388" s="36"/>
      <c r="B1388" s="36"/>
      <c r="C1388" s="36"/>
      <c r="D1388" s="36"/>
      <c r="E1388" s="36"/>
      <c r="F1388" s="36"/>
      <c r="G1388" s="36"/>
      <c r="H1388" s="36"/>
      <c r="I1388" s="36"/>
      <c r="J1388" s="36"/>
      <c r="K1388" s="36"/>
    </row>
    <row r="1389" spans="1:11" x14ac:dyDescent="0.3">
      <c r="A1389" s="36"/>
      <c r="B1389" s="36"/>
      <c r="C1389" s="36"/>
      <c r="D1389" s="36"/>
      <c r="E1389" s="36"/>
      <c r="F1389" s="36"/>
      <c r="G1389" s="36"/>
      <c r="H1389" s="36"/>
      <c r="I1389" s="36"/>
      <c r="J1389" s="36"/>
      <c r="K1389" s="36"/>
    </row>
    <row r="1390" spans="1:11" x14ac:dyDescent="0.3">
      <c r="A1390" s="36"/>
      <c r="B1390" s="36"/>
      <c r="C1390" s="36"/>
      <c r="D1390" s="36"/>
      <c r="E1390" s="36"/>
      <c r="F1390" s="36"/>
      <c r="G1390" s="36"/>
      <c r="H1390" s="36"/>
      <c r="I1390" s="36"/>
      <c r="J1390" s="36"/>
      <c r="K1390" s="36"/>
    </row>
    <row r="1391" spans="1:11" x14ac:dyDescent="0.3">
      <c r="A1391" s="36"/>
      <c r="B1391" s="36"/>
      <c r="C1391" s="36"/>
      <c r="D1391" s="36"/>
      <c r="E1391" s="36"/>
      <c r="F1391" s="36"/>
      <c r="G1391" s="36"/>
      <c r="H1391" s="36"/>
      <c r="I1391" s="36"/>
      <c r="J1391" s="36"/>
      <c r="K1391" s="36"/>
    </row>
    <row r="1392" spans="1:11" x14ac:dyDescent="0.3">
      <c r="A1392" s="36"/>
      <c r="B1392" s="36"/>
      <c r="C1392" s="36"/>
      <c r="D1392" s="36"/>
      <c r="E1392" s="36"/>
      <c r="F1392" s="36"/>
      <c r="G1392" s="36"/>
      <c r="H1392" s="36"/>
      <c r="I1392" s="36"/>
      <c r="J1392" s="36"/>
      <c r="K1392" s="36"/>
    </row>
    <row r="1393" spans="1:11" x14ac:dyDescent="0.3">
      <c r="A1393" s="36"/>
      <c r="B1393" s="36"/>
      <c r="C1393" s="36"/>
      <c r="D1393" s="36"/>
      <c r="E1393" s="36"/>
      <c r="F1393" s="36"/>
      <c r="G1393" s="36"/>
      <c r="H1393" s="36"/>
      <c r="I1393" s="36"/>
      <c r="J1393" s="36"/>
      <c r="K1393" s="36"/>
    </row>
    <row r="1394" spans="1:11" x14ac:dyDescent="0.3">
      <c r="A1394" s="36"/>
      <c r="B1394" s="36"/>
      <c r="C1394" s="36"/>
      <c r="D1394" s="36"/>
      <c r="E1394" s="36"/>
      <c r="F1394" s="36"/>
      <c r="G1394" s="36"/>
      <c r="H1394" s="36"/>
      <c r="I1394" s="36"/>
      <c r="J1394" s="36"/>
      <c r="K1394" s="36"/>
    </row>
    <row r="1395" spans="1:11" x14ac:dyDescent="0.3">
      <c r="A1395" s="36"/>
      <c r="B1395" s="36"/>
      <c r="C1395" s="36"/>
      <c r="D1395" s="36"/>
      <c r="E1395" s="36"/>
      <c r="F1395" s="36"/>
      <c r="G1395" s="36"/>
      <c r="H1395" s="36"/>
      <c r="I1395" s="36"/>
      <c r="J1395" s="36"/>
      <c r="K1395" s="36"/>
    </row>
    <row r="1396" spans="1:11" x14ac:dyDescent="0.3">
      <c r="A1396" s="36"/>
      <c r="B1396" s="36"/>
      <c r="C1396" s="36"/>
      <c r="D1396" s="36"/>
      <c r="E1396" s="36"/>
      <c r="F1396" s="36"/>
      <c r="G1396" s="36"/>
      <c r="H1396" s="36"/>
      <c r="I1396" s="36"/>
      <c r="J1396" s="36"/>
      <c r="K1396" s="36"/>
    </row>
    <row r="1397" spans="1:11" x14ac:dyDescent="0.3">
      <c r="A1397" s="36"/>
      <c r="B1397" s="36"/>
      <c r="C1397" s="36"/>
      <c r="D1397" s="36"/>
      <c r="E1397" s="36"/>
      <c r="F1397" s="36"/>
      <c r="G1397" s="36"/>
      <c r="H1397" s="36"/>
      <c r="I1397" s="36"/>
      <c r="J1397" s="36"/>
      <c r="K1397" s="36"/>
    </row>
    <row r="1398" spans="1:11" x14ac:dyDescent="0.3">
      <c r="A1398" s="36"/>
      <c r="B1398" s="36"/>
      <c r="C1398" s="36"/>
      <c r="D1398" s="36"/>
      <c r="E1398" s="36"/>
      <c r="F1398" s="36"/>
      <c r="G1398" s="36"/>
      <c r="H1398" s="36"/>
      <c r="I1398" s="36"/>
      <c r="J1398" s="36"/>
      <c r="K1398" s="36"/>
    </row>
    <row r="1399" spans="1:11" x14ac:dyDescent="0.3">
      <c r="A1399" s="36"/>
      <c r="B1399" s="36"/>
      <c r="C1399" s="36"/>
      <c r="D1399" s="36"/>
      <c r="E1399" s="36"/>
      <c r="F1399" s="36"/>
      <c r="G1399" s="36"/>
      <c r="H1399" s="36"/>
      <c r="I1399" s="36"/>
      <c r="J1399" s="36"/>
      <c r="K1399" s="36"/>
    </row>
    <row r="1400" spans="1:11" x14ac:dyDescent="0.3">
      <c r="A1400" s="36"/>
      <c r="B1400" s="36"/>
      <c r="C1400" s="36"/>
      <c r="D1400" s="36"/>
      <c r="E1400" s="36"/>
      <c r="F1400" s="36"/>
      <c r="G1400" s="36"/>
      <c r="H1400" s="36"/>
      <c r="I1400" s="36"/>
      <c r="J1400" s="36"/>
      <c r="K1400" s="36"/>
    </row>
    <row r="1401" spans="1:11" x14ac:dyDescent="0.3">
      <c r="A1401" s="36"/>
      <c r="B1401" s="36"/>
      <c r="C1401" s="36"/>
      <c r="D1401" s="36"/>
      <c r="E1401" s="36"/>
      <c r="F1401" s="36"/>
      <c r="G1401" s="36"/>
      <c r="H1401" s="36"/>
      <c r="I1401" s="36"/>
      <c r="J1401" s="36"/>
      <c r="K1401" s="36"/>
    </row>
    <row r="1402" spans="1:11" x14ac:dyDescent="0.3">
      <c r="A1402" s="36"/>
      <c r="B1402" s="36"/>
      <c r="C1402" s="36"/>
      <c r="D1402" s="36"/>
      <c r="E1402" s="36"/>
      <c r="F1402" s="36"/>
      <c r="G1402" s="36"/>
      <c r="H1402" s="36"/>
      <c r="I1402" s="36"/>
      <c r="J1402" s="36"/>
      <c r="K1402" s="36"/>
    </row>
    <row r="1403" spans="1:11" x14ac:dyDescent="0.3">
      <c r="A1403" s="36"/>
      <c r="B1403" s="36"/>
      <c r="C1403" s="36"/>
      <c r="D1403" s="36"/>
      <c r="E1403" s="36"/>
      <c r="F1403" s="36"/>
      <c r="G1403" s="36"/>
      <c r="H1403" s="36"/>
      <c r="I1403" s="36"/>
      <c r="J1403" s="36"/>
      <c r="K1403" s="36"/>
    </row>
    <row r="1404" spans="1:11" x14ac:dyDescent="0.3">
      <c r="A1404" s="36"/>
      <c r="B1404" s="36"/>
      <c r="C1404" s="36"/>
      <c r="D1404" s="36"/>
      <c r="E1404" s="36"/>
      <c r="F1404" s="36"/>
      <c r="G1404" s="36"/>
      <c r="H1404" s="36"/>
      <c r="I1404" s="36"/>
      <c r="J1404" s="36"/>
      <c r="K1404" s="36"/>
    </row>
    <row r="1405" spans="1:11" x14ac:dyDescent="0.3">
      <c r="A1405" s="36"/>
      <c r="B1405" s="36"/>
      <c r="C1405" s="36"/>
      <c r="D1405" s="36"/>
      <c r="E1405" s="36"/>
      <c r="F1405" s="36"/>
      <c r="G1405" s="36"/>
      <c r="H1405" s="36"/>
      <c r="I1405" s="36"/>
      <c r="J1405" s="36"/>
      <c r="K1405" s="36"/>
    </row>
    <row r="1406" spans="1:11" x14ac:dyDescent="0.3">
      <c r="A1406" s="36"/>
      <c r="B1406" s="36"/>
      <c r="C1406" s="36"/>
      <c r="D1406" s="36"/>
      <c r="E1406" s="36"/>
      <c r="F1406" s="36"/>
      <c r="G1406" s="36"/>
      <c r="H1406" s="36"/>
      <c r="I1406" s="36"/>
      <c r="J1406" s="36"/>
      <c r="K1406" s="36"/>
    </row>
    <row r="1407" spans="1:11" x14ac:dyDescent="0.3">
      <c r="A1407" s="36"/>
      <c r="B1407" s="36"/>
      <c r="C1407" s="36"/>
      <c r="D1407" s="36"/>
      <c r="E1407" s="36"/>
      <c r="F1407" s="36"/>
      <c r="G1407" s="36"/>
      <c r="H1407" s="36"/>
      <c r="I1407" s="36"/>
      <c r="J1407" s="36"/>
      <c r="K1407" s="36"/>
    </row>
    <row r="1408" spans="1:11" x14ac:dyDescent="0.3">
      <c r="A1408" s="36"/>
      <c r="B1408" s="36"/>
      <c r="C1408" s="36"/>
      <c r="D1408" s="36"/>
      <c r="E1408" s="36"/>
      <c r="F1408" s="36"/>
      <c r="G1408" s="36"/>
      <c r="H1408" s="36"/>
      <c r="I1408" s="36"/>
      <c r="J1408" s="36"/>
      <c r="K1408" s="36"/>
    </row>
    <row r="1409" spans="1:11" x14ac:dyDescent="0.3">
      <c r="A1409" s="36"/>
      <c r="B1409" s="36"/>
      <c r="C1409" s="36"/>
      <c r="D1409" s="36"/>
      <c r="E1409" s="36"/>
      <c r="F1409" s="36"/>
      <c r="G1409" s="36"/>
      <c r="H1409" s="36"/>
      <c r="I1409" s="36"/>
      <c r="J1409" s="36"/>
      <c r="K1409" s="36"/>
    </row>
    <row r="1410" spans="1:11" x14ac:dyDescent="0.3">
      <c r="A1410" s="36"/>
      <c r="B1410" s="36"/>
      <c r="C1410" s="36"/>
      <c r="D1410" s="36"/>
      <c r="E1410" s="36"/>
      <c r="F1410" s="36"/>
      <c r="G1410" s="36"/>
      <c r="H1410" s="36"/>
      <c r="I1410" s="36"/>
      <c r="J1410" s="36"/>
      <c r="K1410" s="36"/>
    </row>
    <row r="1411" spans="1:11" x14ac:dyDescent="0.3">
      <c r="A1411" s="36"/>
      <c r="B1411" s="36"/>
      <c r="C1411" s="36"/>
      <c r="D1411" s="36"/>
      <c r="E1411" s="36"/>
      <c r="F1411" s="36"/>
      <c r="G1411" s="36"/>
      <c r="H1411" s="36"/>
      <c r="I1411" s="36"/>
      <c r="J1411" s="36"/>
      <c r="K1411" s="36"/>
    </row>
    <row r="1412" spans="1:11" x14ac:dyDescent="0.3">
      <c r="A1412" s="36"/>
      <c r="B1412" s="36"/>
      <c r="C1412" s="36"/>
      <c r="D1412" s="36"/>
      <c r="E1412" s="36"/>
      <c r="F1412" s="36"/>
      <c r="G1412" s="36"/>
      <c r="H1412" s="36"/>
      <c r="I1412" s="36"/>
      <c r="J1412" s="36"/>
      <c r="K1412" s="36"/>
    </row>
    <row r="1413" spans="1:11" x14ac:dyDescent="0.3">
      <c r="A1413" s="36"/>
      <c r="B1413" s="36"/>
      <c r="C1413" s="36"/>
      <c r="D1413" s="36"/>
      <c r="E1413" s="36"/>
      <c r="F1413" s="36"/>
      <c r="G1413" s="36"/>
      <c r="H1413" s="36"/>
      <c r="I1413" s="36"/>
      <c r="J1413" s="36"/>
      <c r="K1413" s="36"/>
    </row>
    <row r="1414" spans="1:11" x14ac:dyDescent="0.3">
      <c r="A1414" s="36"/>
      <c r="B1414" s="36"/>
      <c r="C1414" s="36"/>
      <c r="D1414" s="36"/>
      <c r="E1414" s="36"/>
      <c r="F1414" s="36"/>
      <c r="G1414" s="36"/>
      <c r="H1414" s="36"/>
      <c r="I1414" s="36"/>
      <c r="J1414" s="36"/>
      <c r="K1414" s="36"/>
    </row>
    <row r="1415" spans="1:11" x14ac:dyDescent="0.3">
      <c r="A1415" s="36"/>
      <c r="B1415" s="36"/>
      <c r="C1415" s="36"/>
      <c r="D1415" s="36"/>
      <c r="E1415" s="36"/>
      <c r="F1415" s="36"/>
      <c r="G1415" s="36"/>
      <c r="H1415" s="36"/>
      <c r="I1415" s="36"/>
      <c r="J1415" s="36"/>
      <c r="K1415" s="36"/>
    </row>
    <row r="1416" spans="1:11" x14ac:dyDescent="0.3">
      <c r="A1416" s="36"/>
      <c r="B1416" s="36"/>
      <c r="C1416" s="36"/>
      <c r="D1416" s="36"/>
      <c r="E1416" s="36"/>
      <c r="F1416" s="36"/>
      <c r="G1416" s="36"/>
      <c r="H1416" s="36"/>
      <c r="I1416" s="36"/>
      <c r="J1416" s="36"/>
      <c r="K1416" s="36"/>
    </row>
    <row r="1417" spans="1:11" x14ac:dyDescent="0.3">
      <c r="A1417" s="36"/>
      <c r="B1417" s="36"/>
      <c r="C1417" s="36"/>
      <c r="D1417" s="36"/>
      <c r="E1417" s="36"/>
      <c r="F1417" s="36"/>
      <c r="G1417" s="36"/>
      <c r="H1417" s="36"/>
      <c r="I1417" s="36"/>
      <c r="J1417" s="36"/>
      <c r="K1417" s="36"/>
    </row>
    <row r="1418" spans="1:11" x14ac:dyDescent="0.3">
      <c r="A1418" s="36"/>
      <c r="B1418" s="36"/>
      <c r="C1418" s="36"/>
      <c r="D1418" s="36"/>
      <c r="E1418" s="36"/>
      <c r="F1418" s="36"/>
      <c r="G1418" s="36"/>
      <c r="H1418" s="36"/>
      <c r="I1418" s="36"/>
      <c r="J1418" s="36"/>
      <c r="K1418" s="36"/>
    </row>
    <row r="1419" spans="1:11" x14ac:dyDescent="0.3">
      <c r="A1419" s="36"/>
      <c r="B1419" s="36"/>
      <c r="C1419" s="36"/>
      <c r="D1419" s="36"/>
      <c r="E1419" s="36"/>
      <c r="F1419" s="36"/>
      <c r="G1419" s="36"/>
      <c r="H1419" s="36"/>
      <c r="I1419" s="36"/>
      <c r="J1419" s="36"/>
      <c r="K1419" s="36"/>
    </row>
    <row r="1420" spans="1:11" x14ac:dyDescent="0.3">
      <c r="A1420" s="36"/>
      <c r="B1420" s="36"/>
      <c r="C1420" s="36"/>
      <c r="D1420" s="36"/>
      <c r="E1420" s="36"/>
      <c r="F1420" s="36"/>
      <c r="G1420" s="36"/>
      <c r="H1420" s="36"/>
      <c r="I1420" s="36"/>
      <c r="J1420" s="36"/>
      <c r="K1420" s="36"/>
    </row>
    <row r="1421" spans="1:11" x14ac:dyDescent="0.3">
      <c r="A1421" s="36"/>
      <c r="B1421" s="36"/>
      <c r="C1421" s="36"/>
      <c r="D1421" s="36"/>
      <c r="E1421" s="36"/>
      <c r="F1421" s="36"/>
      <c r="G1421" s="36"/>
      <c r="H1421" s="36"/>
      <c r="I1421" s="36"/>
      <c r="J1421" s="36"/>
      <c r="K1421" s="36"/>
    </row>
    <row r="1422" spans="1:11" x14ac:dyDescent="0.3">
      <c r="A1422" s="36"/>
      <c r="B1422" s="36"/>
      <c r="C1422" s="36"/>
      <c r="D1422" s="36"/>
      <c r="E1422" s="36"/>
      <c r="F1422" s="36"/>
      <c r="G1422" s="36"/>
      <c r="H1422" s="36"/>
      <c r="I1422" s="36"/>
      <c r="J1422" s="36"/>
      <c r="K1422" s="36"/>
    </row>
    <row r="1423" spans="1:11" x14ac:dyDescent="0.3">
      <c r="A1423" s="36"/>
      <c r="B1423" s="36"/>
      <c r="C1423" s="36"/>
      <c r="D1423" s="36"/>
      <c r="E1423" s="36"/>
      <c r="F1423" s="36"/>
      <c r="G1423" s="36"/>
      <c r="H1423" s="36"/>
      <c r="I1423" s="36"/>
      <c r="J1423" s="36"/>
      <c r="K1423" s="36"/>
    </row>
    <row r="1424" spans="1:11" x14ac:dyDescent="0.3">
      <c r="A1424" s="36"/>
      <c r="B1424" s="36"/>
      <c r="C1424" s="36"/>
      <c r="D1424" s="36"/>
      <c r="E1424" s="36"/>
      <c r="F1424" s="36"/>
      <c r="G1424" s="36"/>
      <c r="H1424" s="36"/>
      <c r="I1424" s="36"/>
      <c r="J1424" s="36"/>
      <c r="K1424" s="36"/>
    </row>
    <row r="1425" spans="1:11" x14ac:dyDescent="0.3">
      <c r="A1425" s="36"/>
      <c r="B1425" s="36"/>
      <c r="C1425" s="36"/>
      <c r="D1425" s="36"/>
      <c r="E1425" s="36"/>
      <c r="F1425" s="36"/>
      <c r="G1425" s="36"/>
      <c r="H1425" s="36"/>
      <c r="I1425" s="36"/>
      <c r="J1425" s="36"/>
      <c r="K1425" s="36"/>
    </row>
    <row r="1426" spans="1:11" x14ac:dyDescent="0.3">
      <c r="A1426" s="36"/>
      <c r="B1426" s="36"/>
      <c r="C1426" s="36"/>
      <c r="D1426" s="36"/>
      <c r="E1426" s="36"/>
      <c r="F1426" s="36"/>
      <c r="G1426" s="36"/>
      <c r="H1426" s="36"/>
      <c r="I1426" s="36"/>
      <c r="J1426" s="36"/>
      <c r="K1426" s="36"/>
    </row>
    <row r="1427" spans="1:11" x14ac:dyDescent="0.3">
      <c r="A1427" s="36"/>
      <c r="B1427" s="36"/>
      <c r="C1427" s="36"/>
      <c r="D1427" s="36"/>
      <c r="E1427" s="36"/>
      <c r="F1427" s="36"/>
      <c r="G1427" s="36"/>
      <c r="H1427" s="36"/>
      <c r="I1427" s="36"/>
      <c r="J1427" s="36"/>
      <c r="K1427" s="36"/>
    </row>
    <row r="1428" spans="1:11" x14ac:dyDescent="0.3">
      <c r="A1428" s="36"/>
      <c r="B1428" s="36"/>
      <c r="C1428" s="36"/>
      <c r="D1428" s="36"/>
      <c r="E1428" s="36"/>
      <c r="F1428" s="36"/>
      <c r="G1428" s="36"/>
      <c r="H1428" s="36"/>
      <c r="I1428" s="36"/>
      <c r="J1428" s="36"/>
      <c r="K1428" s="36"/>
    </row>
    <row r="1429" spans="1:11" x14ac:dyDescent="0.3">
      <c r="A1429" s="36"/>
      <c r="B1429" s="36"/>
      <c r="C1429" s="36"/>
      <c r="D1429" s="36"/>
      <c r="E1429" s="36"/>
      <c r="F1429" s="36"/>
      <c r="G1429" s="36"/>
      <c r="H1429" s="36"/>
      <c r="I1429" s="36"/>
      <c r="J1429" s="36"/>
      <c r="K1429" s="36"/>
    </row>
    <row r="1430" spans="1:11" x14ac:dyDescent="0.3">
      <c r="A1430" s="36"/>
      <c r="B1430" s="36"/>
      <c r="C1430" s="36"/>
      <c r="D1430" s="36"/>
      <c r="E1430" s="36"/>
      <c r="F1430" s="36"/>
      <c r="G1430" s="36"/>
      <c r="H1430" s="36"/>
      <c r="I1430" s="36"/>
      <c r="J1430" s="36"/>
      <c r="K1430" s="36"/>
    </row>
    <row r="1431" spans="1:11" x14ac:dyDescent="0.3">
      <c r="A1431" s="36"/>
      <c r="B1431" s="36"/>
      <c r="C1431" s="36"/>
      <c r="D1431" s="36"/>
      <c r="E1431" s="36"/>
      <c r="F1431" s="36"/>
      <c r="G1431" s="36"/>
      <c r="H1431" s="36"/>
      <c r="I1431" s="36"/>
      <c r="J1431" s="36"/>
      <c r="K1431" s="36"/>
    </row>
    <row r="1432" spans="1:11" x14ac:dyDescent="0.3">
      <c r="A1432" s="36"/>
      <c r="B1432" s="36"/>
      <c r="C1432" s="36"/>
      <c r="D1432" s="36"/>
      <c r="E1432" s="36"/>
      <c r="F1432" s="36"/>
      <c r="G1432" s="36"/>
      <c r="H1432" s="36"/>
      <c r="I1432" s="36"/>
      <c r="J1432" s="36"/>
      <c r="K1432" s="36"/>
    </row>
    <row r="1433" spans="1:11" x14ac:dyDescent="0.3">
      <c r="A1433" s="36"/>
      <c r="B1433" s="36"/>
      <c r="C1433" s="36"/>
      <c r="D1433" s="36"/>
      <c r="E1433" s="36"/>
      <c r="F1433" s="36"/>
      <c r="G1433" s="36"/>
      <c r="H1433" s="36"/>
      <c r="I1433" s="36"/>
      <c r="J1433" s="36"/>
      <c r="K1433" s="36"/>
    </row>
    <row r="1434" spans="1:11" x14ac:dyDescent="0.3">
      <c r="A1434" s="36"/>
      <c r="B1434" s="36"/>
      <c r="C1434" s="36"/>
      <c r="D1434" s="36"/>
      <c r="E1434" s="36"/>
      <c r="F1434" s="36"/>
      <c r="G1434" s="36"/>
      <c r="H1434" s="36"/>
      <c r="I1434" s="36"/>
      <c r="J1434" s="36"/>
      <c r="K1434" s="36"/>
    </row>
    <row r="1435" spans="1:11" x14ac:dyDescent="0.3">
      <c r="A1435" s="36"/>
      <c r="B1435" s="36"/>
      <c r="C1435" s="36"/>
      <c r="D1435" s="36"/>
      <c r="E1435" s="36"/>
      <c r="F1435" s="36"/>
      <c r="G1435" s="36"/>
      <c r="H1435" s="36"/>
      <c r="I1435" s="36"/>
      <c r="J1435" s="36"/>
      <c r="K1435" s="36"/>
    </row>
    <row r="1436" spans="1:11" x14ac:dyDescent="0.3">
      <c r="A1436" s="36"/>
      <c r="B1436" s="36"/>
      <c r="C1436" s="36"/>
      <c r="D1436" s="36"/>
      <c r="E1436" s="36"/>
      <c r="F1436" s="36"/>
      <c r="G1436" s="36"/>
      <c r="H1436" s="36"/>
      <c r="I1436" s="36"/>
      <c r="J1436" s="36"/>
      <c r="K1436" s="36"/>
    </row>
    <row r="1437" spans="1:11" x14ac:dyDescent="0.3">
      <c r="A1437" s="36"/>
      <c r="B1437" s="36"/>
      <c r="C1437" s="36"/>
      <c r="D1437" s="36"/>
      <c r="E1437" s="36"/>
      <c r="F1437" s="36"/>
      <c r="G1437" s="36"/>
      <c r="H1437" s="36"/>
      <c r="I1437" s="36"/>
      <c r="J1437" s="36"/>
      <c r="K1437" s="36"/>
    </row>
    <row r="1438" spans="1:11" x14ac:dyDescent="0.3">
      <c r="A1438" s="36"/>
      <c r="B1438" s="36"/>
      <c r="C1438" s="36"/>
      <c r="D1438" s="36"/>
      <c r="E1438" s="36"/>
      <c r="F1438" s="36"/>
      <c r="G1438" s="36"/>
      <c r="H1438" s="36"/>
      <c r="I1438" s="36"/>
      <c r="J1438" s="36"/>
      <c r="K1438" s="36"/>
    </row>
    <row r="1439" spans="1:11" x14ac:dyDescent="0.3">
      <c r="A1439" s="36"/>
      <c r="B1439" s="36"/>
      <c r="C1439" s="36"/>
      <c r="D1439" s="36"/>
      <c r="E1439" s="36"/>
      <c r="F1439" s="36"/>
      <c r="G1439" s="36"/>
      <c r="H1439" s="36"/>
      <c r="I1439" s="36"/>
      <c r="J1439" s="36"/>
      <c r="K1439" s="36"/>
    </row>
    <row r="1440" spans="1:11" x14ac:dyDescent="0.3">
      <c r="A1440" s="36"/>
      <c r="B1440" s="36"/>
      <c r="C1440" s="36"/>
      <c r="D1440" s="36"/>
      <c r="E1440" s="36"/>
      <c r="F1440" s="36"/>
      <c r="G1440" s="36"/>
      <c r="H1440" s="36"/>
      <c r="I1440" s="36"/>
      <c r="J1440" s="36"/>
      <c r="K1440" s="36"/>
    </row>
    <row r="1441" spans="1:11" x14ac:dyDescent="0.3">
      <c r="A1441" s="36"/>
      <c r="B1441" s="36"/>
      <c r="C1441" s="36"/>
      <c r="D1441" s="36"/>
      <c r="E1441" s="36"/>
      <c r="F1441" s="36"/>
      <c r="G1441" s="36"/>
      <c r="H1441" s="36"/>
      <c r="I1441" s="36"/>
      <c r="J1441" s="36"/>
      <c r="K1441" s="36"/>
    </row>
    <row r="1442" spans="1:11" x14ac:dyDescent="0.3">
      <c r="A1442" s="36"/>
      <c r="B1442" s="36"/>
      <c r="C1442" s="36"/>
      <c r="D1442" s="36"/>
      <c r="E1442" s="36"/>
      <c r="F1442" s="36"/>
      <c r="G1442" s="36"/>
      <c r="H1442" s="36"/>
      <c r="I1442" s="36"/>
      <c r="J1442" s="36"/>
      <c r="K1442" s="36"/>
    </row>
    <row r="1443" spans="1:11" x14ac:dyDescent="0.3">
      <c r="A1443" s="36"/>
      <c r="B1443" s="36"/>
      <c r="C1443" s="36"/>
      <c r="D1443" s="36"/>
      <c r="E1443" s="36"/>
      <c r="F1443" s="36"/>
      <c r="G1443" s="36"/>
      <c r="H1443" s="36"/>
      <c r="I1443" s="36"/>
      <c r="J1443" s="36"/>
      <c r="K1443" s="36"/>
    </row>
    <row r="1444" spans="1:11" x14ac:dyDescent="0.3">
      <c r="A1444" s="36"/>
      <c r="B1444" s="36"/>
      <c r="C1444" s="36"/>
      <c r="D1444" s="36"/>
      <c r="E1444" s="36"/>
      <c r="F1444" s="36"/>
      <c r="G1444" s="36"/>
      <c r="H1444" s="36"/>
      <c r="I1444" s="36"/>
      <c r="J1444" s="36"/>
      <c r="K1444" s="36"/>
    </row>
    <row r="1445" spans="1:11" x14ac:dyDescent="0.3">
      <c r="A1445" s="36"/>
      <c r="B1445" s="36"/>
      <c r="C1445" s="36"/>
      <c r="D1445" s="36"/>
      <c r="E1445" s="36"/>
      <c r="F1445" s="36"/>
      <c r="G1445" s="36"/>
      <c r="H1445" s="36"/>
      <c r="I1445" s="36"/>
      <c r="J1445" s="36"/>
      <c r="K1445" s="36"/>
    </row>
    <row r="1446" spans="1:11" x14ac:dyDescent="0.3">
      <c r="A1446" s="36"/>
      <c r="B1446" s="36"/>
      <c r="C1446" s="36"/>
      <c r="D1446" s="36"/>
      <c r="E1446" s="36"/>
      <c r="F1446" s="36"/>
      <c r="G1446" s="36"/>
      <c r="H1446" s="36"/>
      <c r="I1446" s="36"/>
      <c r="J1446" s="36"/>
      <c r="K1446" s="36"/>
    </row>
    <row r="1447" spans="1:11" x14ac:dyDescent="0.3">
      <c r="A1447" s="36"/>
      <c r="B1447" s="36"/>
      <c r="C1447" s="36"/>
      <c r="D1447" s="36"/>
      <c r="E1447" s="36"/>
      <c r="F1447" s="36"/>
      <c r="G1447" s="36"/>
      <c r="H1447" s="36"/>
      <c r="I1447" s="36"/>
      <c r="J1447" s="36"/>
      <c r="K1447" s="36"/>
    </row>
    <row r="1448" spans="1:11" x14ac:dyDescent="0.3">
      <c r="A1448" s="36"/>
      <c r="B1448" s="36"/>
      <c r="C1448" s="36"/>
      <c r="D1448" s="36"/>
      <c r="E1448" s="36"/>
      <c r="F1448" s="36"/>
      <c r="G1448" s="36"/>
      <c r="H1448" s="36"/>
      <c r="I1448" s="36"/>
      <c r="J1448" s="36"/>
      <c r="K1448" s="36"/>
    </row>
    <row r="1449" spans="1:11" x14ac:dyDescent="0.3">
      <c r="A1449" s="36"/>
      <c r="B1449" s="36"/>
      <c r="C1449" s="36"/>
      <c r="D1449" s="36"/>
      <c r="E1449" s="36"/>
      <c r="F1449" s="36"/>
      <c r="G1449" s="36"/>
      <c r="H1449" s="36"/>
      <c r="I1449" s="36"/>
      <c r="J1449" s="36"/>
      <c r="K1449" s="36"/>
    </row>
    <row r="1450" spans="1:11" x14ac:dyDescent="0.3">
      <c r="A1450" s="36"/>
      <c r="B1450" s="36"/>
      <c r="C1450" s="36"/>
      <c r="D1450" s="36"/>
      <c r="E1450" s="36"/>
      <c r="F1450" s="36"/>
      <c r="G1450" s="36"/>
      <c r="H1450" s="36"/>
      <c r="I1450" s="36"/>
      <c r="J1450" s="36"/>
      <c r="K1450" s="36"/>
    </row>
    <row r="1451" spans="1:11" x14ac:dyDescent="0.3">
      <c r="A1451" s="36"/>
      <c r="B1451" s="36"/>
      <c r="C1451" s="36"/>
      <c r="D1451" s="36"/>
      <c r="E1451" s="36"/>
      <c r="F1451" s="36"/>
      <c r="G1451" s="36"/>
      <c r="H1451" s="36"/>
      <c r="I1451" s="36"/>
      <c r="J1451" s="36"/>
      <c r="K1451" s="36"/>
    </row>
    <row r="1452" spans="1:11" x14ac:dyDescent="0.3">
      <c r="A1452" s="36"/>
      <c r="B1452" s="36"/>
      <c r="C1452" s="36"/>
      <c r="D1452" s="36"/>
      <c r="E1452" s="36"/>
      <c r="F1452" s="36"/>
      <c r="G1452" s="36"/>
      <c r="H1452" s="36"/>
      <c r="I1452" s="36"/>
      <c r="J1452" s="36"/>
      <c r="K1452" s="36"/>
    </row>
    <row r="1453" spans="1:11" x14ac:dyDescent="0.3">
      <c r="A1453" s="36"/>
      <c r="B1453" s="36"/>
      <c r="C1453" s="36"/>
      <c r="D1453" s="36"/>
      <c r="E1453" s="36"/>
      <c r="F1453" s="36"/>
      <c r="G1453" s="36"/>
      <c r="H1453" s="36"/>
      <c r="I1453" s="36"/>
      <c r="J1453" s="36"/>
      <c r="K1453" s="36"/>
    </row>
    <row r="1454" spans="1:11" x14ac:dyDescent="0.3">
      <c r="A1454" s="36"/>
      <c r="B1454" s="36"/>
      <c r="C1454" s="36"/>
      <c r="D1454" s="36"/>
      <c r="E1454" s="36"/>
      <c r="F1454" s="36"/>
      <c r="G1454" s="36"/>
      <c r="H1454" s="36"/>
      <c r="I1454" s="36"/>
      <c r="J1454" s="36"/>
      <c r="K1454" s="36"/>
    </row>
    <row r="1455" spans="1:11" x14ac:dyDescent="0.3">
      <c r="A1455" s="36"/>
      <c r="B1455" s="36"/>
      <c r="C1455" s="36"/>
      <c r="D1455" s="36"/>
      <c r="E1455" s="36"/>
      <c r="F1455" s="36"/>
      <c r="G1455" s="36"/>
      <c r="H1455" s="36"/>
      <c r="I1455" s="36"/>
      <c r="J1455" s="36"/>
      <c r="K1455" s="36"/>
    </row>
    <row r="1456" spans="1:11" x14ac:dyDescent="0.3">
      <c r="A1456" s="36"/>
      <c r="B1456" s="36"/>
      <c r="C1456" s="36"/>
      <c r="D1456" s="36"/>
      <c r="E1456" s="36"/>
      <c r="F1456" s="36"/>
      <c r="G1456" s="36"/>
      <c r="H1456" s="36"/>
      <c r="I1456" s="36"/>
      <c r="J1456" s="36"/>
      <c r="K1456" s="36"/>
    </row>
    <row r="1457" spans="1:11" x14ac:dyDescent="0.3">
      <c r="A1457" s="36"/>
      <c r="B1457" s="36"/>
      <c r="C1457" s="36"/>
      <c r="D1457" s="36"/>
      <c r="E1457" s="36"/>
      <c r="F1457" s="36"/>
      <c r="G1457" s="36"/>
      <c r="H1457" s="36"/>
      <c r="I1457" s="36"/>
      <c r="J1457" s="36"/>
      <c r="K1457" s="36"/>
    </row>
    <row r="1458" spans="1:11" x14ac:dyDescent="0.3">
      <c r="A1458" s="36"/>
      <c r="B1458" s="36"/>
      <c r="C1458" s="36"/>
      <c r="D1458" s="36"/>
      <c r="E1458" s="36"/>
      <c r="F1458" s="36"/>
      <c r="G1458" s="36"/>
      <c r="H1458" s="36"/>
      <c r="I1458" s="36"/>
      <c r="J1458" s="36"/>
      <c r="K1458" s="36"/>
    </row>
    <row r="1459" spans="1:11" x14ac:dyDescent="0.3">
      <c r="A1459" s="36"/>
      <c r="B1459" s="36"/>
      <c r="C1459" s="36"/>
      <c r="D1459" s="36"/>
      <c r="E1459" s="36"/>
      <c r="F1459" s="36"/>
      <c r="G1459" s="36"/>
      <c r="H1459" s="36"/>
      <c r="I1459" s="36"/>
      <c r="J1459" s="36"/>
      <c r="K1459" s="36"/>
    </row>
    <row r="1460" spans="1:11" x14ac:dyDescent="0.3">
      <c r="A1460" s="36"/>
      <c r="B1460" s="36"/>
      <c r="C1460" s="36"/>
      <c r="D1460" s="36"/>
      <c r="E1460" s="36"/>
      <c r="F1460" s="36"/>
      <c r="G1460" s="36"/>
      <c r="H1460" s="36"/>
      <c r="I1460" s="36"/>
      <c r="J1460" s="36"/>
      <c r="K1460" s="36"/>
    </row>
    <row r="1461" spans="1:11" x14ac:dyDescent="0.3">
      <c r="A1461" s="36"/>
      <c r="B1461" s="36"/>
      <c r="C1461" s="36"/>
      <c r="D1461" s="36"/>
      <c r="E1461" s="36"/>
      <c r="F1461" s="36"/>
      <c r="G1461" s="36"/>
      <c r="H1461" s="36"/>
      <c r="I1461" s="36"/>
      <c r="J1461" s="36"/>
      <c r="K1461" s="36"/>
    </row>
    <row r="1462" spans="1:11" x14ac:dyDescent="0.3">
      <c r="A1462" s="36"/>
      <c r="B1462" s="36"/>
      <c r="C1462" s="36"/>
      <c r="D1462" s="36"/>
      <c r="E1462" s="36"/>
      <c r="F1462" s="36"/>
      <c r="G1462" s="36"/>
      <c r="H1462" s="36"/>
      <c r="I1462" s="36"/>
      <c r="J1462" s="36"/>
      <c r="K1462" s="36"/>
    </row>
    <row r="1463" spans="1:11" x14ac:dyDescent="0.3">
      <c r="A1463" s="36"/>
      <c r="B1463" s="36"/>
      <c r="C1463" s="36"/>
      <c r="D1463" s="36"/>
      <c r="E1463" s="36"/>
      <c r="F1463" s="36"/>
      <c r="G1463" s="36"/>
      <c r="H1463" s="36"/>
      <c r="I1463" s="36"/>
      <c r="J1463" s="36"/>
      <c r="K1463" s="36"/>
    </row>
    <row r="1464" spans="1:11" x14ac:dyDescent="0.3">
      <c r="A1464" s="36"/>
      <c r="B1464" s="36"/>
      <c r="C1464" s="36"/>
      <c r="D1464" s="36"/>
      <c r="E1464" s="36"/>
      <c r="F1464" s="36"/>
      <c r="G1464" s="36"/>
      <c r="H1464" s="36"/>
      <c r="I1464" s="36"/>
      <c r="J1464" s="36"/>
      <c r="K1464" s="36"/>
    </row>
    <row r="1465" spans="1:11" x14ac:dyDescent="0.3">
      <c r="A1465" s="36"/>
      <c r="B1465" s="36"/>
      <c r="C1465" s="36"/>
      <c r="D1465" s="36"/>
      <c r="E1465" s="36"/>
      <c r="F1465" s="36"/>
      <c r="G1465" s="36"/>
      <c r="H1465" s="36"/>
      <c r="I1465" s="36"/>
      <c r="J1465" s="36"/>
      <c r="K1465" s="36"/>
    </row>
    <row r="1466" spans="1:11" x14ac:dyDescent="0.3">
      <c r="A1466" s="36"/>
      <c r="B1466" s="36"/>
      <c r="C1466" s="36"/>
      <c r="D1466" s="36"/>
      <c r="E1466" s="36"/>
      <c r="F1466" s="36"/>
      <c r="G1466" s="36"/>
      <c r="H1466" s="36"/>
      <c r="I1466" s="36"/>
      <c r="J1466" s="36"/>
      <c r="K1466" s="36"/>
    </row>
    <row r="1467" spans="1:11" x14ac:dyDescent="0.3">
      <c r="A1467" s="36"/>
      <c r="B1467" s="36"/>
      <c r="C1467" s="36"/>
      <c r="D1467" s="36"/>
      <c r="E1467" s="36"/>
      <c r="F1467" s="36"/>
      <c r="G1467" s="36"/>
      <c r="H1467" s="36"/>
      <c r="I1467" s="36"/>
      <c r="J1467" s="36"/>
      <c r="K1467" s="36"/>
    </row>
    <row r="1468" spans="1:11" x14ac:dyDescent="0.3">
      <c r="A1468" s="36"/>
      <c r="B1468" s="36"/>
      <c r="C1468" s="36"/>
      <c r="D1468" s="36"/>
      <c r="E1468" s="36"/>
      <c r="F1468" s="36"/>
      <c r="G1468" s="36"/>
      <c r="H1468" s="36"/>
      <c r="I1468" s="36"/>
      <c r="J1468" s="36"/>
      <c r="K1468" s="36"/>
    </row>
    <row r="1469" spans="1:11" x14ac:dyDescent="0.3">
      <c r="A1469" s="36"/>
      <c r="B1469" s="36"/>
      <c r="C1469" s="36"/>
      <c r="D1469" s="36"/>
      <c r="E1469" s="36"/>
      <c r="F1469" s="36"/>
      <c r="G1469" s="36"/>
      <c r="H1469" s="36"/>
      <c r="I1469" s="36"/>
      <c r="J1469" s="36"/>
      <c r="K1469" s="36"/>
    </row>
    <row r="1470" spans="1:11" x14ac:dyDescent="0.3">
      <c r="A1470" s="36"/>
      <c r="B1470" s="36"/>
      <c r="C1470" s="36"/>
      <c r="D1470" s="36"/>
      <c r="E1470" s="36"/>
      <c r="F1470" s="36"/>
      <c r="G1470" s="36"/>
      <c r="H1470" s="36"/>
      <c r="I1470" s="36"/>
      <c r="J1470" s="36"/>
      <c r="K1470" s="36"/>
    </row>
    <row r="1471" spans="1:11" x14ac:dyDescent="0.3">
      <c r="A1471" s="36"/>
      <c r="B1471" s="36"/>
      <c r="C1471" s="36"/>
      <c r="D1471" s="36"/>
      <c r="E1471" s="36"/>
      <c r="F1471" s="36"/>
      <c r="G1471" s="36"/>
      <c r="H1471" s="36"/>
      <c r="I1471" s="36"/>
      <c r="J1471" s="36"/>
      <c r="K1471" s="36"/>
    </row>
    <row r="1472" spans="1:11" x14ac:dyDescent="0.3">
      <c r="A1472" s="36"/>
      <c r="B1472" s="36"/>
      <c r="C1472" s="36"/>
      <c r="D1472" s="36"/>
      <c r="E1472" s="36"/>
      <c r="F1472" s="36"/>
      <c r="G1472" s="36"/>
      <c r="H1472" s="36"/>
      <c r="I1472" s="36"/>
      <c r="J1472" s="36"/>
      <c r="K1472" s="36"/>
    </row>
    <row r="1473" spans="1:11" x14ac:dyDescent="0.3">
      <c r="A1473" s="36"/>
      <c r="B1473" s="36"/>
      <c r="C1473" s="36"/>
      <c r="D1473" s="36"/>
      <c r="E1473" s="36"/>
      <c r="F1473" s="36"/>
      <c r="G1473" s="36"/>
      <c r="H1473" s="36"/>
      <c r="I1473" s="36"/>
      <c r="J1473" s="36"/>
      <c r="K1473" s="36"/>
    </row>
    <row r="1474" spans="1:11" x14ac:dyDescent="0.3">
      <c r="A1474" s="36"/>
      <c r="B1474" s="36"/>
      <c r="C1474" s="36"/>
      <c r="D1474" s="36"/>
      <c r="E1474" s="36"/>
      <c r="F1474" s="36"/>
      <c r="G1474" s="36"/>
      <c r="H1474" s="36"/>
      <c r="I1474" s="36"/>
      <c r="J1474" s="36"/>
      <c r="K1474" s="36"/>
    </row>
    <row r="1475" spans="1:11" x14ac:dyDescent="0.3">
      <c r="A1475" s="36"/>
      <c r="B1475" s="36"/>
      <c r="C1475" s="36"/>
      <c r="D1475" s="36"/>
      <c r="E1475" s="36"/>
      <c r="F1475" s="36"/>
      <c r="G1475" s="36"/>
      <c r="H1475" s="36"/>
      <c r="I1475" s="36"/>
      <c r="J1475" s="36"/>
      <c r="K1475" s="36"/>
    </row>
    <row r="1476" spans="1:11" x14ac:dyDescent="0.3">
      <c r="A1476" s="36"/>
      <c r="B1476" s="36"/>
      <c r="C1476" s="36"/>
      <c r="D1476" s="36"/>
      <c r="E1476" s="36"/>
      <c r="F1476" s="36"/>
      <c r="G1476" s="36"/>
      <c r="H1476" s="36"/>
      <c r="I1476" s="36"/>
      <c r="J1476" s="36"/>
      <c r="K1476" s="36"/>
    </row>
    <row r="1477" spans="1:11" x14ac:dyDescent="0.3">
      <c r="A1477" s="36"/>
      <c r="B1477" s="36"/>
      <c r="C1477" s="36"/>
      <c r="D1477" s="36"/>
      <c r="E1477" s="36"/>
      <c r="F1477" s="36"/>
      <c r="G1477" s="36"/>
      <c r="H1477" s="36"/>
      <c r="I1477" s="36"/>
      <c r="J1477" s="36"/>
      <c r="K1477" s="36"/>
    </row>
    <row r="1478" spans="1:11" x14ac:dyDescent="0.3">
      <c r="A1478" s="36"/>
      <c r="B1478" s="36"/>
      <c r="C1478" s="36"/>
      <c r="D1478" s="36"/>
      <c r="E1478" s="36"/>
      <c r="F1478" s="36"/>
      <c r="G1478" s="36"/>
      <c r="H1478" s="36"/>
      <c r="I1478" s="36"/>
      <c r="J1478" s="36"/>
      <c r="K1478" s="36"/>
    </row>
    <row r="1479" spans="1:11" x14ac:dyDescent="0.3">
      <c r="A1479" s="36"/>
      <c r="B1479" s="36"/>
      <c r="C1479" s="36"/>
      <c r="D1479" s="36"/>
      <c r="E1479" s="36"/>
      <c r="F1479" s="36"/>
      <c r="G1479" s="36"/>
      <c r="H1479" s="36"/>
      <c r="I1479" s="36"/>
      <c r="J1479" s="36"/>
      <c r="K1479" s="36"/>
    </row>
    <row r="1480" spans="1:11" x14ac:dyDescent="0.3">
      <c r="A1480" s="36"/>
      <c r="B1480" s="36"/>
      <c r="C1480" s="36"/>
      <c r="D1480" s="36"/>
      <c r="E1480" s="36"/>
      <c r="F1480" s="36"/>
      <c r="G1480" s="36"/>
      <c r="H1480" s="36"/>
      <c r="I1480" s="36"/>
      <c r="J1480" s="36"/>
      <c r="K1480" s="36"/>
    </row>
    <row r="1481" spans="1:11" x14ac:dyDescent="0.3">
      <c r="A1481" s="36"/>
      <c r="B1481" s="36"/>
      <c r="C1481" s="36"/>
      <c r="D1481" s="36"/>
      <c r="E1481" s="36"/>
      <c r="F1481" s="36"/>
      <c r="G1481" s="36"/>
      <c r="H1481" s="36"/>
      <c r="I1481" s="36"/>
      <c r="J1481" s="36"/>
      <c r="K1481" s="36"/>
    </row>
    <row r="1482" spans="1:11" x14ac:dyDescent="0.3">
      <c r="A1482" s="36"/>
      <c r="B1482" s="36"/>
      <c r="C1482" s="36"/>
      <c r="D1482" s="36"/>
      <c r="E1482" s="36"/>
      <c r="F1482" s="36"/>
      <c r="G1482" s="36"/>
      <c r="H1482" s="36"/>
      <c r="I1482" s="36"/>
      <c r="J1482" s="36"/>
      <c r="K1482" s="36"/>
    </row>
    <row r="1483" spans="1:11" x14ac:dyDescent="0.3">
      <c r="A1483" s="36"/>
      <c r="B1483" s="36"/>
      <c r="C1483" s="36"/>
      <c r="D1483" s="36"/>
      <c r="E1483" s="36"/>
      <c r="F1483" s="36"/>
      <c r="G1483" s="36"/>
      <c r="H1483" s="36"/>
      <c r="I1483" s="36"/>
      <c r="J1483" s="36"/>
      <c r="K1483" s="36"/>
    </row>
    <row r="1484" spans="1:11" x14ac:dyDescent="0.3">
      <c r="A1484" s="36"/>
      <c r="B1484" s="36"/>
      <c r="C1484" s="36"/>
      <c r="D1484" s="36"/>
      <c r="E1484" s="36"/>
      <c r="F1484" s="36"/>
      <c r="G1484" s="36"/>
      <c r="H1484" s="36"/>
      <c r="I1484" s="36"/>
      <c r="J1484" s="36"/>
      <c r="K1484" s="36"/>
    </row>
    <row r="1485" spans="1:11" x14ac:dyDescent="0.3">
      <c r="A1485" s="36"/>
      <c r="B1485" s="36"/>
      <c r="C1485" s="36"/>
      <c r="D1485" s="36"/>
      <c r="E1485" s="36"/>
      <c r="F1485" s="36"/>
      <c r="G1485" s="36"/>
      <c r="H1485" s="36"/>
      <c r="I1485" s="36"/>
      <c r="J1485" s="36"/>
      <c r="K1485" s="36"/>
    </row>
    <row r="1486" spans="1:11" x14ac:dyDescent="0.3">
      <c r="A1486" s="36"/>
      <c r="B1486" s="36"/>
      <c r="C1486" s="36"/>
      <c r="D1486" s="36"/>
      <c r="E1486" s="36"/>
      <c r="F1486" s="36"/>
      <c r="G1486" s="36"/>
      <c r="H1486" s="36"/>
      <c r="I1486" s="36"/>
      <c r="J1486" s="36"/>
      <c r="K1486" s="36"/>
    </row>
    <row r="1487" spans="1:11" x14ac:dyDescent="0.3">
      <c r="A1487" s="36"/>
      <c r="B1487" s="36"/>
      <c r="C1487" s="36"/>
      <c r="D1487" s="36"/>
      <c r="E1487" s="36"/>
      <c r="F1487" s="36"/>
      <c r="G1487" s="36"/>
      <c r="H1487" s="36"/>
      <c r="I1487" s="36"/>
      <c r="J1487" s="36"/>
      <c r="K1487" s="36"/>
    </row>
    <row r="1488" spans="1:11" x14ac:dyDescent="0.3">
      <c r="A1488" s="36"/>
      <c r="B1488" s="36"/>
      <c r="C1488" s="36"/>
      <c r="D1488" s="36"/>
      <c r="E1488" s="36"/>
      <c r="F1488" s="36"/>
      <c r="G1488" s="36"/>
      <c r="H1488" s="36"/>
      <c r="I1488" s="36"/>
      <c r="J1488" s="36"/>
      <c r="K1488" s="36"/>
    </row>
    <row r="1489" spans="1:11" x14ac:dyDescent="0.3">
      <c r="A1489" s="36"/>
      <c r="B1489" s="36"/>
      <c r="C1489" s="36"/>
      <c r="D1489" s="36"/>
      <c r="E1489" s="36"/>
      <c r="F1489" s="36"/>
      <c r="G1489" s="36"/>
      <c r="H1489" s="36"/>
      <c r="I1489" s="36"/>
      <c r="J1489" s="36"/>
      <c r="K1489" s="36"/>
    </row>
    <row r="1490" spans="1:11" x14ac:dyDescent="0.3">
      <c r="A1490" s="36"/>
      <c r="B1490" s="36"/>
      <c r="C1490" s="36"/>
      <c r="D1490" s="36"/>
      <c r="E1490" s="36"/>
      <c r="F1490" s="36"/>
      <c r="G1490" s="36"/>
      <c r="H1490" s="36"/>
      <c r="I1490" s="36"/>
      <c r="J1490" s="36"/>
      <c r="K1490" s="36"/>
    </row>
    <row r="1491" spans="1:11" x14ac:dyDescent="0.3">
      <c r="A1491" s="36"/>
      <c r="B1491" s="36"/>
      <c r="C1491" s="36"/>
      <c r="D1491" s="36"/>
      <c r="E1491" s="36"/>
      <c r="F1491" s="36"/>
      <c r="G1491" s="36"/>
      <c r="H1491" s="36"/>
      <c r="I1491" s="36"/>
      <c r="J1491" s="36"/>
      <c r="K1491" s="36"/>
    </row>
    <row r="1492" spans="1:11" x14ac:dyDescent="0.3">
      <c r="A1492" s="36"/>
      <c r="B1492" s="36"/>
      <c r="C1492" s="36"/>
      <c r="D1492" s="36"/>
      <c r="E1492" s="36"/>
      <c r="F1492" s="36"/>
      <c r="G1492" s="36"/>
      <c r="H1492" s="36"/>
      <c r="I1492" s="36"/>
      <c r="J1492" s="36"/>
      <c r="K1492" s="36"/>
    </row>
    <row r="1493" spans="1:11" x14ac:dyDescent="0.3">
      <c r="A1493" s="36"/>
      <c r="B1493" s="36"/>
      <c r="C1493" s="36"/>
      <c r="D1493" s="36"/>
      <c r="E1493" s="36"/>
      <c r="F1493" s="36"/>
      <c r="G1493" s="36"/>
      <c r="H1493" s="36"/>
      <c r="I1493" s="36"/>
      <c r="J1493" s="36"/>
      <c r="K1493" s="36"/>
    </row>
    <row r="1494" spans="1:11" x14ac:dyDescent="0.3">
      <c r="A1494" s="36"/>
      <c r="B1494" s="36"/>
      <c r="C1494" s="36"/>
      <c r="D1494" s="36"/>
      <c r="E1494" s="36"/>
      <c r="F1494" s="36"/>
      <c r="G1494" s="36"/>
      <c r="H1494" s="36"/>
      <c r="I1494" s="36"/>
      <c r="J1494" s="36"/>
      <c r="K1494" s="36"/>
    </row>
    <row r="1495" spans="1:11" x14ac:dyDescent="0.3">
      <c r="A1495" s="36"/>
      <c r="B1495" s="36"/>
      <c r="C1495" s="36"/>
      <c r="D1495" s="36"/>
      <c r="E1495" s="36"/>
      <c r="F1495" s="36"/>
      <c r="G1495" s="36"/>
      <c r="H1495" s="36"/>
      <c r="I1495" s="36"/>
      <c r="J1495" s="36"/>
      <c r="K1495" s="36"/>
    </row>
    <row r="1496" spans="1:11" x14ac:dyDescent="0.3">
      <c r="A1496" s="36"/>
      <c r="B1496" s="36"/>
      <c r="C1496" s="36"/>
      <c r="D1496" s="36"/>
      <c r="E1496" s="36"/>
      <c r="F1496" s="36"/>
      <c r="G1496" s="36"/>
      <c r="H1496" s="36"/>
      <c r="I1496" s="36"/>
      <c r="J1496" s="36"/>
      <c r="K1496" s="36"/>
    </row>
    <row r="1497" spans="1:11" x14ac:dyDescent="0.3">
      <c r="A1497" s="36"/>
      <c r="B1497" s="36"/>
      <c r="C1497" s="36"/>
      <c r="D1497" s="36"/>
      <c r="E1497" s="36"/>
      <c r="F1497" s="36"/>
      <c r="G1497" s="36"/>
      <c r="H1497" s="36"/>
      <c r="I1497" s="36"/>
      <c r="J1497" s="36"/>
      <c r="K1497" s="36"/>
    </row>
    <row r="1498" spans="1:11" x14ac:dyDescent="0.3">
      <c r="A1498" s="36"/>
      <c r="B1498" s="36"/>
      <c r="C1498" s="36"/>
      <c r="D1498" s="36"/>
      <c r="E1498" s="36"/>
      <c r="F1498" s="36"/>
      <c r="G1498" s="36"/>
      <c r="H1498" s="36"/>
      <c r="I1498" s="36"/>
      <c r="J1498" s="36"/>
      <c r="K1498" s="36"/>
    </row>
    <row r="1499" spans="1:11" x14ac:dyDescent="0.3">
      <c r="A1499" s="36"/>
      <c r="B1499" s="36"/>
      <c r="C1499" s="36"/>
      <c r="D1499" s="36"/>
      <c r="E1499" s="36"/>
      <c r="F1499" s="36"/>
      <c r="G1499" s="36"/>
      <c r="H1499" s="36"/>
      <c r="I1499" s="36"/>
      <c r="J1499" s="36"/>
      <c r="K1499" s="36"/>
    </row>
    <row r="1500" spans="1:11" x14ac:dyDescent="0.3">
      <c r="A1500" s="36"/>
      <c r="B1500" s="36"/>
      <c r="C1500" s="36"/>
      <c r="D1500" s="36"/>
      <c r="E1500" s="36"/>
      <c r="F1500" s="36"/>
      <c r="G1500" s="36"/>
      <c r="H1500" s="36"/>
      <c r="I1500" s="36"/>
      <c r="J1500" s="36"/>
      <c r="K1500" s="36"/>
    </row>
    <row r="1501" spans="1:11" x14ac:dyDescent="0.3">
      <c r="A1501" s="36"/>
      <c r="B1501" s="36"/>
      <c r="C1501" s="36"/>
      <c r="D1501" s="36"/>
      <c r="E1501" s="36"/>
      <c r="F1501" s="36"/>
      <c r="G1501" s="36"/>
      <c r="H1501" s="36"/>
      <c r="I1501" s="36"/>
      <c r="J1501" s="36"/>
      <c r="K1501" s="36"/>
    </row>
    <row r="1502" spans="1:11" x14ac:dyDescent="0.3">
      <c r="A1502" s="36"/>
      <c r="B1502" s="36"/>
      <c r="C1502" s="36"/>
      <c r="D1502" s="36"/>
      <c r="E1502" s="36"/>
      <c r="F1502" s="36"/>
      <c r="G1502" s="36"/>
      <c r="H1502" s="36"/>
      <c r="I1502" s="36"/>
      <c r="J1502" s="36"/>
      <c r="K1502" s="36"/>
    </row>
    <row r="1503" spans="1:11" x14ac:dyDescent="0.3">
      <c r="A1503" s="36"/>
      <c r="B1503" s="36"/>
      <c r="C1503" s="36"/>
      <c r="D1503" s="36"/>
      <c r="E1503" s="36"/>
      <c r="F1503" s="36"/>
      <c r="G1503" s="36"/>
      <c r="H1503" s="36"/>
      <c r="I1503" s="36"/>
      <c r="J1503" s="36"/>
      <c r="K1503" s="36"/>
    </row>
    <row r="1504" spans="1:11" x14ac:dyDescent="0.3">
      <c r="A1504" s="36"/>
      <c r="B1504" s="36"/>
      <c r="C1504" s="36"/>
      <c r="D1504" s="36"/>
      <c r="E1504" s="36"/>
      <c r="F1504" s="36"/>
      <c r="G1504" s="36"/>
      <c r="H1504" s="36"/>
      <c r="I1504" s="36"/>
      <c r="J1504" s="36"/>
      <c r="K1504" s="36"/>
    </row>
    <row r="1505" spans="1:11" x14ac:dyDescent="0.3">
      <c r="A1505" s="36"/>
      <c r="B1505" s="36"/>
      <c r="C1505" s="36"/>
      <c r="D1505" s="36"/>
      <c r="E1505" s="36"/>
      <c r="F1505" s="36"/>
      <c r="G1505" s="36"/>
      <c r="H1505" s="36"/>
      <c r="I1505" s="36"/>
      <c r="J1505" s="36"/>
      <c r="K1505" s="36"/>
    </row>
    <row r="1506" spans="1:11" x14ac:dyDescent="0.3">
      <c r="A1506" s="36"/>
      <c r="B1506" s="36"/>
      <c r="C1506" s="36"/>
      <c r="D1506" s="36"/>
      <c r="E1506" s="36"/>
      <c r="F1506" s="36"/>
      <c r="G1506" s="36"/>
      <c r="H1506" s="36"/>
      <c r="I1506" s="36"/>
      <c r="J1506" s="36"/>
      <c r="K1506" s="36"/>
    </row>
    <row r="1507" spans="1:11" x14ac:dyDescent="0.3">
      <c r="A1507" s="36"/>
      <c r="B1507" s="36"/>
      <c r="C1507" s="36"/>
      <c r="D1507" s="36"/>
      <c r="E1507" s="36"/>
      <c r="F1507" s="36"/>
      <c r="G1507" s="36"/>
      <c r="H1507" s="36"/>
      <c r="I1507" s="36"/>
      <c r="J1507" s="36"/>
      <c r="K1507" s="36"/>
    </row>
    <row r="1508" spans="1:11" x14ac:dyDescent="0.3">
      <c r="A1508" s="36"/>
      <c r="B1508" s="36"/>
      <c r="C1508" s="36"/>
      <c r="D1508" s="36"/>
      <c r="E1508" s="36"/>
      <c r="F1508" s="36"/>
      <c r="G1508" s="36"/>
      <c r="H1508" s="36"/>
      <c r="I1508" s="36"/>
      <c r="J1508" s="36"/>
      <c r="K1508" s="36"/>
    </row>
    <row r="1509" spans="1:11" x14ac:dyDescent="0.3">
      <c r="A1509" s="36"/>
      <c r="B1509" s="36"/>
      <c r="C1509" s="36"/>
      <c r="D1509" s="36"/>
      <c r="E1509" s="36"/>
      <c r="F1509" s="36"/>
      <c r="G1509" s="36"/>
      <c r="H1509" s="36"/>
      <c r="I1509" s="36"/>
      <c r="J1509" s="36"/>
      <c r="K1509" s="36"/>
    </row>
    <row r="1510" spans="1:11" x14ac:dyDescent="0.3">
      <c r="A1510" s="36"/>
      <c r="B1510" s="36"/>
      <c r="C1510" s="36"/>
      <c r="D1510" s="36"/>
      <c r="E1510" s="36"/>
      <c r="F1510" s="36"/>
      <c r="G1510" s="36"/>
      <c r="H1510" s="36"/>
      <c r="I1510" s="36"/>
      <c r="J1510" s="36"/>
      <c r="K1510" s="36"/>
    </row>
    <row r="1511" spans="1:11" x14ac:dyDescent="0.3">
      <c r="A1511" s="36"/>
      <c r="B1511" s="36"/>
      <c r="C1511" s="36"/>
      <c r="D1511" s="36"/>
      <c r="E1511" s="36"/>
      <c r="F1511" s="36"/>
      <c r="G1511" s="36"/>
      <c r="H1511" s="36"/>
      <c r="I1511" s="36"/>
      <c r="J1511" s="36"/>
      <c r="K1511" s="36"/>
    </row>
    <row r="1512" spans="1:11" x14ac:dyDescent="0.3">
      <c r="A1512" s="36"/>
      <c r="B1512" s="36"/>
      <c r="C1512" s="36"/>
      <c r="D1512" s="36"/>
      <c r="E1512" s="36"/>
      <c r="F1512" s="36"/>
      <c r="G1512" s="36"/>
      <c r="H1512" s="36"/>
      <c r="I1512" s="36"/>
      <c r="J1512" s="36"/>
      <c r="K1512" s="36"/>
    </row>
    <row r="1513" spans="1:11" x14ac:dyDescent="0.3">
      <c r="A1513" s="36"/>
      <c r="B1513" s="36"/>
      <c r="C1513" s="36"/>
      <c r="D1513" s="36"/>
      <c r="E1513" s="36"/>
      <c r="F1513" s="36"/>
      <c r="G1513" s="36"/>
      <c r="H1513" s="36"/>
      <c r="I1513" s="36"/>
      <c r="J1513" s="36"/>
      <c r="K1513" s="36"/>
    </row>
    <row r="1514" spans="1:11" x14ac:dyDescent="0.3">
      <c r="A1514" s="36"/>
      <c r="B1514" s="36"/>
      <c r="C1514" s="36"/>
      <c r="D1514" s="36"/>
      <c r="E1514" s="36"/>
      <c r="F1514" s="36"/>
      <c r="G1514" s="36"/>
      <c r="H1514" s="36"/>
      <c r="I1514" s="36"/>
      <c r="J1514" s="36"/>
      <c r="K1514" s="36"/>
    </row>
    <row r="1515" spans="1:11" x14ac:dyDescent="0.3">
      <c r="A1515" s="36"/>
      <c r="B1515" s="36"/>
      <c r="C1515" s="36"/>
      <c r="D1515" s="36"/>
      <c r="E1515" s="36"/>
      <c r="F1515" s="36"/>
      <c r="G1515" s="36"/>
      <c r="H1515" s="36"/>
      <c r="I1515" s="36"/>
      <c r="J1515" s="36"/>
      <c r="K1515" s="36"/>
    </row>
    <row r="1516" spans="1:11" x14ac:dyDescent="0.3">
      <c r="A1516" s="36"/>
      <c r="B1516" s="36"/>
      <c r="C1516" s="36"/>
      <c r="D1516" s="36"/>
      <c r="E1516" s="36"/>
      <c r="F1516" s="36"/>
      <c r="G1516" s="36"/>
      <c r="H1516" s="36"/>
      <c r="I1516" s="36"/>
      <c r="J1516" s="36"/>
      <c r="K1516" s="36"/>
    </row>
    <row r="1517" spans="1:11" x14ac:dyDescent="0.3">
      <c r="A1517" s="36"/>
      <c r="B1517" s="36"/>
      <c r="C1517" s="36"/>
      <c r="D1517" s="36"/>
      <c r="E1517" s="36"/>
      <c r="F1517" s="36"/>
      <c r="G1517" s="36"/>
      <c r="H1517" s="36"/>
      <c r="I1517" s="36"/>
      <c r="J1517" s="36"/>
      <c r="K1517" s="36"/>
    </row>
    <row r="1518" spans="1:11" x14ac:dyDescent="0.3">
      <c r="A1518" s="36"/>
      <c r="B1518" s="36"/>
      <c r="C1518" s="36"/>
      <c r="D1518" s="36"/>
      <c r="E1518" s="36"/>
      <c r="F1518" s="36"/>
      <c r="G1518" s="36"/>
      <c r="H1518" s="36"/>
      <c r="I1518" s="36"/>
      <c r="J1518" s="36"/>
      <c r="K1518" s="36"/>
    </row>
    <row r="1519" spans="1:11" x14ac:dyDescent="0.3">
      <c r="A1519" s="36"/>
      <c r="B1519" s="36"/>
      <c r="C1519" s="36"/>
      <c r="D1519" s="36"/>
      <c r="E1519" s="36"/>
      <c r="F1519" s="36"/>
      <c r="G1519" s="36"/>
      <c r="H1519" s="36"/>
      <c r="I1519" s="36"/>
      <c r="J1519" s="36"/>
      <c r="K1519" s="36"/>
    </row>
    <row r="1520" spans="1:11" x14ac:dyDescent="0.3">
      <c r="A1520" s="36"/>
      <c r="B1520" s="36"/>
      <c r="C1520" s="36"/>
      <c r="D1520" s="36"/>
      <c r="E1520" s="36"/>
      <c r="F1520" s="36"/>
      <c r="G1520" s="36"/>
      <c r="H1520" s="36"/>
      <c r="I1520" s="36"/>
      <c r="J1520" s="36"/>
      <c r="K1520" s="36"/>
    </row>
    <row r="1521" spans="1:11" x14ac:dyDescent="0.3">
      <c r="A1521" s="36"/>
      <c r="B1521" s="36"/>
      <c r="C1521" s="36"/>
      <c r="D1521" s="36"/>
      <c r="E1521" s="36"/>
      <c r="F1521" s="36"/>
      <c r="G1521" s="36"/>
      <c r="H1521" s="36"/>
      <c r="I1521" s="36"/>
      <c r="J1521" s="36"/>
      <c r="K1521" s="36"/>
    </row>
    <row r="1522" spans="1:11" x14ac:dyDescent="0.3">
      <c r="A1522" s="36"/>
      <c r="B1522" s="36"/>
      <c r="C1522" s="36"/>
      <c r="D1522" s="36"/>
      <c r="E1522" s="36"/>
      <c r="F1522" s="36"/>
      <c r="G1522" s="36"/>
      <c r="H1522" s="36"/>
      <c r="I1522" s="36"/>
      <c r="J1522" s="36"/>
      <c r="K1522" s="36"/>
    </row>
    <row r="1523" spans="1:11" x14ac:dyDescent="0.3">
      <c r="A1523" s="36"/>
      <c r="B1523" s="36"/>
      <c r="C1523" s="36"/>
      <c r="D1523" s="36"/>
      <c r="E1523" s="36"/>
      <c r="F1523" s="36"/>
      <c r="G1523" s="36"/>
      <c r="H1523" s="36"/>
      <c r="I1523" s="36"/>
      <c r="J1523" s="36"/>
      <c r="K1523" s="36"/>
    </row>
    <row r="1524" spans="1:11" x14ac:dyDescent="0.3">
      <c r="A1524" s="36"/>
      <c r="B1524" s="36"/>
      <c r="C1524" s="36"/>
      <c r="D1524" s="36"/>
      <c r="E1524" s="36"/>
      <c r="F1524" s="36"/>
      <c r="G1524" s="36"/>
      <c r="H1524" s="36"/>
      <c r="I1524" s="36"/>
      <c r="J1524" s="36"/>
      <c r="K1524" s="36"/>
    </row>
    <row r="1525" spans="1:11" x14ac:dyDescent="0.3">
      <c r="A1525" s="36"/>
      <c r="B1525" s="36"/>
      <c r="C1525" s="36"/>
      <c r="D1525" s="36"/>
      <c r="E1525" s="36"/>
      <c r="F1525" s="36"/>
      <c r="G1525" s="36"/>
      <c r="H1525" s="36"/>
      <c r="I1525" s="36"/>
      <c r="J1525" s="36"/>
      <c r="K1525" s="36"/>
    </row>
    <row r="1526" spans="1:11" x14ac:dyDescent="0.3">
      <c r="A1526" s="36"/>
      <c r="B1526" s="36"/>
      <c r="C1526" s="36"/>
      <c r="D1526" s="36"/>
      <c r="E1526" s="36"/>
      <c r="F1526" s="36"/>
      <c r="G1526" s="36"/>
      <c r="H1526" s="36"/>
      <c r="I1526" s="36"/>
      <c r="J1526" s="36"/>
      <c r="K1526" s="36"/>
    </row>
    <row r="1527" spans="1:11" x14ac:dyDescent="0.3">
      <c r="A1527" s="36"/>
      <c r="B1527" s="36"/>
      <c r="C1527" s="36"/>
      <c r="D1527" s="36"/>
      <c r="E1527" s="36"/>
      <c r="F1527" s="36"/>
      <c r="G1527" s="36"/>
      <c r="H1527" s="36"/>
      <c r="I1527" s="36"/>
      <c r="J1527" s="36"/>
      <c r="K1527" s="36"/>
    </row>
    <row r="1528" spans="1:11" x14ac:dyDescent="0.3">
      <c r="A1528" s="36"/>
      <c r="B1528" s="36"/>
      <c r="C1528" s="36"/>
      <c r="D1528" s="36"/>
      <c r="E1528" s="36"/>
      <c r="F1528" s="36"/>
      <c r="G1528" s="36"/>
      <c r="H1528" s="36"/>
      <c r="I1528" s="36"/>
      <c r="J1528" s="36"/>
      <c r="K1528" s="36"/>
    </row>
    <row r="1529" spans="1:11" x14ac:dyDescent="0.3">
      <c r="A1529" s="36"/>
      <c r="B1529" s="36"/>
      <c r="C1529" s="36"/>
      <c r="D1529" s="36"/>
      <c r="E1529" s="36"/>
      <c r="F1529" s="36"/>
      <c r="G1529" s="36"/>
      <c r="H1529" s="36"/>
      <c r="I1529" s="36"/>
      <c r="J1529" s="36"/>
      <c r="K1529" s="36"/>
    </row>
    <row r="1530" spans="1:11" x14ac:dyDescent="0.3">
      <c r="A1530" s="36"/>
      <c r="B1530" s="36"/>
      <c r="C1530" s="36"/>
      <c r="D1530" s="36"/>
      <c r="E1530" s="36"/>
      <c r="F1530" s="36"/>
      <c r="G1530" s="36"/>
      <c r="H1530" s="36"/>
      <c r="I1530" s="36"/>
      <c r="J1530" s="36"/>
      <c r="K1530" s="36"/>
    </row>
    <row r="1531" spans="1:11" x14ac:dyDescent="0.3">
      <c r="A1531" s="36"/>
      <c r="B1531" s="36"/>
      <c r="C1531" s="36"/>
      <c r="D1531" s="36"/>
      <c r="E1531" s="36"/>
      <c r="F1531" s="36"/>
      <c r="G1531" s="36"/>
      <c r="H1531" s="36"/>
      <c r="I1531" s="36"/>
      <c r="J1531" s="36"/>
      <c r="K1531" s="36"/>
    </row>
    <row r="1532" spans="1:11" x14ac:dyDescent="0.3">
      <c r="A1532" s="36"/>
      <c r="B1532" s="36"/>
      <c r="C1532" s="36"/>
      <c r="D1532" s="36"/>
      <c r="E1532" s="36"/>
      <c r="F1532" s="36"/>
      <c r="G1532" s="36"/>
      <c r="H1532" s="36"/>
      <c r="I1532" s="36"/>
      <c r="J1532" s="36"/>
      <c r="K1532" s="36"/>
    </row>
    <row r="1533" spans="1:11" x14ac:dyDescent="0.3">
      <c r="A1533" s="36"/>
      <c r="B1533" s="36"/>
      <c r="C1533" s="36"/>
      <c r="D1533" s="36"/>
      <c r="E1533" s="36"/>
      <c r="F1533" s="36"/>
      <c r="G1533" s="36"/>
      <c r="H1533" s="36"/>
      <c r="I1533" s="36"/>
      <c r="J1533" s="36"/>
      <c r="K1533" s="36"/>
    </row>
    <row r="1534" spans="1:11" x14ac:dyDescent="0.3">
      <c r="A1534" s="36"/>
      <c r="B1534" s="36"/>
      <c r="C1534" s="36"/>
      <c r="D1534" s="36"/>
      <c r="E1534" s="36"/>
      <c r="F1534" s="36"/>
      <c r="G1534" s="36"/>
      <c r="H1534" s="36"/>
      <c r="I1534" s="36"/>
      <c r="J1534" s="36"/>
      <c r="K1534" s="36"/>
    </row>
    <row r="1535" spans="1:11" x14ac:dyDescent="0.3">
      <c r="A1535" s="36"/>
      <c r="B1535" s="36"/>
      <c r="C1535" s="36"/>
      <c r="D1535" s="36"/>
      <c r="E1535" s="36"/>
      <c r="F1535" s="36"/>
      <c r="G1535" s="36"/>
      <c r="H1535" s="36"/>
      <c r="I1535" s="36"/>
      <c r="J1535" s="36"/>
      <c r="K1535" s="36"/>
    </row>
    <row r="1536" spans="1:11" x14ac:dyDescent="0.3">
      <c r="A1536" s="36"/>
      <c r="B1536" s="36"/>
      <c r="C1536" s="36"/>
      <c r="D1536" s="36"/>
      <c r="E1536" s="36"/>
      <c r="F1536" s="36"/>
      <c r="G1536" s="36"/>
      <c r="H1536" s="36"/>
      <c r="I1536" s="36"/>
      <c r="J1536" s="36"/>
      <c r="K1536" s="36"/>
    </row>
    <row r="1537" spans="1:11" x14ac:dyDescent="0.3">
      <c r="A1537" s="36"/>
      <c r="B1537" s="36"/>
      <c r="C1537" s="36"/>
      <c r="D1537" s="36"/>
      <c r="E1537" s="36"/>
      <c r="F1537" s="36"/>
      <c r="G1537" s="36"/>
      <c r="H1537" s="36"/>
      <c r="I1537" s="36"/>
      <c r="J1537" s="36"/>
      <c r="K1537" s="36"/>
    </row>
    <row r="1538" spans="1:11" x14ac:dyDescent="0.3">
      <c r="A1538" s="36"/>
      <c r="B1538" s="36"/>
      <c r="C1538" s="36"/>
      <c r="D1538" s="36"/>
      <c r="E1538" s="36"/>
      <c r="F1538" s="36"/>
      <c r="G1538" s="36"/>
      <c r="H1538" s="36"/>
      <c r="I1538" s="36"/>
      <c r="J1538" s="36"/>
      <c r="K1538" s="36"/>
    </row>
    <row r="1539" spans="1:11" x14ac:dyDescent="0.3">
      <c r="A1539" s="36"/>
      <c r="B1539" s="36"/>
      <c r="C1539" s="36"/>
      <c r="D1539" s="36"/>
      <c r="E1539" s="36"/>
      <c r="F1539" s="36"/>
      <c r="G1539" s="36"/>
      <c r="H1539" s="36"/>
      <c r="I1539" s="36"/>
      <c r="J1539" s="36"/>
      <c r="K1539" s="36"/>
    </row>
    <row r="1540" spans="1:11" x14ac:dyDescent="0.3">
      <c r="A1540" s="36"/>
      <c r="B1540" s="36"/>
      <c r="C1540" s="36"/>
      <c r="D1540" s="36"/>
      <c r="E1540" s="36"/>
      <c r="F1540" s="36"/>
      <c r="G1540" s="36"/>
      <c r="H1540" s="36"/>
      <c r="I1540" s="36"/>
      <c r="J1540" s="36"/>
      <c r="K1540" s="36"/>
    </row>
    <row r="1541" spans="1:11" x14ac:dyDescent="0.3">
      <c r="A1541" s="36"/>
      <c r="B1541" s="36"/>
      <c r="C1541" s="36"/>
      <c r="D1541" s="36"/>
      <c r="E1541" s="36"/>
      <c r="F1541" s="36"/>
      <c r="G1541" s="36"/>
      <c r="H1541" s="36"/>
      <c r="I1541" s="36"/>
      <c r="J1541" s="36"/>
      <c r="K1541" s="36"/>
    </row>
    <row r="1542" spans="1:11" x14ac:dyDescent="0.3">
      <c r="A1542" s="36"/>
      <c r="B1542" s="36"/>
      <c r="C1542" s="36"/>
      <c r="D1542" s="36"/>
      <c r="E1542" s="36"/>
      <c r="F1542" s="36"/>
      <c r="G1542" s="36"/>
      <c r="H1542" s="36"/>
      <c r="I1542" s="36"/>
      <c r="J1542" s="36"/>
      <c r="K1542" s="36"/>
    </row>
    <row r="1543" spans="1:11" x14ac:dyDescent="0.3">
      <c r="A1543" s="36"/>
      <c r="B1543" s="36"/>
      <c r="C1543" s="36"/>
      <c r="D1543" s="36"/>
      <c r="E1543" s="36"/>
      <c r="F1543" s="36"/>
      <c r="G1543" s="36"/>
      <c r="H1543" s="36"/>
      <c r="I1543" s="36"/>
      <c r="J1543" s="36"/>
      <c r="K1543" s="36"/>
    </row>
    <row r="1544" spans="1:11" x14ac:dyDescent="0.3">
      <c r="A1544" s="36"/>
      <c r="B1544" s="36"/>
      <c r="C1544" s="36"/>
      <c r="D1544" s="36"/>
      <c r="E1544" s="36"/>
      <c r="F1544" s="36"/>
      <c r="G1544" s="36"/>
      <c r="H1544" s="36"/>
      <c r="I1544" s="36"/>
      <c r="J1544" s="36"/>
      <c r="K1544" s="36"/>
    </row>
    <row r="1545" spans="1:11" x14ac:dyDescent="0.3">
      <c r="A1545" s="36"/>
      <c r="B1545" s="36"/>
      <c r="C1545" s="36"/>
      <c r="D1545" s="36"/>
      <c r="E1545" s="36"/>
      <c r="F1545" s="36"/>
      <c r="G1545" s="36"/>
      <c r="H1545" s="36"/>
      <c r="I1545" s="36"/>
      <c r="J1545" s="36"/>
      <c r="K1545" s="36"/>
    </row>
    <row r="1546" spans="1:11" x14ac:dyDescent="0.3">
      <c r="A1546" s="36"/>
      <c r="B1546" s="36"/>
      <c r="C1546" s="36"/>
      <c r="D1546" s="36"/>
      <c r="E1546" s="36"/>
      <c r="F1546" s="36"/>
      <c r="G1546" s="36"/>
      <c r="H1546" s="36"/>
      <c r="I1546" s="36"/>
      <c r="J1546" s="36"/>
      <c r="K1546" s="36"/>
    </row>
    <row r="1547" spans="1:11" x14ac:dyDescent="0.3">
      <c r="A1547" s="36"/>
      <c r="B1547" s="36"/>
      <c r="C1547" s="36"/>
      <c r="D1547" s="36"/>
      <c r="E1547" s="36"/>
      <c r="F1547" s="36"/>
      <c r="G1547" s="36"/>
      <c r="H1547" s="36"/>
      <c r="I1547" s="36"/>
      <c r="J1547" s="36"/>
      <c r="K1547" s="36"/>
    </row>
    <row r="1548" spans="1:11" x14ac:dyDescent="0.3">
      <c r="A1548" s="36"/>
      <c r="B1548" s="36"/>
      <c r="C1548" s="36"/>
      <c r="D1548" s="36"/>
      <c r="E1548" s="36"/>
      <c r="F1548" s="36"/>
      <c r="G1548" s="36"/>
      <c r="H1548" s="36"/>
      <c r="I1548" s="36"/>
      <c r="J1548" s="36"/>
      <c r="K1548" s="36"/>
    </row>
    <row r="1549" spans="1:11" x14ac:dyDescent="0.3">
      <c r="A1549" s="36"/>
      <c r="B1549" s="36"/>
      <c r="C1549" s="36"/>
      <c r="D1549" s="36"/>
      <c r="E1549" s="36"/>
      <c r="F1549" s="36"/>
      <c r="G1549" s="36"/>
      <c r="H1549" s="36"/>
      <c r="I1549" s="36"/>
      <c r="J1549" s="36"/>
      <c r="K1549" s="36"/>
    </row>
    <row r="1550" spans="1:11" x14ac:dyDescent="0.3">
      <c r="A1550" s="36"/>
      <c r="B1550" s="36"/>
      <c r="C1550" s="36"/>
      <c r="D1550" s="36"/>
      <c r="E1550" s="36"/>
      <c r="F1550" s="36"/>
      <c r="G1550" s="36"/>
      <c r="H1550" s="36"/>
      <c r="I1550" s="36"/>
      <c r="J1550" s="36"/>
      <c r="K1550" s="36"/>
    </row>
    <row r="1551" spans="1:11" x14ac:dyDescent="0.3">
      <c r="A1551" s="36"/>
      <c r="B1551" s="36"/>
      <c r="C1551" s="36"/>
      <c r="D1551" s="36"/>
      <c r="E1551" s="36"/>
      <c r="F1551" s="36"/>
      <c r="G1551" s="36"/>
      <c r="H1551" s="36"/>
      <c r="I1551" s="36"/>
      <c r="J1551" s="36"/>
      <c r="K1551" s="36"/>
    </row>
    <row r="1552" spans="1:11" x14ac:dyDescent="0.3">
      <c r="A1552" s="36"/>
      <c r="B1552" s="36"/>
      <c r="C1552" s="36"/>
      <c r="D1552" s="36"/>
      <c r="E1552" s="36"/>
      <c r="F1552" s="36"/>
      <c r="G1552" s="36"/>
      <c r="H1552" s="36"/>
      <c r="I1552" s="36"/>
      <c r="J1552" s="36"/>
      <c r="K1552" s="36"/>
    </row>
    <row r="1553" spans="1:11" x14ac:dyDescent="0.3">
      <c r="A1553" s="36"/>
      <c r="B1553" s="36"/>
      <c r="C1553" s="36"/>
      <c r="D1553" s="36"/>
      <c r="E1553" s="36"/>
      <c r="F1553" s="36"/>
      <c r="G1553" s="36"/>
      <c r="H1553" s="36"/>
      <c r="I1553" s="36"/>
      <c r="J1553" s="36"/>
      <c r="K1553" s="36"/>
    </row>
    <row r="1554" spans="1:11" x14ac:dyDescent="0.3">
      <c r="A1554" s="36"/>
      <c r="B1554" s="36"/>
      <c r="C1554" s="36"/>
      <c r="D1554" s="36"/>
      <c r="E1554" s="36"/>
      <c r="F1554" s="36"/>
      <c r="G1554" s="36"/>
      <c r="H1554" s="36"/>
      <c r="I1554" s="36"/>
      <c r="J1554" s="36"/>
      <c r="K1554" s="36"/>
    </row>
    <row r="1555" spans="1:11" x14ac:dyDescent="0.3">
      <c r="A1555" s="36"/>
      <c r="B1555" s="36"/>
      <c r="C1555" s="36"/>
      <c r="D1555" s="36"/>
      <c r="E1555" s="36"/>
      <c r="F1555" s="36"/>
      <c r="G1555" s="36"/>
      <c r="H1555" s="36"/>
      <c r="I1555" s="36"/>
      <c r="J1555" s="36"/>
      <c r="K1555" s="36"/>
    </row>
    <row r="1556" spans="1:11" x14ac:dyDescent="0.3">
      <c r="A1556" s="36"/>
      <c r="B1556" s="36"/>
      <c r="C1556" s="36"/>
      <c r="D1556" s="36"/>
      <c r="E1556" s="36"/>
      <c r="F1556" s="36"/>
      <c r="G1556" s="36"/>
      <c r="H1556" s="36"/>
      <c r="I1556" s="36"/>
      <c r="J1556" s="36"/>
      <c r="K1556" s="36"/>
    </row>
    <row r="1557" spans="1:11" x14ac:dyDescent="0.3">
      <c r="A1557" s="36"/>
      <c r="B1557" s="36"/>
      <c r="C1557" s="36"/>
      <c r="D1557" s="36"/>
      <c r="E1557" s="36"/>
      <c r="F1557" s="36"/>
      <c r="G1557" s="36"/>
      <c r="H1557" s="36"/>
      <c r="I1557" s="36"/>
      <c r="J1557" s="36"/>
      <c r="K1557" s="36"/>
    </row>
    <row r="1558" spans="1:11" x14ac:dyDescent="0.3">
      <c r="A1558" s="36"/>
      <c r="B1558" s="36"/>
      <c r="C1558" s="36"/>
      <c r="D1558" s="36"/>
      <c r="E1558" s="36"/>
      <c r="F1558" s="36"/>
      <c r="G1558" s="36"/>
      <c r="H1558" s="36"/>
      <c r="I1558" s="36"/>
      <c r="J1558" s="36"/>
      <c r="K1558" s="36"/>
    </row>
    <row r="1559" spans="1:11" x14ac:dyDescent="0.3">
      <c r="A1559" s="36"/>
      <c r="B1559" s="36"/>
      <c r="C1559" s="36"/>
      <c r="D1559" s="36"/>
      <c r="E1559" s="36"/>
      <c r="F1559" s="36"/>
      <c r="G1559" s="36"/>
      <c r="H1559" s="36"/>
      <c r="I1559" s="36"/>
      <c r="J1559" s="36"/>
      <c r="K1559" s="36"/>
    </row>
    <row r="1560" spans="1:11" x14ac:dyDescent="0.3">
      <c r="A1560" s="36"/>
      <c r="B1560" s="36"/>
      <c r="C1560" s="36"/>
      <c r="D1560" s="36"/>
      <c r="E1560" s="36"/>
      <c r="F1560" s="36"/>
      <c r="G1560" s="36"/>
      <c r="H1560" s="36"/>
      <c r="I1560" s="36"/>
      <c r="J1560" s="36"/>
      <c r="K1560" s="36"/>
    </row>
    <row r="1561" spans="1:11" x14ac:dyDescent="0.3">
      <c r="A1561" s="36"/>
      <c r="B1561" s="36"/>
      <c r="C1561" s="36"/>
      <c r="D1561" s="36"/>
      <c r="E1561" s="36"/>
      <c r="F1561" s="36"/>
      <c r="G1561" s="36"/>
      <c r="H1561" s="36"/>
      <c r="I1561" s="36"/>
      <c r="J1561" s="36"/>
      <c r="K1561" s="36"/>
    </row>
    <row r="1562" spans="1:11" x14ac:dyDescent="0.3">
      <c r="A1562" s="36"/>
      <c r="B1562" s="36"/>
      <c r="C1562" s="36"/>
      <c r="D1562" s="36"/>
      <c r="E1562" s="36"/>
      <c r="F1562" s="36"/>
      <c r="G1562" s="36"/>
      <c r="H1562" s="36"/>
      <c r="I1562" s="36"/>
      <c r="J1562" s="36"/>
      <c r="K1562" s="36"/>
    </row>
    <row r="1563" spans="1:11" x14ac:dyDescent="0.3">
      <c r="A1563" s="36"/>
      <c r="B1563" s="36"/>
      <c r="C1563" s="36"/>
      <c r="D1563" s="36"/>
      <c r="E1563" s="36"/>
      <c r="F1563" s="36"/>
      <c r="G1563" s="36"/>
      <c r="H1563" s="36"/>
      <c r="I1563" s="36"/>
      <c r="J1563" s="36"/>
      <c r="K1563" s="36"/>
    </row>
    <row r="1564" spans="1:11" x14ac:dyDescent="0.3">
      <c r="A1564" s="36"/>
      <c r="B1564" s="36"/>
      <c r="C1564" s="36"/>
      <c r="D1564" s="36"/>
      <c r="E1564" s="36"/>
      <c r="F1564" s="36"/>
      <c r="G1564" s="36"/>
      <c r="H1564" s="36"/>
      <c r="I1564" s="36"/>
      <c r="J1564" s="36"/>
      <c r="K1564" s="36"/>
    </row>
    <row r="1565" spans="1:11" x14ac:dyDescent="0.3">
      <c r="A1565" s="36"/>
      <c r="B1565" s="36"/>
      <c r="C1565" s="36"/>
      <c r="D1565" s="36"/>
      <c r="E1565" s="36"/>
      <c r="F1565" s="36"/>
      <c r="G1565" s="36"/>
      <c r="H1565" s="36"/>
      <c r="I1565" s="36"/>
      <c r="J1565" s="36"/>
      <c r="K1565" s="36"/>
    </row>
    <row r="1566" spans="1:11" x14ac:dyDescent="0.3">
      <c r="A1566" s="36"/>
      <c r="B1566" s="36"/>
      <c r="C1566" s="36"/>
      <c r="D1566" s="36"/>
      <c r="E1566" s="36"/>
      <c r="F1566" s="36"/>
      <c r="G1566" s="36"/>
      <c r="H1566" s="36"/>
      <c r="I1566" s="36"/>
      <c r="J1566" s="36"/>
      <c r="K1566" s="36"/>
    </row>
    <row r="1567" spans="1:11" x14ac:dyDescent="0.3">
      <c r="A1567" s="36"/>
      <c r="B1567" s="36"/>
      <c r="C1567" s="36"/>
      <c r="D1567" s="36"/>
      <c r="E1567" s="36"/>
      <c r="F1567" s="36"/>
      <c r="G1567" s="36"/>
      <c r="H1567" s="36"/>
      <c r="I1567" s="36"/>
      <c r="J1567" s="36"/>
      <c r="K1567" s="36"/>
    </row>
    <row r="1568" spans="1:11" x14ac:dyDescent="0.3">
      <c r="A1568" s="36"/>
      <c r="B1568" s="36"/>
      <c r="C1568" s="36"/>
      <c r="D1568" s="36"/>
      <c r="E1568" s="36"/>
      <c r="F1568" s="36"/>
      <c r="G1568" s="36"/>
      <c r="H1568" s="36"/>
      <c r="I1568" s="36"/>
      <c r="J1568" s="36"/>
      <c r="K1568" s="36"/>
    </row>
    <row r="1569" spans="1:11" x14ac:dyDescent="0.3">
      <c r="A1569" s="36"/>
      <c r="B1569" s="36"/>
      <c r="C1569" s="36"/>
      <c r="D1569" s="36"/>
      <c r="E1569" s="36"/>
      <c r="F1569" s="36"/>
      <c r="G1569" s="36"/>
      <c r="H1569" s="36"/>
      <c r="I1569" s="36"/>
      <c r="J1569" s="36"/>
      <c r="K1569" s="36"/>
    </row>
    <row r="1570" spans="1:11" x14ac:dyDescent="0.3">
      <c r="A1570" s="36"/>
      <c r="B1570" s="36"/>
      <c r="C1570" s="36"/>
      <c r="D1570" s="36"/>
      <c r="E1570" s="36"/>
      <c r="F1570" s="36"/>
      <c r="G1570" s="36"/>
      <c r="H1570" s="36"/>
      <c r="I1570" s="36"/>
      <c r="J1570" s="36"/>
      <c r="K1570" s="36"/>
    </row>
    <row r="1571" spans="1:11" x14ac:dyDescent="0.3">
      <c r="A1571" s="36"/>
      <c r="B1571" s="36"/>
      <c r="C1571" s="36"/>
      <c r="D1571" s="36"/>
      <c r="E1571" s="36"/>
      <c r="F1571" s="36"/>
      <c r="G1571" s="36"/>
      <c r="H1571" s="36"/>
      <c r="I1571" s="36"/>
      <c r="J1571" s="36"/>
      <c r="K1571" s="36"/>
    </row>
    <row r="1572" spans="1:11" x14ac:dyDescent="0.3">
      <c r="A1572" s="36"/>
      <c r="B1572" s="36"/>
      <c r="C1572" s="36"/>
      <c r="D1572" s="36"/>
      <c r="E1572" s="36"/>
      <c r="F1572" s="36"/>
      <c r="G1572" s="36"/>
      <c r="H1572" s="36"/>
      <c r="I1572" s="36"/>
      <c r="J1572" s="36"/>
      <c r="K1572" s="36"/>
    </row>
    <row r="1573" spans="1:11" x14ac:dyDescent="0.3">
      <c r="A1573" s="36"/>
      <c r="B1573" s="36"/>
      <c r="C1573" s="36"/>
      <c r="D1573" s="36"/>
      <c r="E1573" s="36"/>
      <c r="F1573" s="36"/>
      <c r="G1573" s="36"/>
      <c r="H1573" s="36"/>
      <c r="I1573" s="36"/>
      <c r="J1573" s="36"/>
      <c r="K1573" s="36"/>
    </row>
    <row r="1574" spans="1:11" x14ac:dyDescent="0.3">
      <c r="A1574" s="36"/>
      <c r="B1574" s="36"/>
      <c r="C1574" s="36"/>
      <c r="D1574" s="36"/>
      <c r="E1574" s="36"/>
      <c r="F1574" s="36"/>
      <c r="G1574" s="36"/>
      <c r="H1574" s="36"/>
      <c r="I1574" s="36"/>
      <c r="J1574" s="36"/>
      <c r="K1574" s="36"/>
    </row>
    <row r="1575" spans="1:11" x14ac:dyDescent="0.3">
      <c r="A1575" s="36"/>
      <c r="B1575" s="36"/>
      <c r="C1575" s="36"/>
      <c r="D1575" s="36"/>
      <c r="E1575" s="36"/>
      <c r="F1575" s="36"/>
      <c r="G1575" s="36"/>
      <c r="H1575" s="36"/>
      <c r="I1575" s="36"/>
      <c r="J1575" s="36"/>
      <c r="K1575" s="36"/>
    </row>
    <row r="1576" spans="1:11" x14ac:dyDescent="0.3">
      <c r="A1576" s="36"/>
      <c r="B1576" s="36"/>
      <c r="C1576" s="36"/>
      <c r="D1576" s="36"/>
      <c r="E1576" s="36"/>
      <c r="F1576" s="36"/>
      <c r="G1576" s="36"/>
      <c r="H1576" s="36"/>
      <c r="I1576" s="36"/>
      <c r="J1576" s="36"/>
      <c r="K1576" s="36"/>
    </row>
    <row r="1577" spans="1:11" x14ac:dyDescent="0.3">
      <c r="A1577" s="36"/>
      <c r="B1577" s="36"/>
      <c r="C1577" s="36"/>
      <c r="D1577" s="36"/>
      <c r="E1577" s="36"/>
      <c r="F1577" s="36"/>
      <c r="G1577" s="36"/>
      <c r="H1577" s="36"/>
      <c r="I1577" s="36"/>
      <c r="J1577" s="36"/>
      <c r="K1577" s="36"/>
    </row>
    <row r="1578" spans="1:11" x14ac:dyDescent="0.3">
      <c r="A1578" s="36"/>
      <c r="B1578" s="36"/>
      <c r="C1578" s="36"/>
      <c r="D1578" s="36"/>
      <c r="E1578" s="36"/>
      <c r="F1578" s="36"/>
      <c r="G1578" s="36"/>
      <c r="H1578" s="36"/>
      <c r="I1578" s="36"/>
      <c r="J1578" s="36"/>
      <c r="K1578" s="36"/>
    </row>
    <row r="1579" spans="1:11" x14ac:dyDescent="0.3">
      <c r="A1579" s="36"/>
      <c r="B1579" s="36"/>
      <c r="C1579" s="36"/>
      <c r="D1579" s="36"/>
      <c r="E1579" s="36"/>
      <c r="F1579" s="36"/>
      <c r="G1579" s="36"/>
      <c r="H1579" s="36"/>
      <c r="I1579" s="36"/>
      <c r="J1579" s="36"/>
      <c r="K1579" s="36"/>
    </row>
    <row r="1580" spans="1:11" x14ac:dyDescent="0.3">
      <c r="A1580" s="36"/>
      <c r="B1580" s="36"/>
      <c r="C1580" s="36"/>
      <c r="D1580" s="36"/>
      <c r="E1580" s="36"/>
      <c r="F1580" s="36"/>
      <c r="G1580" s="36"/>
      <c r="H1580" s="36"/>
      <c r="I1580" s="36"/>
      <c r="J1580" s="36"/>
      <c r="K1580" s="36"/>
    </row>
    <row r="1581" spans="1:11" x14ac:dyDescent="0.3">
      <c r="A1581" s="36"/>
      <c r="B1581" s="36"/>
      <c r="C1581" s="36"/>
      <c r="D1581" s="36"/>
      <c r="E1581" s="36"/>
      <c r="F1581" s="36"/>
      <c r="G1581" s="36"/>
      <c r="H1581" s="36"/>
      <c r="I1581" s="36"/>
      <c r="J1581" s="36"/>
      <c r="K1581" s="36"/>
    </row>
    <row r="1582" spans="1:11" x14ac:dyDescent="0.3">
      <c r="A1582" s="36"/>
      <c r="B1582" s="36"/>
      <c r="C1582" s="36"/>
      <c r="D1582" s="36"/>
      <c r="E1582" s="36"/>
      <c r="F1582" s="36"/>
      <c r="G1582" s="36"/>
      <c r="H1582" s="36"/>
      <c r="I1582" s="36"/>
      <c r="J1582" s="36"/>
      <c r="K1582" s="36"/>
    </row>
    <row r="1583" spans="1:11" x14ac:dyDescent="0.3">
      <c r="A1583" s="36"/>
      <c r="B1583" s="36"/>
      <c r="C1583" s="36"/>
      <c r="D1583" s="36"/>
      <c r="E1583" s="36"/>
      <c r="F1583" s="36"/>
      <c r="G1583" s="36"/>
      <c r="H1583" s="36"/>
      <c r="I1583" s="36"/>
      <c r="J1583" s="36"/>
      <c r="K1583" s="36"/>
    </row>
    <row r="1584" spans="1:11" x14ac:dyDescent="0.3">
      <c r="A1584" s="36"/>
      <c r="B1584" s="36"/>
      <c r="C1584" s="36"/>
      <c r="D1584" s="36"/>
      <c r="E1584" s="36"/>
      <c r="F1584" s="36"/>
      <c r="G1584" s="36"/>
      <c r="H1584" s="36"/>
      <c r="I1584" s="36"/>
      <c r="J1584" s="36"/>
      <c r="K1584" s="36"/>
    </row>
    <row r="1585" spans="1:11" x14ac:dyDescent="0.3">
      <c r="A1585" s="36"/>
      <c r="B1585" s="36"/>
      <c r="C1585" s="36"/>
      <c r="D1585" s="36"/>
      <c r="E1585" s="36"/>
      <c r="F1585" s="36"/>
      <c r="G1585" s="36"/>
      <c r="H1585" s="36"/>
      <c r="I1585" s="36"/>
      <c r="J1585" s="36"/>
      <c r="K1585" s="36"/>
    </row>
    <row r="1586" spans="1:11" x14ac:dyDescent="0.3">
      <c r="A1586" s="36"/>
      <c r="B1586" s="36"/>
      <c r="C1586" s="36"/>
      <c r="D1586" s="36"/>
      <c r="E1586" s="36"/>
      <c r="F1586" s="36"/>
      <c r="G1586" s="36"/>
      <c r="H1586" s="36"/>
      <c r="I1586" s="36"/>
      <c r="J1586" s="36"/>
      <c r="K1586" s="36"/>
    </row>
    <row r="1587" spans="1:11" x14ac:dyDescent="0.3">
      <c r="A1587" s="36"/>
      <c r="B1587" s="36"/>
      <c r="C1587" s="36"/>
      <c r="D1587" s="36"/>
      <c r="E1587" s="36"/>
      <c r="F1587" s="36"/>
      <c r="G1587" s="36"/>
      <c r="H1587" s="36"/>
      <c r="I1587" s="36"/>
      <c r="J1587" s="36"/>
      <c r="K1587" s="36"/>
    </row>
    <row r="1588" spans="1:11" x14ac:dyDescent="0.3">
      <c r="A1588" s="36"/>
      <c r="B1588" s="36"/>
      <c r="C1588" s="36"/>
      <c r="D1588" s="36"/>
      <c r="E1588" s="36"/>
      <c r="F1588" s="36"/>
      <c r="G1588" s="36"/>
      <c r="H1588" s="36"/>
      <c r="I1588" s="36"/>
      <c r="J1588" s="36"/>
      <c r="K1588" s="36"/>
    </row>
    <row r="1589" spans="1:11" x14ac:dyDescent="0.3">
      <c r="A1589" s="36"/>
      <c r="B1589" s="36"/>
      <c r="C1589" s="36"/>
      <c r="D1589" s="36"/>
      <c r="E1589" s="36"/>
      <c r="F1589" s="36"/>
      <c r="G1589" s="36"/>
      <c r="H1589" s="36"/>
      <c r="I1589" s="36"/>
      <c r="J1589" s="36"/>
      <c r="K1589" s="36"/>
    </row>
    <row r="1590" spans="1:11" x14ac:dyDescent="0.3">
      <c r="A1590" s="36"/>
      <c r="B1590" s="36"/>
      <c r="C1590" s="36"/>
      <c r="D1590" s="36"/>
      <c r="E1590" s="36"/>
      <c r="F1590" s="36"/>
      <c r="G1590" s="36"/>
      <c r="H1590" s="36"/>
      <c r="I1590" s="36"/>
      <c r="J1590" s="36"/>
      <c r="K1590" s="36"/>
    </row>
    <row r="1591" spans="1:11" x14ac:dyDescent="0.3">
      <c r="A1591" s="36"/>
      <c r="B1591" s="36"/>
      <c r="C1591" s="36"/>
      <c r="D1591" s="36"/>
      <c r="E1591" s="36"/>
      <c r="F1591" s="36"/>
      <c r="G1591" s="36"/>
      <c r="H1591" s="36"/>
      <c r="I1591" s="36"/>
      <c r="J1591" s="36"/>
      <c r="K1591" s="36"/>
    </row>
    <row r="1592" spans="1:11" x14ac:dyDescent="0.3">
      <c r="A1592" s="36"/>
      <c r="B1592" s="36"/>
      <c r="C1592" s="36"/>
      <c r="D1592" s="36"/>
      <c r="E1592" s="36"/>
      <c r="F1592" s="36"/>
      <c r="G1592" s="36"/>
      <c r="H1592" s="36"/>
      <c r="I1592" s="36"/>
      <c r="J1592" s="36"/>
      <c r="K1592" s="36"/>
    </row>
    <row r="1593" spans="1:11" x14ac:dyDescent="0.3">
      <c r="A1593" s="36"/>
      <c r="B1593" s="36"/>
      <c r="C1593" s="36"/>
      <c r="D1593" s="36"/>
      <c r="E1593" s="36"/>
      <c r="F1593" s="36"/>
      <c r="G1593" s="36"/>
      <c r="H1593" s="36"/>
      <c r="I1593" s="36"/>
      <c r="J1593" s="36"/>
      <c r="K1593" s="36"/>
    </row>
    <row r="1594" spans="1:11" x14ac:dyDescent="0.3">
      <c r="A1594" s="36"/>
      <c r="B1594" s="36"/>
      <c r="C1594" s="36"/>
      <c r="D1594" s="36"/>
      <c r="E1594" s="36"/>
      <c r="F1594" s="36"/>
      <c r="G1594" s="36"/>
      <c r="H1594" s="36"/>
      <c r="I1594" s="36"/>
      <c r="J1594" s="36"/>
      <c r="K1594" s="36"/>
    </row>
    <row r="1595" spans="1:11" x14ac:dyDescent="0.3">
      <c r="A1595" s="36"/>
      <c r="B1595" s="36"/>
      <c r="C1595" s="36"/>
      <c r="D1595" s="36"/>
      <c r="E1595" s="36"/>
      <c r="F1595" s="36"/>
      <c r="G1595" s="36"/>
      <c r="H1595" s="36"/>
      <c r="I1595" s="36"/>
      <c r="J1595" s="36"/>
      <c r="K1595" s="36"/>
    </row>
    <row r="1596" spans="1:11" x14ac:dyDescent="0.3">
      <c r="A1596" s="36"/>
      <c r="B1596" s="36"/>
      <c r="C1596" s="36"/>
      <c r="D1596" s="36"/>
      <c r="E1596" s="36"/>
      <c r="F1596" s="36"/>
      <c r="G1596" s="36"/>
      <c r="H1596" s="36"/>
      <c r="I1596" s="36"/>
      <c r="J1596" s="36"/>
      <c r="K1596" s="36"/>
    </row>
    <row r="1597" spans="1:11" x14ac:dyDescent="0.3">
      <c r="A1597" s="36"/>
      <c r="B1597" s="36"/>
      <c r="C1597" s="36"/>
      <c r="D1597" s="36"/>
      <c r="E1597" s="36"/>
      <c r="F1597" s="36"/>
      <c r="G1597" s="36"/>
      <c r="H1597" s="36"/>
      <c r="I1597" s="36"/>
      <c r="J1597" s="36"/>
      <c r="K1597" s="36"/>
    </row>
    <row r="1598" spans="1:11" x14ac:dyDescent="0.3">
      <c r="A1598" s="36"/>
      <c r="B1598" s="36"/>
      <c r="C1598" s="36"/>
      <c r="D1598" s="36"/>
      <c r="E1598" s="36"/>
      <c r="F1598" s="36"/>
      <c r="G1598" s="36"/>
      <c r="H1598" s="36"/>
      <c r="I1598" s="36"/>
      <c r="J1598" s="36"/>
      <c r="K1598" s="36"/>
    </row>
    <row r="1599" spans="1:11" x14ac:dyDescent="0.3">
      <c r="A1599" s="36"/>
      <c r="B1599" s="36"/>
      <c r="C1599" s="36"/>
      <c r="D1599" s="36"/>
      <c r="E1599" s="36"/>
      <c r="F1599" s="36"/>
      <c r="G1599" s="36"/>
      <c r="H1599" s="36"/>
      <c r="I1599" s="36"/>
      <c r="J1599" s="36"/>
      <c r="K1599" s="36"/>
    </row>
    <row r="1600" spans="1:11" x14ac:dyDescent="0.3">
      <c r="A1600" s="36"/>
      <c r="B1600" s="36"/>
      <c r="C1600" s="36"/>
      <c r="D1600" s="36"/>
      <c r="E1600" s="36"/>
      <c r="F1600" s="36"/>
      <c r="G1600" s="36"/>
      <c r="H1600" s="36"/>
      <c r="I1600" s="36"/>
      <c r="J1600" s="36"/>
      <c r="K1600" s="36"/>
    </row>
    <row r="1601" spans="1:11" x14ac:dyDescent="0.3">
      <c r="A1601" s="36"/>
      <c r="B1601" s="36"/>
      <c r="C1601" s="36"/>
      <c r="D1601" s="36"/>
      <c r="E1601" s="36"/>
      <c r="F1601" s="36"/>
      <c r="G1601" s="36"/>
      <c r="H1601" s="36"/>
      <c r="I1601" s="36"/>
      <c r="J1601" s="36"/>
      <c r="K1601" s="36"/>
    </row>
    <row r="1602" spans="1:11" x14ac:dyDescent="0.3">
      <c r="A1602" s="36"/>
      <c r="B1602" s="36"/>
      <c r="C1602" s="36"/>
      <c r="D1602" s="36"/>
      <c r="E1602" s="36"/>
      <c r="F1602" s="36"/>
      <c r="G1602" s="36"/>
      <c r="H1602" s="36"/>
      <c r="I1602" s="36"/>
      <c r="J1602" s="36"/>
      <c r="K1602" s="36"/>
    </row>
    <row r="1603" spans="1:11" x14ac:dyDescent="0.3">
      <c r="A1603" s="36"/>
      <c r="B1603" s="36"/>
      <c r="C1603" s="36"/>
      <c r="D1603" s="36"/>
      <c r="E1603" s="36"/>
      <c r="F1603" s="36"/>
      <c r="G1603" s="36"/>
      <c r="H1603" s="36"/>
      <c r="I1603" s="36"/>
      <c r="J1603" s="36"/>
      <c r="K1603" s="36"/>
    </row>
    <row r="1604" spans="1:11" x14ac:dyDescent="0.3">
      <c r="A1604" s="36"/>
      <c r="B1604" s="36"/>
      <c r="C1604" s="36"/>
      <c r="D1604" s="36"/>
      <c r="E1604" s="36"/>
      <c r="F1604" s="36"/>
      <c r="G1604" s="36"/>
      <c r="H1604" s="36"/>
      <c r="I1604" s="36"/>
      <c r="J1604" s="36"/>
      <c r="K1604" s="36"/>
    </row>
    <row r="1605" spans="1:11" x14ac:dyDescent="0.3">
      <c r="A1605" s="36"/>
      <c r="B1605" s="36"/>
      <c r="C1605" s="36"/>
      <c r="D1605" s="36"/>
      <c r="E1605" s="36"/>
      <c r="F1605" s="36"/>
      <c r="G1605" s="36"/>
      <c r="H1605" s="36"/>
      <c r="I1605" s="36"/>
      <c r="J1605" s="36"/>
      <c r="K1605" s="36"/>
    </row>
    <row r="1606" spans="1:11" x14ac:dyDescent="0.3">
      <c r="A1606" s="36"/>
      <c r="B1606" s="36"/>
      <c r="C1606" s="36"/>
      <c r="D1606" s="36"/>
      <c r="E1606" s="36"/>
      <c r="F1606" s="36"/>
      <c r="G1606" s="36"/>
      <c r="H1606" s="36"/>
      <c r="I1606" s="36"/>
      <c r="J1606" s="36"/>
      <c r="K1606" s="36"/>
    </row>
    <row r="1607" spans="1:11" x14ac:dyDescent="0.3">
      <c r="A1607" s="36"/>
      <c r="B1607" s="36"/>
      <c r="C1607" s="36"/>
      <c r="D1607" s="36"/>
      <c r="E1607" s="36"/>
      <c r="F1607" s="36"/>
      <c r="G1607" s="36"/>
      <c r="H1607" s="36"/>
      <c r="I1607" s="36"/>
      <c r="J1607" s="36"/>
      <c r="K1607" s="36"/>
    </row>
    <row r="1608" spans="1:11" x14ac:dyDescent="0.3">
      <c r="A1608" s="36"/>
      <c r="B1608" s="36"/>
      <c r="C1608" s="36"/>
      <c r="D1608" s="36"/>
      <c r="E1608" s="36"/>
      <c r="F1608" s="36"/>
      <c r="G1608" s="36"/>
      <c r="H1608" s="36"/>
      <c r="I1608" s="36"/>
      <c r="J1608" s="36"/>
      <c r="K1608" s="36"/>
    </row>
    <row r="1609" spans="1:11" x14ac:dyDescent="0.3">
      <c r="A1609" s="36"/>
      <c r="B1609" s="36"/>
      <c r="C1609" s="36"/>
      <c r="D1609" s="36"/>
      <c r="E1609" s="36"/>
      <c r="F1609" s="36"/>
      <c r="G1609" s="36"/>
      <c r="H1609" s="36"/>
      <c r="I1609" s="36"/>
      <c r="J1609" s="36"/>
      <c r="K1609" s="36"/>
    </row>
    <row r="1610" spans="1:11" x14ac:dyDescent="0.3">
      <c r="A1610" s="36"/>
      <c r="B1610" s="36"/>
      <c r="C1610" s="36"/>
      <c r="D1610" s="36"/>
      <c r="E1610" s="36"/>
      <c r="F1610" s="36"/>
      <c r="G1610" s="36"/>
      <c r="H1610" s="36"/>
      <c r="I1610" s="36"/>
      <c r="J1610" s="36"/>
      <c r="K1610" s="36"/>
    </row>
    <row r="1611" spans="1:11" x14ac:dyDescent="0.3">
      <c r="A1611" s="36"/>
      <c r="B1611" s="36"/>
      <c r="C1611" s="36"/>
      <c r="D1611" s="36"/>
      <c r="E1611" s="36"/>
      <c r="F1611" s="36"/>
      <c r="G1611" s="36"/>
      <c r="H1611" s="36"/>
      <c r="I1611" s="36"/>
      <c r="J1611" s="36"/>
      <c r="K1611" s="36"/>
    </row>
    <row r="1612" spans="1:11" x14ac:dyDescent="0.3">
      <c r="A1612" s="36"/>
      <c r="B1612" s="36"/>
      <c r="C1612" s="36"/>
      <c r="D1612" s="36"/>
      <c r="E1612" s="36"/>
      <c r="F1612" s="36"/>
      <c r="G1612" s="36"/>
      <c r="H1612" s="36"/>
      <c r="I1612" s="36"/>
      <c r="J1612" s="36"/>
      <c r="K1612" s="36"/>
    </row>
    <row r="1613" spans="1:11" x14ac:dyDescent="0.3">
      <c r="A1613" s="36"/>
      <c r="B1613" s="36"/>
      <c r="C1613" s="36"/>
      <c r="D1613" s="36"/>
      <c r="E1613" s="36"/>
      <c r="F1613" s="36"/>
      <c r="G1613" s="36"/>
      <c r="H1613" s="36"/>
      <c r="I1613" s="36"/>
      <c r="J1613" s="36"/>
      <c r="K1613" s="36"/>
    </row>
    <row r="1614" spans="1:11" x14ac:dyDescent="0.3">
      <c r="A1614" s="36"/>
      <c r="B1614" s="36"/>
      <c r="C1614" s="36"/>
      <c r="D1614" s="36"/>
      <c r="E1614" s="36"/>
      <c r="F1614" s="36"/>
      <c r="G1614" s="36"/>
      <c r="H1614" s="36"/>
      <c r="I1614" s="36"/>
      <c r="J1614" s="36"/>
      <c r="K1614" s="36"/>
    </row>
    <row r="1615" spans="1:11" x14ac:dyDescent="0.3">
      <c r="A1615" s="36"/>
      <c r="B1615" s="36"/>
      <c r="C1615" s="36"/>
      <c r="D1615" s="36"/>
      <c r="E1615" s="36"/>
      <c r="F1615" s="36"/>
      <c r="G1615" s="36"/>
      <c r="H1615" s="36"/>
      <c r="I1615" s="36"/>
      <c r="J1615" s="36"/>
      <c r="K1615" s="36"/>
    </row>
    <row r="1616" spans="1:11" x14ac:dyDescent="0.3">
      <c r="A1616" s="36"/>
      <c r="B1616" s="36"/>
      <c r="C1616" s="36"/>
      <c r="D1616" s="36"/>
      <c r="E1616" s="36"/>
      <c r="F1616" s="36"/>
      <c r="G1616" s="36"/>
      <c r="H1616" s="36"/>
      <c r="I1616" s="36"/>
      <c r="J1616" s="36"/>
      <c r="K1616" s="36"/>
    </row>
    <row r="1617" spans="1:11" x14ac:dyDescent="0.3">
      <c r="A1617" s="36"/>
      <c r="B1617" s="36"/>
      <c r="C1617" s="36"/>
      <c r="D1617" s="36"/>
      <c r="E1617" s="36"/>
      <c r="F1617" s="36"/>
      <c r="G1617" s="36"/>
      <c r="H1617" s="36"/>
      <c r="I1617" s="36"/>
      <c r="J1617" s="36"/>
      <c r="K1617" s="36"/>
    </row>
    <row r="1618" spans="1:11" x14ac:dyDescent="0.3">
      <c r="A1618" s="36"/>
      <c r="B1618" s="36"/>
      <c r="C1618" s="36"/>
      <c r="D1618" s="36"/>
      <c r="E1618" s="36"/>
      <c r="F1618" s="36"/>
      <c r="G1618" s="36"/>
      <c r="H1618" s="36"/>
      <c r="I1618" s="36"/>
      <c r="J1618" s="36"/>
      <c r="K1618" s="36"/>
    </row>
    <row r="1619" spans="1:11" x14ac:dyDescent="0.3">
      <c r="A1619" s="36"/>
      <c r="B1619" s="36"/>
      <c r="C1619" s="36"/>
      <c r="D1619" s="36"/>
      <c r="E1619" s="36"/>
      <c r="F1619" s="36"/>
      <c r="G1619" s="36"/>
      <c r="H1619" s="36"/>
      <c r="I1619" s="36"/>
      <c r="J1619" s="36"/>
      <c r="K1619" s="36"/>
    </row>
    <row r="1620" spans="1:11" x14ac:dyDescent="0.3">
      <c r="A1620" s="36"/>
      <c r="B1620" s="36"/>
      <c r="C1620" s="36"/>
      <c r="D1620" s="36"/>
      <c r="E1620" s="36"/>
      <c r="F1620" s="36"/>
      <c r="G1620" s="36"/>
      <c r="H1620" s="36"/>
      <c r="I1620" s="36"/>
      <c r="J1620" s="36"/>
      <c r="K1620" s="36"/>
    </row>
    <row r="1621" spans="1:11" x14ac:dyDescent="0.3">
      <c r="A1621" s="36"/>
      <c r="B1621" s="36"/>
      <c r="C1621" s="36"/>
      <c r="D1621" s="36"/>
      <c r="E1621" s="36"/>
      <c r="F1621" s="36"/>
      <c r="G1621" s="36"/>
      <c r="H1621" s="36"/>
      <c r="I1621" s="36"/>
      <c r="J1621" s="36"/>
      <c r="K1621" s="36"/>
    </row>
    <row r="1622" spans="1:11" x14ac:dyDescent="0.3">
      <c r="A1622" s="36"/>
      <c r="B1622" s="36"/>
      <c r="C1622" s="36"/>
      <c r="D1622" s="36"/>
      <c r="E1622" s="36"/>
      <c r="F1622" s="36"/>
      <c r="G1622" s="36"/>
      <c r="H1622" s="36"/>
      <c r="I1622" s="36"/>
      <c r="J1622" s="36"/>
      <c r="K1622" s="36"/>
    </row>
    <row r="1623" spans="1:11" x14ac:dyDescent="0.3">
      <c r="A1623" s="36"/>
      <c r="B1623" s="36"/>
      <c r="C1623" s="36"/>
      <c r="D1623" s="36"/>
      <c r="E1623" s="36"/>
      <c r="F1623" s="36"/>
      <c r="G1623" s="36"/>
      <c r="H1623" s="36"/>
      <c r="I1623" s="36"/>
      <c r="J1623" s="36"/>
      <c r="K1623" s="36"/>
    </row>
    <row r="1624" spans="1:11" x14ac:dyDescent="0.3">
      <c r="A1624" s="36"/>
      <c r="B1624" s="36"/>
      <c r="C1624" s="36"/>
      <c r="D1624" s="36"/>
      <c r="E1624" s="36"/>
      <c r="F1624" s="36"/>
      <c r="G1624" s="36"/>
      <c r="H1624" s="36"/>
      <c r="I1624" s="36"/>
      <c r="J1624" s="36"/>
      <c r="K1624" s="36"/>
    </row>
    <row r="1625" spans="1:11" x14ac:dyDescent="0.3">
      <c r="A1625" s="36"/>
      <c r="B1625" s="36"/>
      <c r="C1625" s="36"/>
      <c r="D1625" s="36"/>
      <c r="E1625" s="36"/>
      <c r="F1625" s="36"/>
      <c r="G1625" s="36"/>
      <c r="H1625" s="36"/>
      <c r="I1625" s="36"/>
      <c r="J1625" s="36"/>
      <c r="K1625" s="36"/>
    </row>
    <row r="1626" spans="1:11" x14ac:dyDescent="0.3">
      <c r="A1626" s="36"/>
      <c r="B1626" s="36"/>
      <c r="C1626" s="36"/>
      <c r="D1626" s="36"/>
      <c r="E1626" s="36"/>
      <c r="F1626" s="36"/>
      <c r="G1626" s="36"/>
      <c r="H1626" s="36"/>
      <c r="I1626" s="36"/>
      <c r="J1626" s="36"/>
      <c r="K1626" s="36"/>
    </row>
    <row r="1627" spans="1:11" x14ac:dyDescent="0.3">
      <c r="A1627" s="36"/>
      <c r="B1627" s="36"/>
      <c r="C1627" s="36"/>
      <c r="D1627" s="36"/>
      <c r="E1627" s="36"/>
      <c r="F1627" s="36"/>
      <c r="G1627" s="36"/>
      <c r="H1627" s="36"/>
      <c r="I1627" s="36"/>
      <c r="J1627" s="36"/>
      <c r="K1627" s="36"/>
    </row>
    <row r="1628" spans="1:11" x14ac:dyDescent="0.3">
      <c r="A1628" s="36"/>
      <c r="B1628" s="36"/>
      <c r="C1628" s="36"/>
      <c r="D1628" s="36"/>
      <c r="E1628" s="36"/>
      <c r="F1628" s="36"/>
      <c r="G1628" s="36"/>
      <c r="H1628" s="36"/>
      <c r="I1628" s="36"/>
      <c r="J1628" s="36"/>
      <c r="K1628" s="36"/>
    </row>
    <row r="1629" spans="1:11" x14ac:dyDescent="0.3">
      <c r="A1629" s="36"/>
      <c r="B1629" s="36"/>
      <c r="C1629" s="36"/>
      <c r="D1629" s="36"/>
      <c r="E1629" s="36"/>
      <c r="F1629" s="36"/>
      <c r="G1629" s="36"/>
      <c r="H1629" s="36"/>
      <c r="I1629" s="36"/>
      <c r="J1629" s="36"/>
      <c r="K1629" s="36"/>
    </row>
    <row r="1630" spans="1:11" x14ac:dyDescent="0.3">
      <c r="A1630" s="36"/>
      <c r="B1630" s="36"/>
      <c r="C1630" s="36"/>
      <c r="D1630" s="36"/>
      <c r="E1630" s="36"/>
      <c r="F1630" s="36"/>
      <c r="G1630" s="36"/>
      <c r="H1630" s="36"/>
      <c r="I1630" s="36"/>
      <c r="J1630" s="36"/>
      <c r="K1630" s="36"/>
    </row>
    <row r="1631" spans="1:11" x14ac:dyDescent="0.3">
      <c r="A1631" s="36"/>
      <c r="B1631" s="36"/>
      <c r="C1631" s="36"/>
      <c r="D1631" s="36"/>
      <c r="E1631" s="36"/>
      <c r="F1631" s="36"/>
      <c r="G1631" s="36"/>
      <c r="H1631" s="36"/>
      <c r="I1631" s="36"/>
      <c r="J1631" s="36"/>
      <c r="K1631" s="36"/>
    </row>
    <row r="1632" spans="1:11" x14ac:dyDescent="0.3">
      <c r="A1632" s="36"/>
      <c r="B1632" s="36"/>
      <c r="C1632" s="36"/>
      <c r="D1632" s="36"/>
      <c r="E1632" s="36"/>
      <c r="F1632" s="36"/>
      <c r="G1632" s="36"/>
      <c r="H1632" s="36"/>
      <c r="I1632" s="36"/>
      <c r="J1632" s="36"/>
      <c r="K1632" s="36"/>
    </row>
    <row r="1633" spans="1:11" x14ac:dyDescent="0.3">
      <c r="A1633" s="36"/>
      <c r="B1633" s="36"/>
      <c r="C1633" s="36"/>
      <c r="D1633" s="36"/>
      <c r="E1633" s="36"/>
      <c r="F1633" s="36"/>
      <c r="G1633" s="36"/>
      <c r="H1633" s="36"/>
      <c r="I1633" s="36"/>
      <c r="J1633" s="36"/>
      <c r="K1633" s="36"/>
    </row>
    <row r="1634" spans="1:11" x14ac:dyDescent="0.3">
      <c r="A1634" s="36"/>
      <c r="B1634" s="36"/>
      <c r="C1634" s="36"/>
      <c r="D1634" s="36"/>
      <c r="E1634" s="36"/>
      <c r="F1634" s="36"/>
      <c r="G1634" s="36"/>
      <c r="H1634" s="36"/>
      <c r="I1634" s="36"/>
      <c r="J1634" s="36"/>
      <c r="K1634" s="36"/>
    </row>
    <row r="1635" spans="1:11" x14ac:dyDescent="0.3">
      <c r="A1635" s="36"/>
      <c r="B1635" s="36"/>
      <c r="C1635" s="36"/>
      <c r="D1635" s="36"/>
      <c r="E1635" s="36"/>
      <c r="F1635" s="36"/>
      <c r="G1635" s="36"/>
      <c r="H1635" s="36"/>
      <c r="I1635" s="36"/>
      <c r="J1635" s="36"/>
      <c r="K1635" s="36"/>
    </row>
    <row r="1636" spans="1:11" x14ac:dyDescent="0.3">
      <c r="A1636" s="36"/>
      <c r="B1636" s="36"/>
      <c r="C1636" s="36"/>
      <c r="D1636" s="36"/>
      <c r="E1636" s="36"/>
      <c r="F1636" s="36"/>
      <c r="G1636" s="36"/>
      <c r="H1636" s="36"/>
      <c r="I1636" s="36"/>
      <c r="J1636" s="36"/>
      <c r="K1636" s="36"/>
    </row>
    <row r="1637" spans="1:11" x14ac:dyDescent="0.3">
      <c r="A1637" s="36"/>
      <c r="B1637" s="36"/>
      <c r="C1637" s="36"/>
      <c r="D1637" s="36"/>
      <c r="E1637" s="36"/>
      <c r="F1637" s="36"/>
      <c r="G1637" s="36"/>
      <c r="H1637" s="36"/>
      <c r="I1637" s="36"/>
      <c r="J1637" s="36"/>
      <c r="K1637" s="36"/>
    </row>
    <row r="1638" spans="1:11" x14ac:dyDescent="0.3">
      <c r="A1638" s="36"/>
      <c r="B1638" s="36"/>
      <c r="C1638" s="36"/>
      <c r="D1638" s="36"/>
      <c r="E1638" s="36"/>
      <c r="F1638" s="36"/>
      <c r="G1638" s="36"/>
      <c r="H1638" s="36"/>
      <c r="I1638" s="36"/>
      <c r="J1638" s="36"/>
      <c r="K1638" s="36"/>
    </row>
    <row r="1639" spans="1:11" x14ac:dyDescent="0.3">
      <c r="A1639" s="36"/>
      <c r="B1639" s="36"/>
      <c r="C1639" s="36"/>
      <c r="D1639" s="36"/>
      <c r="E1639" s="36"/>
      <c r="F1639" s="36"/>
      <c r="G1639" s="36"/>
      <c r="H1639" s="36"/>
      <c r="I1639" s="36"/>
      <c r="J1639" s="36"/>
      <c r="K1639" s="36"/>
    </row>
    <row r="1640" spans="1:11" x14ac:dyDescent="0.3">
      <c r="A1640" s="36"/>
      <c r="B1640" s="36"/>
      <c r="C1640" s="36"/>
      <c r="D1640" s="36"/>
      <c r="E1640" s="36"/>
      <c r="F1640" s="36"/>
      <c r="G1640" s="36"/>
      <c r="H1640" s="36"/>
      <c r="I1640" s="36"/>
      <c r="J1640" s="36"/>
      <c r="K1640" s="36"/>
    </row>
    <row r="1641" spans="1:11" x14ac:dyDescent="0.3">
      <c r="A1641" s="36"/>
      <c r="B1641" s="36"/>
      <c r="C1641" s="36"/>
      <c r="D1641" s="36"/>
      <c r="E1641" s="36"/>
      <c r="F1641" s="36"/>
      <c r="G1641" s="36"/>
      <c r="H1641" s="36"/>
      <c r="I1641" s="36"/>
      <c r="J1641" s="36"/>
      <c r="K1641" s="36"/>
    </row>
    <row r="1642" spans="1:11" x14ac:dyDescent="0.3">
      <c r="A1642" s="36"/>
      <c r="B1642" s="36"/>
      <c r="C1642" s="36"/>
      <c r="D1642" s="36"/>
      <c r="E1642" s="36"/>
      <c r="F1642" s="36"/>
      <c r="G1642" s="36"/>
      <c r="H1642" s="36"/>
      <c r="I1642" s="36"/>
      <c r="J1642" s="36"/>
      <c r="K1642" s="36"/>
    </row>
    <row r="1643" spans="1:11" x14ac:dyDescent="0.3">
      <c r="A1643" s="36"/>
      <c r="B1643" s="36"/>
      <c r="C1643" s="36"/>
      <c r="D1643" s="36"/>
      <c r="E1643" s="36"/>
      <c r="F1643" s="36"/>
      <c r="G1643" s="36"/>
      <c r="H1643" s="36"/>
      <c r="I1643" s="36"/>
      <c r="J1643" s="36"/>
      <c r="K1643" s="36"/>
    </row>
    <row r="1644" spans="1:11" x14ac:dyDescent="0.3">
      <c r="A1644" s="36"/>
      <c r="B1644" s="36"/>
      <c r="C1644" s="36"/>
      <c r="D1644" s="36"/>
      <c r="E1644" s="36"/>
      <c r="F1644" s="36"/>
      <c r="G1644" s="36"/>
      <c r="H1644" s="36"/>
      <c r="I1644" s="36"/>
      <c r="J1644" s="36"/>
      <c r="K1644" s="36"/>
    </row>
    <row r="1645" spans="1:11" x14ac:dyDescent="0.3">
      <c r="A1645" s="36"/>
      <c r="B1645" s="36"/>
      <c r="C1645" s="36"/>
      <c r="D1645" s="36"/>
      <c r="E1645" s="36"/>
      <c r="F1645" s="36"/>
      <c r="G1645" s="36"/>
      <c r="H1645" s="36"/>
      <c r="I1645" s="36"/>
      <c r="J1645" s="36"/>
      <c r="K1645" s="36"/>
    </row>
    <row r="1646" spans="1:11" x14ac:dyDescent="0.3">
      <c r="A1646" s="36"/>
      <c r="B1646" s="36"/>
      <c r="C1646" s="36"/>
      <c r="D1646" s="36"/>
      <c r="E1646" s="36"/>
      <c r="F1646" s="36"/>
      <c r="G1646" s="36"/>
      <c r="H1646" s="36"/>
      <c r="I1646" s="36"/>
      <c r="J1646" s="36"/>
      <c r="K1646" s="36"/>
    </row>
    <row r="1647" spans="1:11" x14ac:dyDescent="0.3">
      <c r="A1647" s="36"/>
      <c r="B1647" s="36"/>
      <c r="C1647" s="36"/>
      <c r="D1647" s="36"/>
      <c r="E1647" s="36"/>
      <c r="F1647" s="36"/>
      <c r="G1647" s="36"/>
      <c r="H1647" s="36"/>
      <c r="I1647" s="36"/>
      <c r="J1647" s="36"/>
      <c r="K1647" s="36"/>
    </row>
    <row r="1648" spans="1:11" x14ac:dyDescent="0.3">
      <c r="A1648" s="36"/>
      <c r="B1648" s="36"/>
      <c r="C1648" s="36"/>
      <c r="D1648" s="36"/>
      <c r="E1648" s="36"/>
      <c r="F1648" s="36"/>
      <c r="G1648" s="36"/>
      <c r="H1648" s="36"/>
      <c r="I1648" s="36"/>
      <c r="J1648" s="36"/>
      <c r="K1648" s="36"/>
    </row>
    <row r="1649" spans="1:11" x14ac:dyDescent="0.3">
      <c r="A1649" s="36"/>
      <c r="B1649" s="36"/>
      <c r="C1649" s="36"/>
      <c r="D1649" s="36"/>
      <c r="E1649" s="36"/>
      <c r="F1649" s="36"/>
      <c r="G1649" s="36"/>
      <c r="H1649" s="36"/>
      <c r="I1649" s="36"/>
      <c r="J1649" s="36"/>
      <c r="K1649" s="36"/>
    </row>
    <row r="1650" spans="1:11" x14ac:dyDescent="0.3">
      <c r="A1650" s="36"/>
      <c r="B1650" s="36"/>
      <c r="C1650" s="36"/>
      <c r="D1650" s="36"/>
      <c r="E1650" s="36"/>
      <c r="F1650" s="36"/>
      <c r="G1650" s="36"/>
      <c r="H1650" s="36"/>
      <c r="I1650" s="36"/>
      <c r="J1650" s="36"/>
      <c r="K1650" s="36"/>
    </row>
    <row r="1651" spans="1:11" x14ac:dyDescent="0.3">
      <c r="A1651" s="36"/>
      <c r="B1651" s="36"/>
      <c r="C1651" s="36"/>
      <c r="D1651" s="36"/>
      <c r="E1651" s="36"/>
      <c r="F1651" s="36"/>
      <c r="G1651" s="36"/>
      <c r="H1651" s="36"/>
      <c r="I1651" s="36"/>
      <c r="J1651" s="36"/>
      <c r="K1651" s="36"/>
    </row>
    <row r="1652" spans="1:11" x14ac:dyDescent="0.3">
      <c r="A1652" s="36"/>
      <c r="B1652" s="36"/>
      <c r="C1652" s="36"/>
      <c r="D1652" s="36"/>
      <c r="E1652" s="36"/>
      <c r="F1652" s="36"/>
      <c r="G1652" s="36"/>
      <c r="H1652" s="36"/>
      <c r="I1652" s="36"/>
      <c r="J1652" s="36"/>
      <c r="K1652" s="36"/>
    </row>
    <row r="1653" spans="1:11" x14ac:dyDescent="0.3">
      <c r="A1653" s="36"/>
      <c r="B1653" s="36"/>
      <c r="C1653" s="36"/>
      <c r="D1653" s="36"/>
      <c r="E1653" s="36"/>
      <c r="F1653" s="36"/>
      <c r="G1653" s="36"/>
      <c r="H1653" s="36"/>
      <c r="I1653" s="36"/>
      <c r="J1653" s="36"/>
      <c r="K1653" s="36"/>
    </row>
    <row r="1654" spans="1:11" x14ac:dyDescent="0.3">
      <c r="A1654" s="36"/>
      <c r="B1654" s="36"/>
      <c r="C1654" s="36"/>
      <c r="D1654" s="36"/>
      <c r="E1654" s="36"/>
      <c r="F1654" s="36"/>
      <c r="G1654" s="36"/>
      <c r="H1654" s="36"/>
      <c r="I1654" s="36"/>
      <c r="J1654" s="36"/>
      <c r="K1654" s="36"/>
    </row>
    <row r="1655" spans="1:11" x14ac:dyDescent="0.3">
      <c r="A1655" s="36"/>
      <c r="B1655" s="36"/>
      <c r="C1655" s="36"/>
      <c r="D1655" s="36"/>
      <c r="E1655" s="36"/>
      <c r="F1655" s="36"/>
      <c r="G1655" s="36"/>
      <c r="H1655" s="36"/>
      <c r="I1655" s="36"/>
      <c r="J1655" s="36"/>
      <c r="K1655" s="36"/>
    </row>
    <row r="1656" spans="1:11" x14ac:dyDescent="0.3">
      <c r="A1656" s="36"/>
      <c r="B1656" s="36"/>
      <c r="C1656" s="36"/>
      <c r="D1656" s="36"/>
      <c r="E1656" s="36"/>
      <c r="F1656" s="36"/>
      <c r="G1656" s="36"/>
      <c r="H1656" s="36"/>
      <c r="I1656" s="36"/>
      <c r="J1656" s="36"/>
      <c r="K1656" s="36"/>
    </row>
    <row r="1657" spans="1:11" x14ac:dyDescent="0.3">
      <c r="A1657" s="36"/>
      <c r="B1657" s="36"/>
      <c r="C1657" s="36"/>
      <c r="D1657" s="36"/>
      <c r="E1657" s="36"/>
      <c r="F1657" s="36"/>
      <c r="G1657" s="36"/>
      <c r="H1657" s="36"/>
      <c r="I1657" s="36"/>
      <c r="J1657" s="36"/>
      <c r="K1657" s="36"/>
    </row>
    <row r="1658" spans="1:11" x14ac:dyDescent="0.3">
      <c r="A1658" s="36"/>
      <c r="B1658" s="36"/>
      <c r="C1658" s="36"/>
      <c r="D1658" s="36"/>
      <c r="E1658" s="36"/>
      <c r="F1658" s="36"/>
      <c r="G1658" s="36"/>
      <c r="H1658" s="36"/>
      <c r="I1658" s="36"/>
      <c r="J1658" s="36"/>
      <c r="K1658" s="36"/>
    </row>
    <row r="1659" spans="1:11" x14ac:dyDescent="0.3">
      <c r="A1659" s="36"/>
      <c r="B1659" s="36"/>
      <c r="C1659" s="36"/>
      <c r="D1659" s="36"/>
      <c r="E1659" s="36"/>
      <c r="F1659" s="36"/>
      <c r="G1659" s="36"/>
      <c r="H1659" s="36"/>
      <c r="I1659" s="36"/>
      <c r="J1659" s="36"/>
      <c r="K1659" s="36"/>
    </row>
    <row r="1660" spans="1:11" x14ac:dyDescent="0.3">
      <c r="A1660" s="36"/>
      <c r="B1660" s="36"/>
      <c r="C1660" s="36"/>
      <c r="D1660" s="36"/>
      <c r="E1660" s="36"/>
      <c r="F1660" s="36"/>
      <c r="G1660" s="36"/>
      <c r="H1660" s="36"/>
      <c r="I1660" s="36"/>
      <c r="J1660" s="36"/>
      <c r="K1660" s="36"/>
    </row>
    <row r="1661" spans="1:11" x14ac:dyDescent="0.3">
      <c r="A1661" s="36"/>
      <c r="B1661" s="36"/>
      <c r="C1661" s="36"/>
      <c r="D1661" s="36"/>
      <c r="E1661" s="36"/>
      <c r="F1661" s="36"/>
      <c r="G1661" s="36"/>
      <c r="H1661" s="36"/>
      <c r="I1661" s="36"/>
      <c r="J1661" s="36"/>
      <c r="K1661" s="36"/>
    </row>
    <row r="1662" spans="1:11" x14ac:dyDescent="0.3">
      <c r="A1662" s="36"/>
      <c r="B1662" s="36"/>
      <c r="C1662" s="36"/>
      <c r="D1662" s="36"/>
      <c r="E1662" s="36"/>
      <c r="F1662" s="36"/>
      <c r="G1662" s="36"/>
      <c r="H1662" s="36"/>
      <c r="I1662" s="36"/>
      <c r="J1662" s="36"/>
      <c r="K1662" s="36"/>
    </row>
    <row r="1663" spans="1:11" x14ac:dyDescent="0.3">
      <c r="A1663" s="36"/>
      <c r="B1663" s="36"/>
      <c r="C1663" s="36"/>
      <c r="D1663" s="36"/>
      <c r="E1663" s="36"/>
      <c r="F1663" s="36"/>
      <c r="G1663" s="36"/>
      <c r="H1663" s="36"/>
      <c r="I1663" s="36"/>
      <c r="J1663" s="36"/>
      <c r="K1663" s="36"/>
    </row>
    <row r="1664" spans="1:11" x14ac:dyDescent="0.3">
      <c r="A1664" s="36"/>
      <c r="B1664" s="36"/>
      <c r="C1664" s="36"/>
      <c r="D1664" s="36"/>
      <c r="E1664" s="36"/>
      <c r="F1664" s="36"/>
      <c r="G1664" s="36"/>
      <c r="H1664" s="36"/>
      <c r="I1664" s="36"/>
      <c r="J1664" s="36"/>
      <c r="K1664" s="36"/>
    </row>
    <row r="1665" spans="1:11" x14ac:dyDescent="0.3">
      <c r="A1665" s="36"/>
      <c r="B1665" s="36"/>
      <c r="C1665" s="36"/>
      <c r="D1665" s="36"/>
      <c r="E1665" s="36"/>
      <c r="F1665" s="36"/>
      <c r="G1665" s="36"/>
      <c r="H1665" s="36"/>
      <c r="I1665" s="36"/>
      <c r="J1665" s="36"/>
      <c r="K1665" s="36"/>
    </row>
    <row r="1666" spans="1:11" x14ac:dyDescent="0.3">
      <c r="A1666" s="36"/>
      <c r="B1666" s="36"/>
      <c r="C1666" s="36"/>
      <c r="D1666" s="36"/>
      <c r="E1666" s="36"/>
      <c r="F1666" s="36"/>
      <c r="G1666" s="36"/>
      <c r="H1666" s="36"/>
      <c r="I1666" s="36"/>
      <c r="J1666" s="36"/>
      <c r="K1666" s="36"/>
    </row>
    <row r="1667" spans="1:11" x14ac:dyDescent="0.3">
      <c r="A1667" s="36"/>
      <c r="B1667" s="36"/>
      <c r="C1667" s="36"/>
      <c r="D1667" s="36"/>
      <c r="E1667" s="36"/>
      <c r="F1667" s="36"/>
      <c r="G1667" s="36"/>
      <c r="H1667" s="36"/>
      <c r="I1667" s="36"/>
      <c r="J1667" s="36"/>
      <c r="K1667" s="36"/>
    </row>
    <row r="1668" spans="1:11" x14ac:dyDescent="0.3">
      <c r="A1668" s="36"/>
      <c r="B1668" s="36"/>
      <c r="C1668" s="36"/>
      <c r="D1668" s="36"/>
      <c r="E1668" s="36"/>
      <c r="F1668" s="36"/>
      <c r="G1668" s="36"/>
      <c r="H1668" s="36"/>
      <c r="I1668" s="36"/>
      <c r="J1668" s="36"/>
      <c r="K1668" s="36"/>
    </row>
    <row r="1669" spans="1:11" x14ac:dyDescent="0.3">
      <c r="A1669" s="36"/>
      <c r="B1669" s="36"/>
      <c r="C1669" s="36"/>
      <c r="D1669" s="36"/>
      <c r="E1669" s="36"/>
      <c r="F1669" s="36"/>
      <c r="G1669" s="36"/>
      <c r="H1669" s="36"/>
      <c r="I1669" s="36"/>
      <c r="J1669" s="36"/>
      <c r="K1669" s="36"/>
    </row>
    <row r="1670" spans="1:11" x14ac:dyDescent="0.3">
      <c r="A1670" s="36"/>
      <c r="B1670" s="36"/>
      <c r="C1670" s="36"/>
      <c r="D1670" s="36"/>
      <c r="E1670" s="36"/>
      <c r="F1670" s="36"/>
      <c r="G1670" s="36"/>
      <c r="H1670" s="36"/>
      <c r="I1670" s="36"/>
      <c r="J1670" s="36"/>
      <c r="K1670" s="36"/>
    </row>
    <row r="1671" spans="1:11" x14ac:dyDescent="0.3">
      <c r="A1671" s="36"/>
      <c r="B1671" s="36"/>
      <c r="C1671" s="36"/>
      <c r="D1671" s="36"/>
      <c r="E1671" s="36"/>
      <c r="F1671" s="36"/>
      <c r="G1671" s="36"/>
      <c r="H1671" s="36"/>
      <c r="I1671" s="36"/>
      <c r="J1671" s="36"/>
      <c r="K1671" s="36"/>
    </row>
    <row r="1672" spans="1:11" x14ac:dyDescent="0.3">
      <c r="A1672" s="36"/>
      <c r="B1672" s="36"/>
      <c r="C1672" s="36"/>
      <c r="D1672" s="36"/>
      <c r="E1672" s="36"/>
      <c r="F1672" s="36"/>
      <c r="G1672" s="36"/>
      <c r="H1672" s="36"/>
      <c r="I1672" s="36"/>
      <c r="J1672" s="36"/>
      <c r="K1672" s="36"/>
    </row>
    <row r="1673" spans="1:11" x14ac:dyDescent="0.3">
      <c r="A1673" s="36"/>
      <c r="B1673" s="36"/>
      <c r="C1673" s="36"/>
      <c r="D1673" s="36"/>
      <c r="E1673" s="36"/>
      <c r="F1673" s="36"/>
      <c r="G1673" s="36"/>
      <c r="H1673" s="36"/>
      <c r="I1673" s="36"/>
      <c r="J1673" s="36"/>
      <c r="K1673" s="36"/>
    </row>
    <row r="1674" spans="1:11" x14ac:dyDescent="0.3">
      <c r="A1674" s="36"/>
      <c r="B1674" s="36"/>
      <c r="C1674" s="36"/>
      <c r="D1674" s="36"/>
      <c r="E1674" s="36"/>
      <c r="F1674" s="36"/>
      <c r="G1674" s="36"/>
      <c r="H1674" s="36"/>
      <c r="I1674" s="36"/>
      <c r="J1674" s="36"/>
      <c r="K1674" s="36"/>
    </row>
    <row r="1675" spans="1:11" x14ac:dyDescent="0.3">
      <c r="A1675" s="36"/>
      <c r="B1675" s="36"/>
      <c r="C1675" s="36"/>
      <c r="D1675" s="36"/>
      <c r="E1675" s="36"/>
      <c r="F1675" s="36"/>
      <c r="G1675" s="36"/>
      <c r="H1675" s="36"/>
      <c r="I1675" s="36"/>
      <c r="J1675" s="36"/>
      <c r="K1675" s="36"/>
    </row>
    <row r="1676" spans="1:11" x14ac:dyDescent="0.3">
      <c r="A1676" s="36"/>
      <c r="B1676" s="36"/>
      <c r="C1676" s="36"/>
      <c r="D1676" s="36"/>
      <c r="E1676" s="36"/>
      <c r="F1676" s="36"/>
      <c r="G1676" s="36"/>
      <c r="H1676" s="36"/>
      <c r="I1676" s="36"/>
      <c r="J1676" s="36"/>
      <c r="K1676" s="36"/>
    </row>
    <row r="1677" spans="1:11" x14ac:dyDescent="0.3">
      <c r="A1677" s="36"/>
      <c r="B1677" s="36"/>
      <c r="C1677" s="36"/>
      <c r="D1677" s="36"/>
      <c r="E1677" s="36"/>
      <c r="F1677" s="36"/>
      <c r="G1677" s="36"/>
      <c r="H1677" s="36"/>
      <c r="I1677" s="36"/>
      <c r="J1677" s="36"/>
      <c r="K1677" s="36"/>
    </row>
    <row r="1678" spans="1:11" x14ac:dyDescent="0.3">
      <c r="A1678" s="36"/>
      <c r="B1678" s="36"/>
      <c r="C1678" s="36"/>
      <c r="D1678" s="36"/>
      <c r="E1678" s="36"/>
      <c r="F1678" s="36"/>
      <c r="G1678" s="36"/>
      <c r="H1678" s="36"/>
      <c r="I1678" s="36"/>
      <c r="J1678" s="36"/>
      <c r="K1678" s="36"/>
    </row>
    <row r="1679" spans="1:11" x14ac:dyDescent="0.3">
      <c r="A1679" s="36"/>
      <c r="B1679" s="36"/>
      <c r="C1679" s="36"/>
      <c r="D1679" s="36"/>
      <c r="E1679" s="36"/>
      <c r="F1679" s="36"/>
      <c r="G1679" s="36"/>
      <c r="H1679" s="36"/>
      <c r="I1679" s="36"/>
      <c r="J1679" s="36"/>
      <c r="K1679" s="36"/>
    </row>
    <row r="1680" spans="1:11" x14ac:dyDescent="0.3">
      <c r="A1680" s="36"/>
      <c r="B1680" s="36"/>
      <c r="C1680" s="36"/>
      <c r="D1680" s="36"/>
      <c r="E1680" s="36"/>
      <c r="F1680" s="36"/>
      <c r="G1680" s="36"/>
      <c r="H1680" s="36"/>
      <c r="I1680" s="36"/>
      <c r="J1680" s="36"/>
      <c r="K1680" s="36"/>
    </row>
    <row r="1681" spans="1:11" x14ac:dyDescent="0.3">
      <c r="A1681" s="36"/>
      <c r="B1681" s="36"/>
      <c r="C1681" s="36"/>
      <c r="D1681" s="36"/>
      <c r="E1681" s="36"/>
      <c r="F1681" s="36"/>
      <c r="G1681" s="36"/>
      <c r="H1681" s="36"/>
      <c r="I1681" s="36"/>
      <c r="J1681" s="36"/>
      <c r="K1681" s="36"/>
    </row>
    <row r="1682" spans="1:11" x14ac:dyDescent="0.3">
      <c r="A1682" s="36"/>
      <c r="B1682" s="36"/>
      <c r="C1682" s="36"/>
      <c r="D1682" s="36"/>
      <c r="E1682" s="36"/>
      <c r="F1682" s="36"/>
      <c r="G1682" s="36"/>
      <c r="H1682" s="36"/>
      <c r="I1682" s="36"/>
      <c r="J1682" s="36"/>
      <c r="K1682" s="36"/>
    </row>
    <row r="1683" spans="1:11" x14ac:dyDescent="0.3">
      <c r="A1683" s="36"/>
      <c r="B1683" s="36"/>
      <c r="C1683" s="36"/>
      <c r="D1683" s="36"/>
      <c r="E1683" s="36"/>
      <c r="F1683" s="36"/>
      <c r="G1683" s="36"/>
      <c r="H1683" s="36"/>
      <c r="I1683" s="36"/>
      <c r="J1683" s="36"/>
      <c r="K1683" s="36"/>
    </row>
    <row r="1684" spans="1:11" x14ac:dyDescent="0.3">
      <c r="A1684" s="36"/>
      <c r="B1684" s="36"/>
      <c r="C1684" s="36"/>
      <c r="D1684" s="36"/>
      <c r="E1684" s="36"/>
      <c r="F1684" s="36"/>
      <c r="G1684" s="36"/>
      <c r="H1684" s="36"/>
      <c r="I1684" s="36"/>
      <c r="J1684" s="36"/>
      <c r="K1684" s="36"/>
    </row>
    <row r="1685" spans="1:11" x14ac:dyDescent="0.3">
      <c r="A1685" s="36"/>
      <c r="B1685" s="36"/>
      <c r="C1685" s="36"/>
      <c r="D1685" s="36"/>
      <c r="E1685" s="36"/>
      <c r="F1685" s="36"/>
      <c r="G1685" s="36"/>
      <c r="H1685" s="36"/>
      <c r="I1685" s="36"/>
      <c r="J1685" s="36"/>
      <c r="K1685" s="36"/>
    </row>
    <row r="1686" spans="1:11" x14ac:dyDescent="0.3">
      <c r="A1686" s="36"/>
      <c r="B1686" s="36"/>
      <c r="C1686" s="36"/>
      <c r="D1686" s="36"/>
      <c r="E1686" s="36"/>
      <c r="F1686" s="36"/>
      <c r="G1686" s="36"/>
      <c r="H1686" s="36"/>
      <c r="I1686" s="36"/>
      <c r="J1686" s="36"/>
      <c r="K1686" s="36"/>
    </row>
    <row r="1687" spans="1:11" x14ac:dyDescent="0.3">
      <c r="A1687" s="36"/>
      <c r="B1687" s="36"/>
      <c r="C1687" s="36"/>
      <c r="D1687" s="36"/>
      <c r="E1687" s="36"/>
      <c r="F1687" s="36"/>
      <c r="G1687" s="36"/>
      <c r="H1687" s="36"/>
      <c r="I1687" s="36"/>
      <c r="J1687" s="36"/>
      <c r="K1687" s="36"/>
    </row>
    <row r="1688" spans="1:11" x14ac:dyDescent="0.3">
      <c r="A1688" s="36"/>
      <c r="B1688" s="36"/>
      <c r="C1688" s="36"/>
      <c r="D1688" s="36"/>
      <c r="E1688" s="36"/>
      <c r="F1688" s="36"/>
      <c r="G1688" s="36"/>
      <c r="H1688" s="36"/>
      <c r="I1688" s="36"/>
      <c r="J1688" s="36"/>
      <c r="K1688" s="36"/>
    </row>
    <row r="1689" spans="1:11" x14ac:dyDescent="0.3">
      <c r="A1689" s="36"/>
      <c r="B1689" s="36"/>
      <c r="C1689" s="36"/>
      <c r="D1689" s="36"/>
      <c r="E1689" s="36"/>
      <c r="F1689" s="36"/>
      <c r="G1689" s="36"/>
      <c r="H1689" s="36"/>
      <c r="I1689" s="36"/>
      <c r="J1689" s="36"/>
      <c r="K1689" s="36"/>
    </row>
    <row r="1690" spans="1:11" x14ac:dyDescent="0.3">
      <c r="A1690" s="36"/>
      <c r="B1690" s="36"/>
      <c r="C1690" s="36"/>
      <c r="D1690" s="36"/>
      <c r="E1690" s="36"/>
      <c r="F1690" s="36"/>
      <c r="G1690" s="36"/>
      <c r="H1690" s="36"/>
      <c r="I1690" s="36"/>
      <c r="J1690" s="36"/>
      <c r="K1690" s="36"/>
    </row>
    <row r="1691" spans="1:11" x14ac:dyDescent="0.3">
      <c r="A1691" s="36"/>
      <c r="B1691" s="36"/>
      <c r="C1691" s="36"/>
      <c r="D1691" s="36"/>
      <c r="E1691" s="36"/>
      <c r="F1691" s="36"/>
      <c r="G1691" s="36"/>
      <c r="H1691" s="36"/>
      <c r="I1691" s="36"/>
      <c r="J1691" s="36"/>
      <c r="K1691" s="36"/>
    </row>
    <row r="1692" spans="1:11" x14ac:dyDescent="0.3">
      <c r="A1692" s="36"/>
      <c r="B1692" s="36"/>
      <c r="C1692" s="36"/>
      <c r="D1692" s="36"/>
      <c r="E1692" s="36"/>
      <c r="F1692" s="36"/>
      <c r="G1692" s="36"/>
      <c r="H1692" s="36"/>
      <c r="I1692" s="36"/>
      <c r="J1692" s="36"/>
      <c r="K1692" s="36"/>
    </row>
    <row r="1693" spans="1:11" x14ac:dyDescent="0.3">
      <c r="A1693" s="36"/>
      <c r="B1693" s="36"/>
      <c r="C1693" s="36"/>
      <c r="D1693" s="36"/>
      <c r="E1693" s="36"/>
      <c r="F1693" s="36"/>
      <c r="G1693" s="36"/>
      <c r="H1693" s="36"/>
      <c r="I1693" s="36"/>
      <c r="J1693" s="36"/>
      <c r="K1693" s="36"/>
    </row>
    <row r="1694" spans="1:11" x14ac:dyDescent="0.3">
      <c r="A1694" s="36"/>
      <c r="B1694" s="36"/>
      <c r="C1694" s="36"/>
      <c r="D1694" s="36"/>
      <c r="E1694" s="36"/>
      <c r="F1694" s="36"/>
      <c r="G1694" s="36"/>
      <c r="H1694" s="36"/>
      <c r="I1694" s="36"/>
      <c r="J1694" s="36"/>
      <c r="K1694" s="36"/>
    </row>
    <row r="1695" spans="1:11" x14ac:dyDescent="0.3">
      <c r="A1695" s="36"/>
      <c r="B1695" s="36"/>
      <c r="C1695" s="36"/>
      <c r="D1695" s="36"/>
      <c r="E1695" s="36"/>
      <c r="F1695" s="36"/>
      <c r="G1695" s="36"/>
      <c r="H1695" s="36"/>
      <c r="I1695" s="36"/>
      <c r="J1695" s="36"/>
      <c r="K1695" s="36"/>
    </row>
    <row r="1696" spans="1:11" x14ac:dyDescent="0.3">
      <c r="A1696" s="36"/>
      <c r="B1696" s="36"/>
      <c r="C1696" s="36"/>
      <c r="D1696" s="36"/>
      <c r="E1696" s="36"/>
      <c r="F1696" s="36"/>
      <c r="G1696" s="36"/>
      <c r="H1696" s="36"/>
      <c r="I1696" s="36"/>
      <c r="J1696" s="36"/>
      <c r="K1696" s="36"/>
    </row>
    <row r="1697" spans="1:11" x14ac:dyDescent="0.3">
      <c r="A1697" s="36"/>
      <c r="B1697" s="36"/>
      <c r="C1697" s="36"/>
      <c r="D1697" s="36"/>
      <c r="E1697" s="36"/>
      <c r="F1697" s="36"/>
      <c r="G1697" s="36"/>
      <c r="H1697" s="36"/>
      <c r="I1697" s="36"/>
      <c r="J1697" s="36"/>
      <c r="K1697" s="36"/>
    </row>
    <row r="1698" spans="1:11" x14ac:dyDescent="0.3">
      <c r="A1698" s="36"/>
      <c r="B1698" s="36"/>
      <c r="C1698" s="36"/>
      <c r="D1698" s="36"/>
      <c r="E1698" s="36"/>
      <c r="F1698" s="36"/>
      <c r="G1698" s="36"/>
      <c r="H1698" s="36"/>
      <c r="I1698" s="36"/>
      <c r="J1698" s="36"/>
      <c r="K1698" s="36"/>
    </row>
    <row r="1699" spans="1:11" x14ac:dyDescent="0.3">
      <c r="A1699" s="36"/>
      <c r="B1699" s="36"/>
      <c r="C1699" s="36"/>
      <c r="D1699" s="36"/>
      <c r="E1699" s="36"/>
      <c r="F1699" s="36"/>
      <c r="G1699" s="36"/>
      <c r="H1699" s="36"/>
      <c r="I1699" s="36"/>
      <c r="J1699" s="36"/>
      <c r="K1699" s="36"/>
    </row>
    <row r="1700" spans="1:11" x14ac:dyDescent="0.3">
      <c r="A1700" s="36"/>
      <c r="B1700" s="36"/>
      <c r="C1700" s="36"/>
      <c r="D1700" s="36"/>
      <c r="E1700" s="36"/>
      <c r="F1700" s="36"/>
      <c r="G1700" s="36"/>
      <c r="H1700" s="36"/>
      <c r="I1700" s="36"/>
      <c r="J1700" s="36"/>
      <c r="K1700" s="36"/>
    </row>
    <row r="1701" spans="1:11" x14ac:dyDescent="0.3">
      <c r="A1701" s="36"/>
      <c r="B1701" s="36"/>
      <c r="C1701" s="36"/>
      <c r="D1701" s="36"/>
      <c r="E1701" s="36"/>
      <c r="F1701" s="36"/>
      <c r="G1701" s="36"/>
      <c r="H1701" s="36"/>
      <c r="I1701" s="36"/>
      <c r="J1701" s="36"/>
      <c r="K1701" s="36"/>
    </row>
    <row r="1702" spans="1:11" x14ac:dyDescent="0.3">
      <c r="A1702" s="36"/>
      <c r="B1702" s="36"/>
      <c r="C1702" s="36"/>
      <c r="D1702" s="36"/>
      <c r="E1702" s="36"/>
      <c r="F1702" s="36"/>
      <c r="G1702" s="36"/>
      <c r="H1702" s="36"/>
      <c r="I1702" s="36"/>
      <c r="J1702" s="36"/>
      <c r="K1702" s="36"/>
    </row>
    <row r="1703" spans="1:11" x14ac:dyDescent="0.3">
      <c r="A1703" s="36"/>
      <c r="B1703" s="36"/>
      <c r="C1703" s="36"/>
      <c r="D1703" s="36"/>
      <c r="E1703" s="36"/>
      <c r="F1703" s="36"/>
      <c r="G1703" s="36"/>
      <c r="H1703" s="36"/>
      <c r="I1703" s="36"/>
      <c r="J1703" s="36"/>
      <c r="K1703" s="36"/>
    </row>
    <row r="1704" spans="1:11" x14ac:dyDescent="0.3">
      <c r="A1704" s="36"/>
      <c r="B1704" s="36"/>
      <c r="C1704" s="36"/>
      <c r="D1704" s="36"/>
      <c r="E1704" s="36"/>
      <c r="F1704" s="36"/>
      <c r="G1704" s="36"/>
      <c r="H1704" s="36"/>
      <c r="I1704" s="36"/>
      <c r="J1704" s="36"/>
      <c r="K1704" s="36"/>
    </row>
    <row r="1705" spans="1:11" x14ac:dyDescent="0.3">
      <c r="A1705" s="36"/>
      <c r="B1705" s="36"/>
      <c r="C1705" s="36"/>
      <c r="D1705" s="36"/>
      <c r="E1705" s="36"/>
      <c r="F1705" s="36"/>
      <c r="G1705" s="36"/>
      <c r="H1705" s="36"/>
      <c r="I1705" s="36"/>
      <c r="J1705" s="36"/>
      <c r="K1705" s="36"/>
    </row>
    <row r="1706" spans="1:11" x14ac:dyDescent="0.3">
      <c r="A1706" s="36"/>
      <c r="B1706" s="36"/>
      <c r="C1706" s="36"/>
      <c r="D1706" s="36"/>
      <c r="E1706" s="36"/>
      <c r="F1706" s="36"/>
      <c r="G1706" s="36"/>
      <c r="H1706" s="36"/>
      <c r="I1706" s="36"/>
      <c r="J1706" s="36"/>
      <c r="K1706" s="36"/>
    </row>
    <row r="1707" spans="1:11" x14ac:dyDescent="0.3">
      <c r="A1707" s="36"/>
      <c r="B1707" s="36"/>
      <c r="C1707" s="36"/>
      <c r="D1707" s="36"/>
      <c r="E1707" s="36"/>
      <c r="F1707" s="36"/>
      <c r="G1707" s="36"/>
      <c r="H1707" s="36"/>
      <c r="I1707" s="36"/>
      <c r="J1707" s="36"/>
      <c r="K1707" s="36"/>
    </row>
    <row r="1708" spans="1:11" x14ac:dyDescent="0.3">
      <c r="A1708" s="36"/>
      <c r="B1708" s="36"/>
      <c r="C1708" s="36"/>
      <c r="D1708" s="36"/>
      <c r="E1708" s="36"/>
      <c r="F1708" s="36"/>
      <c r="G1708" s="36"/>
      <c r="H1708" s="36"/>
      <c r="I1708" s="36"/>
      <c r="J1708" s="36"/>
      <c r="K1708" s="36"/>
    </row>
    <row r="1709" spans="1:11" x14ac:dyDescent="0.3">
      <c r="A1709" s="36"/>
      <c r="B1709" s="36"/>
      <c r="C1709" s="36"/>
      <c r="D1709" s="36"/>
      <c r="E1709" s="36"/>
      <c r="F1709" s="36"/>
      <c r="G1709" s="36"/>
      <c r="H1709" s="36"/>
      <c r="I1709" s="36"/>
      <c r="J1709" s="36"/>
      <c r="K1709" s="36"/>
    </row>
    <row r="1710" spans="1:11" x14ac:dyDescent="0.3">
      <c r="A1710" s="36"/>
      <c r="B1710" s="36"/>
      <c r="C1710" s="36"/>
      <c r="D1710" s="36"/>
      <c r="E1710" s="36"/>
      <c r="F1710" s="36"/>
      <c r="G1710" s="36"/>
      <c r="H1710" s="36"/>
      <c r="I1710" s="36"/>
      <c r="J1710" s="36"/>
      <c r="K1710" s="36"/>
    </row>
    <row r="1711" spans="1:11" x14ac:dyDescent="0.3">
      <c r="A1711" s="36"/>
      <c r="B1711" s="36"/>
      <c r="C1711" s="36"/>
      <c r="D1711" s="36"/>
      <c r="E1711" s="36"/>
      <c r="F1711" s="36"/>
      <c r="G1711" s="36"/>
      <c r="H1711" s="36"/>
      <c r="I1711" s="36"/>
      <c r="J1711" s="36"/>
      <c r="K1711" s="36"/>
    </row>
    <row r="1712" spans="1:11" x14ac:dyDescent="0.3">
      <c r="A1712" s="36"/>
      <c r="B1712" s="36"/>
      <c r="C1712" s="36"/>
      <c r="D1712" s="36"/>
      <c r="E1712" s="36"/>
      <c r="F1712" s="36"/>
      <c r="G1712" s="36"/>
      <c r="H1712" s="36"/>
      <c r="I1712" s="36"/>
      <c r="J1712" s="36"/>
      <c r="K1712" s="36"/>
    </row>
    <row r="1713" spans="1:11" x14ac:dyDescent="0.3">
      <c r="A1713" s="36"/>
      <c r="B1713" s="36"/>
      <c r="C1713" s="36"/>
      <c r="D1713" s="36"/>
      <c r="E1713" s="36"/>
      <c r="F1713" s="36"/>
      <c r="G1713" s="36"/>
      <c r="H1713" s="36"/>
      <c r="I1713" s="36"/>
      <c r="J1713" s="36"/>
      <c r="K1713" s="36"/>
    </row>
    <row r="1714" spans="1:11" x14ac:dyDescent="0.3">
      <c r="A1714" s="36"/>
      <c r="B1714" s="36"/>
      <c r="C1714" s="36"/>
      <c r="D1714" s="36"/>
      <c r="E1714" s="36"/>
      <c r="F1714" s="36"/>
      <c r="G1714" s="36"/>
      <c r="H1714" s="36"/>
      <c r="I1714" s="36"/>
      <c r="J1714" s="36"/>
      <c r="K1714" s="36"/>
    </row>
    <row r="1715" spans="1:11" x14ac:dyDescent="0.3">
      <c r="A1715" s="36"/>
      <c r="B1715" s="36"/>
      <c r="C1715" s="36"/>
      <c r="D1715" s="36"/>
      <c r="E1715" s="36"/>
      <c r="F1715" s="36"/>
      <c r="G1715" s="36"/>
      <c r="H1715" s="36"/>
      <c r="I1715" s="36"/>
      <c r="J1715" s="36"/>
      <c r="K1715" s="36"/>
    </row>
    <row r="1716" spans="1:11" x14ac:dyDescent="0.3">
      <c r="A1716" s="36"/>
      <c r="B1716" s="36"/>
      <c r="C1716" s="36"/>
      <c r="D1716" s="36"/>
      <c r="E1716" s="36"/>
      <c r="F1716" s="36"/>
      <c r="G1716" s="36"/>
      <c r="H1716" s="36"/>
      <c r="I1716" s="36"/>
      <c r="J1716" s="36"/>
      <c r="K1716" s="36"/>
    </row>
    <row r="1717" spans="1:11" x14ac:dyDescent="0.3">
      <c r="A1717" s="36"/>
      <c r="B1717" s="36"/>
      <c r="C1717" s="36"/>
      <c r="D1717" s="36"/>
      <c r="E1717" s="36"/>
      <c r="F1717" s="36"/>
      <c r="G1717" s="36"/>
      <c r="H1717" s="36"/>
      <c r="I1717" s="36"/>
      <c r="J1717" s="36"/>
      <c r="K1717" s="36"/>
    </row>
    <row r="1718" spans="1:11" x14ac:dyDescent="0.3">
      <c r="A1718" s="36"/>
      <c r="B1718" s="36"/>
      <c r="C1718" s="36"/>
      <c r="D1718" s="36"/>
      <c r="E1718" s="36"/>
      <c r="F1718" s="36"/>
      <c r="G1718" s="36"/>
      <c r="H1718" s="36"/>
      <c r="I1718" s="36"/>
      <c r="J1718" s="36"/>
      <c r="K1718" s="36"/>
    </row>
    <row r="1719" spans="1:11" x14ac:dyDescent="0.3">
      <c r="A1719" s="36"/>
      <c r="B1719" s="36"/>
      <c r="C1719" s="36"/>
      <c r="D1719" s="36"/>
      <c r="E1719" s="36"/>
      <c r="F1719" s="36"/>
      <c r="G1719" s="36"/>
      <c r="H1719" s="36"/>
      <c r="I1719" s="36"/>
      <c r="J1719" s="36"/>
      <c r="K1719" s="36"/>
    </row>
    <row r="1720" spans="1:11" x14ac:dyDescent="0.3">
      <c r="A1720" s="36"/>
      <c r="B1720" s="36"/>
      <c r="C1720" s="36"/>
      <c r="D1720" s="36"/>
      <c r="E1720" s="36"/>
      <c r="F1720" s="36"/>
      <c r="G1720" s="36"/>
      <c r="H1720" s="36"/>
      <c r="I1720" s="36"/>
      <c r="J1720" s="36"/>
      <c r="K1720" s="36"/>
    </row>
    <row r="1721" spans="1:11" x14ac:dyDescent="0.3">
      <c r="A1721" s="36"/>
      <c r="B1721" s="36"/>
      <c r="C1721" s="36"/>
      <c r="D1721" s="36"/>
      <c r="E1721" s="36"/>
      <c r="F1721" s="36"/>
      <c r="G1721" s="36"/>
      <c r="H1721" s="36"/>
      <c r="I1721" s="36"/>
      <c r="J1721" s="36"/>
      <c r="K1721" s="36"/>
    </row>
    <row r="1722" spans="1:11" x14ac:dyDescent="0.3">
      <c r="A1722" s="36"/>
      <c r="B1722" s="36"/>
      <c r="C1722" s="36"/>
      <c r="D1722" s="36"/>
      <c r="E1722" s="36"/>
      <c r="F1722" s="36"/>
      <c r="G1722" s="36"/>
      <c r="H1722" s="36"/>
      <c r="I1722" s="36"/>
      <c r="J1722" s="36"/>
      <c r="K1722" s="36"/>
    </row>
    <row r="1723" spans="1:11" x14ac:dyDescent="0.3">
      <c r="A1723" s="36"/>
      <c r="B1723" s="36"/>
      <c r="C1723" s="36"/>
      <c r="D1723" s="36"/>
      <c r="E1723" s="36"/>
      <c r="F1723" s="36"/>
      <c r="G1723" s="36"/>
      <c r="H1723" s="36"/>
      <c r="I1723" s="36"/>
      <c r="J1723" s="36"/>
      <c r="K1723" s="36"/>
    </row>
    <row r="1724" spans="1:11" x14ac:dyDescent="0.3">
      <c r="A1724" s="36"/>
      <c r="B1724" s="36"/>
      <c r="C1724" s="36"/>
      <c r="D1724" s="36"/>
      <c r="E1724" s="36"/>
      <c r="F1724" s="36"/>
      <c r="G1724" s="36"/>
      <c r="H1724" s="36"/>
      <c r="I1724" s="36"/>
      <c r="J1724" s="36"/>
      <c r="K1724" s="36"/>
    </row>
    <row r="1725" spans="1:11" x14ac:dyDescent="0.3">
      <c r="A1725" s="36"/>
      <c r="B1725" s="36"/>
      <c r="C1725" s="36"/>
      <c r="D1725" s="36"/>
      <c r="E1725" s="36"/>
      <c r="F1725" s="36"/>
      <c r="G1725" s="36"/>
      <c r="H1725" s="36"/>
      <c r="I1725" s="36"/>
      <c r="J1725" s="36"/>
      <c r="K1725" s="36"/>
    </row>
    <row r="1726" spans="1:11" x14ac:dyDescent="0.3">
      <c r="A1726" s="36"/>
      <c r="B1726" s="36"/>
      <c r="C1726" s="36"/>
      <c r="D1726" s="36"/>
      <c r="E1726" s="36"/>
      <c r="F1726" s="36"/>
      <c r="G1726" s="36"/>
      <c r="H1726" s="36"/>
      <c r="I1726" s="36"/>
      <c r="J1726" s="36"/>
      <c r="K1726" s="36"/>
    </row>
    <row r="1727" spans="1:11" x14ac:dyDescent="0.3">
      <c r="A1727" s="36"/>
      <c r="B1727" s="36"/>
      <c r="C1727" s="36"/>
      <c r="D1727" s="36"/>
      <c r="E1727" s="36"/>
      <c r="F1727" s="36"/>
      <c r="G1727" s="36"/>
      <c r="H1727" s="36"/>
      <c r="I1727" s="36"/>
      <c r="J1727" s="36"/>
      <c r="K1727" s="36"/>
    </row>
    <row r="1728" spans="1:11" x14ac:dyDescent="0.3">
      <c r="A1728" s="36"/>
      <c r="B1728" s="36"/>
      <c r="C1728" s="36"/>
      <c r="D1728" s="36"/>
      <c r="E1728" s="36"/>
      <c r="F1728" s="36"/>
      <c r="G1728" s="36"/>
      <c r="H1728" s="36"/>
      <c r="I1728" s="36"/>
      <c r="J1728" s="36"/>
      <c r="K1728" s="36"/>
    </row>
    <row r="1729" spans="1:11" x14ac:dyDescent="0.3">
      <c r="A1729" s="36"/>
      <c r="B1729" s="36"/>
      <c r="C1729" s="36"/>
      <c r="D1729" s="36"/>
      <c r="E1729" s="36"/>
      <c r="F1729" s="36"/>
      <c r="G1729" s="36"/>
      <c r="H1729" s="36"/>
      <c r="I1729" s="36"/>
      <c r="J1729" s="36"/>
      <c r="K1729" s="36"/>
    </row>
    <row r="1730" spans="1:11" x14ac:dyDescent="0.3">
      <c r="A1730" s="36"/>
      <c r="B1730" s="36"/>
      <c r="C1730" s="36"/>
      <c r="D1730" s="36"/>
      <c r="E1730" s="36"/>
      <c r="F1730" s="36"/>
      <c r="G1730" s="36"/>
      <c r="H1730" s="36"/>
      <c r="I1730" s="36"/>
      <c r="J1730" s="36"/>
      <c r="K1730" s="36"/>
    </row>
    <row r="1731" spans="1:11" x14ac:dyDescent="0.3">
      <c r="A1731" s="36"/>
      <c r="B1731" s="36"/>
      <c r="C1731" s="36"/>
      <c r="D1731" s="36"/>
      <c r="E1731" s="36"/>
      <c r="F1731" s="36"/>
      <c r="G1731" s="36"/>
      <c r="H1731" s="36"/>
      <c r="I1731" s="36"/>
      <c r="J1731" s="36"/>
      <c r="K1731" s="36"/>
    </row>
    <row r="1732" spans="1:11" x14ac:dyDescent="0.3">
      <c r="A1732" s="36"/>
      <c r="B1732" s="36"/>
      <c r="C1732" s="36"/>
      <c r="D1732" s="36"/>
      <c r="E1732" s="36"/>
      <c r="F1732" s="36"/>
      <c r="G1732" s="36"/>
      <c r="H1732" s="36"/>
      <c r="I1732" s="36"/>
      <c r="J1732" s="36"/>
      <c r="K1732" s="36"/>
    </row>
    <row r="1733" spans="1:11" x14ac:dyDescent="0.3">
      <c r="A1733" s="36"/>
      <c r="B1733" s="36"/>
      <c r="C1733" s="36"/>
      <c r="D1733" s="36"/>
      <c r="E1733" s="36"/>
      <c r="F1733" s="36"/>
      <c r="G1733" s="36"/>
      <c r="H1733" s="36"/>
      <c r="I1733" s="36"/>
      <c r="J1733" s="36"/>
      <c r="K1733" s="36"/>
    </row>
    <row r="1734" spans="1:11" x14ac:dyDescent="0.3">
      <c r="A1734" s="36"/>
      <c r="B1734" s="36"/>
      <c r="C1734" s="36"/>
      <c r="D1734" s="36"/>
      <c r="E1734" s="36"/>
      <c r="F1734" s="36"/>
      <c r="G1734" s="36"/>
      <c r="H1734" s="36"/>
      <c r="I1734" s="36"/>
      <c r="J1734" s="36"/>
      <c r="K1734" s="36"/>
    </row>
    <row r="1735" spans="1:11" x14ac:dyDescent="0.3">
      <c r="A1735" s="36"/>
      <c r="B1735" s="36"/>
      <c r="C1735" s="36"/>
      <c r="D1735" s="36"/>
      <c r="E1735" s="36"/>
      <c r="F1735" s="36"/>
      <c r="G1735" s="36"/>
      <c r="H1735" s="36"/>
      <c r="I1735" s="36"/>
      <c r="J1735" s="36"/>
      <c r="K1735" s="36"/>
    </row>
    <row r="1736" spans="1:11" x14ac:dyDescent="0.3">
      <c r="A1736" s="36"/>
      <c r="B1736" s="36"/>
      <c r="C1736" s="36"/>
      <c r="D1736" s="36"/>
      <c r="E1736" s="36"/>
      <c r="F1736" s="36"/>
      <c r="G1736" s="36"/>
      <c r="H1736" s="36"/>
      <c r="I1736" s="36"/>
      <c r="J1736" s="36"/>
      <c r="K1736" s="36"/>
    </row>
    <row r="1737" spans="1:11" x14ac:dyDescent="0.3">
      <c r="A1737" s="36"/>
      <c r="B1737" s="36"/>
      <c r="C1737" s="36"/>
      <c r="D1737" s="36"/>
      <c r="E1737" s="36"/>
      <c r="F1737" s="36"/>
      <c r="G1737" s="36"/>
      <c r="H1737" s="36"/>
      <c r="I1737" s="36"/>
      <c r="J1737" s="36"/>
      <c r="K1737" s="36"/>
    </row>
    <row r="1738" spans="1:11" x14ac:dyDescent="0.3">
      <c r="A1738" s="36"/>
      <c r="B1738" s="36"/>
      <c r="C1738" s="36"/>
      <c r="D1738" s="36"/>
      <c r="E1738" s="36"/>
      <c r="F1738" s="36"/>
      <c r="G1738" s="36"/>
      <c r="H1738" s="36"/>
      <c r="I1738" s="36"/>
      <c r="J1738" s="36"/>
      <c r="K1738" s="36"/>
    </row>
    <row r="1739" spans="1:11" x14ac:dyDescent="0.3">
      <c r="A1739" s="36"/>
      <c r="B1739" s="36"/>
      <c r="C1739" s="36"/>
      <c r="D1739" s="36"/>
      <c r="E1739" s="36"/>
      <c r="F1739" s="36"/>
      <c r="G1739" s="36"/>
      <c r="H1739" s="36"/>
      <c r="I1739" s="36"/>
      <c r="J1739" s="36"/>
      <c r="K1739" s="36"/>
    </row>
    <row r="1740" spans="1:11" x14ac:dyDescent="0.3">
      <c r="A1740" s="36"/>
      <c r="B1740" s="36"/>
      <c r="C1740" s="36"/>
      <c r="D1740" s="36"/>
      <c r="E1740" s="36"/>
      <c r="F1740" s="36"/>
      <c r="G1740" s="36"/>
      <c r="H1740" s="36"/>
      <c r="I1740" s="36"/>
      <c r="J1740" s="36"/>
      <c r="K1740" s="36"/>
    </row>
    <row r="1741" spans="1:11" x14ac:dyDescent="0.3">
      <c r="A1741" s="36"/>
      <c r="B1741" s="36"/>
      <c r="C1741" s="36"/>
      <c r="D1741" s="36"/>
      <c r="E1741" s="36"/>
      <c r="F1741" s="36"/>
      <c r="G1741" s="36"/>
      <c r="H1741" s="36"/>
      <c r="I1741" s="36"/>
      <c r="J1741" s="36"/>
      <c r="K1741" s="36"/>
    </row>
    <row r="1742" spans="1:11" x14ac:dyDescent="0.3">
      <c r="A1742" s="36"/>
      <c r="B1742" s="36"/>
      <c r="C1742" s="36"/>
      <c r="D1742" s="36"/>
      <c r="E1742" s="36"/>
      <c r="F1742" s="36"/>
      <c r="G1742" s="36"/>
      <c r="H1742" s="36"/>
      <c r="I1742" s="36"/>
      <c r="J1742" s="36"/>
      <c r="K1742" s="36"/>
    </row>
    <row r="1743" spans="1:11" x14ac:dyDescent="0.3">
      <c r="A1743" s="36"/>
      <c r="B1743" s="36"/>
      <c r="C1743" s="36"/>
      <c r="D1743" s="36"/>
      <c r="E1743" s="36"/>
      <c r="F1743" s="36"/>
      <c r="G1743" s="36"/>
      <c r="H1743" s="36"/>
      <c r="I1743" s="36"/>
      <c r="J1743" s="36"/>
      <c r="K1743" s="36"/>
    </row>
    <row r="1744" spans="1:11" x14ac:dyDescent="0.3">
      <c r="A1744" s="36"/>
      <c r="B1744" s="36"/>
      <c r="C1744" s="36"/>
      <c r="D1744" s="36"/>
      <c r="E1744" s="36"/>
      <c r="F1744" s="36"/>
      <c r="G1744" s="36"/>
      <c r="H1744" s="36"/>
      <c r="I1744" s="36"/>
      <c r="J1744" s="36"/>
      <c r="K1744" s="36"/>
    </row>
    <row r="1745" spans="1:11" x14ac:dyDescent="0.3">
      <c r="A1745" s="36"/>
      <c r="B1745" s="36"/>
      <c r="C1745" s="36"/>
      <c r="D1745" s="36"/>
      <c r="E1745" s="36"/>
      <c r="F1745" s="36"/>
      <c r="G1745" s="36"/>
      <c r="H1745" s="36"/>
      <c r="I1745" s="36"/>
      <c r="J1745" s="36"/>
      <c r="K1745" s="36"/>
    </row>
    <row r="1746" spans="1:11" x14ac:dyDescent="0.3">
      <c r="A1746" s="36"/>
      <c r="B1746" s="36"/>
      <c r="C1746" s="36"/>
      <c r="D1746" s="36"/>
      <c r="E1746" s="36"/>
      <c r="F1746" s="36"/>
      <c r="G1746" s="36"/>
      <c r="H1746" s="36"/>
      <c r="I1746" s="36"/>
      <c r="J1746" s="36"/>
      <c r="K1746" s="36"/>
    </row>
    <row r="1747" spans="1:11" x14ac:dyDescent="0.3">
      <c r="A1747" s="36"/>
      <c r="B1747" s="36"/>
      <c r="C1747" s="36"/>
      <c r="D1747" s="36"/>
      <c r="E1747" s="36"/>
      <c r="F1747" s="36"/>
      <c r="G1747" s="36"/>
      <c r="H1747" s="36"/>
      <c r="I1747" s="36"/>
      <c r="J1747" s="36"/>
      <c r="K1747" s="36"/>
    </row>
    <row r="1748" spans="1:11" x14ac:dyDescent="0.3">
      <c r="A1748" s="36"/>
      <c r="B1748" s="36"/>
      <c r="C1748" s="36"/>
      <c r="D1748" s="36"/>
      <c r="E1748" s="36"/>
      <c r="F1748" s="36"/>
      <c r="G1748" s="36"/>
      <c r="H1748" s="36"/>
      <c r="I1748" s="36"/>
      <c r="J1748" s="36"/>
      <c r="K1748" s="36"/>
    </row>
    <row r="1749" spans="1:11" x14ac:dyDescent="0.3">
      <c r="A1749" s="36"/>
      <c r="B1749" s="36"/>
      <c r="C1749" s="36"/>
      <c r="D1749" s="36"/>
      <c r="E1749" s="36"/>
      <c r="F1749" s="36"/>
      <c r="G1749" s="36"/>
      <c r="H1749" s="36"/>
      <c r="I1749" s="36"/>
      <c r="J1749" s="36"/>
      <c r="K1749" s="36"/>
    </row>
    <row r="1750" spans="1:11" x14ac:dyDescent="0.3">
      <c r="A1750" s="36"/>
      <c r="B1750" s="36"/>
      <c r="C1750" s="36"/>
      <c r="D1750" s="36"/>
      <c r="E1750" s="36"/>
      <c r="F1750" s="36"/>
      <c r="G1750" s="36"/>
      <c r="H1750" s="36"/>
      <c r="I1750" s="36"/>
      <c r="J1750" s="36"/>
      <c r="K1750" s="36"/>
    </row>
    <row r="1751" spans="1:11" x14ac:dyDescent="0.3">
      <c r="A1751" s="36"/>
      <c r="B1751" s="36"/>
      <c r="C1751" s="36"/>
      <c r="D1751" s="36"/>
      <c r="E1751" s="36"/>
      <c r="F1751" s="36"/>
      <c r="G1751" s="36"/>
      <c r="H1751" s="36"/>
      <c r="I1751" s="36"/>
      <c r="J1751" s="36"/>
      <c r="K1751" s="36"/>
    </row>
    <row r="1752" spans="1:11" x14ac:dyDescent="0.3">
      <c r="A1752" s="36"/>
      <c r="B1752" s="36"/>
      <c r="C1752" s="36"/>
      <c r="D1752" s="36"/>
      <c r="E1752" s="36"/>
      <c r="F1752" s="36"/>
      <c r="G1752" s="36"/>
      <c r="H1752" s="36"/>
      <c r="I1752" s="36"/>
      <c r="J1752" s="36"/>
      <c r="K1752" s="36"/>
    </row>
    <row r="1753" spans="1:11" x14ac:dyDescent="0.3">
      <c r="A1753" s="36"/>
      <c r="B1753" s="36"/>
      <c r="C1753" s="36"/>
      <c r="D1753" s="36"/>
      <c r="E1753" s="36"/>
      <c r="F1753" s="36"/>
      <c r="G1753" s="36"/>
      <c r="H1753" s="36"/>
      <c r="I1753" s="36"/>
      <c r="J1753" s="36"/>
      <c r="K1753" s="36"/>
    </row>
    <row r="1754" spans="1:11" x14ac:dyDescent="0.3">
      <c r="A1754" s="36"/>
      <c r="B1754" s="36"/>
      <c r="C1754" s="36"/>
      <c r="D1754" s="36"/>
      <c r="E1754" s="36"/>
      <c r="F1754" s="36"/>
      <c r="G1754" s="36"/>
      <c r="H1754" s="36"/>
      <c r="I1754" s="36"/>
      <c r="J1754" s="36"/>
      <c r="K1754" s="36"/>
    </row>
    <row r="1755" spans="1:11" x14ac:dyDescent="0.3">
      <c r="A1755" s="36"/>
      <c r="B1755" s="36"/>
      <c r="C1755" s="36"/>
      <c r="D1755" s="36"/>
      <c r="E1755" s="36"/>
      <c r="F1755" s="36"/>
      <c r="G1755" s="36"/>
      <c r="H1755" s="36"/>
      <c r="I1755" s="36"/>
      <c r="J1755" s="36"/>
      <c r="K1755" s="36"/>
    </row>
    <row r="1756" spans="1:11" x14ac:dyDescent="0.3">
      <c r="A1756" s="36"/>
      <c r="B1756" s="36"/>
      <c r="C1756" s="36"/>
      <c r="D1756" s="36"/>
      <c r="E1756" s="36"/>
      <c r="F1756" s="36"/>
      <c r="G1756" s="36"/>
      <c r="H1756" s="36"/>
      <c r="I1756" s="36"/>
      <c r="J1756" s="36"/>
      <c r="K1756" s="36"/>
    </row>
    <row r="1757" spans="1:11" x14ac:dyDescent="0.3">
      <c r="A1757" s="36"/>
      <c r="B1757" s="36"/>
      <c r="C1757" s="36"/>
      <c r="D1757" s="36"/>
      <c r="E1757" s="36"/>
      <c r="F1757" s="36"/>
      <c r="G1757" s="36"/>
      <c r="H1757" s="36"/>
      <c r="I1757" s="36"/>
      <c r="J1757" s="36"/>
      <c r="K1757" s="36"/>
    </row>
    <row r="1758" spans="1:11" x14ac:dyDescent="0.3">
      <c r="A1758" s="36"/>
      <c r="B1758" s="36"/>
      <c r="C1758" s="36"/>
      <c r="D1758" s="36"/>
      <c r="E1758" s="36"/>
      <c r="F1758" s="36"/>
      <c r="G1758" s="36"/>
      <c r="H1758" s="36"/>
      <c r="I1758" s="36"/>
      <c r="J1758" s="36"/>
      <c r="K1758" s="36"/>
    </row>
    <row r="1759" spans="1:11" x14ac:dyDescent="0.3">
      <c r="A1759" s="36"/>
      <c r="B1759" s="36"/>
      <c r="C1759" s="36"/>
      <c r="D1759" s="36"/>
      <c r="E1759" s="36"/>
      <c r="F1759" s="36"/>
      <c r="G1759" s="36"/>
      <c r="H1759" s="36"/>
      <c r="I1759" s="36"/>
      <c r="J1759" s="36"/>
      <c r="K1759" s="36"/>
    </row>
    <row r="1760" spans="1:11" x14ac:dyDescent="0.3">
      <c r="A1760" s="36"/>
      <c r="B1760" s="36"/>
      <c r="C1760" s="36"/>
      <c r="D1760" s="36"/>
      <c r="E1760" s="36"/>
      <c r="F1760" s="36"/>
      <c r="G1760" s="36"/>
      <c r="H1760" s="36"/>
      <c r="I1760" s="36"/>
      <c r="J1760" s="36"/>
      <c r="K1760" s="36"/>
    </row>
    <row r="1761" spans="1:11" x14ac:dyDescent="0.3">
      <c r="A1761" s="36"/>
      <c r="B1761" s="36"/>
      <c r="C1761" s="36"/>
      <c r="D1761" s="36"/>
      <c r="E1761" s="36"/>
      <c r="F1761" s="36"/>
      <c r="G1761" s="36"/>
      <c r="H1761" s="36"/>
      <c r="I1761" s="36"/>
      <c r="J1761" s="36"/>
      <c r="K1761" s="36"/>
    </row>
    <row r="1762" spans="1:11" x14ac:dyDescent="0.3">
      <c r="A1762" s="36"/>
      <c r="B1762" s="36"/>
      <c r="C1762" s="36"/>
      <c r="D1762" s="36"/>
      <c r="E1762" s="36"/>
      <c r="F1762" s="36"/>
      <c r="G1762" s="36"/>
      <c r="H1762" s="36"/>
      <c r="I1762" s="36"/>
      <c r="J1762" s="36"/>
      <c r="K1762" s="36"/>
    </row>
    <row r="1763" spans="1:11" x14ac:dyDescent="0.3">
      <c r="A1763" s="36"/>
      <c r="B1763" s="36"/>
      <c r="C1763" s="36"/>
      <c r="D1763" s="36"/>
      <c r="E1763" s="36"/>
      <c r="F1763" s="36"/>
      <c r="G1763" s="36"/>
      <c r="H1763" s="36"/>
      <c r="I1763" s="36"/>
      <c r="J1763" s="36"/>
      <c r="K1763" s="36"/>
    </row>
    <row r="1764" spans="1:11" x14ac:dyDescent="0.3">
      <c r="A1764" s="36"/>
      <c r="B1764" s="36"/>
      <c r="C1764" s="36"/>
      <c r="D1764" s="36"/>
      <c r="E1764" s="36"/>
      <c r="F1764" s="36"/>
      <c r="G1764" s="36"/>
      <c r="H1764" s="36"/>
      <c r="I1764" s="36"/>
      <c r="J1764" s="36"/>
      <c r="K1764" s="36"/>
    </row>
    <row r="1765" spans="1:11" x14ac:dyDescent="0.3">
      <c r="A1765" s="36"/>
      <c r="B1765" s="36"/>
      <c r="C1765" s="36"/>
      <c r="D1765" s="36"/>
      <c r="E1765" s="36"/>
      <c r="F1765" s="36"/>
      <c r="G1765" s="36"/>
      <c r="H1765" s="36"/>
      <c r="I1765" s="36"/>
      <c r="J1765" s="36"/>
      <c r="K1765" s="36"/>
    </row>
    <row r="1766" spans="1:11" x14ac:dyDescent="0.3">
      <c r="A1766" s="36"/>
      <c r="B1766" s="36"/>
      <c r="C1766" s="36"/>
      <c r="D1766" s="36"/>
      <c r="E1766" s="36"/>
      <c r="F1766" s="36"/>
      <c r="G1766" s="36"/>
      <c r="H1766" s="36"/>
      <c r="I1766" s="36"/>
      <c r="J1766" s="36"/>
      <c r="K1766" s="36"/>
    </row>
    <row r="1767" spans="1:11" x14ac:dyDescent="0.3">
      <c r="A1767" s="36"/>
      <c r="B1767" s="36"/>
      <c r="C1767" s="36"/>
      <c r="D1767" s="36"/>
      <c r="E1767" s="36"/>
      <c r="F1767" s="36"/>
      <c r="G1767" s="36"/>
      <c r="H1767" s="36"/>
      <c r="I1767" s="36"/>
      <c r="J1767" s="36"/>
      <c r="K1767" s="36"/>
    </row>
    <row r="1768" spans="1:11" x14ac:dyDescent="0.3">
      <c r="A1768" s="36"/>
      <c r="B1768" s="36"/>
      <c r="C1768" s="36"/>
      <c r="D1768" s="36"/>
      <c r="E1768" s="36"/>
      <c r="F1768" s="36"/>
      <c r="G1768" s="36"/>
      <c r="H1768" s="36"/>
      <c r="I1768" s="36"/>
      <c r="J1768" s="36"/>
      <c r="K1768" s="36"/>
    </row>
    <row r="1769" spans="1:11" x14ac:dyDescent="0.3">
      <c r="A1769" s="36"/>
      <c r="B1769" s="36"/>
      <c r="C1769" s="36"/>
      <c r="D1769" s="36"/>
      <c r="E1769" s="36"/>
      <c r="F1769" s="36"/>
      <c r="G1769" s="36"/>
      <c r="H1769" s="36"/>
      <c r="I1769" s="36"/>
      <c r="J1769" s="36"/>
      <c r="K1769" s="36"/>
    </row>
    <row r="1770" spans="1:11" x14ac:dyDescent="0.3">
      <c r="A1770" s="36"/>
      <c r="B1770" s="36"/>
      <c r="C1770" s="36"/>
      <c r="D1770" s="36"/>
      <c r="E1770" s="36"/>
      <c r="F1770" s="36"/>
      <c r="G1770" s="36"/>
      <c r="H1770" s="36"/>
      <c r="I1770" s="36"/>
      <c r="J1770" s="36"/>
      <c r="K1770" s="36"/>
    </row>
    <row r="1771" spans="1:11" x14ac:dyDescent="0.3">
      <c r="A1771" s="36"/>
      <c r="B1771" s="36"/>
      <c r="C1771" s="36"/>
      <c r="D1771" s="36"/>
      <c r="E1771" s="36"/>
      <c r="F1771" s="36"/>
      <c r="G1771" s="36"/>
      <c r="H1771" s="36"/>
      <c r="I1771" s="36"/>
      <c r="J1771" s="36"/>
      <c r="K1771" s="36"/>
    </row>
    <row r="1772" spans="1:11" x14ac:dyDescent="0.3">
      <c r="A1772" s="36"/>
      <c r="B1772" s="36"/>
      <c r="C1772" s="36"/>
      <c r="D1772" s="36"/>
      <c r="E1772" s="36"/>
      <c r="F1772" s="36"/>
      <c r="G1772" s="36"/>
      <c r="H1772" s="36"/>
      <c r="I1772" s="36"/>
      <c r="J1772" s="36"/>
      <c r="K1772" s="36"/>
    </row>
    <row r="1773" spans="1:11" x14ac:dyDescent="0.3">
      <c r="A1773" s="36"/>
      <c r="B1773" s="36"/>
      <c r="C1773" s="36"/>
      <c r="D1773" s="36"/>
      <c r="E1773" s="36"/>
      <c r="F1773" s="36"/>
      <c r="G1773" s="36"/>
      <c r="H1773" s="36"/>
      <c r="I1773" s="36"/>
      <c r="J1773" s="36"/>
      <c r="K1773" s="36"/>
    </row>
    <row r="1774" spans="1:11" x14ac:dyDescent="0.3">
      <c r="A1774" s="36"/>
      <c r="B1774" s="36"/>
      <c r="C1774" s="36"/>
      <c r="D1774" s="36"/>
      <c r="E1774" s="36"/>
      <c r="F1774" s="36"/>
      <c r="G1774" s="36"/>
      <c r="H1774" s="36"/>
      <c r="I1774" s="36"/>
      <c r="J1774" s="36"/>
      <c r="K1774" s="36"/>
    </row>
    <row r="1775" spans="1:11" x14ac:dyDescent="0.3">
      <c r="A1775" s="36"/>
      <c r="B1775" s="36"/>
      <c r="C1775" s="36"/>
      <c r="D1775" s="36"/>
      <c r="E1775" s="36"/>
      <c r="F1775" s="36"/>
      <c r="G1775" s="36"/>
      <c r="H1775" s="36"/>
      <c r="I1775" s="36"/>
      <c r="J1775" s="36"/>
      <c r="K1775" s="36"/>
    </row>
    <row r="1776" spans="1:11" x14ac:dyDescent="0.3">
      <c r="A1776" s="36"/>
      <c r="B1776" s="36"/>
      <c r="C1776" s="36"/>
      <c r="D1776" s="36"/>
      <c r="E1776" s="36"/>
      <c r="F1776" s="36"/>
      <c r="G1776" s="36"/>
      <c r="H1776" s="36"/>
      <c r="I1776" s="36"/>
      <c r="J1776" s="36"/>
      <c r="K1776" s="36"/>
    </row>
    <row r="1777" spans="1:11" x14ac:dyDescent="0.3">
      <c r="A1777" s="36"/>
      <c r="B1777" s="36"/>
      <c r="C1777" s="36"/>
      <c r="D1777" s="36"/>
      <c r="E1777" s="36"/>
      <c r="F1777" s="36"/>
      <c r="G1777" s="36"/>
      <c r="H1777" s="36"/>
      <c r="I1777" s="36"/>
      <c r="J1777" s="36"/>
      <c r="K1777" s="36"/>
    </row>
    <row r="1778" spans="1:11" x14ac:dyDescent="0.3">
      <c r="A1778" s="36"/>
      <c r="B1778" s="36"/>
      <c r="C1778" s="36"/>
      <c r="D1778" s="36"/>
      <c r="E1778" s="36"/>
      <c r="F1778" s="36"/>
      <c r="G1778" s="36"/>
      <c r="H1778" s="36"/>
      <c r="I1778" s="36"/>
      <c r="J1778" s="36"/>
      <c r="K1778" s="36"/>
    </row>
    <row r="1779" spans="1:11" x14ac:dyDescent="0.3">
      <c r="A1779" s="36"/>
      <c r="B1779" s="36"/>
      <c r="C1779" s="36"/>
      <c r="D1779" s="36"/>
      <c r="E1779" s="36"/>
      <c r="F1779" s="36"/>
      <c r="G1779" s="36"/>
      <c r="H1779" s="36"/>
      <c r="I1779" s="36"/>
      <c r="J1779" s="36"/>
      <c r="K1779" s="36"/>
    </row>
    <row r="1780" spans="1:11" x14ac:dyDescent="0.3">
      <c r="A1780" s="36"/>
      <c r="B1780" s="36"/>
      <c r="C1780" s="36"/>
      <c r="D1780" s="36"/>
      <c r="E1780" s="36"/>
      <c r="F1780" s="36"/>
      <c r="G1780" s="36"/>
      <c r="H1780" s="36"/>
      <c r="I1780" s="36"/>
      <c r="J1780" s="36"/>
      <c r="K1780" s="36"/>
    </row>
    <row r="1781" spans="1:11" x14ac:dyDescent="0.3">
      <c r="A1781" s="36"/>
      <c r="B1781" s="36"/>
      <c r="C1781" s="36"/>
      <c r="D1781" s="36"/>
      <c r="E1781" s="36"/>
      <c r="F1781" s="36"/>
      <c r="G1781" s="36"/>
      <c r="H1781" s="36"/>
      <c r="I1781" s="36"/>
      <c r="J1781" s="36"/>
      <c r="K1781" s="36"/>
    </row>
    <row r="1782" spans="1:11" x14ac:dyDescent="0.3">
      <c r="A1782" s="36"/>
      <c r="B1782" s="36"/>
      <c r="C1782" s="36"/>
      <c r="D1782" s="36"/>
      <c r="E1782" s="36"/>
      <c r="F1782" s="36"/>
      <c r="G1782" s="36"/>
      <c r="H1782" s="36"/>
      <c r="I1782" s="36"/>
      <c r="J1782" s="36"/>
      <c r="K1782" s="36"/>
    </row>
    <row r="1783" spans="1:11" x14ac:dyDescent="0.3">
      <c r="A1783" s="36"/>
      <c r="B1783" s="36"/>
      <c r="C1783" s="36"/>
      <c r="D1783" s="36"/>
      <c r="E1783" s="36"/>
      <c r="F1783" s="36"/>
      <c r="G1783" s="36"/>
      <c r="H1783" s="36"/>
      <c r="I1783" s="36"/>
      <c r="J1783" s="36"/>
      <c r="K1783" s="36"/>
    </row>
    <row r="1784" spans="1:11" x14ac:dyDescent="0.3">
      <c r="A1784" s="36"/>
      <c r="B1784" s="36"/>
      <c r="C1784" s="36"/>
      <c r="D1784" s="36"/>
      <c r="E1784" s="36"/>
      <c r="F1784" s="36"/>
      <c r="G1784" s="36"/>
      <c r="H1784" s="36"/>
      <c r="I1784" s="36"/>
      <c r="J1784" s="36"/>
      <c r="K1784" s="36"/>
    </row>
    <row r="1785" spans="1:11" x14ac:dyDescent="0.3">
      <c r="A1785" s="36"/>
      <c r="B1785" s="36"/>
      <c r="C1785" s="36"/>
      <c r="D1785" s="36"/>
      <c r="E1785" s="36"/>
      <c r="F1785" s="36"/>
      <c r="G1785" s="36"/>
      <c r="H1785" s="36"/>
      <c r="I1785" s="36"/>
      <c r="J1785" s="36"/>
      <c r="K1785" s="36"/>
    </row>
    <row r="1786" spans="1:11" x14ac:dyDescent="0.3">
      <c r="A1786" s="36"/>
      <c r="B1786" s="36"/>
      <c r="C1786" s="36"/>
      <c r="D1786" s="36"/>
      <c r="E1786" s="36"/>
      <c r="F1786" s="36"/>
      <c r="G1786" s="36"/>
      <c r="H1786" s="36"/>
      <c r="I1786" s="36"/>
      <c r="J1786" s="36"/>
      <c r="K1786" s="36"/>
    </row>
    <row r="1787" spans="1:11" x14ac:dyDescent="0.3">
      <c r="A1787" s="36"/>
      <c r="B1787" s="36"/>
      <c r="C1787" s="36"/>
      <c r="D1787" s="36"/>
      <c r="E1787" s="36"/>
      <c r="F1787" s="36"/>
      <c r="G1787" s="36"/>
      <c r="H1787" s="36"/>
      <c r="I1787" s="36"/>
      <c r="J1787" s="36"/>
      <c r="K1787" s="36"/>
    </row>
    <row r="1788" spans="1:11" x14ac:dyDescent="0.3">
      <c r="A1788" s="36"/>
      <c r="B1788" s="36"/>
      <c r="C1788" s="36"/>
      <c r="D1788" s="36"/>
      <c r="E1788" s="36"/>
      <c r="F1788" s="36"/>
      <c r="G1788" s="36"/>
      <c r="H1788" s="36"/>
      <c r="I1788" s="36"/>
      <c r="J1788" s="36"/>
      <c r="K1788" s="36"/>
    </row>
    <row r="1789" spans="1:11" x14ac:dyDescent="0.3">
      <c r="A1789" s="36"/>
      <c r="B1789" s="36"/>
      <c r="C1789" s="36"/>
      <c r="D1789" s="36"/>
      <c r="E1789" s="36"/>
      <c r="F1789" s="36"/>
      <c r="G1789" s="36"/>
      <c r="H1789" s="36"/>
      <c r="I1789" s="36"/>
      <c r="J1789" s="36"/>
      <c r="K1789" s="36"/>
    </row>
    <row r="1790" spans="1:11" x14ac:dyDescent="0.3">
      <c r="A1790" s="36"/>
      <c r="B1790" s="36"/>
      <c r="C1790" s="36"/>
      <c r="D1790" s="36"/>
      <c r="E1790" s="36"/>
      <c r="F1790" s="36"/>
      <c r="G1790" s="36"/>
      <c r="H1790" s="36"/>
      <c r="I1790" s="36"/>
      <c r="J1790" s="36"/>
      <c r="K1790" s="36"/>
    </row>
    <row r="1791" spans="1:11" x14ac:dyDescent="0.3">
      <c r="A1791" s="36"/>
      <c r="B1791" s="36"/>
      <c r="C1791" s="36"/>
      <c r="D1791" s="36"/>
      <c r="E1791" s="36"/>
      <c r="F1791" s="36"/>
      <c r="G1791" s="36"/>
      <c r="H1791" s="36"/>
      <c r="I1791" s="36"/>
      <c r="J1791" s="36"/>
      <c r="K1791" s="36"/>
    </row>
    <row r="1792" spans="1:11" x14ac:dyDescent="0.3">
      <c r="A1792" s="36"/>
      <c r="B1792" s="36"/>
      <c r="C1792" s="36"/>
      <c r="D1792" s="36"/>
      <c r="E1792" s="36"/>
      <c r="F1792" s="36"/>
      <c r="G1792" s="36"/>
      <c r="H1792" s="36"/>
      <c r="I1792" s="36"/>
      <c r="J1792" s="36"/>
      <c r="K1792" s="36"/>
    </row>
    <row r="1793" spans="1:11" x14ac:dyDescent="0.3">
      <c r="A1793" s="36"/>
      <c r="B1793" s="36"/>
      <c r="C1793" s="36"/>
      <c r="D1793" s="36"/>
      <c r="E1793" s="36"/>
      <c r="F1793" s="36"/>
      <c r="G1793" s="36"/>
      <c r="H1793" s="36"/>
      <c r="I1793" s="36"/>
      <c r="J1793" s="36"/>
      <c r="K1793" s="36"/>
    </row>
    <row r="1794" spans="1:11" x14ac:dyDescent="0.3">
      <c r="A1794" s="36"/>
      <c r="B1794" s="36"/>
      <c r="C1794" s="36"/>
      <c r="D1794" s="36"/>
      <c r="E1794" s="36"/>
      <c r="F1794" s="36"/>
      <c r="G1794" s="36"/>
      <c r="H1794" s="36"/>
      <c r="I1794" s="36"/>
      <c r="J1794" s="36"/>
      <c r="K1794" s="36"/>
    </row>
    <row r="1795" spans="1:11" x14ac:dyDescent="0.3">
      <c r="A1795" s="36"/>
      <c r="B1795" s="36"/>
      <c r="C1795" s="36"/>
      <c r="D1795" s="36"/>
      <c r="E1795" s="36"/>
      <c r="F1795" s="36"/>
      <c r="G1795" s="36"/>
      <c r="H1795" s="36"/>
      <c r="I1795" s="36"/>
      <c r="J1795" s="36"/>
      <c r="K1795" s="36"/>
    </row>
    <row r="1796" spans="1:11" x14ac:dyDescent="0.3">
      <c r="A1796" s="36"/>
      <c r="B1796" s="36"/>
      <c r="C1796" s="36"/>
      <c r="D1796" s="36"/>
      <c r="E1796" s="36"/>
      <c r="F1796" s="36"/>
      <c r="G1796" s="36"/>
      <c r="H1796" s="36"/>
      <c r="I1796" s="36"/>
      <c r="J1796" s="36"/>
      <c r="K1796" s="36"/>
    </row>
    <row r="1797" spans="1:11" x14ac:dyDescent="0.3">
      <c r="A1797" s="36"/>
      <c r="B1797" s="36"/>
      <c r="C1797" s="36"/>
      <c r="D1797" s="36"/>
      <c r="E1797" s="36"/>
      <c r="F1797" s="36"/>
      <c r="G1797" s="36"/>
      <c r="H1797" s="36"/>
      <c r="I1797" s="36"/>
      <c r="J1797" s="36"/>
      <c r="K1797" s="36"/>
    </row>
    <row r="1798" spans="1:11" x14ac:dyDescent="0.3">
      <c r="A1798" s="36"/>
      <c r="B1798" s="36"/>
      <c r="C1798" s="36"/>
      <c r="D1798" s="36"/>
      <c r="E1798" s="36"/>
      <c r="F1798" s="36"/>
      <c r="G1798" s="36"/>
      <c r="H1798" s="36"/>
      <c r="I1798" s="36"/>
      <c r="J1798" s="36"/>
      <c r="K1798" s="36"/>
    </row>
    <row r="1799" spans="1:11" x14ac:dyDescent="0.3">
      <c r="A1799" s="36"/>
      <c r="B1799" s="36"/>
      <c r="C1799" s="36"/>
      <c r="D1799" s="36"/>
      <c r="E1799" s="36"/>
      <c r="F1799" s="36"/>
      <c r="G1799" s="36"/>
      <c r="H1799" s="36"/>
      <c r="I1799" s="36"/>
      <c r="J1799" s="36"/>
      <c r="K1799" s="36"/>
    </row>
    <row r="1800" spans="1:11" x14ac:dyDescent="0.3">
      <c r="A1800" s="36"/>
      <c r="B1800" s="36"/>
      <c r="C1800" s="36"/>
      <c r="D1800" s="36"/>
      <c r="E1800" s="36"/>
      <c r="F1800" s="36"/>
      <c r="G1800" s="36"/>
      <c r="H1800" s="36"/>
      <c r="I1800" s="36"/>
      <c r="J1800" s="36"/>
      <c r="K1800" s="36"/>
    </row>
    <row r="1801" spans="1:11" x14ac:dyDescent="0.3">
      <c r="A1801" s="36"/>
      <c r="B1801" s="36"/>
      <c r="C1801" s="36"/>
      <c r="D1801" s="36"/>
      <c r="E1801" s="36"/>
      <c r="F1801" s="36"/>
      <c r="G1801" s="36"/>
      <c r="H1801" s="36"/>
      <c r="I1801" s="36"/>
      <c r="J1801" s="36"/>
      <c r="K1801" s="36"/>
    </row>
    <row r="1802" spans="1:11" x14ac:dyDescent="0.3">
      <c r="A1802" s="36"/>
      <c r="B1802" s="36"/>
      <c r="C1802" s="36"/>
      <c r="D1802" s="36"/>
      <c r="E1802" s="36"/>
      <c r="F1802" s="36"/>
      <c r="G1802" s="36"/>
      <c r="H1802" s="36"/>
      <c r="I1802" s="36"/>
      <c r="J1802" s="36"/>
      <c r="K1802" s="36"/>
    </row>
    <row r="1803" spans="1:11" x14ac:dyDescent="0.3">
      <c r="A1803" s="36"/>
      <c r="B1803" s="36"/>
      <c r="C1803" s="36"/>
      <c r="D1803" s="36"/>
      <c r="E1803" s="36"/>
      <c r="F1803" s="36"/>
      <c r="G1803" s="36"/>
      <c r="H1803" s="36"/>
      <c r="I1803" s="36"/>
      <c r="J1803" s="36"/>
      <c r="K1803" s="36"/>
    </row>
    <row r="1804" spans="1:11" x14ac:dyDescent="0.3">
      <c r="A1804" s="36"/>
      <c r="B1804" s="36"/>
      <c r="C1804" s="36"/>
      <c r="D1804" s="36"/>
      <c r="E1804" s="36"/>
      <c r="F1804" s="36"/>
      <c r="G1804" s="36"/>
      <c r="H1804" s="36"/>
      <c r="I1804" s="36"/>
      <c r="J1804" s="36"/>
      <c r="K1804" s="36"/>
    </row>
    <row r="1805" spans="1:11" x14ac:dyDescent="0.3">
      <c r="A1805" s="36"/>
      <c r="B1805" s="36"/>
      <c r="C1805" s="36"/>
      <c r="D1805" s="36"/>
      <c r="E1805" s="36"/>
      <c r="F1805" s="36"/>
      <c r="G1805" s="36"/>
      <c r="H1805" s="36"/>
      <c r="I1805" s="36"/>
      <c r="J1805" s="36"/>
      <c r="K1805" s="36"/>
    </row>
    <row r="1806" spans="1:11" x14ac:dyDescent="0.3">
      <c r="A1806" s="36"/>
      <c r="B1806" s="36"/>
      <c r="C1806" s="36"/>
      <c r="D1806" s="36"/>
      <c r="E1806" s="36"/>
      <c r="F1806" s="36"/>
      <c r="G1806" s="36"/>
      <c r="H1806" s="36"/>
      <c r="I1806" s="36"/>
      <c r="J1806" s="36"/>
      <c r="K1806" s="36"/>
    </row>
    <row r="1807" spans="1:11" x14ac:dyDescent="0.3">
      <c r="A1807" s="36"/>
      <c r="B1807" s="36"/>
      <c r="C1807" s="36"/>
      <c r="D1807" s="36"/>
      <c r="E1807" s="36"/>
      <c r="F1807" s="36"/>
      <c r="G1807" s="36"/>
      <c r="H1807" s="36"/>
      <c r="I1807" s="36"/>
      <c r="J1807" s="36"/>
      <c r="K1807" s="36"/>
    </row>
    <row r="1808" spans="1:11" x14ac:dyDescent="0.3">
      <c r="A1808" s="36"/>
      <c r="B1808" s="36"/>
      <c r="C1808" s="36"/>
      <c r="D1808" s="36"/>
      <c r="E1808" s="36"/>
      <c r="F1808" s="36"/>
      <c r="G1808" s="36"/>
      <c r="H1808" s="36"/>
      <c r="I1808" s="36"/>
      <c r="J1808" s="36"/>
      <c r="K1808" s="36"/>
    </row>
    <row r="1809" spans="1:11" x14ac:dyDescent="0.3">
      <c r="A1809" s="36"/>
      <c r="B1809" s="36"/>
      <c r="C1809" s="36"/>
      <c r="D1809" s="36"/>
      <c r="E1809" s="36"/>
      <c r="F1809" s="36"/>
      <c r="G1809" s="36"/>
      <c r="H1809" s="36"/>
      <c r="I1809" s="36"/>
      <c r="J1809" s="36"/>
      <c r="K1809" s="36"/>
    </row>
    <row r="1810" spans="1:11" x14ac:dyDescent="0.3">
      <c r="A1810" s="36"/>
      <c r="B1810" s="36"/>
      <c r="C1810" s="36"/>
      <c r="D1810" s="36"/>
      <c r="E1810" s="36"/>
      <c r="F1810" s="36"/>
      <c r="G1810" s="36"/>
      <c r="H1810" s="36"/>
      <c r="I1810" s="36"/>
      <c r="J1810" s="36"/>
      <c r="K1810" s="36"/>
    </row>
    <row r="1811" spans="1:11" x14ac:dyDescent="0.3">
      <c r="A1811" s="36"/>
      <c r="B1811" s="36"/>
      <c r="C1811" s="36"/>
      <c r="D1811" s="36"/>
      <c r="E1811" s="36"/>
      <c r="F1811" s="36"/>
      <c r="G1811" s="36"/>
      <c r="H1811" s="36"/>
      <c r="I1811" s="36"/>
      <c r="J1811" s="36"/>
      <c r="K1811" s="36"/>
    </row>
    <row r="1812" spans="1:11" x14ac:dyDescent="0.3">
      <c r="A1812" s="36"/>
      <c r="B1812" s="36"/>
      <c r="C1812" s="36"/>
      <c r="D1812" s="36"/>
      <c r="E1812" s="36"/>
      <c r="F1812" s="36"/>
      <c r="G1812" s="36"/>
      <c r="H1812" s="36"/>
      <c r="I1812" s="36"/>
      <c r="J1812" s="36"/>
      <c r="K1812" s="36"/>
    </row>
    <row r="1813" spans="1:11" x14ac:dyDescent="0.3">
      <c r="A1813" s="36"/>
      <c r="B1813" s="36"/>
      <c r="C1813" s="36"/>
      <c r="D1813" s="36"/>
      <c r="E1813" s="36"/>
      <c r="F1813" s="36"/>
      <c r="G1813" s="36"/>
      <c r="H1813" s="36"/>
      <c r="I1813" s="36"/>
      <c r="J1813" s="36"/>
      <c r="K1813" s="36"/>
    </row>
    <row r="1814" spans="1:11" x14ac:dyDescent="0.3">
      <c r="A1814" s="36"/>
      <c r="B1814" s="36"/>
      <c r="C1814" s="36"/>
      <c r="D1814" s="36"/>
      <c r="E1814" s="36"/>
      <c r="F1814" s="36"/>
      <c r="G1814" s="36"/>
      <c r="H1814" s="36"/>
      <c r="I1814" s="36"/>
      <c r="J1814" s="36"/>
      <c r="K1814" s="36"/>
    </row>
    <row r="1815" spans="1:11" x14ac:dyDescent="0.3">
      <c r="A1815" s="36"/>
      <c r="B1815" s="36"/>
      <c r="C1815" s="36"/>
      <c r="D1815" s="36"/>
      <c r="E1815" s="36"/>
      <c r="F1815" s="36"/>
      <c r="G1815" s="36"/>
      <c r="H1815" s="36"/>
      <c r="I1815" s="36"/>
      <c r="J1815" s="36"/>
      <c r="K1815" s="36"/>
    </row>
    <row r="1816" spans="1:11" x14ac:dyDescent="0.3">
      <c r="A1816" s="36"/>
      <c r="B1816" s="36"/>
      <c r="C1816" s="36"/>
      <c r="D1816" s="36"/>
      <c r="E1816" s="36"/>
      <c r="F1816" s="36"/>
      <c r="G1816" s="36"/>
      <c r="H1816" s="36"/>
      <c r="I1816" s="36"/>
      <c r="J1816" s="36"/>
      <c r="K1816" s="36"/>
    </row>
    <row r="1817" spans="1:11" x14ac:dyDescent="0.3">
      <c r="A1817" s="36"/>
      <c r="B1817" s="36"/>
      <c r="C1817" s="36"/>
      <c r="D1817" s="36"/>
      <c r="E1817" s="36"/>
      <c r="F1817" s="36"/>
      <c r="G1817" s="36"/>
      <c r="H1817" s="36"/>
      <c r="I1817" s="36"/>
      <c r="J1817" s="36"/>
      <c r="K1817" s="36"/>
    </row>
    <row r="1818" spans="1:11" x14ac:dyDescent="0.3">
      <c r="A1818" s="36"/>
      <c r="B1818" s="36"/>
      <c r="C1818" s="36"/>
      <c r="D1818" s="36"/>
      <c r="E1818" s="36"/>
      <c r="F1818" s="36"/>
      <c r="G1818" s="36"/>
      <c r="H1818" s="36"/>
      <c r="I1818" s="36"/>
      <c r="J1818" s="36"/>
      <c r="K1818" s="36"/>
    </row>
    <row r="1819" spans="1:11" x14ac:dyDescent="0.3">
      <c r="A1819" s="36"/>
      <c r="B1819" s="36"/>
      <c r="C1819" s="36"/>
      <c r="D1819" s="36"/>
      <c r="E1819" s="36"/>
      <c r="F1819" s="36"/>
      <c r="G1819" s="36"/>
      <c r="H1819" s="36"/>
      <c r="I1819" s="36"/>
      <c r="J1819" s="36"/>
      <c r="K1819" s="36"/>
    </row>
    <row r="1820" spans="1:11" x14ac:dyDescent="0.3">
      <c r="A1820" s="36"/>
      <c r="B1820" s="36"/>
      <c r="C1820" s="36"/>
      <c r="D1820" s="36"/>
      <c r="E1820" s="36"/>
      <c r="F1820" s="36"/>
      <c r="G1820" s="36"/>
      <c r="H1820" s="36"/>
      <c r="I1820" s="36"/>
      <c r="J1820" s="36"/>
      <c r="K1820" s="36"/>
    </row>
    <row r="1821" spans="1:11" x14ac:dyDescent="0.3">
      <c r="A1821" s="36"/>
      <c r="B1821" s="36"/>
      <c r="C1821" s="36"/>
      <c r="D1821" s="36"/>
      <c r="E1821" s="36"/>
      <c r="F1821" s="36"/>
      <c r="G1821" s="36"/>
      <c r="H1821" s="36"/>
      <c r="I1821" s="36"/>
      <c r="J1821" s="36"/>
      <c r="K1821" s="36"/>
    </row>
    <row r="1822" spans="1:11" x14ac:dyDescent="0.3">
      <c r="A1822" s="36"/>
      <c r="B1822" s="36"/>
      <c r="C1822" s="36"/>
      <c r="D1822" s="36"/>
      <c r="E1822" s="36"/>
      <c r="F1822" s="36"/>
      <c r="G1822" s="36"/>
      <c r="H1822" s="36"/>
      <c r="I1822" s="36"/>
      <c r="J1822" s="36"/>
      <c r="K1822" s="36"/>
    </row>
    <row r="1823" spans="1:11" x14ac:dyDescent="0.3">
      <c r="A1823" s="36"/>
      <c r="B1823" s="36"/>
      <c r="C1823" s="36"/>
      <c r="D1823" s="36"/>
      <c r="E1823" s="36"/>
      <c r="F1823" s="36"/>
      <c r="G1823" s="36"/>
      <c r="H1823" s="36"/>
      <c r="I1823" s="36"/>
      <c r="J1823" s="36"/>
      <c r="K1823" s="36"/>
    </row>
    <row r="1824" spans="1:11" x14ac:dyDescent="0.3">
      <c r="A1824" s="36"/>
      <c r="B1824" s="36"/>
      <c r="C1824" s="36"/>
      <c r="D1824" s="36"/>
      <c r="E1824" s="36"/>
      <c r="F1824" s="36"/>
      <c r="G1824" s="36"/>
      <c r="H1824" s="36"/>
      <c r="I1824" s="36"/>
      <c r="J1824" s="36"/>
      <c r="K1824" s="36"/>
    </row>
    <row r="1825" spans="1:11" x14ac:dyDescent="0.3">
      <c r="A1825" s="36"/>
      <c r="B1825" s="36"/>
      <c r="C1825" s="36"/>
      <c r="D1825" s="36"/>
      <c r="E1825" s="36"/>
      <c r="F1825" s="36"/>
      <c r="G1825" s="36"/>
      <c r="H1825" s="36"/>
      <c r="I1825" s="36"/>
      <c r="J1825" s="36"/>
      <c r="K1825" s="36"/>
    </row>
    <row r="1826" spans="1:11" x14ac:dyDescent="0.3">
      <c r="A1826" s="36"/>
      <c r="B1826" s="36"/>
      <c r="C1826" s="36"/>
      <c r="D1826" s="36"/>
      <c r="E1826" s="36"/>
      <c r="F1826" s="36"/>
      <c r="G1826" s="36"/>
      <c r="H1826" s="36"/>
      <c r="I1826" s="36"/>
      <c r="J1826" s="36"/>
      <c r="K1826" s="36"/>
    </row>
    <row r="1827" spans="1:11" x14ac:dyDescent="0.3">
      <c r="A1827" s="36"/>
      <c r="B1827" s="36"/>
      <c r="C1827" s="36"/>
      <c r="D1827" s="36"/>
      <c r="E1827" s="36"/>
      <c r="F1827" s="36"/>
      <c r="G1827" s="36"/>
      <c r="H1827" s="36"/>
      <c r="I1827" s="36"/>
      <c r="J1827" s="36"/>
      <c r="K1827" s="36"/>
    </row>
    <row r="1828" spans="1:11" x14ac:dyDescent="0.3">
      <c r="A1828" s="36"/>
      <c r="B1828" s="36"/>
      <c r="C1828" s="36"/>
      <c r="D1828" s="36"/>
      <c r="E1828" s="36"/>
      <c r="F1828" s="36"/>
      <c r="G1828" s="36"/>
      <c r="H1828" s="36"/>
      <c r="I1828" s="36"/>
      <c r="J1828" s="36"/>
      <c r="K1828" s="36"/>
    </row>
    <row r="1829" spans="1:11" x14ac:dyDescent="0.3">
      <c r="A1829" s="36"/>
      <c r="B1829" s="36"/>
      <c r="C1829" s="36"/>
      <c r="D1829" s="36"/>
      <c r="E1829" s="36"/>
      <c r="F1829" s="36"/>
      <c r="G1829" s="36"/>
      <c r="H1829" s="36"/>
      <c r="I1829" s="36"/>
      <c r="J1829" s="36"/>
      <c r="K1829" s="36"/>
    </row>
    <row r="1830" spans="1:11" x14ac:dyDescent="0.3">
      <c r="A1830" s="36"/>
      <c r="B1830" s="36"/>
      <c r="C1830" s="36"/>
      <c r="D1830" s="36"/>
      <c r="E1830" s="36"/>
      <c r="F1830" s="36"/>
      <c r="G1830" s="36"/>
      <c r="H1830" s="36"/>
      <c r="I1830" s="36"/>
      <c r="J1830" s="36"/>
      <c r="K1830" s="36"/>
    </row>
    <row r="1831" spans="1:11" x14ac:dyDescent="0.3">
      <c r="A1831" s="36"/>
      <c r="B1831" s="36"/>
      <c r="C1831" s="36"/>
      <c r="D1831" s="36"/>
      <c r="E1831" s="36"/>
      <c r="F1831" s="36"/>
      <c r="G1831" s="36"/>
      <c r="H1831" s="36"/>
      <c r="I1831" s="36"/>
      <c r="J1831" s="36"/>
      <c r="K1831" s="36"/>
    </row>
    <row r="1832" spans="1:11" x14ac:dyDescent="0.3">
      <c r="A1832" s="36"/>
      <c r="B1832" s="36"/>
      <c r="C1832" s="36"/>
      <c r="D1832" s="36"/>
      <c r="E1832" s="36"/>
      <c r="F1832" s="36"/>
      <c r="G1832" s="36"/>
      <c r="H1832" s="36"/>
      <c r="I1832" s="36"/>
      <c r="J1832" s="36"/>
      <c r="K1832" s="36"/>
    </row>
    <row r="1833" spans="1:11" x14ac:dyDescent="0.3">
      <c r="A1833" s="36"/>
      <c r="B1833" s="36"/>
      <c r="C1833" s="36"/>
      <c r="D1833" s="36"/>
      <c r="E1833" s="36"/>
      <c r="F1833" s="36"/>
      <c r="G1833" s="36"/>
      <c r="H1833" s="36"/>
      <c r="I1833" s="36"/>
      <c r="J1833" s="36"/>
      <c r="K1833" s="36"/>
    </row>
    <row r="1834" spans="1:11" x14ac:dyDescent="0.3">
      <c r="A1834" s="36"/>
      <c r="B1834" s="36"/>
      <c r="C1834" s="36"/>
      <c r="D1834" s="36"/>
      <c r="E1834" s="36"/>
      <c r="F1834" s="36"/>
      <c r="G1834" s="36"/>
      <c r="H1834" s="36"/>
      <c r="I1834" s="36"/>
      <c r="J1834" s="36"/>
      <c r="K1834" s="36"/>
    </row>
    <row r="1835" spans="1:11" x14ac:dyDescent="0.3">
      <c r="A1835" s="36"/>
      <c r="B1835" s="36"/>
      <c r="C1835" s="36"/>
      <c r="D1835" s="36"/>
      <c r="E1835" s="36"/>
      <c r="F1835" s="36"/>
      <c r="G1835" s="36"/>
      <c r="H1835" s="36"/>
      <c r="I1835" s="36"/>
      <c r="J1835" s="36"/>
      <c r="K1835" s="36"/>
    </row>
    <row r="1836" spans="1:11" x14ac:dyDescent="0.3">
      <c r="A1836" s="36"/>
      <c r="B1836" s="36"/>
      <c r="C1836" s="36"/>
      <c r="D1836" s="36"/>
      <c r="E1836" s="36"/>
      <c r="F1836" s="36"/>
      <c r="G1836" s="36"/>
      <c r="H1836" s="36"/>
      <c r="I1836" s="36"/>
      <c r="J1836" s="36"/>
      <c r="K1836" s="36"/>
    </row>
    <row r="1837" spans="1:11" x14ac:dyDescent="0.3">
      <c r="A1837" s="36"/>
      <c r="B1837" s="36"/>
      <c r="C1837" s="36"/>
      <c r="D1837" s="36"/>
      <c r="E1837" s="36"/>
      <c r="F1837" s="36"/>
      <c r="G1837" s="36"/>
      <c r="H1837" s="36"/>
      <c r="I1837" s="36"/>
      <c r="J1837" s="36"/>
      <c r="K1837" s="36"/>
    </row>
    <row r="1838" spans="1:11" x14ac:dyDescent="0.3">
      <c r="A1838" s="36"/>
      <c r="B1838" s="36"/>
      <c r="C1838" s="36"/>
      <c r="D1838" s="36"/>
      <c r="E1838" s="36"/>
      <c r="F1838" s="36"/>
      <c r="G1838" s="36"/>
      <c r="H1838" s="36"/>
      <c r="I1838" s="36"/>
      <c r="J1838" s="36"/>
      <c r="K1838" s="36"/>
    </row>
    <row r="1839" spans="1:11" x14ac:dyDescent="0.3">
      <c r="A1839" s="36"/>
      <c r="B1839" s="36"/>
      <c r="C1839" s="36"/>
      <c r="D1839" s="36"/>
      <c r="E1839" s="36"/>
      <c r="F1839" s="36"/>
      <c r="G1839" s="36"/>
      <c r="H1839" s="36"/>
      <c r="I1839" s="36"/>
      <c r="J1839" s="36"/>
      <c r="K1839" s="36"/>
    </row>
    <row r="1840" spans="1:11" x14ac:dyDescent="0.3">
      <c r="A1840" s="36"/>
      <c r="B1840" s="36"/>
      <c r="C1840" s="36"/>
      <c r="D1840" s="36"/>
      <c r="E1840" s="36"/>
      <c r="F1840" s="36"/>
      <c r="G1840" s="36"/>
      <c r="H1840" s="36"/>
      <c r="I1840" s="36"/>
      <c r="J1840" s="36"/>
      <c r="K1840" s="36"/>
    </row>
    <row r="1841" spans="1:11" x14ac:dyDescent="0.3">
      <c r="A1841" s="36"/>
      <c r="B1841" s="36"/>
      <c r="C1841" s="36"/>
      <c r="D1841" s="36"/>
      <c r="E1841" s="36"/>
      <c r="F1841" s="36"/>
      <c r="G1841" s="36"/>
      <c r="H1841" s="36"/>
      <c r="I1841" s="36"/>
      <c r="J1841" s="36"/>
      <c r="K1841" s="36"/>
    </row>
    <row r="1842" spans="1:11" x14ac:dyDescent="0.3">
      <c r="A1842" s="36"/>
      <c r="B1842" s="36"/>
      <c r="C1842" s="36"/>
      <c r="D1842" s="36"/>
      <c r="E1842" s="36"/>
      <c r="F1842" s="36"/>
      <c r="G1842" s="36"/>
      <c r="H1842" s="36"/>
      <c r="I1842" s="36"/>
      <c r="J1842" s="36"/>
      <c r="K1842" s="36"/>
    </row>
    <row r="1843" spans="1:11" x14ac:dyDescent="0.3">
      <c r="A1843" s="36"/>
      <c r="B1843" s="36"/>
      <c r="C1843" s="36"/>
      <c r="D1843" s="36"/>
      <c r="E1843" s="36"/>
      <c r="F1843" s="36"/>
      <c r="G1843" s="36"/>
      <c r="H1843" s="36"/>
      <c r="I1843" s="36"/>
      <c r="J1843" s="36"/>
      <c r="K1843" s="36"/>
    </row>
    <row r="1844" spans="1:11" x14ac:dyDescent="0.3">
      <c r="A1844" s="36"/>
      <c r="B1844" s="36"/>
      <c r="C1844" s="36"/>
      <c r="D1844" s="36"/>
      <c r="E1844" s="36"/>
      <c r="F1844" s="36"/>
      <c r="G1844" s="36"/>
      <c r="H1844" s="36"/>
      <c r="I1844" s="36"/>
      <c r="J1844" s="36"/>
      <c r="K1844" s="36"/>
    </row>
    <row r="1845" spans="1:11" x14ac:dyDescent="0.3">
      <c r="A1845" s="36"/>
      <c r="B1845" s="36"/>
      <c r="C1845" s="36"/>
      <c r="D1845" s="36"/>
      <c r="E1845" s="36"/>
      <c r="F1845" s="36"/>
      <c r="G1845" s="36"/>
      <c r="H1845" s="36"/>
      <c r="I1845" s="36"/>
      <c r="J1845" s="36"/>
      <c r="K1845" s="36"/>
    </row>
    <row r="1846" spans="1:11" x14ac:dyDescent="0.3">
      <c r="A1846" s="36"/>
      <c r="B1846" s="36"/>
      <c r="C1846" s="36"/>
      <c r="D1846" s="36"/>
      <c r="E1846" s="36"/>
      <c r="F1846" s="36"/>
      <c r="G1846" s="36"/>
      <c r="H1846" s="36"/>
      <c r="I1846" s="36"/>
      <c r="J1846" s="36"/>
      <c r="K1846" s="36"/>
    </row>
    <row r="1847" spans="1:11" x14ac:dyDescent="0.3">
      <c r="A1847" s="36"/>
      <c r="B1847" s="36"/>
      <c r="C1847" s="36"/>
      <c r="D1847" s="36"/>
      <c r="E1847" s="36"/>
      <c r="F1847" s="36"/>
      <c r="G1847" s="36"/>
      <c r="H1847" s="36"/>
      <c r="I1847" s="36"/>
      <c r="J1847" s="36"/>
      <c r="K1847" s="36"/>
    </row>
    <row r="1848" spans="1:11" x14ac:dyDescent="0.3">
      <c r="A1848" s="36"/>
      <c r="B1848" s="36"/>
      <c r="C1848" s="36"/>
      <c r="D1848" s="36"/>
      <c r="E1848" s="36"/>
      <c r="F1848" s="36"/>
      <c r="G1848" s="36"/>
      <c r="H1848" s="36"/>
      <c r="I1848" s="36"/>
      <c r="J1848" s="36"/>
      <c r="K1848" s="36"/>
    </row>
    <row r="1849" spans="1:11" x14ac:dyDescent="0.3">
      <c r="A1849" s="36"/>
      <c r="B1849" s="36"/>
      <c r="C1849" s="36"/>
      <c r="D1849" s="36"/>
      <c r="E1849" s="36"/>
      <c r="F1849" s="36"/>
      <c r="G1849" s="36"/>
      <c r="H1849" s="36"/>
      <c r="I1849" s="36"/>
      <c r="J1849" s="36"/>
      <c r="K1849" s="36"/>
    </row>
    <row r="1850" spans="1:11" x14ac:dyDescent="0.3">
      <c r="A1850" s="36"/>
      <c r="B1850" s="36"/>
      <c r="C1850" s="36"/>
      <c r="D1850" s="36"/>
      <c r="E1850" s="36"/>
      <c r="F1850" s="36"/>
      <c r="G1850" s="36"/>
      <c r="H1850" s="36"/>
      <c r="I1850" s="36"/>
      <c r="J1850" s="36"/>
      <c r="K1850" s="36"/>
    </row>
    <row r="1851" spans="1:11" x14ac:dyDescent="0.3">
      <c r="A1851" s="36"/>
      <c r="B1851" s="36"/>
      <c r="C1851" s="36"/>
      <c r="D1851" s="36"/>
      <c r="E1851" s="36"/>
      <c r="F1851" s="36"/>
      <c r="G1851" s="36"/>
      <c r="H1851" s="36"/>
      <c r="I1851" s="36"/>
      <c r="J1851" s="36"/>
      <c r="K1851" s="36"/>
    </row>
    <row r="1852" spans="1:11" x14ac:dyDescent="0.3">
      <c r="A1852" s="36"/>
      <c r="B1852" s="36"/>
      <c r="C1852" s="36"/>
      <c r="D1852" s="36"/>
      <c r="E1852" s="36"/>
      <c r="F1852" s="36"/>
      <c r="G1852" s="36"/>
      <c r="H1852" s="36"/>
      <c r="I1852" s="36"/>
      <c r="J1852" s="36"/>
      <c r="K1852" s="36"/>
    </row>
    <row r="1853" spans="1:11" x14ac:dyDescent="0.3">
      <c r="A1853" s="36"/>
      <c r="B1853" s="36"/>
      <c r="C1853" s="36"/>
      <c r="D1853" s="36"/>
      <c r="E1853" s="36"/>
      <c r="F1853" s="36"/>
      <c r="G1853" s="36"/>
      <c r="H1853" s="36"/>
      <c r="I1853" s="36"/>
      <c r="J1853" s="36"/>
      <c r="K1853" s="36"/>
    </row>
    <row r="1854" spans="1:11" x14ac:dyDescent="0.3">
      <c r="A1854" s="36"/>
      <c r="B1854" s="36"/>
      <c r="C1854" s="36"/>
      <c r="D1854" s="36"/>
      <c r="E1854" s="36"/>
      <c r="F1854" s="36"/>
      <c r="G1854" s="36"/>
      <c r="H1854" s="36"/>
      <c r="I1854" s="36"/>
      <c r="J1854" s="36"/>
      <c r="K1854" s="36"/>
    </row>
    <row r="1855" spans="1:11" x14ac:dyDescent="0.3">
      <c r="A1855" s="36"/>
      <c r="B1855" s="36"/>
      <c r="C1855" s="36"/>
      <c r="D1855" s="36"/>
      <c r="E1855" s="36"/>
      <c r="F1855" s="36"/>
      <c r="G1855" s="36"/>
      <c r="H1855" s="36"/>
      <c r="I1855" s="36"/>
      <c r="J1855" s="36"/>
      <c r="K1855" s="36"/>
    </row>
    <row r="1856" spans="1:11" x14ac:dyDescent="0.3">
      <c r="A1856" s="36"/>
      <c r="B1856" s="36"/>
      <c r="C1856" s="36"/>
      <c r="D1856" s="36"/>
      <c r="E1856" s="36"/>
      <c r="F1856" s="36"/>
      <c r="G1856" s="36"/>
      <c r="H1856" s="36"/>
      <c r="I1856" s="36"/>
      <c r="J1856" s="36"/>
      <c r="K1856" s="36"/>
    </row>
    <row r="1857" spans="1:11" x14ac:dyDescent="0.3">
      <c r="A1857" s="36"/>
      <c r="B1857" s="36"/>
      <c r="C1857" s="36"/>
      <c r="D1857" s="36"/>
      <c r="E1857" s="36"/>
      <c r="F1857" s="36"/>
      <c r="G1857" s="36"/>
      <c r="H1857" s="36"/>
      <c r="I1857" s="36"/>
      <c r="J1857" s="36"/>
      <c r="K1857" s="36"/>
    </row>
    <row r="1858" spans="1:11" x14ac:dyDescent="0.3">
      <c r="A1858" s="36"/>
      <c r="B1858" s="36"/>
      <c r="C1858" s="36"/>
      <c r="D1858" s="36"/>
      <c r="E1858" s="36"/>
      <c r="F1858" s="36"/>
      <c r="G1858" s="36"/>
      <c r="H1858" s="36"/>
      <c r="I1858" s="36"/>
      <c r="J1858" s="36"/>
      <c r="K1858" s="36"/>
    </row>
    <row r="1859" spans="1:11" x14ac:dyDescent="0.3">
      <c r="A1859" s="36"/>
      <c r="B1859" s="36"/>
      <c r="C1859" s="36"/>
      <c r="D1859" s="36"/>
      <c r="E1859" s="36"/>
      <c r="F1859" s="36"/>
      <c r="G1859" s="36"/>
      <c r="H1859" s="36"/>
      <c r="I1859" s="36"/>
      <c r="J1859" s="36"/>
      <c r="K1859" s="36"/>
    </row>
    <row r="1860" spans="1:11" x14ac:dyDescent="0.3">
      <c r="A1860" s="36"/>
      <c r="B1860" s="36"/>
      <c r="C1860" s="36"/>
      <c r="D1860" s="36"/>
      <c r="E1860" s="36"/>
      <c r="F1860" s="36"/>
      <c r="G1860" s="36"/>
      <c r="H1860" s="36"/>
      <c r="I1860" s="36"/>
      <c r="J1860" s="36"/>
      <c r="K1860" s="36"/>
    </row>
    <row r="1861" spans="1:11" x14ac:dyDescent="0.3">
      <c r="A1861" s="36"/>
      <c r="B1861" s="36"/>
      <c r="C1861" s="36"/>
      <c r="D1861" s="36"/>
      <c r="E1861" s="36"/>
      <c r="F1861" s="36"/>
      <c r="G1861" s="36"/>
      <c r="H1861" s="36"/>
      <c r="I1861" s="36"/>
      <c r="J1861" s="36"/>
      <c r="K1861" s="36"/>
    </row>
    <row r="1862" spans="1:11" x14ac:dyDescent="0.3">
      <c r="A1862" s="36"/>
      <c r="B1862" s="36"/>
      <c r="C1862" s="36"/>
      <c r="D1862" s="36"/>
      <c r="E1862" s="36"/>
      <c r="F1862" s="36"/>
      <c r="G1862" s="36"/>
      <c r="H1862" s="36"/>
      <c r="I1862" s="36"/>
      <c r="J1862" s="36"/>
      <c r="K1862" s="36"/>
    </row>
    <row r="1863" spans="1:11" x14ac:dyDescent="0.3">
      <c r="A1863" s="36"/>
      <c r="B1863" s="36"/>
      <c r="C1863" s="36"/>
      <c r="D1863" s="36"/>
      <c r="E1863" s="36"/>
      <c r="F1863" s="36"/>
      <c r="G1863" s="36"/>
      <c r="H1863" s="36"/>
      <c r="I1863" s="36"/>
      <c r="J1863" s="36"/>
      <c r="K1863" s="36"/>
    </row>
    <row r="1864" spans="1:11" x14ac:dyDescent="0.3">
      <c r="A1864" s="36"/>
      <c r="B1864" s="36"/>
      <c r="C1864" s="36"/>
      <c r="D1864" s="36"/>
      <c r="E1864" s="36"/>
      <c r="F1864" s="36"/>
      <c r="G1864" s="36"/>
      <c r="H1864" s="36"/>
      <c r="I1864" s="36"/>
      <c r="J1864" s="36"/>
      <c r="K1864" s="36"/>
    </row>
    <row r="1865" spans="1:11" x14ac:dyDescent="0.3">
      <c r="A1865" s="36"/>
      <c r="B1865" s="36"/>
      <c r="C1865" s="36"/>
      <c r="D1865" s="36"/>
      <c r="E1865" s="36"/>
      <c r="F1865" s="36"/>
      <c r="G1865" s="36"/>
      <c r="H1865" s="36"/>
      <c r="I1865" s="36"/>
      <c r="J1865" s="36"/>
      <c r="K1865" s="36"/>
    </row>
    <row r="1866" spans="1:11" x14ac:dyDescent="0.3">
      <c r="A1866" s="36"/>
      <c r="B1866" s="36"/>
      <c r="C1866" s="36"/>
      <c r="D1866" s="36"/>
      <c r="E1866" s="36"/>
      <c r="F1866" s="36"/>
      <c r="G1866" s="36"/>
      <c r="H1866" s="36"/>
      <c r="I1866" s="36"/>
      <c r="J1866" s="36"/>
      <c r="K1866" s="36"/>
    </row>
    <row r="1867" spans="1:11" x14ac:dyDescent="0.3">
      <c r="A1867" s="36"/>
      <c r="B1867" s="36"/>
      <c r="C1867" s="36"/>
      <c r="D1867" s="36"/>
      <c r="E1867" s="36"/>
      <c r="F1867" s="36"/>
      <c r="G1867" s="36"/>
      <c r="H1867" s="36"/>
      <c r="I1867" s="36"/>
      <c r="J1867" s="36"/>
      <c r="K1867" s="36"/>
    </row>
    <row r="1868" spans="1:11" x14ac:dyDescent="0.3">
      <c r="A1868" s="36"/>
      <c r="B1868" s="36"/>
      <c r="C1868" s="36"/>
      <c r="D1868" s="36"/>
      <c r="E1868" s="36"/>
      <c r="F1868" s="36"/>
      <c r="G1868" s="36"/>
      <c r="H1868" s="36"/>
      <c r="I1868" s="36"/>
      <c r="J1868" s="36"/>
      <c r="K1868" s="36"/>
    </row>
    <row r="1869" spans="1:11" x14ac:dyDescent="0.3">
      <c r="A1869" s="36"/>
      <c r="B1869" s="36"/>
      <c r="C1869" s="36"/>
      <c r="D1869" s="36"/>
      <c r="E1869" s="36"/>
      <c r="F1869" s="36"/>
      <c r="G1869" s="36"/>
      <c r="H1869" s="36"/>
      <c r="I1869" s="36"/>
      <c r="J1869" s="36"/>
      <c r="K1869" s="36"/>
    </row>
    <row r="1870" spans="1:11" x14ac:dyDescent="0.3">
      <c r="A1870" s="36"/>
      <c r="B1870" s="36"/>
      <c r="C1870" s="36"/>
      <c r="D1870" s="36"/>
      <c r="E1870" s="36"/>
      <c r="F1870" s="36"/>
      <c r="G1870" s="36"/>
      <c r="H1870" s="36"/>
      <c r="I1870" s="36"/>
      <c r="J1870" s="36"/>
      <c r="K1870" s="36"/>
    </row>
    <row r="1871" spans="1:11" x14ac:dyDescent="0.3">
      <c r="A1871" s="36"/>
      <c r="B1871" s="36"/>
      <c r="C1871" s="36"/>
      <c r="D1871" s="36"/>
      <c r="E1871" s="36"/>
      <c r="F1871" s="36"/>
      <c r="G1871" s="36"/>
      <c r="H1871" s="36"/>
      <c r="I1871" s="36"/>
      <c r="J1871" s="36"/>
      <c r="K1871" s="36"/>
    </row>
    <row r="1872" spans="1:11" x14ac:dyDescent="0.3">
      <c r="A1872" s="36"/>
      <c r="B1872" s="36"/>
      <c r="C1872" s="36"/>
      <c r="D1872" s="36"/>
      <c r="E1872" s="36"/>
      <c r="F1872" s="36"/>
      <c r="G1872" s="36"/>
      <c r="H1872" s="36"/>
      <c r="I1872" s="36"/>
      <c r="J1872" s="36"/>
      <c r="K1872" s="36"/>
    </row>
    <row r="1873" spans="1:11" x14ac:dyDescent="0.3">
      <c r="A1873" s="36"/>
      <c r="B1873" s="36"/>
      <c r="C1873" s="36"/>
      <c r="D1873" s="36"/>
      <c r="E1873" s="36"/>
      <c r="F1873" s="36"/>
      <c r="G1873" s="36"/>
      <c r="H1873" s="36"/>
      <c r="I1873" s="36"/>
      <c r="J1873" s="36"/>
      <c r="K1873" s="36"/>
    </row>
    <row r="1874" spans="1:11" x14ac:dyDescent="0.3">
      <c r="A1874" s="36"/>
      <c r="B1874" s="36"/>
      <c r="C1874" s="36"/>
      <c r="D1874" s="36"/>
      <c r="E1874" s="36"/>
      <c r="F1874" s="36"/>
      <c r="G1874" s="36"/>
      <c r="H1874" s="36"/>
      <c r="I1874" s="36"/>
      <c r="J1874" s="36"/>
      <c r="K1874" s="36"/>
    </row>
    <row r="1875" spans="1:11" x14ac:dyDescent="0.3">
      <c r="A1875" s="36"/>
      <c r="B1875" s="36"/>
      <c r="C1875" s="36"/>
      <c r="D1875" s="36"/>
      <c r="E1875" s="36"/>
      <c r="F1875" s="36"/>
      <c r="G1875" s="36"/>
      <c r="H1875" s="36"/>
      <c r="I1875" s="36"/>
      <c r="J1875" s="36"/>
      <c r="K1875" s="36"/>
    </row>
    <row r="1876" spans="1:11" x14ac:dyDescent="0.3">
      <c r="A1876" s="36"/>
      <c r="B1876" s="36"/>
      <c r="C1876" s="36"/>
      <c r="D1876" s="36"/>
      <c r="E1876" s="36"/>
      <c r="F1876" s="36"/>
      <c r="G1876" s="36"/>
      <c r="H1876" s="36"/>
      <c r="I1876" s="36"/>
      <c r="J1876" s="36"/>
      <c r="K1876" s="36"/>
    </row>
    <row r="1877" spans="1:11" x14ac:dyDescent="0.3">
      <c r="A1877" s="36"/>
      <c r="B1877" s="36"/>
      <c r="C1877" s="36"/>
      <c r="D1877" s="36"/>
      <c r="E1877" s="36"/>
      <c r="F1877" s="36"/>
      <c r="G1877" s="36"/>
      <c r="H1877" s="36"/>
      <c r="I1877" s="36"/>
      <c r="J1877" s="36"/>
      <c r="K1877" s="36"/>
    </row>
    <row r="1878" spans="1:11" x14ac:dyDescent="0.3">
      <c r="A1878" s="36"/>
      <c r="B1878" s="36"/>
      <c r="C1878" s="36"/>
      <c r="D1878" s="36"/>
      <c r="E1878" s="36"/>
      <c r="F1878" s="36"/>
      <c r="G1878" s="36"/>
      <c r="H1878" s="36"/>
      <c r="I1878" s="36"/>
      <c r="J1878" s="36"/>
      <c r="K1878" s="36"/>
    </row>
    <row r="1879" spans="1:11" x14ac:dyDescent="0.3">
      <c r="A1879" s="36"/>
      <c r="B1879" s="36"/>
      <c r="C1879" s="36"/>
      <c r="D1879" s="36"/>
      <c r="E1879" s="36"/>
      <c r="F1879" s="36"/>
      <c r="G1879" s="36"/>
      <c r="H1879" s="36"/>
      <c r="I1879" s="36"/>
      <c r="J1879" s="36"/>
      <c r="K1879" s="36"/>
    </row>
    <row r="1880" spans="1:11" x14ac:dyDescent="0.3">
      <c r="A1880" s="36"/>
      <c r="B1880" s="36"/>
      <c r="C1880" s="36"/>
      <c r="D1880" s="36"/>
      <c r="E1880" s="36"/>
      <c r="F1880" s="36"/>
      <c r="G1880" s="36"/>
      <c r="H1880" s="36"/>
      <c r="I1880" s="36"/>
      <c r="J1880" s="36"/>
      <c r="K1880" s="36"/>
    </row>
    <row r="1881" spans="1:11" x14ac:dyDescent="0.3">
      <c r="A1881" s="36"/>
      <c r="B1881" s="36"/>
      <c r="C1881" s="36"/>
      <c r="D1881" s="36"/>
      <c r="E1881" s="36"/>
      <c r="F1881" s="36"/>
      <c r="G1881" s="36"/>
      <c r="H1881" s="36"/>
      <c r="I1881" s="36"/>
      <c r="J1881" s="36"/>
      <c r="K1881" s="36"/>
    </row>
    <row r="1882" spans="1:11" x14ac:dyDescent="0.3">
      <c r="A1882" s="36"/>
      <c r="B1882" s="36"/>
      <c r="C1882" s="36"/>
      <c r="D1882" s="36"/>
      <c r="E1882" s="36"/>
      <c r="F1882" s="36"/>
      <c r="G1882" s="36"/>
      <c r="H1882" s="36"/>
      <c r="I1882" s="36"/>
      <c r="J1882" s="36"/>
      <c r="K1882" s="36"/>
    </row>
    <row r="1883" spans="1:11" x14ac:dyDescent="0.3">
      <c r="A1883" s="36"/>
      <c r="B1883" s="36"/>
      <c r="C1883" s="36"/>
      <c r="D1883" s="36"/>
      <c r="E1883" s="36"/>
      <c r="F1883" s="36"/>
      <c r="G1883" s="36"/>
      <c r="H1883" s="36"/>
      <c r="I1883" s="36"/>
      <c r="J1883" s="36"/>
      <c r="K1883" s="36"/>
    </row>
    <row r="1884" spans="1:11" x14ac:dyDescent="0.3">
      <c r="A1884" s="36"/>
      <c r="B1884" s="36"/>
      <c r="C1884" s="36"/>
      <c r="D1884" s="36"/>
      <c r="E1884" s="36"/>
      <c r="F1884" s="36"/>
      <c r="G1884" s="36"/>
      <c r="H1884" s="36"/>
      <c r="I1884" s="36"/>
      <c r="J1884" s="36"/>
      <c r="K1884" s="36"/>
    </row>
    <row r="1885" spans="1:11" x14ac:dyDescent="0.3">
      <c r="A1885" s="36"/>
      <c r="B1885" s="36"/>
      <c r="C1885" s="36"/>
      <c r="D1885" s="36"/>
      <c r="E1885" s="36"/>
      <c r="F1885" s="36"/>
      <c r="G1885" s="36"/>
      <c r="H1885" s="36"/>
      <c r="I1885" s="36"/>
      <c r="J1885" s="36"/>
      <c r="K1885" s="36"/>
    </row>
    <row r="1886" spans="1:11" x14ac:dyDescent="0.3">
      <c r="A1886" s="36"/>
      <c r="B1886" s="36"/>
      <c r="C1886" s="36"/>
      <c r="D1886" s="36"/>
      <c r="E1886" s="36"/>
      <c r="F1886" s="36"/>
      <c r="G1886" s="36"/>
      <c r="H1886" s="36"/>
      <c r="I1886" s="36"/>
      <c r="J1886" s="36"/>
      <c r="K1886" s="36"/>
    </row>
    <row r="1887" spans="1:11" x14ac:dyDescent="0.3">
      <c r="A1887" s="36"/>
      <c r="B1887" s="36"/>
      <c r="C1887" s="36"/>
      <c r="D1887" s="36"/>
      <c r="E1887" s="36"/>
      <c r="F1887" s="36"/>
      <c r="G1887" s="36"/>
      <c r="H1887" s="36"/>
      <c r="I1887" s="36"/>
      <c r="J1887" s="36"/>
      <c r="K1887" s="36"/>
    </row>
    <row r="1888" spans="1:11" x14ac:dyDescent="0.3">
      <c r="A1888" s="36"/>
      <c r="B1888" s="36"/>
      <c r="C1888" s="36"/>
      <c r="D1888" s="36"/>
      <c r="E1888" s="36"/>
      <c r="F1888" s="36"/>
      <c r="G1888" s="36"/>
      <c r="H1888" s="36"/>
      <c r="I1888" s="36"/>
      <c r="J1888" s="36"/>
      <c r="K1888" s="36"/>
    </row>
    <row r="1889" spans="1:11" x14ac:dyDescent="0.3">
      <c r="A1889" s="36"/>
      <c r="B1889" s="36"/>
      <c r="C1889" s="36"/>
      <c r="D1889" s="36"/>
      <c r="E1889" s="36"/>
      <c r="F1889" s="36"/>
      <c r="G1889" s="36"/>
      <c r="H1889" s="36"/>
      <c r="I1889" s="36"/>
      <c r="J1889" s="36"/>
      <c r="K1889" s="36"/>
    </row>
    <row r="1890" spans="1:11" x14ac:dyDescent="0.3">
      <c r="A1890" s="36"/>
      <c r="B1890" s="36"/>
      <c r="C1890" s="36"/>
      <c r="D1890" s="36"/>
      <c r="E1890" s="36"/>
      <c r="F1890" s="36"/>
      <c r="G1890" s="36"/>
      <c r="H1890" s="36"/>
      <c r="I1890" s="36"/>
      <c r="J1890" s="36"/>
      <c r="K1890" s="36"/>
    </row>
    <row r="1891" spans="1:11" x14ac:dyDescent="0.3">
      <c r="A1891" s="36"/>
      <c r="B1891" s="36"/>
      <c r="C1891" s="36"/>
      <c r="D1891" s="36"/>
      <c r="E1891" s="36"/>
      <c r="F1891" s="36"/>
      <c r="G1891" s="36"/>
      <c r="H1891" s="36"/>
      <c r="I1891" s="36"/>
      <c r="J1891" s="36"/>
      <c r="K1891" s="36"/>
    </row>
    <row r="1892" spans="1:11" x14ac:dyDescent="0.3">
      <c r="A1892" s="36"/>
      <c r="B1892" s="36"/>
      <c r="C1892" s="36"/>
      <c r="D1892" s="36"/>
      <c r="E1892" s="36"/>
      <c r="F1892" s="36"/>
      <c r="G1892" s="36"/>
      <c r="H1892" s="36"/>
      <c r="I1892" s="36"/>
      <c r="J1892" s="36"/>
      <c r="K1892" s="36"/>
    </row>
    <row r="1893" spans="1:11" x14ac:dyDescent="0.3">
      <c r="A1893" s="36"/>
      <c r="B1893" s="36"/>
      <c r="C1893" s="36"/>
      <c r="D1893" s="36"/>
      <c r="E1893" s="36"/>
      <c r="F1893" s="36"/>
      <c r="G1893" s="36"/>
      <c r="H1893" s="36"/>
      <c r="I1893" s="36"/>
      <c r="J1893" s="36"/>
      <c r="K1893" s="36"/>
    </row>
    <row r="1894" spans="1:11" x14ac:dyDescent="0.3">
      <c r="A1894" s="36"/>
      <c r="B1894" s="36"/>
      <c r="C1894" s="36"/>
      <c r="D1894" s="36"/>
      <c r="E1894" s="36"/>
      <c r="F1894" s="36"/>
      <c r="G1894" s="36"/>
      <c r="H1894" s="36"/>
      <c r="I1894" s="36"/>
      <c r="J1894" s="36"/>
      <c r="K1894" s="36"/>
    </row>
    <row r="1895" spans="1:11" x14ac:dyDescent="0.3">
      <c r="A1895" s="36"/>
      <c r="B1895" s="36"/>
      <c r="C1895" s="36"/>
      <c r="D1895" s="36"/>
      <c r="E1895" s="36"/>
      <c r="F1895" s="36"/>
      <c r="G1895" s="36"/>
      <c r="H1895" s="36"/>
      <c r="I1895" s="36"/>
      <c r="J1895" s="36"/>
      <c r="K1895" s="36"/>
    </row>
    <row r="1896" spans="1:11" x14ac:dyDescent="0.3">
      <c r="A1896" s="36"/>
      <c r="B1896" s="36"/>
      <c r="C1896" s="36"/>
      <c r="D1896" s="36"/>
      <c r="E1896" s="36"/>
      <c r="F1896" s="36"/>
      <c r="G1896" s="36"/>
      <c r="H1896" s="36"/>
      <c r="I1896" s="36"/>
      <c r="J1896" s="36"/>
      <c r="K1896" s="36"/>
    </row>
    <row r="1897" spans="1:11" x14ac:dyDescent="0.3">
      <c r="A1897" s="36"/>
      <c r="B1897" s="36"/>
      <c r="C1897" s="36"/>
      <c r="D1897" s="36"/>
      <c r="E1897" s="36"/>
      <c r="F1897" s="36"/>
      <c r="G1897" s="36"/>
      <c r="H1897" s="36"/>
      <c r="I1897" s="36"/>
      <c r="J1897" s="36"/>
      <c r="K1897" s="36"/>
    </row>
    <row r="1898" spans="1:11" x14ac:dyDescent="0.3">
      <c r="A1898" s="36"/>
      <c r="B1898" s="36"/>
      <c r="C1898" s="36"/>
      <c r="D1898" s="36"/>
      <c r="E1898" s="36"/>
      <c r="F1898" s="36"/>
      <c r="G1898" s="36"/>
      <c r="H1898" s="36"/>
      <c r="I1898" s="36"/>
      <c r="J1898" s="36"/>
      <c r="K1898" s="36"/>
    </row>
    <row r="1899" spans="1:11" x14ac:dyDescent="0.3">
      <c r="A1899" s="36"/>
      <c r="B1899" s="36"/>
      <c r="C1899" s="36"/>
      <c r="D1899" s="36"/>
      <c r="E1899" s="36"/>
      <c r="F1899" s="36"/>
      <c r="G1899" s="36"/>
      <c r="H1899" s="36"/>
      <c r="I1899" s="36"/>
      <c r="J1899" s="36"/>
      <c r="K1899" s="36"/>
    </row>
    <row r="1900" spans="1:11" x14ac:dyDescent="0.3">
      <c r="A1900" s="36"/>
      <c r="B1900" s="36"/>
      <c r="C1900" s="36"/>
      <c r="D1900" s="36"/>
      <c r="E1900" s="36"/>
      <c r="F1900" s="36"/>
      <c r="G1900" s="36"/>
      <c r="H1900" s="36"/>
      <c r="I1900" s="36"/>
      <c r="J1900" s="36"/>
      <c r="K1900" s="36"/>
    </row>
    <row r="1901" spans="1:11" x14ac:dyDescent="0.3">
      <c r="A1901" s="36"/>
      <c r="B1901" s="36"/>
      <c r="C1901" s="36"/>
      <c r="D1901" s="36"/>
      <c r="E1901" s="36"/>
      <c r="F1901" s="36"/>
      <c r="G1901" s="36"/>
      <c r="H1901" s="36"/>
      <c r="I1901" s="36"/>
      <c r="J1901" s="36"/>
      <c r="K1901" s="36"/>
    </row>
    <row r="1902" spans="1:11" x14ac:dyDescent="0.3">
      <c r="A1902" s="36"/>
      <c r="B1902" s="36"/>
      <c r="C1902" s="36"/>
      <c r="D1902" s="36"/>
      <c r="E1902" s="36"/>
      <c r="F1902" s="36"/>
      <c r="G1902" s="36"/>
      <c r="H1902" s="36"/>
      <c r="I1902" s="36"/>
      <c r="J1902" s="36"/>
      <c r="K1902" s="36"/>
    </row>
    <row r="1903" spans="1:11" x14ac:dyDescent="0.3">
      <c r="A1903" s="36"/>
      <c r="B1903" s="36"/>
      <c r="C1903" s="36"/>
      <c r="D1903" s="36"/>
      <c r="E1903" s="36"/>
      <c r="F1903" s="36"/>
      <c r="G1903" s="36"/>
      <c r="H1903" s="36"/>
      <c r="I1903" s="36"/>
      <c r="J1903" s="36"/>
      <c r="K1903" s="36"/>
    </row>
    <row r="1904" spans="1:11" x14ac:dyDescent="0.3">
      <c r="A1904" s="36"/>
      <c r="B1904" s="36"/>
      <c r="C1904" s="36"/>
      <c r="D1904" s="36"/>
      <c r="E1904" s="36"/>
      <c r="F1904" s="36"/>
      <c r="G1904" s="36"/>
      <c r="H1904" s="36"/>
      <c r="I1904" s="36"/>
      <c r="J1904" s="36"/>
      <c r="K1904" s="36"/>
    </row>
    <row r="1905" spans="1:11" x14ac:dyDescent="0.3">
      <c r="A1905" s="36"/>
      <c r="B1905" s="36"/>
      <c r="C1905" s="36"/>
      <c r="D1905" s="36"/>
      <c r="E1905" s="36"/>
      <c r="F1905" s="36"/>
      <c r="G1905" s="36"/>
      <c r="H1905" s="36"/>
      <c r="I1905" s="36"/>
      <c r="J1905" s="36"/>
      <c r="K1905" s="36"/>
    </row>
    <row r="1906" spans="1:11" x14ac:dyDescent="0.3">
      <c r="A1906" s="36"/>
      <c r="B1906" s="36"/>
      <c r="C1906" s="36"/>
      <c r="D1906" s="36"/>
      <c r="E1906" s="36"/>
      <c r="F1906" s="36"/>
      <c r="G1906" s="36"/>
      <c r="H1906" s="36"/>
      <c r="I1906" s="36"/>
      <c r="J1906" s="36"/>
      <c r="K1906" s="36"/>
    </row>
    <row r="1907" spans="1:11" x14ac:dyDescent="0.3">
      <c r="A1907" s="36"/>
      <c r="B1907" s="36"/>
      <c r="C1907" s="36"/>
      <c r="D1907" s="36"/>
      <c r="E1907" s="36"/>
      <c r="F1907" s="36"/>
      <c r="G1907" s="36"/>
      <c r="H1907" s="36"/>
      <c r="I1907" s="36"/>
      <c r="J1907" s="36"/>
      <c r="K1907" s="36"/>
    </row>
    <row r="1908" spans="1:11" x14ac:dyDescent="0.3">
      <c r="A1908" s="36"/>
      <c r="B1908" s="36"/>
      <c r="C1908" s="36"/>
      <c r="D1908" s="36"/>
      <c r="E1908" s="36"/>
      <c r="F1908" s="36"/>
      <c r="G1908" s="36"/>
      <c r="H1908" s="36"/>
      <c r="I1908" s="36"/>
      <c r="J1908" s="36"/>
      <c r="K1908" s="36"/>
    </row>
    <row r="1909" spans="1:11" x14ac:dyDescent="0.3">
      <c r="A1909" s="36"/>
      <c r="B1909" s="36"/>
      <c r="C1909" s="36"/>
      <c r="D1909" s="36"/>
      <c r="E1909" s="36"/>
      <c r="F1909" s="36"/>
      <c r="G1909" s="36"/>
      <c r="H1909" s="36"/>
      <c r="I1909" s="36"/>
      <c r="J1909" s="36"/>
      <c r="K1909" s="36"/>
    </row>
    <row r="1910" spans="1:11" x14ac:dyDescent="0.3">
      <c r="A1910" s="36"/>
      <c r="B1910" s="36"/>
      <c r="C1910" s="36"/>
      <c r="D1910" s="36"/>
      <c r="E1910" s="36"/>
      <c r="F1910" s="36"/>
      <c r="G1910" s="36"/>
      <c r="H1910" s="36"/>
      <c r="I1910" s="36"/>
      <c r="J1910" s="36"/>
      <c r="K1910" s="36"/>
    </row>
    <row r="1911" spans="1:11" x14ac:dyDescent="0.3">
      <c r="A1911" s="36"/>
      <c r="B1911" s="36"/>
      <c r="C1911" s="36"/>
      <c r="D1911" s="36"/>
      <c r="E1911" s="36"/>
      <c r="F1911" s="36"/>
      <c r="G1911" s="36"/>
      <c r="H1911" s="36"/>
      <c r="I1911" s="36"/>
      <c r="J1911" s="36"/>
      <c r="K1911" s="36"/>
    </row>
    <row r="1912" spans="1:11" x14ac:dyDescent="0.3">
      <c r="A1912" s="36"/>
      <c r="B1912" s="36"/>
      <c r="C1912" s="36"/>
      <c r="D1912" s="36"/>
      <c r="E1912" s="36"/>
      <c r="F1912" s="36"/>
      <c r="G1912" s="36"/>
      <c r="H1912" s="36"/>
      <c r="I1912" s="36"/>
      <c r="J1912" s="36"/>
      <c r="K1912" s="36"/>
    </row>
    <row r="1913" spans="1:11" x14ac:dyDescent="0.3">
      <c r="A1913" s="36"/>
      <c r="B1913" s="36"/>
      <c r="C1913" s="36"/>
      <c r="D1913" s="36"/>
      <c r="E1913" s="36"/>
      <c r="F1913" s="36"/>
      <c r="G1913" s="36"/>
      <c r="H1913" s="36"/>
      <c r="I1913" s="36"/>
      <c r="J1913" s="36"/>
      <c r="K1913" s="36"/>
    </row>
    <row r="1914" spans="1:11" x14ac:dyDescent="0.3">
      <c r="A1914" s="36"/>
      <c r="B1914" s="36"/>
      <c r="C1914" s="36"/>
      <c r="D1914" s="36"/>
      <c r="E1914" s="36"/>
      <c r="F1914" s="36"/>
      <c r="G1914" s="36"/>
      <c r="H1914" s="36"/>
      <c r="I1914" s="36"/>
      <c r="J1914" s="36"/>
      <c r="K1914" s="36"/>
    </row>
    <row r="1915" spans="1:11" x14ac:dyDescent="0.3">
      <c r="A1915" s="36"/>
      <c r="B1915" s="36"/>
      <c r="C1915" s="36"/>
      <c r="D1915" s="36"/>
      <c r="E1915" s="36"/>
      <c r="F1915" s="36"/>
      <c r="G1915" s="36"/>
      <c r="H1915" s="36"/>
      <c r="I1915" s="36"/>
      <c r="J1915" s="36"/>
      <c r="K1915" s="36"/>
    </row>
    <row r="1916" spans="1:11" x14ac:dyDescent="0.3">
      <c r="A1916" s="36"/>
      <c r="B1916" s="36"/>
      <c r="C1916" s="36"/>
      <c r="D1916" s="36"/>
      <c r="E1916" s="36"/>
      <c r="F1916" s="36"/>
      <c r="G1916" s="36"/>
      <c r="H1916" s="36"/>
      <c r="I1916" s="36"/>
      <c r="J1916" s="36"/>
      <c r="K1916" s="36"/>
    </row>
    <row r="1917" spans="1:11" x14ac:dyDescent="0.3">
      <c r="A1917" s="36"/>
      <c r="B1917" s="36"/>
      <c r="C1917" s="36"/>
      <c r="D1917" s="36"/>
      <c r="E1917" s="36"/>
      <c r="F1917" s="36"/>
      <c r="G1917" s="36"/>
      <c r="H1917" s="36"/>
      <c r="I1917" s="36"/>
      <c r="J1917" s="36"/>
      <c r="K1917" s="36"/>
    </row>
    <row r="1918" spans="1:11" x14ac:dyDescent="0.3">
      <c r="A1918" s="36"/>
      <c r="B1918" s="36"/>
      <c r="C1918" s="36"/>
      <c r="D1918" s="36"/>
      <c r="E1918" s="36"/>
      <c r="F1918" s="36"/>
      <c r="G1918" s="36"/>
      <c r="H1918" s="36"/>
      <c r="I1918" s="36"/>
      <c r="J1918" s="36"/>
      <c r="K1918" s="36"/>
    </row>
    <row r="1919" spans="1:11" x14ac:dyDescent="0.3">
      <c r="A1919" s="36"/>
      <c r="B1919" s="36"/>
      <c r="C1919" s="36"/>
      <c r="D1919" s="36"/>
      <c r="E1919" s="36"/>
      <c r="F1919" s="36"/>
      <c r="G1919" s="36"/>
      <c r="H1919" s="36"/>
      <c r="I1919" s="36"/>
      <c r="J1919" s="36"/>
      <c r="K1919" s="36"/>
    </row>
    <row r="1920" spans="1:11" x14ac:dyDescent="0.3">
      <c r="A1920" s="36"/>
      <c r="B1920" s="36"/>
      <c r="C1920" s="36"/>
      <c r="D1920" s="36"/>
      <c r="E1920" s="36"/>
      <c r="F1920" s="36"/>
      <c r="G1920" s="36"/>
      <c r="H1920" s="36"/>
      <c r="I1920" s="36"/>
      <c r="J1920" s="36"/>
      <c r="K1920" s="36"/>
    </row>
    <row r="1921" spans="1:11" x14ac:dyDescent="0.3">
      <c r="A1921" s="36"/>
      <c r="B1921" s="36"/>
      <c r="C1921" s="36"/>
      <c r="D1921" s="36"/>
      <c r="E1921" s="36"/>
      <c r="F1921" s="36"/>
      <c r="G1921" s="36"/>
      <c r="H1921" s="36"/>
      <c r="I1921" s="36"/>
      <c r="J1921" s="36"/>
      <c r="K1921" s="36"/>
    </row>
    <row r="1922" spans="1:11" x14ac:dyDescent="0.3">
      <c r="A1922" s="36"/>
      <c r="B1922" s="36"/>
      <c r="C1922" s="36"/>
      <c r="D1922" s="36"/>
      <c r="E1922" s="36"/>
      <c r="F1922" s="36"/>
      <c r="G1922" s="36"/>
      <c r="H1922" s="36"/>
      <c r="I1922" s="36"/>
      <c r="J1922" s="36"/>
      <c r="K1922" s="36"/>
    </row>
    <row r="1923" spans="1:11" x14ac:dyDescent="0.3">
      <c r="A1923" s="36"/>
      <c r="B1923" s="36"/>
      <c r="C1923" s="36"/>
      <c r="D1923" s="36"/>
      <c r="E1923" s="36"/>
      <c r="F1923" s="36"/>
      <c r="G1923" s="36"/>
      <c r="H1923" s="36"/>
      <c r="I1923" s="36"/>
      <c r="J1923" s="36"/>
      <c r="K1923" s="36"/>
    </row>
    <row r="1924" spans="1:11" x14ac:dyDescent="0.3">
      <c r="A1924" s="36"/>
      <c r="B1924" s="36"/>
      <c r="C1924" s="36"/>
      <c r="D1924" s="36"/>
      <c r="E1924" s="36"/>
      <c r="F1924" s="36"/>
      <c r="G1924" s="36"/>
      <c r="H1924" s="36"/>
      <c r="I1924" s="36"/>
      <c r="J1924" s="36"/>
      <c r="K1924" s="36"/>
    </row>
    <row r="1925" spans="1:11" x14ac:dyDescent="0.3">
      <c r="A1925" s="36"/>
      <c r="B1925" s="36"/>
      <c r="C1925" s="36"/>
      <c r="D1925" s="36"/>
      <c r="E1925" s="36"/>
      <c r="F1925" s="36"/>
      <c r="G1925" s="36"/>
      <c r="H1925" s="36"/>
      <c r="I1925" s="36"/>
      <c r="J1925" s="36"/>
      <c r="K1925" s="36"/>
    </row>
    <row r="1926" spans="1:11" x14ac:dyDescent="0.3">
      <c r="A1926" s="36"/>
      <c r="B1926" s="36"/>
      <c r="C1926" s="36"/>
      <c r="D1926" s="36"/>
      <c r="E1926" s="36"/>
      <c r="F1926" s="36"/>
      <c r="G1926" s="36"/>
      <c r="H1926" s="36"/>
      <c r="I1926" s="36"/>
      <c r="J1926" s="36"/>
      <c r="K1926" s="36"/>
    </row>
    <row r="1927" spans="1:11" x14ac:dyDescent="0.3">
      <c r="A1927" s="36"/>
      <c r="B1927" s="36"/>
      <c r="C1927" s="36"/>
      <c r="D1927" s="36"/>
      <c r="E1927" s="36"/>
      <c r="F1927" s="36"/>
      <c r="G1927" s="36"/>
      <c r="H1927" s="36"/>
      <c r="I1927" s="36"/>
      <c r="J1927" s="36"/>
      <c r="K1927" s="36"/>
    </row>
    <row r="1928" spans="1:11" x14ac:dyDescent="0.3">
      <c r="A1928" s="36"/>
      <c r="B1928" s="36"/>
      <c r="C1928" s="36"/>
      <c r="D1928" s="36"/>
      <c r="E1928" s="36"/>
      <c r="F1928" s="36"/>
      <c r="G1928" s="36"/>
      <c r="H1928" s="36"/>
      <c r="I1928" s="36"/>
      <c r="J1928" s="36"/>
      <c r="K1928" s="36"/>
    </row>
    <row r="1929" spans="1:11" x14ac:dyDescent="0.3">
      <c r="A1929" s="36"/>
      <c r="B1929" s="36"/>
      <c r="C1929" s="36"/>
      <c r="D1929" s="36"/>
      <c r="E1929" s="36"/>
      <c r="F1929" s="36"/>
      <c r="G1929" s="36"/>
      <c r="H1929" s="36"/>
      <c r="I1929" s="36"/>
      <c r="J1929" s="36"/>
      <c r="K1929" s="36"/>
    </row>
    <row r="1930" spans="1:11" x14ac:dyDescent="0.3">
      <c r="A1930" s="36"/>
      <c r="B1930" s="36"/>
      <c r="C1930" s="36"/>
      <c r="D1930" s="36"/>
      <c r="E1930" s="36"/>
      <c r="F1930" s="36"/>
      <c r="G1930" s="36"/>
      <c r="H1930" s="36"/>
      <c r="I1930" s="36"/>
      <c r="J1930" s="36"/>
      <c r="K1930" s="36"/>
    </row>
    <row r="1931" spans="1:11" x14ac:dyDescent="0.3">
      <c r="A1931" s="36"/>
      <c r="B1931" s="36"/>
      <c r="C1931" s="36"/>
      <c r="D1931" s="36"/>
      <c r="E1931" s="36"/>
      <c r="F1931" s="36"/>
      <c r="G1931" s="36"/>
      <c r="H1931" s="36"/>
      <c r="I1931" s="36"/>
      <c r="J1931" s="36"/>
      <c r="K1931" s="36"/>
    </row>
    <row r="1932" spans="1:11" x14ac:dyDescent="0.3">
      <c r="A1932" s="36"/>
      <c r="B1932" s="36"/>
      <c r="C1932" s="36"/>
      <c r="D1932" s="36"/>
      <c r="E1932" s="36"/>
      <c r="F1932" s="36"/>
      <c r="G1932" s="36"/>
      <c r="H1932" s="36"/>
      <c r="I1932" s="36"/>
      <c r="J1932" s="36"/>
      <c r="K1932" s="36"/>
    </row>
    <row r="1933" spans="1:11" x14ac:dyDescent="0.3">
      <c r="A1933" s="36"/>
      <c r="B1933" s="36"/>
      <c r="C1933" s="36"/>
      <c r="D1933" s="36"/>
      <c r="E1933" s="36"/>
      <c r="F1933" s="36"/>
      <c r="G1933" s="36"/>
      <c r="H1933" s="36"/>
      <c r="I1933" s="36"/>
      <c r="J1933" s="36"/>
      <c r="K1933" s="36"/>
    </row>
    <row r="1934" spans="1:11" x14ac:dyDescent="0.3">
      <c r="A1934" s="36"/>
      <c r="B1934" s="36"/>
      <c r="C1934" s="36"/>
      <c r="D1934" s="36"/>
      <c r="E1934" s="36"/>
      <c r="F1934" s="36"/>
      <c r="G1934" s="36"/>
      <c r="H1934" s="36"/>
      <c r="I1934" s="36"/>
      <c r="J1934" s="36"/>
      <c r="K1934" s="36"/>
    </row>
    <row r="1935" spans="1:11" x14ac:dyDescent="0.3">
      <c r="A1935" s="36"/>
      <c r="B1935" s="36"/>
      <c r="C1935" s="36"/>
      <c r="D1935" s="36"/>
      <c r="E1935" s="36"/>
      <c r="F1935" s="36"/>
      <c r="G1935" s="36"/>
      <c r="H1935" s="36"/>
      <c r="I1935" s="36"/>
      <c r="J1935" s="36"/>
      <c r="K1935" s="36"/>
    </row>
    <row r="1936" spans="1:11" x14ac:dyDescent="0.3">
      <c r="A1936" s="36"/>
      <c r="B1936" s="36"/>
      <c r="C1936" s="36"/>
      <c r="D1936" s="36"/>
      <c r="E1936" s="36"/>
      <c r="F1936" s="36"/>
      <c r="G1936" s="36"/>
      <c r="H1936" s="36"/>
      <c r="I1936" s="36"/>
      <c r="J1936" s="36"/>
      <c r="K1936" s="36"/>
    </row>
    <row r="1937" spans="1:11" x14ac:dyDescent="0.3">
      <c r="A1937" s="36"/>
      <c r="B1937" s="36"/>
      <c r="C1937" s="36"/>
      <c r="D1937" s="36"/>
      <c r="E1937" s="36"/>
      <c r="F1937" s="36"/>
      <c r="G1937" s="36"/>
      <c r="H1937" s="36"/>
      <c r="I1937" s="36"/>
      <c r="J1937" s="36"/>
      <c r="K1937" s="36"/>
    </row>
    <row r="1938" spans="1:11" x14ac:dyDescent="0.3">
      <c r="A1938" s="36"/>
      <c r="B1938" s="36"/>
      <c r="C1938" s="36"/>
      <c r="D1938" s="36"/>
      <c r="E1938" s="36"/>
      <c r="F1938" s="36"/>
      <c r="G1938" s="36"/>
      <c r="H1938" s="36"/>
      <c r="I1938" s="36"/>
      <c r="J1938" s="36"/>
      <c r="K1938" s="36"/>
    </row>
    <row r="1939" spans="1:11" x14ac:dyDescent="0.3">
      <c r="A1939" s="36"/>
      <c r="B1939" s="36"/>
      <c r="C1939" s="36"/>
      <c r="D1939" s="36"/>
      <c r="E1939" s="36"/>
      <c r="F1939" s="36"/>
      <c r="G1939" s="36"/>
      <c r="H1939" s="36"/>
      <c r="I1939" s="36"/>
      <c r="J1939" s="36"/>
      <c r="K1939" s="36"/>
    </row>
    <row r="1940" spans="1:11" x14ac:dyDescent="0.3">
      <c r="A1940" s="36"/>
      <c r="B1940" s="36"/>
      <c r="C1940" s="36"/>
      <c r="D1940" s="36"/>
      <c r="E1940" s="36"/>
      <c r="F1940" s="36"/>
      <c r="G1940" s="36"/>
      <c r="H1940" s="36"/>
      <c r="I1940" s="36"/>
      <c r="J1940" s="36"/>
      <c r="K1940" s="36"/>
    </row>
    <row r="1941" spans="1:11" x14ac:dyDescent="0.3">
      <c r="A1941" s="36"/>
      <c r="B1941" s="36"/>
      <c r="C1941" s="36"/>
      <c r="D1941" s="36"/>
      <c r="E1941" s="36"/>
      <c r="F1941" s="36"/>
      <c r="G1941" s="36"/>
      <c r="H1941" s="36"/>
      <c r="I1941" s="36"/>
      <c r="J1941" s="36"/>
      <c r="K1941" s="36"/>
    </row>
    <row r="1942" spans="1:11" x14ac:dyDescent="0.3">
      <c r="A1942" s="36"/>
      <c r="B1942" s="36"/>
      <c r="C1942" s="36"/>
      <c r="D1942" s="36"/>
      <c r="E1942" s="36"/>
      <c r="F1942" s="36"/>
      <c r="G1942" s="36"/>
      <c r="H1942" s="36"/>
      <c r="I1942" s="36"/>
      <c r="J1942" s="36"/>
      <c r="K1942" s="36"/>
    </row>
    <row r="1943" spans="1:11" x14ac:dyDescent="0.3">
      <c r="A1943" s="36"/>
      <c r="B1943" s="36"/>
      <c r="C1943" s="36"/>
      <c r="D1943" s="36"/>
      <c r="E1943" s="36"/>
      <c r="F1943" s="36"/>
      <c r="G1943" s="36"/>
      <c r="H1943" s="36"/>
      <c r="I1943" s="36"/>
      <c r="J1943" s="36"/>
      <c r="K1943" s="36"/>
    </row>
    <row r="1944" spans="1:11" x14ac:dyDescent="0.3">
      <c r="A1944" s="36"/>
      <c r="B1944" s="36"/>
      <c r="C1944" s="36"/>
      <c r="D1944" s="36"/>
      <c r="E1944" s="36"/>
      <c r="F1944" s="36"/>
      <c r="G1944" s="36"/>
      <c r="H1944" s="36"/>
      <c r="I1944" s="36"/>
      <c r="J1944" s="36"/>
      <c r="K1944" s="36"/>
    </row>
    <row r="1945" spans="1:11" x14ac:dyDescent="0.3">
      <c r="A1945" s="36"/>
      <c r="B1945" s="36"/>
      <c r="C1945" s="36"/>
      <c r="D1945" s="36"/>
      <c r="E1945" s="36"/>
      <c r="F1945" s="36"/>
      <c r="G1945" s="36"/>
      <c r="H1945" s="36"/>
      <c r="I1945" s="36"/>
      <c r="J1945" s="36"/>
      <c r="K1945" s="36"/>
    </row>
    <row r="1946" spans="1:11" x14ac:dyDescent="0.3">
      <c r="A1946" s="36"/>
      <c r="B1946" s="36"/>
      <c r="C1946" s="36"/>
      <c r="D1946" s="36"/>
      <c r="E1946" s="36"/>
      <c r="F1946" s="36"/>
      <c r="G1946" s="36"/>
      <c r="H1946" s="36"/>
      <c r="I1946" s="36"/>
      <c r="J1946" s="36"/>
      <c r="K1946" s="36"/>
    </row>
    <row r="1947" spans="1:11" x14ac:dyDescent="0.3">
      <c r="A1947" s="36"/>
      <c r="B1947" s="36"/>
      <c r="C1947" s="36"/>
      <c r="D1947" s="36"/>
      <c r="E1947" s="36"/>
      <c r="F1947" s="36"/>
      <c r="G1947" s="36"/>
      <c r="H1947" s="36"/>
      <c r="I1947" s="36"/>
      <c r="J1947" s="36"/>
      <c r="K1947" s="36"/>
    </row>
    <row r="1948" spans="1:11" x14ac:dyDescent="0.3">
      <c r="A1948" s="36"/>
      <c r="B1948" s="36"/>
      <c r="C1948" s="36"/>
      <c r="D1948" s="36"/>
      <c r="E1948" s="36"/>
      <c r="F1948" s="36"/>
      <c r="G1948" s="36"/>
      <c r="H1948" s="36"/>
      <c r="I1948" s="36"/>
      <c r="J1948" s="36"/>
      <c r="K1948" s="36"/>
    </row>
    <row r="1949" spans="1:11" x14ac:dyDescent="0.3">
      <c r="A1949" s="36"/>
      <c r="B1949" s="36"/>
      <c r="C1949" s="36"/>
      <c r="D1949" s="36"/>
      <c r="E1949" s="36"/>
      <c r="F1949" s="36"/>
      <c r="G1949" s="36"/>
      <c r="H1949" s="36"/>
      <c r="I1949" s="36"/>
      <c r="J1949" s="36"/>
      <c r="K1949" s="36"/>
    </row>
    <row r="1950" spans="1:11" x14ac:dyDescent="0.3">
      <c r="A1950" s="36"/>
      <c r="B1950" s="36"/>
      <c r="C1950" s="36"/>
      <c r="D1950" s="36"/>
      <c r="E1950" s="36"/>
      <c r="F1950" s="36"/>
      <c r="G1950" s="36"/>
      <c r="H1950" s="36"/>
      <c r="I1950" s="36"/>
      <c r="J1950" s="36"/>
      <c r="K1950" s="36"/>
    </row>
    <row r="1951" spans="1:11" x14ac:dyDescent="0.3">
      <c r="A1951" s="36"/>
      <c r="B1951" s="36"/>
      <c r="C1951" s="36"/>
      <c r="D1951" s="36"/>
      <c r="E1951" s="36"/>
      <c r="F1951" s="36"/>
      <c r="G1951" s="36"/>
      <c r="H1951" s="36"/>
      <c r="I1951" s="36"/>
      <c r="J1951" s="36"/>
      <c r="K1951" s="36"/>
    </row>
    <row r="1952" spans="1:11" x14ac:dyDescent="0.3">
      <c r="A1952" s="36"/>
      <c r="B1952" s="36"/>
      <c r="C1952" s="36"/>
      <c r="D1952" s="36"/>
      <c r="E1952" s="36"/>
      <c r="F1952" s="36"/>
      <c r="G1952" s="36"/>
      <c r="H1952" s="36"/>
      <c r="I1952" s="36"/>
      <c r="J1952" s="36"/>
      <c r="K1952" s="36"/>
    </row>
    <row r="1953" spans="1:11" x14ac:dyDescent="0.3">
      <c r="A1953" s="36"/>
      <c r="B1953" s="36"/>
      <c r="C1953" s="36"/>
      <c r="D1953" s="36"/>
      <c r="E1953" s="36"/>
      <c r="F1953" s="36"/>
      <c r="G1953" s="36"/>
      <c r="H1953" s="36"/>
      <c r="I1953" s="36"/>
      <c r="J1953" s="36"/>
      <c r="K1953" s="36"/>
    </row>
    <row r="1954" spans="1:11" x14ac:dyDescent="0.3">
      <c r="A1954" s="36"/>
      <c r="B1954" s="36"/>
      <c r="C1954" s="36"/>
      <c r="D1954" s="36"/>
      <c r="E1954" s="36"/>
      <c r="F1954" s="36"/>
      <c r="G1954" s="36"/>
      <c r="H1954" s="36"/>
      <c r="I1954" s="36"/>
      <c r="J1954" s="36"/>
      <c r="K1954" s="36"/>
    </row>
    <row r="1955" spans="1:11" x14ac:dyDescent="0.3">
      <c r="A1955" s="36"/>
      <c r="B1955" s="36"/>
      <c r="C1955" s="36"/>
      <c r="D1955" s="36"/>
      <c r="E1955" s="36"/>
      <c r="F1955" s="36"/>
      <c r="G1955" s="36"/>
      <c r="H1955" s="36"/>
      <c r="I1955" s="36"/>
      <c r="J1955" s="36"/>
      <c r="K1955" s="36"/>
    </row>
    <row r="1956" spans="1:11" x14ac:dyDescent="0.3">
      <c r="A1956" s="36"/>
      <c r="B1956" s="36"/>
      <c r="C1956" s="36"/>
      <c r="D1956" s="36"/>
      <c r="E1956" s="36"/>
      <c r="F1956" s="36"/>
      <c r="G1956" s="36"/>
      <c r="H1956" s="36"/>
      <c r="I1956" s="36"/>
      <c r="J1956" s="36"/>
      <c r="K1956" s="36"/>
    </row>
    <row r="1957" spans="1:11" x14ac:dyDescent="0.3">
      <c r="A1957" s="36"/>
      <c r="B1957" s="36"/>
      <c r="C1957" s="36"/>
      <c r="D1957" s="36"/>
      <c r="E1957" s="36"/>
      <c r="F1957" s="36"/>
      <c r="G1957" s="36"/>
      <c r="H1957" s="36"/>
      <c r="I1957" s="36"/>
      <c r="J1957" s="36"/>
      <c r="K1957" s="36"/>
    </row>
    <row r="1958" spans="1:11" x14ac:dyDescent="0.3">
      <c r="A1958" s="36"/>
      <c r="B1958" s="36"/>
      <c r="C1958" s="36"/>
      <c r="D1958" s="36"/>
      <c r="E1958" s="36"/>
      <c r="F1958" s="36"/>
      <c r="G1958" s="36"/>
      <c r="H1958" s="36"/>
      <c r="I1958" s="36"/>
      <c r="J1958" s="36"/>
      <c r="K1958" s="36"/>
    </row>
    <row r="1959" spans="1:11" x14ac:dyDescent="0.3">
      <c r="A1959" s="36"/>
      <c r="B1959" s="36"/>
      <c r="C1959" s="36"/>
      <c r="D1959" s="36"/>
      <c r="E1959" s="36"/>
      <c r="F1959" s="36"/>
      <c r="G1959" s="36"/>
      <c r="H1959" s="36"/>
      <c r="I1959" s="36"/>
      <c r="J1959" s="36"/>
      <c r="K1959" s="36"/>
    </row>
    <row r="1960" spans="1:11" x14ac:dyDescent="0.3">
      <c r="A1960" s="36"/>
      <c r="B1960" s="36"/>
      <c r="C1960" s="36"/>
      <c r="D1960" s="36"/>
      <c r="E1960" s="36"/>
      <c r="F1960" s="36"/>
      <c r="G1960" s="36"/>
      <c r="H1960" s="36"/>
      <c r="I1960" s="36"/>
      <c r="J1960" s="36"/>
      <c r="K1960" s="36"/>
    </row>
    <row r="1961" spans="1:11" x14ac:dyDescent="0.3">
      <c r="A1961" s="36"/>
      <c r="B1961" s="36"/>
      <c r="C1961" s="36"/>
      <c r="D1961" s="36"/>
      <c r="E1961" s="36"/>
      <c r="F1961" s="36"/>
      <c r="G1961" s="36"/>
      <c r="H1961" s="36"/>
      <c r="I1961" s="36"/>
      <c r="J1961" s="36"/>
      <c r="K1961" s="36"/>
    </row>
    <row r="1962" spans="1:11" x14ac:dyDescent="0.3">
      <c r="A1962" s="36"/>
      <c r="B1962" s="36"/>
      <c r="C1962" s="36"/>
      <c r="D1962" s="36"/>
      <c r="E1962" s="36"/>
      <c r="F1962" s="36"/>
      <c r="G1962" s="36"/>
      <c r="H1962" s="36"/>
      <c r="I1962" s="36"/>
      <c r="J1962" s="36"/>
      <c r="K1962" s="36"/>
    </row>
    <row r="1963" spans="1:11" x14ac:dyDescent="0.3">
      <c r="A1963" s="36"/>
      <c r="B1963" s="36"/>
      <c r="C1963" s="36"/>
      <c r="D1963" s="36"/>
      <c r="E1963" s="36"/>
      <c r="F1963" s="36"/>
      <c r="G1963" s="36"/>
      <c r="H1963" s="36"/>
      <c r="I1963" s="36"/>
      <c r="J1963" s="36"/>
      <c r="K1963" s="36"/>
    </row>
    <row r="1964" spans="1:11" x14ac:dyDescent="0.3">
      <c r="A1964" s="36"/>
      <c r="B1964" s="36"/>
      <c r="C1964" s="36"/>
      <c r="D1964" s="36"/>
      <c r="E1964" s="36"/>
      <c r="F1964" s="36"/>
      <c r="G1964" s="36"/>
      <c r="H1964" s="36"/>
      <c r="I1964" s="36"/>
      <c r="J1964" s="36"/>
      <c r="K1964" s="36"/>
    </row>
    <row r="1965" spans="1:11" x14ac:dyDescent="0.3">
      <c r="A1965" s="36"/>
      <c r="B1965" s="36"/>
      <c r="C1965" s="36"/>
      <c r="D1965" s="36"/>
      <c r="E1965" s="36"/>
      <c r="F1965" s="36"/>
      <c r="G1965" s="36"/>
      <c r="H1965" s="36"/>
      <c r="I1965" s="36"/>
      <c r="J1965" s="36"/>
      <c r="K1965" s="36"/>
    </row>
    <row r="1966" spans="1:11" x14ac:dyDescent="0.3">
      <c r="A1966" s="36"/>
      <c r="B1966" s="36"/>
      <c r="C1966" s="36"/>
      <c r="D1966" s="36"/>
      <c r="E1966" s="36"/>
      <c r="F1966" s="36"/>
      <c r="G1966" s="36"/>
      <c r="H1966" s="36"/>
      <c r="I1966" s="36"/>
      <c r="J1966" s="36"/>
      <c r="K1966" s="36"/>
    </row>
    <row r="1967" spans="1:11" x14ac:dyDescent="0.3">
      <c r="A1967" s="36"/>
      <c r="B1967" s="36"/>
      <c r="C1967" s="36"/>
      <c r="D1967" s="36"/>
      <c r="E1967" s="36"/>
      <c r="F1967" s="36"/>
      <c r="G1967" s="36"/>
      <c r="H1967" s="36"/>
      <c r="I1967" s="36"/>
      <c r="J1967" s="36"/>
      <c r="K1967" s="36"/>
    </row>
    <row r="1968" spans="1:11" x14ac:dyDescent="0.3">
      <c r="A1968" s="36"/>
      <c r="B1968" s="36"/>
      <c r="C1968" s="36"/>
      <c r="D1968" s="36"/>
      <c r="E1968" s="36"/>
      <c r="F1968" s="36"/>
      <c r="G1968" s="36"/>
      <c r="H1968" s="36"/>
      <c r="I1968" s="36"/>
      <c r="J1968" s="36"/>
      <c r="K1968" s="36"/>
    </row>
    <row r="1969" spans="1:11" x14ac:dyDescent="0.3">
      <c r="A1969" s="36"/>
      <c r="B1969" s="36"/>
      <c r="C1969" s="36"/>
      <c r="D1969" s="36"/>
      <c r="E1969" s="36"/>
      <c r="F1969" s="36"/>
      <c r="G1969" s="36"/>
      <c r="H1969" s="36"/>
      <c r="I1969" s="36"/>
      <c r="J1969" s="36"/>
      <c r="K1969" s="36"/>
    </row>
    <row r="1970" spans="1:11" x14ac:dyDescent="0.3">
      <c r="A1970" s="36"/>
      <c r="B1970" s="36"/>
      <c r="C1970" s="36"/>
      <c r="D1970" s="36"/>
      <c r="E1970" s="36"/>
      <c r="F1970" s="36"/>
      <c r="G1970" s="36"/>
      <c r="H1970" s="36"/>
      <c r="I1970" s="36"/>
      <c r="J1970" s="36"/>
      <c r="K1970" s="36"/>
    </row>
    <row r="1971" spans="1:11" x14ac:dyDescent="0.3">
      <c r="A1971" s="36"/>
      <c r="B1971" s="36"/>
      <c r="C1971" s="36"/>
      <c r="D1971" s="36"/>
      <c r="E1971" s="36"/>
      <c r="F1971" s="36"/>
      <c r="G1971" s="36"/>
      <c r="H1971" s="36"/>
      <c r="I1971" s="36"/>
      <c r="J1971" s="36"/>
      <c r="K1971" s="36"/>
    </row>
    <row r="1972" spans="1:11" x14ac:dyDescent="0.3">
      <c r="A1972" s="36"/>
      <c r="B1972" s="36"/>
      <c r="C1972" s="36"/>
      <c r="D1972" s="36"/>
      <c r="E1972" s="36"/>
      <c r="F1972" s="36"/>
      <c r="G1972" s="36"/>
      <c r="H1972" s="36"/>
      <c r="I1972" s="36"/>
      <c r="J1972" s="36"/>
      <c r="K1972" s="36"/>
    </row>
    <row r="1973" spans="1:11" x14ac:dyDescent="0.3">
      <c r="A1973" s="36"/>
      <c r="B1973" s="36"/>
      <c r="C1973" s="36"/>
      <c r="D1973" s="36"/>
      <c r="E1973" s="36"/>
      <c r="F1973" s="36"/>
      <c r="G1973" s="36"/>
      <c r="H1973" s="36"/>
      <c r="I1973" s="36"/>
      <c r="J1973" s="36"/>
      <c r="K1973" s="36"/>
    </row>
    <row r="1974" spans="1:11" x14ac:dyDescent="0.3">
      <c r="A1974" s="36"/>
      <c r="B1974" s="36"/>
      <c r="C1974" s="36"/>
      <c r="D1974" s="36"/>
      <c r="E1974" s="36"/>
      <c r="F1974" s="36"/>
      <c r="G1974" s="36"/>
      <c r="H1974" s="36"/>
      <c r="I1974" s="36"/>
      <c r="J1974" s="36"/>
      <c r="K1974" s="36"/>
    </row>
    <row r="1975" spans="1:11" x14ac:dyDescent="0.3">
      <c r="A1975" s="36"/>
      <c r="B1975" s="36"/>
      <c r="C1975" s="36"/>
      <c r="D1975" s="36"/>
      <c r="E1975" s="36"/>
      <c r="F1975" s="36"/>
      <c r="G1975" s="36"/>
      <c r="H1975" s="36"/>
      <c r="I1975" s="36"/>
      <c r="J1975" s="36"/>
      <c r="K1975" s="36"/>
    </row>
    <row r="1976" spans="1:11" x14ac:dyDescent="0.3">
      <c r="A1976" s="36"/>
      <c r="B1976" s="36"/>
      <c r="C1976" s="36"/>
      <c r="D1976" s="36"/>
      <c r="E1976" s="36"/>
      <c r="F1976" s="36"/>
      <c r="G1976" s="36"/>
      <c r="H1976" s="36"/>
      <c r="I1976" s="36"/>
      <c r="J1976" s="36"/>
      <c r="K1976" s="36"/>
    </row>
    <row r="1977" spans="1:11" x14ac:dyDescent="0.3">
      <c r="A1977" s="36"/>
      <c r="B1977" s="36"/>
      <c r="C1977" s="36"/>
      <c r="D1977" s="36"/>
      <c r="E1977" s="36"/>
      <c r="F1977" s="36"/>
      <c r="G1977" s="36"/>
      <c r="H1977" s="36"/>
      <c r="I1977" s="36"/>
      <c r="J1977" s="36"/>
      <c r="K1977" s="36"/>
    </row>
    <row r="1978" spans="1:11" x14ac:dyDescent="0.3">
      <c r="A1978" s="36"/>
      <c r="B1978" s="36"/>
      <c r="C1978" s="36"/>
      <c r="D1978" s="36"/>
      <c r="E1978" s="36"/>
      <c r="F1978" s="36"/>
      <c r="G1978" s="36"/>
      <c r="H1978" s="36"/>
      <c r="I1978" s="36"/>
      <c r="J1978" s="36"/>
      <c r="K1978" s="36"/>
    </row>
    <row r="1979" spans="1:11" x14ac:dyDescent="0.3">
      <c r="A1979" s="36"/>
      <c r="B1979" s="36"/>
      <c r="C1979" s="36"/>
      <c r="D1979" s="36"/>
      <c r="E1979" s="36"/>
      <c r="F1979" s="36"/>
      <c r="G1979" s="36"/>
      <c r="H1979" s="36"/>
      <c r="I1979" s="36"/>
      <c r="J1979" s="36"/>
      <c r="K1979" s="36"/>
    </row>
    <row r="1980" spans="1:11" x14ac:dyDescent="0.3">
      <c r="A1980" s="36"/>
      <c r="B1980" s="36"/>
      <c r="C1980" s="36"/>
      <c r="D1980" s="36"/>
      <c r="E1980" s="36"/>
      <c r="F1980" s="36"/>
      <c r="G1980" s="36"/>
      <c r="H1980" s="36"/>
      <c r="I1980" s="36"/>
      <c r="J1980" s="36"/>
      <c r="K1980" s="36"/>
    </row>
    <row r="1981" spans="1:11" x14ac:dyDescent="0.3">
      <c r="A1981" s="36"/>
      <c r="B1981" s="36"/>
      <c r="C1981" s="36"/>
      <c r="D1981" s="36"/>
      <c r="E1981" s="36"/>
      <c r="F1981" s="36"/>
      <c r="G1981" s="36"/>
      <c r="H1981" s="36"/>
      <c r="I1981" s="36"/>
      <c r="J1981" s="36"/>
      <c r="K1981" s="36"/>
    </row>
    <row r="1982" spans="1:11" x14ac:dyDescent="0.3">
      <c r="A1982" s="36"/>
      <c r="B1982" s="36"/>
      <c r="C1982" s="36"/>
      <c r="D1982" s="36"/>
      <c r="E1982" s="36"/>
      <c r="F1982" s="36"/>
      <c r="G1982" s="36"/>
      <c r="H1982" s="36"/>
      <c r="I1982" s="36"/>
      <c r="J1982" s="36"/>
      <c r="K1982" s="36"/>
    </row>
    <row r="1983" spans="1:11" x14ac:dyDescent="0.3">
      <c r="A1983" s="36"/>
      <c r="B1983" s="36"/>
      <c r="C1983" s="36"/>
      <c r="D1983" s="36"/>
      <c r="E1983" s="36"/>
      <c r="F1983" s="36"/>
      <c r="G1983" s="36"/>
      <c r="H1983" s="36"/>
      <c r="I1983" s="36"/>
      <c r="J1983" s="36"/>
      <c r="K1983" s="36"/>
    </row>
    <row r="1984" spans="1:11" x14ac:dyDescent="0.3">
      <c r="A1984" s="36"/>
      <c r="B1984" s="36"/>
      <c r="C1984" s="36"/>
      <c r="D1984" s="36"/>
      <c r="E1984" s="36"/>
      <c r="F1984" s="36"/>
      <c r="G1984" s="36"/>
      <c r="H1984" s="36"/>
      <c r="I1984" s="36"/>
      <c r="J1984" s="36"/>
      <c r="K1984" s="36"/>
    </row>
    <row r="1985" spans="1:11" x14ac:dyDescent="0.3">
      <c r="A1985" s="36"/>
      <c r="B1985" s="36"/>
      <c r="C1985" s="36"/>
      <c r="D1985" s="36"/>
      <c r="E1985" s="36"/>
      <c r="F1985" s="36"/>
      <c r="G1985" s="36"/>
      <c r="H1985" s="36"/>
      <c r="I1985" s="36"/>
      <c r="J1985" s="36"/>
      <c r="K1985" s="36"/>
    </row>
    <row r="1986" spans="1:11" x14ac:dyDescent="0.3">
      <c r="A1986" s="36"/>
      <c r="B1986" s="36"/>
      <c r="C1986" s="36"/>
      <c r="D1986" s="36"/>
      <c r="E1986" s="36"/>
      <c r="F1986" s="36"/>
      <c r="G1986" s="36"/>
      <c r="H1986" s="36"/>
      <c r="I1986" s="36"/>
      <c r="J1986" s="36"/>
      <c r="K1986" s="36"/>
    </row>
    <row r="1987" spans="1:11" x14ac:dyDescent="0.3">
      <c r="A1987" s="36"/>
      <c r="B1987" s="36"/>
      <c r="C1987" s="36"/>
      <c r="D1987" s="36"/>
      <c r="E1987" s="36"/>
      <c r="F1987" s="36"/>
      <c r="G1987" s="36"/>
      <c r="H1987" s="36"/>
      <c r="I1987" s="36"/>
      <c r="J1987" s="36"/>
      <c r="K1987" s="36"/>
    </row>
    <row r="1988" spans="1:11" x14ac:dyDescent="0.3">
      <c r="A1988" s="36"/>
      <c r="B1988" s="36"/>
      <c r="C1988" s="36"/>
      <c r="D1988" s="36"/>
      <c r="E1988" s="36"/>
      <c r="F1988" s="36"/>
      <c r="G1988" s="36"/>
      <c r="H1988" s="36"/>
      <c r="I1988" s="36"/>
      <c r="J1988" s="36"/>
      <c r="K1988" s="36"/>
    </row>
    <row r="1989" spans="1:11" x14ac:dyDescent="0.3">
      <c r="A1989" s="36"/>
      <c r="B1989" s="36"/>
      <c r="C1989" s="36"/>
      <c r="D1989" s="36"/>
      <c r="E1989" s="36"/>
      <c r="F1989" s="36"/>
      <c r="G1989" s="36"/>
      <c r="H1989" s="36"/>
      <c r="I1989" s="36"/>
      <c r="J1989" s="36"/>
      <c r="K1989" s="36"/>
    </row>
    <row r="1990" spans="1:11" x14ac:dyDescent="0.3">
      <c r="A1990" s="36"/>
      <c r="B1990" s="36"/>
      <c r="C1990" s="36"/>
      <c r="D1990" s="36"/>
      <c r="E1990" s="36"/>
      <c r="F1990" s="36"/>
      <c r="G1990" s="36"/>
      <c r="H1990" s="36"/>
      <c r="I1990" s="36"/>
      <c r="J1990" s="36"/>
      <c r="K1990" s="36"/>
    </row>
    <row r="1991" spans="1:11" x14ac:dyDescent="0.3">
      <c r="A1991" s="36"/>
      <c r="B1991" s="36"/>
      <c r="C1991" s="36"/>
      <c r="D1991" s="36"/>
      <c r="E1991" s="36"/>
      <c r="F1991" s="36"/>
      <c r="G1991" s="36"/>
      <c r="H1991" s="36"/>
      <c r="I1991" s="36"/>
      <c r="J1991" s="36"/>
      <c r="K1991" s="36"/>
    </row>
    <row r="1992" spans="1:11" x14ac:dyDescent="0.3">
      <c r="A1992" s="36"/>
      <c r="B1992" s="36"/>
      <c r="C1992" s="36"/>
      <c r="D1992" s="36"/>
      <c r="E1992" s="36"/>
      <c r="F1992" s="36"/>
      <c r="G1992" s="36"/>
      <c r="H1992" s="36"/>
      <c r="I1992" s="36"/>
      <c r="J1992" s="36"/>
      <c r="K1992" s="36"/>
    </row>
    <row r="1993" spans="1:11" x14ac:dyDescent="0.3">
      <c r="A1993" s="36"/>
      <c r="B1993" s="36"/>
      <c r="C1993" s="36"/>
      <c r="D1993" s="36"/>
      <c r="E1993" s="36"/>
      <c r="F1993" s="36"/>
      <c r="G1993" s="36"/>
      <c r="H1993" s="36"/>
      <c r="I1993" s="36"/>
      <c r="J1993" s="36"/>
      <c r="K1993" s="36"/>
    </row>
    <row r="1994" spans="1:11" x14ac:dyDescent="0.3">
      <c r="A1994" s="36"/>
      <c r="B1994" s="36"/>
      <c r="C1994" s="36"/>
      <c r="D1994" s="36"/>
      <c r="E1994" s="36"/>
      <c r="F1994" s="36"/>
      <c r="G1994" s="36"/>
      <c r="H1994" s="36"/>
      <c r="I1994" s="36"/>
      <c r="J1994" s="36"/>
      <c r="K1994" s="36"/>
    </row>
    <row r="1995" spans="1:11" x14ac:dyDescent="0.3">
      <c r="A1995" s="36"/>
      <c r="B1995" s="36"/>
      <c r="C1995" s="36"/>
      <c r="D1995" s="36"/>
      <c r="E1995" s="36"/>
      <c r="F1995" s="36"/>
      <c r="G1995" s="36"/>
      <c r="H1995" s="36"/>
      <c r="I1995" s="36"/>
      <c r="J1995" s="36"/>
      <c r="K1995" s="36"/>
    </row>
    <row r="1996" spans="1:11" x14ac:dyDescent="0.3">
      <c r="A1996" s="36"/>
      <c r="B1996" s="36"/>
      <c r="C1996" s="36"/>
      <c r="D1996" s="36"/>
      <c r="E1996" s="36"/>
      <c r="F1996" s="36"/>
      <c r="G1996" s="36"/>
      <c r="H1996" s="36"/>
      <c r="I1996" s="36"/>
      <c r="J1996" s="36"/>
      <c r="K1996" s="36"/>
    </row>
    <row r="1997" spans="1:11" x14ac:dyDescent="0.3">
      <c r="A1997" s="36"/>
      <c r="B1997" s="36"/>
      <c r="C1997" s="36"/>
      <c r="D1997" s="36"/>
      <c r="E1997" s="36"/>
      <c r="F1997" s="36"/>
      <c r="G1997" s="36"/>
      <c r="H1997" s="36"/>
      <c r="I1997" s="36"/>
      <c r="J1997" s="36"/>
      <c r="K1997" s="36"/>
    </row>
    <row r="1998" spans="1:11" x14ac:dyDescent="0.3">
      <c r="A1998" s="36"/>
      <c r="B1998" s="36"/>
      <c r="C1998" s="36"/>
      <c r="D1998" s="36"/>
      <c r="E1998" s="36"/>
      <c r="F1998" s="36"/>
      <c r="G1998" s="36"/>
      <c r="H1998" s="36"/>
      <c r="I1998" s="36"/>
      <c r="J1998" s="36"/>
      <c r="K1998" s="36"/>
    </row>
    <row r="1999" spans="1:11" x14ac:dyDescent="0.3">
      <c r="A1999" s="36"/>
      <c r="B1999" s="36"/>
      <c r="C1999" s="36"/>
      <c r="D1999" s="36"/>
      <c r="E1999" s="36"/>
      <c r="F1999" s="36"/>
      <c r="G1999" s="36"/>
      <c r="H1999" s="36"/>
      <c r="I1999" s="36"/>
      <c r="J1999" s="36"/>
      <c r="K1999" s="36"/>
    </row>
    <row r="2000" spans="1:11" x14ac:dyDescent="0.3">
      <c r="A2000" s="36"/>
      <c r="B2000" s="36"/>
      <c r="C2000" s="36"/>
      <c r="D2000" s="36"/>
      <c r="E2000" s="36"/>
      <c r="F2000" s="36"/>
      <c r="G2000" s="36"/>
      <c r="H2000" s="36"/>
      <c r="I2000" s="36"/>
      <c r="J2000" s="36"/>
      <c r="K2000" s="36"/>
    </row>
    <row r="2001" spans="1:11" x14ac:dyDescent="0.3">
      <c r="A2001" s="36"/>
      <c r="B2001" s="36"/>
      <c r="C2001" s="36"/>
      <c r="D2001" s="36"/>
      <c r="E2001" s="36"/>
      <c r="F2001" s="36"/>
      <c r="G2001" s="36"/>
      <c r="H2001" s="36"/>
      <c r="I2001" s="36"/>
      <c r="J2001" s="36"/>
      <c r="K2001" s="36"/>
    </row>
    <row r="2002" spans="1:11" x14ac:dyDescent="0.3">
      <c r="A2002" s="36"/>
      <c r="B2002" s="36"/>
      <c r="C2002" s="36"/>
      <c r="D2002" s="36"/>
      <c r="E2002" s="36"/>
      <c r="F2002" s="36"/>
      <c r="G2002" s="36"/>
      <c r="H2002" s="36"/>
      <c r="I2002" s="36"/>
      <c r="J2002" s="36"/>
      <c r="K2002" s="36"/>
    </row>
    <row r="2003" spans="1:11" x14ac:dyDescent="0.3">
      <c r="A2003" s="36"/>
      <c r="B2003" s="36"/>
      <c r="C2003" s="36"/>
      <c r="D2003" s="36"/>
      <c r="E2003" s="36"/>
      <c r="F2003" s="36"/>
      <c r="G2003" s="36"/>
      <c r="H2003" s="36"/>
      <c r="I2003" s="36"/>
      <c r="J2003" s="36"/>
      <c r="K2003" s="36"/>
    </row>
    <row r="2004" spans="1:11" x14ac:dyDescent="0.3">
      <c r="A2004" s="36"/>
      <c r="B2004" s="36"/>
      <c r="C2004" s="36"/>
      <c r="D2004" s="36"/>
      <c r="E2004" s="36"/>
      <c r="F2004" s="36"/>
      <c r="G2004" s="36"/>
      <c r="H2004" s="36"/>
      <c r="I2004" s="36"/>
      <c r="J2004" s="36"/>
      <c r="K2004" s="36"/>
    </row>
    <row r="2005" spans="1:11" x14ac:dyDescent="0.3">
      <c r="A2005" s="36"/>
      <c r="B2005" s="36"/>
      <c r="C2005" s="36"/>
      <c r="D2005" s="36"/>
      <c r="E2005" s="36"/>
      <c r="F2005" s="36"/>
      <c r="G2005" s="36"/>
      <c r="H2005" s="36"/>
      <c r="I2005" s="36"/>
      <c r="J2005" s="36"/>
      <c r="K2005" s="36"/>
    </row>
    <row r="2006" spans="1:11" x14ac:dyDescent="0.3">
      <c r="A2006" s="36"/>
      <c r="B2006" s="36"/>
      <c r="C2006" s="36"/>
      <c r="D2006" s="36"/>
      <c r="E2006" s="36"/>
      <c r="F2006" s="36"/>
      <c r="G2006" s="36"/>
      <c r="H2006" s="36"/>
      <c r="I2006" s="36"/>
      <c r="J2006" s="36"/>
      <c r="K2006" s="36"/>
    </row>
    <row r="2007" spans="1:11" x14ac:dyDescent="0.3">
      <c r="A2007" s="36"/>
      <c r="B2007" s="36"/>
      <c r="C2007" s="36"/>
      <c r="D2007" s="36"/>
      <c r="E2007" s="36"/>
      <c r="F2007" s="36"/>
      <c r="G2007" s="36"/>
      <c r="H2007" s="36"/>
      <c r="I2007" s="36"/>
      <c r="J2007" s="36"/>
      <c r="K2007" s="36"/>
    </row>
    <row r="2008" spans="1:11" x14ac:dyDescent="0.3">
      <c r="A2008" s="36"/>
      <c r="B2008" s="36"/>
      <c r="C2008" s="36"/>
      <c r="D2008" s="36"/>
      <c r="E2008" s="36"/>
      <c r="F2008" s="36"/>
      <c r="G2008" s="36"/>
      <c r="H2008" s="36"/>
      <c r="I2008" s="36"/>
      <c r="J2008" s="36"/>
      <c r="K2008" s="36"/>
    </row>
    <row r="2009" spans="1:11" x14ac:dyDescent="0.3">
      <c r="A2009" s="36"/>
      <c r="B2009" s="36"/>
      <c r="C2009" s="36"/>
      <c r="D2009" s="36"/>
      <c r="E2009" s="36"/>
      <c r="F2009" s="36"/>
      <c r="G2009" s="36"/>
      <c r="H2009" s="36"/>
      <c r="I2009" s="36"/>
      <c r="J2009" s="36"/>
      <c r="K2009" s="36"/>
    </row>
    <row r="2010" spans="1:11" x14ac:dyDescent="0.3">
      <c r="A2010" s="36"/>
      <c r="B2010" s="36"/>
      <c r="C2010" s="36"/>
      <c r="D2010" s="36"/>
      <c r="E2010" s="36"/>
      <c r="F2010" s="36"/>
      <c r="G2010" s="36"/>
      <c r="H2010" s="36"/>
      <c r="I2010" s="36"/>
      <c r="J2010" s="36"/>
      <c r="K2010" s="36"/>
    </row>
    <row r="2011" spans="1:11" x14ac:dyDescent="0.3">
      <c r="A2011" s="36"/>
      <c r="B2011" s="36"/>
      <c r="C2011" s="36"/>
      <c r="D2011" s="36"/>
      <c r="E2011" s="36"/>
      <c r="F2011" s="36"/>
      <c r="G2011" s="36"/>
      <c r="H2011" s="36"/>
      <c r="I2011" s="36"/>
      <c r="J2011" s="36"/>
      <c r="K2011" s="36"/>
    </row>
    <row r="2012" spans="1:11" x14ac:dyDescent="0.3">
      <c r="A2012" s="36"/>
      <c r="B2012" s="36"/>
      <c r="C2012" s="36"/>
      <c r="D2012" s="36"/>
      <c r="E2012" s="36"/>
      <c r="F2012" s="36"/>
      <c r="G2012" s="36"/>
      <c r="H2012" s="36"/>
      <c r="I2012" s="36"/>
      <c r="J2012" s="36"/>
      <c r="K2012" s="36"/>
    </row>
    <row r="2013" spans="1:11" x14ac:dyDescent="0.3">
      <c r="A2013" s="36"/>
      <c r="B2013" s="36"/>
      <c r="C2013" s="36"/>
      <c r="D2013" s="36"/>
      <c r="E2013" s="36"/>
      <c r="F2013" s="36"/>
      <c r="G2013" s="36"/>
      <c r="H2013" s="36"/>
      <c r="I2013" s="36"/>
      <c r="J2013" s="36"/>
      <c r="K2013" s="36"/>
    </row>
    <row r="2014" spans="1:11" x14ac:dyDescent="0.3">
      <c r="A2014" s="36"/>
      <c r="B2014" s="36"/>
      <c r="C2014" s="36"/>
      <c r="D2014" s="36"/>
      <c r="E2014" s="36"/>
      <c r="F2014" s="36"/>
      <c r="G2014" s="36"/>
      <c r="H2014" s="36"/>
      <c r="I2014" s="36"/>
      <c r="J2014" s="36"/>
      <c r="K2014" s="36"/>
    </row>
    <row r="2015" spans="1:11" x14ac:dyDescent="0.3">
      <c r="A2015" s="36"/>
      <c r="B2015" s="36"/>
      <c r="C2015" s="36"/>
      <c r="D2015" s="36"/>
      <c r="E2015" s="36"/>
      <c r="F2015" s="36"/>
      <c r="G2015" s="36"/>
      <c r="H2015" s="36"/>
      <c r="I2015" s="36"/>
      <c r="J2015" s="36"/>
      <c r="K2015" s="36"/>
    </row>
    <row r="2016" spans="1:11" x14ac:dyDescent="0.3">
      <c r="A2016" s="36"/>
      <c r="B2016" s="36"/>
      <c r="C2016" s="36"/>
      <c r="D2016" s="36"/>
      <c r="E2016" s="36"/>
      <c r="F2016" s="36"/>
      <c r="G2016" s="36"/>
      <c r="H2016" s="36"/>
      <c r="I2016" s="36"/>
      <c r="J2016" s="36"/>
      <c r="K2016" s="36"/>
    </row>
    <row r="2017" spans="1:11" x14ac:dyDescent="0.3">
      <c r="A2017" s="36"/>
      <c r="B2017" s="36"/>
      <c r="C2017" s="36"/>
      <c r="D2017" s="36"/>
      <c r="E2017" s="36"/>
      <c r="F2017" s="36"/>
      <c r="G2017" s="36"/>
      <c r="H2017" s="36"/>
      <c r="I2017" s="36"/>
      <c r="J2017" s="36"/>
      <c r="K2017" s="36"/>
    </row>
    <row r="2018" spans="1:11" x14ac:dyDescent="0.3">
      <c r="A2018" s="36"/>
      <c r="B2018" s="36"/>
      <c r="C2018" s="36"/>
      <c r="D2018" s="36"/>
      <c r="E2018" s="36"/>
      <c r="F2018" s="36"/>
      <c r="G2018" s="36"/>
      <c r="H2018" s="36"/>
      <c r="I2018" s="36"/>
      <c r="J2018" s="36"/>
      <c r="K2018" s="36"/>
    </row>
    <row r="2019" spans="1:11" x14ac:dyDescent="0.3">
      <c r="A2019" s="36"/>
      <c r="B2019" s="36"/>
      <c r="C2019" s="36"/>
      <c r="D2019" s="36"/>
      <c r="E2019" s="36"/>
      <c r="F2019" s="36"/>
      <c r="G2019" s="36"/>
      <c r="H2019" s="36"/>
      <c r="I2019" s="36"/>
      <c r="J2019" s="36"/>
      <c r="K2019" s="36"/>
    </row>
    <row r="2020" spans="1:11" x14ac:dyDescent="0.3">
      <c r="A2020" s="36"/>
      <c r="B2020" s="36"/>
      <c r="C2020" s="36"/>
      <c r="D2020" s="36"/>
      <c r="E2020" s="36"/>
      <c r="F2020" s="36"/>
      <c r="G2020" s="36"/>
      <c r="H2020" s="36"/>
      <c r="I2020" s="36"/>
      <c r="J2020" s="36"/>
      <c r="K2020" s="36"/>
    </row>
    <row r="2021" spans="1:11" x14ac:dyDescent="0.3">
      <c r="A2021" s="36"/>
      <c r="B2021" s="36"/>
      <c r="C2021" s="36"/>
      <c r="D2021" s="36"/>
      <c r="E2021" s="36"/>
      <c r="F2021" s="36"/>
      <c r="G2021" s="36"/>
      <c r="H2021" s="36"/>
      <c r="I2021" s="36"/>
      <c r="J2021" s="36"/>
      <c r="K2021" s="36"/>
    </row>
    <row r="2022" spans="1:11" x14ac:dyDescent="0.3">
      <c r="A2022" s="36"/>
      <c r="B2022" s="36"/>
      <c r="C2022" s="36"/>
      <c r="D2022" s="36"/>
      <c r="E2022" s="36"/>
      <c r="F2022" s="36"/>
      <c r="G2022" s="36"/>
      <c r="H2022" s="36"/>
      <c r="I2022" s="36"/>
      <c r="J2022" s="36"/>
      <c r="K2022" s="36"/>
    </row>
    <row r="2023" spans="1:11" x14ac:dyDescent="0.3">
      <c r="A2023" s="36"/>
      <c r="B2023" s="36"/>
      <c r="C2023" s="36"/>
      <c r="D2023" s="36"/>
      <c r="E2023" s="36"/>
      <c r="F2023" s="36"/>
      <c r="G2023" s="36"/>
      <c r="H2023" s="36"/>
      <c r="I2023" s="36"/>
      <c r="J2023" s="36"/>
      <c r="K2023" s="36"/>
    </row>
    <row r="2024" spans="1:11" x14ac:dyDescent="0.3">
      <c r="A2024" s="36"/>
      <c r="B2024" s="36"/>
      <c r="C2024" s="36"/>
      <c r="D2024" s="36"/>
      <c r="E2024" s="36"/>
      <c r="F2024" s="36"/>
      <c r="G2024" s="36"/>
      <c r="H2024" s="36"/>
      <c r="I2024" s="36"/>
      <c r="J2024" s="36"/>
      <c r="K2024" s="36"/>
    </row>
    <row r="2025" spans="1:11" x14ac:dyDescent="0.3">
      <c r="A2025" s="36"/>
      <c r="B2025" s="36"/>
      <c r="C2025" s="36"/>
      <c r="D2025" s="36"/>
      <c r="E2025" s="36"/>
      <c r="F2025" s="36"/>
      <c r="G2025" s="36"/>
      <c r="H2025" s="36"/>
      <c r="I2025" s="36"/>
      <c r="J2025" s="36"/>
      <c r="K2025" s="36"/>
    </row>
    <row r="2026" spans="1:11" x14ac:dyDescent="0.3">
      <c r="A2026" s="36"/>
      <c r="B2026" s="36"/>
      <c r="C2026" s="36"/>
      <c r="D2026" s="36"/>
      <c r="E2026" s="36"/>
      <c r="F2026" s="36"/>
      <c r="G2026" s="36"/>
      <c r="H2026" s="36"/>
      <c r="I2026" s="36"/>
      <c r="J2026" s="36"/>
      <c r="K2026" s="36"/>
    </row>
    <row r="2027" spans="1:11" x14ac:dyDescent="0.3">
      <c r="A2027" s="36"/>
      <c r="B2027" s="36"/>
      <c r="C2027" s="36"/>
      <c r="D2027" s="36"/>
      <c r="E2027" s="36"/>
      <c r="F2027" s="36"/>
      <c r="G2027" s="36"/>
      <c r="H2027" s="36"/>
      <c r="I2027" s="36"/>
      <c r="J2027" s="36"/>
      <c r="K2027" s="36"/>
    </row>
    <row r="2028" spans="1:11" x14ac:dyDescent="0.3">
      <c r="A2028" s="36"/>
      <c r="B2028" s="36"/>
      <c r="C2028" s="36"/>
      <c r="D2028" s="36"/>
      <c r="E2028" s="36"/>
      <c r="F2028" s="36"/>
      <c r="G2028" s="36"/>
      <c r="H2028" s="36"/>
      <c r="I2028" s="36"/>
      <c r="J2028" s="36"/>
      <c r="K2028" s="36"/>
    </row>
    <row r="2029" spans="1:11" x14ac:dyDescent="0.3">
      <c r="A2029" s="36"/>
      <c r="B2029" s="36"/>
      <c r="C2029" s="36"/>
      <c r="D2029" s="36"/>
      <c r="E2029" s="36"/>
      <c r="F2029" s="36"/>
      <c r="G2029" s="36"/>
      <c r="H2029" s="36"/>
      <c r="I2029" s="36"/>
      <c r="J2029" s="36"/>
      <c r="K2029" s="36"/>
    </row>
    <row r="2030" spans="1:11" x14ac:dyDescent="0.3">
      <c r="A2030" s="36"/>
      <c r="B2030" s="36"/>
      <c r="C2030" s="36"/>
      <c r="D2030" s="36"/>
      <c r="E2030" s="36"/>
      <c r="F2030" s="36"/>
      <c r="G2030" s="36"/>
      <c r="H2030" s="36"/>
      <c r="I2030" s="36"/>
      <c r="J2030" s="36"/>
      <c r="K2030" s="36"/>
    </row>
    <row r="2031" spans="1:11" x14ac:dyDescent="0.3">
      <c r="A2031" s="36"/>
      <c r="B2031" s="36"/>
      <c r="C2031" s="36"/>
      <c r="D2031" s="36"/>
      <c r="E2031" s="36"/>
      <c r="F2031" s="36"/>
      <c r="G2031" s="36"/>
      <c r="H2031" s="36"/>
      <c r="I2031" s="36"/>
      <c r="J2031" s="36"/>
      <c r="K2031" s="36"/>
    </row>
    <row r="2032" spans="1:11" x14ac:dyDescent="0.3">
      <c r="A2032" s="36"/>
      <c r="B2032" s="36"/>
      <c r="C2032" s="36"/>
      <c r="D2032" s="36"/>
      <c r="E2032" s="36"/>
      <c r="F2032" s="36"/>
      <c r="G2032" s="36"/>
      <c r="H2032" s="36"/>
      <c r="I2032" s="36"/>
      <c r="J2032" s="36"/>
      <c r="K2032" s="36"/>
    </row>
    <row r="2033" spans="1:11" x14ac:dyDescent="0.3">
      <c r="A2033" s="36"/>
      <c r="B2033" s="36"/>
      <c r="C2033" s="36"/>
      <c r="D2033" s="36"/>
      <c r="E2033" s="36"/>
      <c r="F2033" s="36"/>
      <c r="G2033" s="36"/>
      <c r="H2033" s="36"/>
      <c r="I2033" s="36"/>
      <c r="J2033" s="36"/>
      <c r="K2033" s="36"/>
    </row>
    <row r="2034" spans="1:11" x14ac:dyDescent="0.3">
      <c r="A2034" s="36"/>
      <c r="B2034" s="36"/>
      <c r="C2034" s="36"/>
      <c r="D2034" s="36"/>
      <c r="E2034" s="36"/>
      <c r="F2034" s="36"/>
      <c r="G2034" s="36"/>
      <c r="H2034" s="36"/>
      <c r="I2034" s="36"/>
      <c r="J2034" s="36"/>
      <c r="K2034" s="36"/>
    </row>
    <row r="2035" spans="1:11" x14ac:dyDescent="0.3">
      <c r="A2035" s="36"/>
      <c r="B2035" s="36"/>
      <c r="C2035" s="36"/>
      <c r="D2035" s="36"/>
      <c r="E2035" s="36"/>
      <c r="F2035" s="36"/>
      <c r="G2035" s="36"/>
      <c r="H2035" s="36"/>
      <c r="I2035" s="36"/>
      <c r="J2035" s="36"/>
      <c r="K2035" s="36"/>
    </row>
    <row r="2036" spans="1:11" x14ac:dyDescent="0.3">
      <c r="A2036" s="36"/>
      <c r="B2036" s="36"/>
      <c r="C2036" s="36"/>
      <c r="D2036" s="36"/>
      <c r="E2036" s="36"/>
      <c r="F2036" s="36"/>
      <c r="G2036" s="36"/>
      <c r="H2036" s="36"/>
      <c r="I2036" s="36"/>
      <c r="J2036" s="36"/>
      <c r="K2036" s="36"/>
    </row>
    <row r="2037" spans="1:11" x14ac:dyDescent="0.3">
      <c r="A2037" s="36"/>
      <c r="B2037" s="36"/>
      <c r="C2037" s="36"/>
      <c r="D2037" s="36"/>
      <c r="E2037" s="36"/>
      <c r="F2037" s="36"/>
      <c r="G2037" s="36"/>
      <c r="H2037" s="36"/>
      <c r="I2037" s="36"/>
      <c r="J2037" s="36"/>
      <c r="K2037" s="36"/>
    </row>
    <row r="2038" spans="1:11" x14ac:dyDescent="0.3">
      <c r="A2038" s="36"/>
      <c r="B2038" s="36"/>
      <c r="C2038" s="36"/>
      <c r="D2038" s="36"/>
      <c r="E2038" s="36"/>
      <c r="F2038" s="36"/>
      <c r="G2038" s="36"/>
      <c r="H2038" s="36"/>
      <c r="I2038" s="36"/>
      <c r="J2038" s="36"/>
      <c r="K2038" s="36"/>
    </row>
    <row r="2039" spans="1:11" x14ac:dyDescent="0.3">
      <c r="A2039" s="36"/>
      <c r="B2039" s="36"/>
      <c r="C2039" s="36"/>
      <c r="D2039" s="36"/>
      <c r="E2039" s="36"/>
      <c r="F2039" s="36"/>
      <c r="G2039" s="36"/>
      <c r="H2039" s="36"/>
      <c r="I2039" s="36"/>
      <c r="J2039" s="36"/>
      <c r="K2039" s="36"/>
    </row>
    <row r="2040" spans="1:11" x14ac:dyDescent="0.3">
      <c r="A2040" s="36"/>
      <c r="B2040" s="36"/>
      <c r="C2040" s="36"/>
      <c r="D2040" s="36"/>
      <c r="E2040" s="36"/>
      <c r="F2040" s="36"/>
      <c r="G2040" s="36"/>
      <c r="H2040" s="36"/>
      <c r="I2040" s="36"/>
      <c r="J2040" s="36"/>
      <c r="K2040" s="36"/>
    </row>
    <row r="2041" spans="1:11" x14ac:dyDescent="0.3">
      <c r="A2041" s="36"/>
      <c r="B2041" s="36"/>
      <c r="C2041" s="36"/>
      <c r="D2041" s="36"/>
      <c r="E2041" s="36"/>
      <c r="F2041" s="36"/>
      <c r="G2041" s="36"/>
      <c r="H2041" s="36"/>
      <c r="I2041" s="36"/>
      <c r="J2041" s="36"/>
      <c r="K2041" s="36"/>
    </row>
    <row r="2042" spans="1:11" x14ac:dyDescent="0.3">
      <c r="A2042" s="36"/>
      <c r="B2042" s="36"/>
      <c r="C2042" s="36"/>
      <c r="D2042" s="36"/>
      <c r="E2042" s="36"/>
      <c r="F2042" s="36"/>
      <c r="G2042" s="36"/>
      <c r="H2042" s="36"/>
      <c r="I2042" s="36"/>
      <c r="J2042" s="36"/>
      <c r="K2042" s="36"/>
    </row>
    <row r="2043" spans="1:11" x14ac:dyDescent="0.3">
      <c r="A2043" s="36"/>
      <c r="B2043" s="36"/>
      <c r="C2043" s="36"/>
      <c r="D2043" s="36"/>
      <c r="E2043" s="36"/>
      <c r="F2043" s="36"/>
      <c r="G2043" s="36"/>
      <c r="H2043" s="36"/>
      <c r="I2043" s="36"/>
      <c r="J2043" s="36"/>
      <c r="K2043" s="36"/>
    </row>
    <row r="2044" spans="1:11" x14ac:dyDescent="0.3">
      <c r="A2044" s="36"/>
      <c r="B2044" s="36"/>
      <c r="C2044" s="36"/>
      <c r="D2044" s="36"/>
      <c r="E2044" s="36"/>
      <c r="F2044" s="36"/>
      <c r="G2044" s="36"/>
      <c r="H2044" s="36"/>
      <c r="I2044" s="36"/>
      <c r="J2044" s="36"/>
      <c r="K2044" s="36"/>
    </row>
    <row r="2045" spans="1:11" x14ac:dyDescent="0.3">
      <c r="A2045" s="36"/>
      <c r="B2045" s="36"/>
      <c r="C2045" s="36"/>
      <c r="D2045" s="36"/>
      <c r="E2045" s="36"/>
      <c r="F2045" s="36"/>
      <c r="G2045" s="36"/>
      <c r="H2045" s="36"/>
      <c r="I2045" s="36"/>
      <c r="J2045" s="36"/>
      <c r="K2045" s="36"/>
    </row>
    <row r="2046" spans="1:11" x14ac:dyDescent="0.3">
      <c r="A2046" s="36"/>
      <c r="B2046" s="36"/>
      <c r="C2046" s="36"/>
      <c r="D2046" s="36"/>
      <c r="E2046" s="36"/>
      <c r="F2046" s="36"/>
      <c r="G2046" s="36"/>
      <c r="H2046" s="36"/>
      <c r="I2046" s="36"/>
      <c r="J2046" s="36"/>
      <c r="K2046" s="36"/>
    </row>
    <row r="2047" spans="1:11" x14ac:dyDescent="0.3">
      <c r="A2047" s="36"/>
      <c r="B2047" s="36"/>
      <c r="C2047" s="36"/>
      <c r="D2047" s="36"/>
      <c r="E2047" s="36"/>
      <c r="F2047" s="36"/>
      <c r="G2047" s="36"/>
      <c r="H2047" s="36"/>
      <c r="I2047" s="36"/>
      <c r="J2047" s="36"/>
      <c r="K2047" s="36"/>
    </row>
    <row r="2048" spans="1:11" x14ac:dyDescent="0.3">
      <c r="A2048" s="36"/>
      <c r="B2048" s="36"/>
      <c r="C2048" s="36"/>
      <c r="D2048" s="36"/>
      <c r="E2048" s="36"/>
      <c r="F2048" s="36"/>
      <c r="G2048" s="36"/>
      <c r="H2048" s="36"/>
      <c r="I2048" s="36"/>
      <c r="J2048" s="36"/>
      <c r="K2048" s="36"/>
    </row>
    <row r="2049" spans="1:11" x14ac:dyDescent="0.3">
      <c r="A2049" s="36"/>
      <c r="B2049" s="36"/>
      <c r="C2049" s="36"/>
      <c r="D2049" s="36"/>
      <c r="E2049" s="36"/>
      <c r="F2049" s="36"/>
      <c r="G2049" s="36"/>
      <c r="H2049" s="36"/>
      <c r="I2049" s="36"/>
      <c r="J2049" s="36"/>
      <c r="K2049" s="36"/>
    </row>
    <row r="2050" spans="1:11" x14ac:dyDescent="0.3">
      <c r="A2050" s="36"/>
      <c r="B2050" s="36"/>
      <c r="C2050" s="36"/>
      <c r="D2050" s="36"/>
      <c r="E2050" s="36"/>
      <c r="F2050" s="36"/>
      <c r="G2050" s="36"/>
      <c r="H2050" s="36"/>
      <c r="I2050" s="36"/>
      <c r="J2050" s="36"/>
      <c r="K2050" s="36"/>
    </row>
    <row r="2051" spans="1:11" x14ac:dyDescent="0.3">
      <c r="A2051" s="36"/>
      <c r="B2051" s="36"/>
      <c r="C2051" s="36"/>
      <c r="D2051" s="36"/>
      <c r="E2051" s="36"/>
      <c r="F2051" s="36"/>
      <c r="G2051" s="36"/>
      <c r="H2051" s="36"/>
      <c r="I2051" s="36"/>
      <c r="J2051" s="36"/>
      <c r="K2051" s="36"/>
    </row>
    <row r="2052" spans="1:11" x14ac:dyDescent="0.3">
      <c r="A2052" s="36"/>
      <c r="B2052" s="36"/>
      <c r="C2052" s="36"/>
      <c r="D2052" s="36"/>
      <c r="E2052" s="36"/>
      <c r="F2052" s="36"/>
      <c r="G2052" s="36"/>
      <c r="H2052" s="36"/>
      <c r="I2052" s="36"/>
      <c r="J2052" s="36"/>
      <c r="K2052" s="36"/>
    </row>
    <row r="2053" spans="1:11" x14ac:dyDescent="0.3">
      <c r="A2053" s="36"/>
      <c r="B2053" s="36"/>
      <c r="C2053" s="36"/>
      <c r="D2053" s="36"/>
      <c r="E2053" s="36"/>
      <c r="F2053" s="36"/>
      <c r="G2053" s="36"/>
      <c r="H2053" s="36"/>
      <c r="I2053" s="36"/>
      <c r="J2053" s="36"/>
      <c r="K2053" s="36"/>
    </row>
    <row r="2054" spans="1:11" x14ac:dyDescent="0.3">
      <c r="A2054" s="36"/>
      <c r="B2054" s="36"/>
      <c r="C2054" s="36"/>
      <c r="D2054" s="36"/>
      <c r="E2054" s="36"/>
      <c r="F2054" s="36"/>
      <c r="G2054" s="36"/>
      <c r="H2054" s="36"/>
      <c r="I2054" s="36"/>
      <c r="J2054" s="36"/>
      <c r="K2054" s="36"/>
    </row>
    <row r="2055" spans="1:11" x14ac:dyDescent="0.3">
      <c r="A2055" s="36"/>
      <c r="B2055" s="36"/>
      <c r="C2055" s="36"/>
      <c r="D2055" s="36"/>
      <c r="E2055" s="36"/>
      <c r="F2055" s="36"/>
      <c r="G2055" s="36"/>
      <c r="H2055" s="36"/>
      <c r="I2055" s="36"/>
      <c r="J2055" s="36"/>
      <c r="K2055" s="36"/>
    </row>
    <row r="2056" spans="1:11" x14ac:dyDescent="0.3">
      <c r="A2056" s="36"/>
      <c r="B2056" s="36"/>
      <c r="C2056" s="36"/>
      <c r="D2056" s="36"/>
      <c r="E2056" s="36"/>
      <c r="F2056" s="36"/>
      <c r="G2056" s="36"/>
      <c r="H2056" s="36"/>
      <c r="I2056" s="36"/>
      <c r="J2056" s="36"/>
      <c r="K2056" s="36"/>
    </row>
    <row r="2057" spans="1:11" x14ac:dyDescent="0.3">
      <c r="A2057" s="36"/>
      <c r="B2057" s="36"/>
      <c r="C2057" s="36"/>
      <c r="D2057" s="36"/>
      <c r="E2057" s="36"/>
      <c r="F2057" s="36"/>
      <c r="G2057" s="36"/>
      <c r="H2057" s="36"/>
      <c r="I2057" s="36"/>
      <c r="J2057" s="36"/>
      <c r="K2057" s="36"/>
    </row>
    <row r="2058" spans="1:11" x14ac:dyDescent="0.3">
      <c r="A2058" s="36"/>
      <c r="B2058" s="36"/>
      <c r="C2058" s="36"/>
      <c r="D2058" s="36"/>
      <c r="E2058" s="36"/>
      <c r="F2058" s="36"/>
      <c r="G2058" s="36"/>
      <c r="H2058" s="36"/>
      <c r="I2058" s="36"/>
      <c r="J2058" s="36"/>
      <c r="K2058" s="36"/>
    </row>
    <row r="2059" spans="1:11" x14ac:dyDescent="0.3">
      <c r="A2059" s="36"/>
      <c r="B2059" s="36"/>
      <c r="C2059" s="36"/>
      <c r="D2059" s="36"/>
      <c r="E2059" s="36"/>
      <c r="F2059" s="36"/>
      <c r="G2059" s="36"/>
      <c r="H2059" s="36"/>
      <c r="I2059" s="36"/>
      <c r="J2059" s="36"/>
      <c r="K2059" s="36"/>
    </row>
    <row r="2060" spans="1:11" x14ac:dyDescent="0.3">
      <c r="A2060" s="36"/>
      <c r="B2060" s="36"/>
      <c r="C2060" s="36"/>
      <c r="D2060" s="36"/>
      <c r="E2060" s="36"/>
      <c r="F2060" s="36"/>
      <c r="G2060" s="36"/>
      <c r="H2060" s="36"/>
      <c r="I2060" s="36"/>
      <c r="J2060" s="36"/>
      <c r="K2060" s="36"/>
    </row>
    <row r="2061" spans="1:11" x14ac:dyDescent="0.3">
      <c r="A2061" s="36"/>
      <c r="B2061" s="36"/>
      <c r="C2061" s="36"/>
      <c r="D2061" s="36"/>
      <c r="E2061" s="36"/>
      <c r="F2061" s="36"/>
      <c r="G2061" s="36"/>
      <c r="H2061" s="36"/>
      <c r="I2061" s="36"/>
      <c r="J2061" s="36"/>
      <c r="K2061" s="36"/>
    </row>
    <row r="2062" spans="1:11" x14ac:dyDescent="0.3">
      <c r="A2062" s="36"/>
      <c r="B2062" s="36"/>
      <c r="C2062" s="36"/>
      <c r="D2062" s="36"/>
      <c r="E2062" s="36"/>
      <c r="F2062" s="36"/>
      <c r="G2062" s="36"/>
      <c r="H2062" s="36"/>
      <c r="I2062" s="36"/>
      <c r="J2062" s="36"/>
      <c r="K2062" s="36"/>
    </row>
    <row r="2063" spans="1:11" x14ac:dyDescent="0.3">
      <c r="A2063" s="36"/>
      <c r="B2063" s="36"/>
      <c r="C2063" s="36"/>
      <c r="D2063" s="36"/>
      <c r="E2063" s="36"/>
      <c r="F2063" s="36"/>
      <c r="G2063" s="36"/>
      <c r="H2063" s="36"/>
      <c r="I2063" s="36"/>
      <c r="J2063" s="36"/>
      <c r="K2063" s="36"/>
    </row>
    <row r="2064" spans="1:11" x14ac:dyDescent="0.3">
      <c r="A2064" s="36"/>
      <c r="B2064" s="36"/>
      <c r="C2064" s="36"/>
      <c r="D2064" s="36"/>
      <c r="E2064" s="36"/>
      <c r="F2064" s="36"/>
      <c r="G2064" s="36"/>
      <c r="H2064" s="36"/>
      <c r="I2064" s="36"/>
      <c r="J2064" s="36"/>
      <c r="K2064" s="36"/>
    </row>
    <row r="2065" spans="1:11" x14ac:dyDescent="0.3">
      <c r="A2065" s="36"/>
      <c r="B2065" s="36"/>
      <c r="C2065" s="36"/>
      <c r="D2065" s="36"/>
      <c r="E2065" s="36"/>
      <c r="F2065" s="36"/>
      <c r="G2065" s="36"/>
      <c r="H2065" s="36"/>
      <c r="I2065" s="36"/>
      <c r="J2065" s="36"/>
      <c r="K2065" s="36"/>
    </row>
    <row r="2066" spans="1:11" x14ac:dyDescent="0.3">
      <c r="A2066" s="36"/>
      <c r="B2066" s="36"/>
      <c r="C2066" s="36"/>
      <c r="D2066" s="36"/>
      <c r="E2066" s="36"/>
      <c r="F2066" s="36"/>
      <c r="G2066" s="36"/>
      <c r="H2066" s="36"/>
      <c r="I2066" s="36"/>
      <c r="J2066" s="36"/>
      <c r="K2066" s="36"/>
    </row>
    <row r="2067" spans="1:11" x14ac:dyDescent="0.3">
      <c r="A2067" s="36"/>
      <c r="B2067" s="36"/>
      <c r="C2067" s="36"/>
      <c r="D2067" s="36"/>
      <c r="E2067" s="36"/>
      <c r="F2067" s="36"/>
      <c r="G2067" s="36"/>
      <c r="H2067" s="36"/>
      <c r="I2067" s="36"/>
      <c r="J2067" s="36"/>
      <c r="K2067" s="36"/>
    </row>
    <row r="2068" spans="1:11" x14ac:dyDescent="0.3">
      <c r="A2068" s="36"/>
      <c r="B2068" s="36"/>
      <c r="C2068" s="36"/>
      <c r="D2068" s="36"/>
      <c r="E2068" s="36"/>
      <c r="F2068" s="36"/>
      <c r="G2068" s="36"/>
      <c r="H2068" s="36"/>
      <c r="I2068" s="36"/>
      <c r="J2068" s="36"/>
      <c r="K2068" s="36"/>
    </row>
    <row r="2069" spans="1:11" x14ac:dyDescent="0.3">
      <c r="A2069" s="36"/>
      <c r="B2069" s="36"/>
      <c r="C2069" s="36"/>
      <c r="D2069" s="36"/>
      <c r="E2069" s="36"/>
      <c r="F2069" s="36"/>
      <c r="G2069" s="36"/>
      <c r="H2069" s="36"/>
      <c r="I2069" s="36"/>
      <c r="J2069" s="36"/>
      <c r="K2069" s="36"/>
    </row>
    <row r="2070" spans="1:11" x14ac:dyDescent="0.3">
      <c r="A2070" s="36"/>
      <c r="B2070" s="36"/>
      <c r="C2070" s="36"/>
      <c r="D2070" s="36"/>
      <c r="E2070" s="36"/>
      <c r="F2070" s="36"/>
      <c r="G2070" s="36"/>
      <c r="H2070" s="36"/>
      <c r="I2070" s="36"/>
      <c r="J2070" s="36"/>
      <c r="K2070" s="36"/>
    </row>
    <row r="2071" spans="1:11" x14ac:dyDescent="0.3">
      <c r="A2071" s="36"/>
      <c r="B2071" s="36"/>
      <c r="C2071" s="36"/>
      <c r="D2071" s="36"/>
      <c r="E2071" s="36"/>
      <c r="F2071" s="36"/>
      <c r="G2071" s="36"/>
      <c r="H2071" s="36"/>
      <c r="I2071" s="36"/>
      <c r="J2071" s="36"/>
      <c r="K2071" s="36"/>
    </row>
    <row r="2072" spans="1:11" x14ac:dyDescent="0.3">
      <c r="A2072" s="36"/>
      <c r="B2072" s="36"/>
      <c r="C2072" s="36"/>
      <c r="D2072" s="36"/>
      <c r="E2072" s="36"/>
      <c r="F2072" s="36"/>
      <c r="G2072" s="36"/>
      <c r="H2072" s="36"/>
      <c r="I2072" s="36"/>
      <c r="J2072" s="36"/>
      <c r="K2072" s="36"/>
    </row>
    <row r="2073" spans="1:11" x14ac:dyDescent="0.3">
      <c r="A2073" s="36"/>
      <c r="B2073" s="36"/>
      <c r="C2073" s="36"/>
      <c r="D2073" s="36"/>
      <c r="E2073" s="36"/>
      <c r="F2073" s="36"/>
      <c r="G2073" s="36"/>
      <c r="H2073" s="36"/>
      <c r="I2073" s="36"/>
      <c r="J2073" s="36"/>
      <c r="K2073" s="36"/>
    </row>
    <row r="2074" spans="1:11" x14ac:dyDescent="0.3">
      <c r="A2074" s="36"/>
      <c r="B2074" s="36"/>
      <c r="C2074" s="36"/>
      <c r="D2074" s="36"/>
      <c r="E2074" s="36"/>
      <c r="F2074" s="36"/>
      <c r="G2074" s="36"/>
      <c r="H2074" s="36"/>
      <c r="I2074" s="36"/>
      <c r="J2074" s="36"/>
      <c r="K2074" s="36"/>
    </row>
    <row r="2075" spans="1:11" x14ac:dyDescent="0.3">
      <c r="A2075" s="36"/>
      <c r="B2075" s="36"/>
      <c r="C2075" s="36"/>
      <c r="D2075" s="36"/>
      <c r="E2075" s="36"/>
      <c r="F2075" s="36"/>
      <c r="G2075" s="36"/>
      <c r="H2075" s="36"/>
      <c r="I2075" s="36"/>
      <c r="J2075" s="36"/>
      <c r="K2075" s="36"/>
    </row>
    <row r="2076" spans="1:11" x14ac:dyDescent="0.3">
      <c r="A2076" s="36"/>
      <c r="B2076" s="36"/>
      <c r="C2076" s="36"/>
      <c r="D2076" s="36"/>
      <c r="E2076" s="36"/>
      <c r="F2076" s="36"/>
      <c r="G2076" s="36"/>
      <c r="H2076" s="36"/>
      <c r="I2076" s="36"/>
      <c r="J2076" s="36"/>
      <c r="K2076" s="36"/>
    </row>
    <row r="2077" spans="1:11" x14ac:dyDescent="0.3">
      <c r="A2077" s="36"/>
      <c r="B2077" s="36"/>
      <c r="C2077" s="36"/>
      <c r="D2077" s="36"/>
      <c r="E2077" s="36"/>
      <c r="F2077" s="36"/>
      <c r="G2077" s="36"/>
      <c r="H2077" s="36"/>
      <c r="I2077" s="36"/>
      <c r="J2077" s="36"/>
      <c r="K2077" s="36"/>
    </row>
    <row r="2078" spans="1:11" x14ac:dyDescent="0.3">
      <c r="A2078" s="36"/>
      <c r="B2078" s="36"/>
      <c r="C2078" s="36"/>
      <c r="D2078" s="36"/>
      <c r="E2078" s="36"/>
      <c r="F2078" s="36"/>
      <c r="G2078" s="36"/>
      <c r="H2078" s="36"/>
      <c r="I2078" s="36"/>
      <c r="J2078" s="36"/>
      <c r="K2078" s="36"/>
    </row>
    <row r="2079" spans="1:11" x14ac:dyDescent="0.3">
      <c r="A2079" s="36"/>
      <c r="B2079" s="36"/>
      <c r="C2079" s="36"/>
      <c r="D2079" s="36"/>
      <c r="E2079" s="36"/>
      <c r="F2079" s="36"/>
      <c r="G2079" s="36"/>
      <c r="H2079" s="36"/>
      <c r="I2079" s="36"/>
      <c r="J2079" s="36"/>
      <c r="K2079" s="36"/>
    </row>
    <row r="2080" spans="1:11" x14ac:dyDescent="0.3">
      <c r="A2080" s="36"/>
      <c r="B2080" s="36"/>
      <c r="C2080" s="36"/>
      <c r="D2080" s="36"/>
      <c r="E2080" s="36"/>
      <c r="F2080" s="36"/>
      <c r="G2080" s="36"/>
      <c r="H2080" s="36"/>
      <c r="I2080" s="36"/>
      <c r="J2080" s="36"/>
      <c r="K2080" s="36"/>
    </row>
    <row r="2081" spans="1:11" x14ac:dyDescent="0.3">
      <c r="A2081" s="36"/>
      <c r="B2081" s="36"/>
      <c r="C2081" s="36"/>
      <c r="D2081" s="36"/>
      <c r="E2081" s="36"/>
      <c r="F2081" s="36"/>
      <c r="G2081" s="36"/>
      <c r="H2081" s="36"/>
      <c r="I2081" s="36"/>
      <c r="J2081" s="36"/>
      <c r="K2081" s="36"/>
    </row>
    <row r="2082" spans="1:11" x14ac:dyDescent="0.3">
      <c r="A2082" s="36"/>
      <c r="B2082" s="36"/>
      <c r="C2082" s="36"/>
      <c r="D2082" s="36"/>
      <c r="E2082" s="36"/>
      <c r="F2082" s="36"/>
      <c r="G2082" s="36"/>
      <c r="H2082" s="36"/>
      <c r="I2082" s="36"/>
      <c r="J2082" s="36"/>
      <c r="K2082" s="36"/>
    </row>
    <row r="2083" spans="1:11" x14ac:dyDescent="0.3">
      <c r="A2083" s="36"/>
      <c r="B2083" s="36"/>
      <c r="C2083" s="36"/>
      <c r="D2083" s="36"/>
      <c r="E2083" s="36"/>
      <c r="F2083" s="36"/>
      <c r="G2083" s="36"/>
      <c r="H2083" s="36"/>
      <c r="I2083" s="36"/>
      <c r="J2083" s="36"/>
      <c r="K2083" s="36"/>
    </row>
    <row r="2084" spans="1:11" x14ac:dyDescent="0.3">
      <c r="A2084" s="36"/>
      <c r="B2084" s="36"/>
      <c r="C2084" s="36"/>
      <c r="D2084" s="36"/>
      <c r="E2084" s="36"/>
      <c r="F2084" s="36"/>
      <c r="G2084" s="36"/>
      <c r="H2084" s="36"/>
      <c r="I2084" s="36"/>
      <c r="J2084" s="36"/>
      <c r="K2084" s="36"/>
    </row>
    <row r="2085" spans="1:11" x14ac:dyDescent="0.3">
      <c r="A2085" s="36"/>
      <c r="B2085" s="36"/>
      <c r="C2085" s="36"/>
      <c r="D2085" s="36"/>
      <c r="E2085" s="36"/>
      <c r="F2085" s="36"/>
      <c r="G2085" s="36"/>
      <c r="H2085" s="36"/>
      <c r="I2085" s="36"/>
      <c r="J2085" s="36"/>
      <c r="K2085" s="36"/>
    </row>
    <row r="2086" spans="1:11" x14ac:dyDescent="0.3">
      <c r="A2086" s="36"/>
      <c r="B2086" s="36"/>
      <c r="C2086" s="36"/>
      <c r="D2086" s="36"/>
      <c r="E2086" s="36"/>
      <c r="F2086" s="36"/>
      <c r="G2086" s="36"/>
      <c r="H2086" s="36"/>
      <c r="I2086" s="36"/>
      <c r="J2086" s="36"/>
      <c r="K2086" s="36"/>
    </row>
    <row r="2087" spans="1:11" x14ac:dyDescent="0.3">
      <c r="A2087" s="36"/>
      <c r="B2087" s="36"/>
      <c r="C2087" s="36"/>
      <c r="D2087" s="36"/>
      <c r="E2087" s="36"/>
      <c r="F2087" s="36"/>
      <c r="G2087" s="36"/>
      <c r="H2087" s="36"/>
      <c r="I2087" s="36"/>
      <c r="J2087" s="36"/>
      <c r="K2087" s="36"/>
    </row>
    <row r="2088" spans="1:11" x14ac:dyDescent="0.3">
      <c r="A2088" s="36"/>
      <c r="B2088" s="36"/>
      <c r="C2088" s="36"/>
      <c r="D2088" s="36"/>
      <c r="E2088" s="36"/>
      <c r="F2088" s="36"/>
      <c r="G2088" s="36"/>
      <c r="H2088" s="36"/>
      <c r="I2088" s="36"/>
      <c r="J2088" s="36"/>
      <c r="K2088" s="36"/>
    </row>
    <row r="2089" spans="1:11" x14ac:dyDescent="0.3">
      <c r="A2089" s="36"/>
      <c r="B2089" s="36"/>
      <c r="C2089" s="36"/>
      <c r="D2089" s="36"/>
      <c r="E2089" s="36"/>
      <c r="F2089" s="36"/>
      <c r="G2089" s="36"/>
      <c r="H2089" s="36"/>
      <c r="I2089" s="36"/>
      <c r="J2089" s="36"/>
      <c r="K2089" s="36"/>
    </row>
    <row r="2090" spans="1:11" x14ac:dyDescent="0.3">
      <c r="A2090" s="36"/>
      <c r="B2090" s="36"/>
      <c r="C2090" s="36"/>
      <c r="D2090" s="36"/>
      <c r="E2090" s="36"/>
      <c r="F2090" s="36"/>
      <c r="G2090" s="36"/>
      <c r="H2090" s="36"/>
      <c r="I2090" s="36"/>
      <c r="J2090" s="36"/>
      <c r="K2090" s="36"/>
    </row>
    <row r="2091" spans="1:11" x14ac:dyDescent="0.3">
      <c r="A2091" s="36"/>
      <c r="B2091" s="36"/>
      <c r="C2091" s="36"/>
      <c r="D2091" s="36"/>
      <c r="E2091" s="36"/>
      <c r="F2091" s="36"/>
      <c r="G2091" s="36"/>
      <c r="H2091" s="36"/>
      <c r="I2091" s="36"/>
      <c r="J2091" s="36"/>
      <c r="K2091" s="36"/>
    </row>
    <row r="2092" spans="1:11" x14ac:dyDescent="0.3">
      <c r="A2092" s="36"/>
      <c r="B2092" s="36"/>
      <c r="C2092" s="36"/>
      <c r="D2092" s="36"/>
      <c r="E2092" s="36"/>
      <c r="F2092" s="36"/>
      <c r="G2092" s="36"/>
      <c r="H2092" s="36"/>
      <c r="I2092" s="36"/>
      <c r="J2092" s="36"/>
      <c r="K2092" s="36"/>
    </row>
    <row r="2093" spans="1:11" x14ac:dyDescent="0.3">
      <c r="A2093" s="36"/>
      <c r="B2093" s="36"/>
      <c r="C2093" s="36"/>
      <c r="D2093" s="36"/>
      <c r="E2093" s="36"/>
      <c r="F2093" s="36"/>
      <c r="G2093" s="36"/>
      <c r="H2093" s="36"/>
      <c r="I2093" s="36"/>
      <c r="J2093" s="36"/>
      <c r="K2093" s="36"/>
    </row>
    <row r="2094" spans="1:11" x14ac:dyDescent="0.3">
      <c r="A2094" s="36"/>
      <c r="B2094" s="36"/>
      <c r="C2094" s="36"/>
      <c r="D2094" s="36"/>
      <c r="E2094" s="36"/>
      <c r="F2094" s="36"/>
      <c r="G2094" s="36"/>
      <c r="H2094" s="36"/>
      <c r="I2094" s="36"/>
      <c r="J2094" s="36"/>
      <c r="K2094" s="36"/>
    </row>
    <row r="2095" spans="1:11" x14ac:dyDescent="0.3">
      <c r="A2095" s="36"/>
      <c r="B2095" s="36"/>
      <c r="C2095" s="36"/>
      <c r="D2095" s="36"/>
      <c r="E2095" s="36"/>
      <c r="F2095" s="36"/>
      <c r="G2095" s="36"/>
      <c r="H2095" s="36"/>
      <c r="I2095" s="36"/>
      <c r="J2095" s="36"/>
      <c r="K2095" s="36"/>
    </row>
    <row r="2096" spans="1:11" x14ac:dyDescent="0.3">
      <c r="A2096" s="36"/>
      <c r="B2096" s="36"/>
      <c r="C2096" s="36"/>
      <c r="D2096" s="36"/>
      <c r="E2096" s="36"/>
      <c r="F2096" s="36"/>
      <c r="G2096" s="36"/>
      <c r="H2096" s="36"/>
      <c r="I2096" s="36"/>
      <c r="J2096" s="36"/>
      <c r="K2096" s="36"/>
    </row>
    <row r="2097" spans="1:11" x14ac:dyDescent="0.3">
      <c r="A2097" s="36"/>
      <c r="B2097" s="36"/>
      <c r="C2097" s="36"/>
      <c r="D2097" s="36"/>
      <c r="E2097" s="36"/>
      <c r="F2097" s="36"/>
      <c r="G2097" s="36"/>
      <c r="H2097" s="36"/>
      <c r="I2097" s="36"/>
      <c r="J2097" s="36"/>
      <c r="K2097" s="36"/>
    </row>
    <row r="2098" spans="1:11" x14ac:dyDescent="0.3">
      <c r="A2098" s="36"/>
      <c r="B2098" s="36"/>
      <c r="C2098" s="36"/>
      <c r="D2098" s="36"/>
      <c r="E2098" s="36"/>
      <c r="F2098" s="36"/>
      <c r="G2098" s="36"/>
      <c r="H2098" s="36"/>
      <c r="I2098" s="36"/>
      <c r="J2098" s="36"/>
      <c r="K2098" s="36"/>
    </row>
    <row r="2099" spans="1:11" x14ac:dyDescent="0.3">
      <c r="A2099" s="36"/>
      <c r="B2099" s="36"/>
      <c r="C2099" s="36"/>
      <c r="D2099" s="36"/>
      <c r="E2099" s="36"/>
      <c r="F2099" s="36"/>
      <c r="G2099" s="36"/>
      <c r="H2099" s="36"/>
      <c r="I2099" s="36"/>
      <c r="J2099" s="36"/>
      <c r="K2099" s="36"/>
    </row>
    <row r="2100" spans="1:11" x14ac:dyDescent="0.3">
      <c r="A2100" s="36"/>
      <c r="B2100" s="36"/>
      <c r="C2100" s="36"/>
      <c r="D2100" s="36"/>
      <c r="E2100" s="36"/>
      <c r="F2100" s="36"/>
      <c r="G2100" s="36"/>
      <c r="H2100" s="36"/>
      <c r="I2100" s="36"/>
      <c r="J2100" s="36"/>
      <c r="K2100" s="36"/>
    </row>
    <row r="2101" spans="1:11" x14ac:dyDescent="0.3">
      <c r="A2101" s="36"/>
      <c r="B2101" s="36"/>
      <c r="C2101" s="36"/>
      <c r="D2101" s="36"/>
      <c r="E2101" s="36"/>
      <c r="F2101" s="36"/>
      <c r="G2101" s="36"/>
      <c r="H2101" s="36"/>
      <c r="I2101" s="36"/>
      <c r="J2101" s="36"/>
      <c r="K2101" s="36"/>
    </row>
    <row r="2102" spans="1:11" x14ac:dyDescent="0.3">
      <c r="A2102" s="36"/>
      <c r="B2102" s="36"/>
      <c r="C2102" s="36"/>
      <c r="D2102" s="36"/>
      <c r="E2102" s="36"/>
      <c r="F2102" s="36"/>
      <c r="G2102" s="36"/>
      <c r="H2102" s="36"/>
      <c r="I2102" s="36"/>
      <c r="J2102" s="36"/>
      <c r="K2102" s="36"/>
    </row>
    <row r="2103" spans="1:11" x14ac:dyDescent="0.3">
      <c r="A2103" s="36"/>
      <c r="B2103" s="36"/>
      <c r="C2103" s="36"/>
      <c r="D2103" s="36"/>
      <c r="E2103" s="36"/>
      <c r="F2103" s="36"/>
      <c r="G2103" s="36"/>
      <c r="H2103" s="36"/>
      <c r="I2103" s="36"/>
      <c r="J2103" s="36"/>
      <c r="K2103" s="36"/>
    </row>
    <row r="2104" spans="1:11" x14ac:dyDescent="0.3">
      <c r="A2104" s="36"/>
      <c r="B2104" s="36"/>
      <c r="C2104" s="36"/>
      <c r="D2104" s="36"/>
      <c r="E2104" s="36"/>
      <c r="F2104" s="36"/>
      <c r="G2104" s="36"/>
      <c r="H2104" s="36"/>
      <c r="I2104" s="36"/>
      <c r="J2104" s="36"/>
      <c r="K2104" s="36"/>
    </row>
    <row r="2105" spans="1:11" x14ac:dyDescent="0.3">
      <c r="A2105" s="36"/>
      <c r="B2105" s="36"/>
      <c r="C2105" s="36"/>
      <c r="D2105" s="36"/>
      <c r="E2105" s="36"/>
      <c r="F2105" s="36"/>
      <c r="G2105" s="36"/>
      <c r="H2105" s="36"/>
      <c r="I2105" s="36"/>
      <c r="J2105" s="36"/>
      <c r="K2105" s="36"/>
    </row>
    <row r="2106" spans="1:11" x14ac:dyDescent="0.3">
      <c r="A2106" s="36"/>
      <c r="B2106" s="36"/>
      <c r="C2106" s="36"/>
      <c r="D2106" s="36"/>
      <c r="E2106" s="36"/>
      <c r="F2106" s="36"/>
      <c r="G2106" s="36"/>
      <c r="H2106" s="36"/>
      <c r="I2106" s="36"/>
      <c r="J2106" s="36"/>
      <c r="K2106" s="36"/>
    </row>
    <row r="2107" spans="1:11" x14ac:dyDescent="0.3">
      <c r="A2107" s="36"/>
      <c r="B2107" s="36"/>
      <c r="C2107" s="36"/>
      <c r="D2107" s="36"/>
      <c r="E2107" s="36"/>
      <c r="F2107" s="36"/>
      <c r="G2107" s="36"/>
      <c r="H2107" s="36"/>
      <c r="I2107" s="36"/>
      <c r="J2107" s="36"/>
      <c r="K2107" s="36"/>
    </row>
    <row r="2108" spans="1:11" x14ac:dyDescent="0.3">
      <c r="A2108" s="36"/>
      <c r="B2108" s="36"/>
      <c r="C2108" s="36"/>
      <c r="D2108" s="36"/>
      <c r="E2108" s="36"/>
      <c r="F2108" s="36"/>
      <c r="G2108" s="36"/>
      <c r="H2108" s="36"/>
      <c r="I2108" s="36"/>
      <c r="J2108" s="36"/>
      <c r="K2108" s="36"/>
    </row>
    <row r="2109" spans="1:11" x14ac:dyDescent="0.3">
      <c r="A2109" s="36"/>
      <c r="B2109" s="36"/>
      <c r="C2109" s="36"/>
      <c r="D2109" s="36"/>
      <c r="E2109" s="36"/>
      <c r="F2109" s="36"/>
      <c r="G2109" s="36"/>
      <c r="H2109" s="36"/>
      <c r="I2109" s="36"/>
      <c r="J2109" s="36"/>
      <c r="K2109" s="36"/>
    </row>
    <row r="2110" spans="1:11" x14ac:dyDescent="0.3">
      <c r="A2110" s="36"/>
      <c r="B2110" s="36"/>
      <c r="C2110" s="36"/>
      <c r="D2110" s="36"/>
      <c r="E2110" s="36"/>
      <c r="F2110" s="36"/>
      <c r="G2110" s="36"/>
      <c r="H2110" s="36"/>
      <c r="I2110" s="36"/>
      <c r="J2110" s="36"/>
      <c r="K2110" s="36"/>
    </row>
    <row r="2111" spans="1:11" x14ac:dyDescent="0.3">
      <c r="A2111" s="36"/>
      <c r="B2111" s="36"/>
      <c r="C2111" s="36"/>
      <c r="D2111" s="36"/>
      <c r="E2111" s="36"/>
      <c r="F2111" s="36"/>
      <c r="G2111" s="36"/>
      <c r="H2111" s="36"/>
      <c r="I2111" s="36"/>
      <c r="J2111" s="36"/>
      <c r="K2111" s="36"/>
    </row>
    <row r="2112" spans="1:11" x14ac:dyDescent="0.3">
      <c r="A2112" s="36"/>
      <c r="B2112" s="36"/>
      <c r="C2112" s="36"/>
      <c r="D2112" s="36"/>
      <c r="E2112" s="36"/>
      <c r="F2112" s="36"/>
      <c r="G2112" s="36"/>
      <c r="H2112" s="36"/>
      <c r="I2112" s="36"/>
      <c r="J2112" s="36"/>
      <c r="K2112" s="36"/>
    </row>
    <row r="2113" spans="1:11" x14ac:dyDescent="0.3">
      <c r="A2113" s="36"/>
      <c r="B2113" s="36"/>
      <c r="C2113" s="36"/>
      <c r="D2113" s="36"/>
      <c r="E2113" s="36"/>
      <c r="F2113" s="36"/>
      <c r="G2113" s="36"/>
      <c r="H2113" s="36"/>
      <c r="I2113" s="36"/>
      <c r="J2113" s="36"/>
      <c r="K2113" s="36"/>
    </row>
    <row r="2114" spans="1:11" x14ac:dyDescent="0.3">
      <c r="A2114" s="36"/>
      <c r="B2114" s="36"/>
      <c r="C2114" s="36"/>
      <c r="D2114" s="36"/>
      <c r="E2114" s="36"/>
      <c r="F2114" s="36"/>
      <c r="G2114" s="36"/>
      <c r="H2114" s="36"/>
      <c r="I2114" s="36"/>
      <c r="J2114" s="36"/>
      <c r="K2114" s="36"/>
    </row>
    <row r="2115" spans="1:11" x14ac:dyDescent="0.3">
      <c r="A2115" s="36"/>
      <c r="B2115" s="36"/>
      <c r="C2115" s="36"/>
      <c r="D2115" s="36"/>
      <c r="E2115" s="36"/>
      <c r="F2115" s="36"/>
      <c r="G2115" s="36"/>
      <c r="H2115" s="36"/>
      <c r="I2115" s="36"/>
      <c r="J2115" s="36"/>
      <c r="K2115" s="36"/>
    </row>
    <row r="2116" spans="1:11" x14ac:dyDescent="0.3">
      <c r="A2116" s="36"/>
      <c r="B2116" s="36"/>
      <c r="C2116" s="36"/>
      <c r="D2116" s="36"/>
      <c r="E2116" s="36"/>
      <c r="F2116" s="36"/>
      <c r="G2116" s="36"/>
      <c r="H2116" s="36"/>
      <c r="I2116" s="36"/>
      <c r="J2116" s="36"/>
      <c r="K2116" s="36"/>
    </row>
    <row r="2117" spans="1:11" x14ac:dyDescent="0.3">
      <c r="A2117" s="36"/>
      <c r="B2117" s="36"/>
      <c r="C2117" s="36"/>
      <c r="D2117" s="36"/>
      <c r="E2117" s="36"/>
      <c r="F2117" s="36"/>
      <c r="G2117" s="36"/>
      <c r="H2117" s="36"/>
      <c r="I2117" s="36"/>
      <c r="J2117" s="36"/>
      <c r="K2117" s="36"/>
    </row>
    <row r="2118" spans="1:11" x14ac:dyDescent="0.3">
      <c r="A2118" s="36"/>
      <c r="B2118" s="36"/>
      <c r="C2118" s="36"/>
      <c r="D2118" s="36"/>
      <c r="E2118" s="36"/>
      <c r="F2118" s="36"/>
      <c r="G2118" s="36"/>
      <c r="H2118" s="36"/>
      <c r="I2118" s="36"/>
      <c r="J2118" s="36"/>
      <c r="K2118" s="36"/>
    </row>
    <row r="2119" spans="1:11" x14ac:dyDescent="0.3">
      <c r="A2119" s="36"/>
      <c r="B2119" s="36"/>
      <c r="C2119" s="36"/>
      <c r="D2119" s="36"/>
      <c r="E2119" s="36"/>
      <c r="F2119" s="36"/>
      <c r="G2119" s="36"/>
      <c r="H2119" s="36"/>
      <c r="I2119" s="36"/>
      <c r="J2119" s="36"/>
      <c r="K2119" s="36"/>
    </row>
    <row r="2120" spans="1:11" x14ac:dyDescent="0.3">
      <c r="A2120" s="36"/>
      <c r="B2120" s="36"/>
      <c r="C2120" s="36"/>
      <c r="D2120" s="36"/>
      <c r="E2120" s="36"/>
      <c r="F2120" s="36"/>
      <c r="G2120" s="36"/>
      <c r="H2120" s="36"/>
      <c r="I2120" s="36"/>
      <c r="J2120" s="36"/>
      <c r="K2120" s="36"/>
    </row>
    <row r="2121" spans="1:11" x14ac:dyDescent="0.3">
      <c r="A2121" s="36"/>
      <c r="B2121" s="36"/>
      <c r="C2121" s="36"/>
      <c r="D2121" s="36"/>
      <c r="E2121" s="36"/>
      <c r="F2121" s="36"/>
      <c r="G2121" s="36"/>
      <c r="H2121" s="36"/>
      <c r="I2121" s="36"/>
      <c r="J2121" s="36"/>
      <c r="K2121" s="36"/>
    </row>
    <row r="2122" spans="1:11" x14ac:dyDescent="0.3">
      <c r="A2122" s="36"/>
      <c r="B2122" s="36"/>
      <c r="C2122" s="36"/>
      <c r="D2122" s="36"/>
      <c r="E2122" s="36"/>
      <c r="F2122" s="36"/>
      <c r="G2122" s="36"/>
      <c r="H2122" s="36"/>
      <c r="I2122" s="36"/>
      <c r="J2122" s="36"/>
      <c r="K2122" s="36"/>
    </row>
    <row r="2123" spans="1:11" x14ac:dyDescent="0.3">
      <c r="A2123" s="36"/>
      <c r="B2123" s="36"/>
      <c r="C2123" s="36"/>
      <c r="D2123" s="36"/>
      <c r="E2123" s="36"/>
      <c r="F2123" s="36"/>
      <c r="G2123" s="36"/>
      <c r="H2123" s="36"/>
      <c r="I2123" s="36"/>
      <c r="J2123" s="36"/>
      <c r="K2123" s="36"/>
    </row>
    <row r="2124" spans="1:11" x14ac:dyDescent="0.3">
      <c r="A2124" s="36"/>
      <c r="B2124" s="36"/>
      <c r="C2124" s="36"/>
      <c r="D2124" s="36"/>
      <c r="E2124" s="36"/>
      <c r="F2124" s="36"/>
      <c r="G2124" s="36"/>
      <c r="H2124" s="36"/>
      <c r="I2124" s="36"/>
      <c r="J2124" s="36"/>
      <c r="K2124" s="36"/>
    </row>
    <row r="2125" spans="1:11" x14ac:dyDescent="0.3">
      <c r="A2125" s="36"/>
      <c r="B2125" s="36"/>
      <c r="C2125" s="36"/>
      <c r="D2125" s="36"/>
      <c r="E2125" s="36"/>
      <c r="F2125" s="36"/>
      <c r="G2125" s="36"/>
      <c r="H2125" s="36"/>
      <c r="I2125" s="36"/>
      <c r="J2125" s="36"/>
      <c r="K2125" s="36"/>
    </row>
    <row r="2126" spans="1:11" x14ac:dyDescent="0.3">
      <c r="A2126" s="36"/>
      <c r="B2126" s="36"/>
      <c r="C2126" s="36"/>
      <c r="D2126" s="36"/>
      <c r="E2126" s="36"/>
      <c r="F2126" s="36"/>
      <c r="G2126" s="36"/>
      <c r="H2126" s="36"/>
      <c r="I2126" s="36"/>
      <c r="J2126" s="36"/>
      <c r="K2126" s="36"/>
    </row>
    <row r="2127" spans="1:11" x14ac:dyDescent="0.3">
      <c r="A2127" s="36"/>
      <c r="B2127" s="36"/>
      <c r="C2127" s="36"/>
      <c r="D2127" s="36"/>
      <c r="E2127" s="36"/>
      <c r="F2127" s="36"/>
      <c r="G2127" s="36"/>
      <c r="H2127" s="36"/>
      <c r="I2127" s="36"/>
      <c r="J2127" s="36"/>
      <c r="K2127" s="36"/>
    </row>
    <row r="2128" spans="1:11" x14ac:dyDescent="0.3">
      <c r="A2128" s="36"/>
      <c r="B2128" s="36"/>
      <c r="C2128" s="36"/>
      <c r="D2128" s="36"/>
      <c r="E2128" s="36"/>
      <c r="F2128" s="36"/>
      <c r="G2128" s="36"/>
      <c r="H2128" s="36"/>
      <c r="I2128" s="36"/>
      <c r="J2128" s="36"/>
      <c r="K2128" s="36"/>
    </row>
    <row r="2129" spans="1:11" x14ac:dyDescent="0.3">
      <c r="A2129" s="36"/>
      <c r="B2129" s="36"/>
      <c r="C2129" s="36"/>
      <c r="D2129" s="36"/>
      <c r="E2129" s="36"/>
      <c r="F2129" s="36"/>
      <c r="G2129" s="36"/>
      <c r="H2129" s="36"/>
      <c r="I2129" s="36"/>
      <c r="J2129" s="36"/>
      <c r="K2129" s="36"/>
    </row>
    <row r="2130" spans="1:11" x14ac:dyDescent="0.3">
      <c r="A2130" s="36"/>
      <c r="B2130" s="36"/>
      <c r="C2130" s="36"/>
      <c r="D2130" s="36"/>
      <c r="E2130" s="36"/>
      <c r="F2130" s="36"/>
      <c r="G2130" s="36"/>
      <c r="H2130" s="36"/>
      <c r="I2130" s="36"/>
      <c r="J2130" s="36"/>
      <c r="K2130" s="36"/>
    </row>
    <row r="2131" spans="1:11" x14ac:dyDescent="0.3">
      <c r="A2131" s="36"/>
      <c r="B2131" s="36"/>
      <c r="C2131" s="36"/>
      <c r="D2131" s="36"/>
      <c r="E2131" s="36"/>
      <c r="F2131" s="36"/>
      <c r="G2131" s="36"/>
      <c r="H2131" s="36"/>
      <c r="I2131" s="36"/>
      <c r="J2131" s="36"/>
      <c r="K2131" s="36"/>
    </row>
    <row r="2132" spans="1:11" x14ac:dyDescent="0.3">
      <c r="A2132" s="36"/>
      <c r="B2132" s="36"/>
      <c r="C2132" s="36"/>
      <c r="D2132" s="36"/>
      <c r="E2132" s="36"/>
      <c r="F2132" s="36"/>
      <c r="G2132" s="36"/>
      <c r="H2132" s="36"/>
      <c r="I2132" s="36"/>
      <c r="J2132" s="36"/>
      <c r="K2132" s="36"/>
    </row>
    <row r="2133" spans="1:11" x14ac:dyDescent="0.3">
      <c r="A2133" s="36"/>
      <c r="B2133" s="36"/>
      <c r="C2133" s="36"/>
      <c r="D2133" s="36"/>
      <c r="E2133" s="36"/>
      <c r="F2133" s="36"/>
      <c r="G2133" s="36"/>
      <c r="H2133" s="36"/>
      <c r="I2133" s="36"/>
      <c r="J2133" s="36"/>
      <c r="K2133" s="36"/>
    </row>
    <row r="2134" spans="1:11" x14ac:dyDescent="0.3">
      <c r="A2134" s="36"/>
      <c r="B2134" s="36"/>
      <c r="C2134" s="36"/>
      <c r="D2134" s="36"/>
      <c r="E2134" s="36"/>
      <c r="F2134" s="36"/>
      <c r="G2134" s="36"/>
      <c r="H2134" s="36"/>
      <c r="I2134" s="36"/>
      <c r="J2134" s="36"/>
      <c r="K2134" s="36"/>
    </row>
    <row r="2135" spans="1:11" x14ac:dyDescent="0.3">
      <c r="A2135" s="36"/>
      <c r="B2135" s="36"/>
      <c r="C2135" s="36"/>
      <c r="D2135" s="36"/>
      <c r="E2135" s="36"/>
      <c r="F2135" s="36"/>
      <c r="G2135" s="36"/>
      <c r="H2135" s="36"/>
      <c r="I2135" s="36"/>
      <c r="J2135" s="36"/>
      <c r="K2135" s="36"/>
    </row>
    <row r="2136" spans="1:11" x14ac:dyDescent="0.3">
      <c r="A2136" s="36"/>
      <c r="B2136" s="36"/>
      <c r="C2136" s="36"/>
      <c r="D2136" s="36"/>
      <c r="E2136" s="36"/>
      <c r="F2136" s="36"/>
      <c r="G2136" s="36"/>
      <c r="H2136" s="36"/>
      <c r="I2136" s="36"/>
      <c r="J2136" s="36"/>
      <c r="K2136" s="36"/>
    </row>
    <row r="2137" spans="1:11" x14ac:dyDescent="0.3">
      <c r="A2137" s="36"/>
      <c r="B2137" s="36"/>
      <c r="C2137" s="36"/>
      <c r="D2137" s="36"/>
      <c r="E2137" s="36"/>
      <c r="F2137" s="36"/>
      <c r="G2137" s="36"/>
      <c r="H2137" s="36"/>
      <c r="I2137" s="36"/>
      <c r="J2137" s="36"/>
      <c r="K2137" s="36"/>
    </row>
    <row r="2138" spans="1:11" x14ac:dyDescent="0.3">
      <c r="A2138" s="36"/>
      <c r="B2138" s="36"/>
      <c r="C2138" s="36"/>
      <c r="D2138" s="36"/>
      <c r="E2138" s="36"/>
      <c r="F2138" s="36"/>
      <c r="G2138" s="36"/>
      <c r="H2138" s="36"/>
      <c r="I2138" s="36"/>
      <c r="J2138" s="36"/>
      <c r="K2138" s="36"/>
    </row>
    <row r="2139" spans="1:11" x14ac:dyDescent="0.3">
      <c r="A2139" s="36"/>
      <c r="B2139" s="36"/>
      <c r="C2139" s="36"/>
      <c r="D2139" s="36"/>
      <c r="E2139" s="36"/>
      <c r="F2139" s="36"/>
      <c r="G2139" s="36"/>
      <c r="H2139" s="36"/>
      <c r="I2139" s="36"/>
      <c r="J2139" s="36"/>
      <c r="K2139" s="36"/>
    </row>
    <row r="2140" spans="1:11" x14ac:dyDescent="0.3">
      <c r="A2140" s="36"/>
      <c r="B2140" s="36"/>
      <c r="C2140" s="36"/>
      <c r="D2140" s="36"/>
      <c r="E2140" s="36"/>
      <c r="F2140" s="36"/>
      <c r="G2140" s="36"/>
      <c r="H2140" s="36"/>
      <c r="I2140" s="36"/>
      <c r="J2140" s="36"/>
      <c r="K2140" s="36"/>
    </row>
    <row r="2141" spans="1:11" x14ac:dyDescent="0.3">
      <c r="A2141" s="36"/>
      <c r="B2141" s="36"/>
      <c r="C2141" s="36"/>
      <c r="D2141" s="36"/>
      <c r="E2141" s="36"/>
      <c r="F2141" s="36"/>
      <c r="G2141" s="36"/>
      <c r="H2141" s="36"/>
      <c r="I2141" s="36"/>
      <c r="J2141" s="36"/>
      <c r="K2141" s="36"/>
    </row>
    <row r="2142" spans="1:11" x14ac:dyDescent="0.3">
      <c r="A2142" s="36"/>
      <c r="B2142" s="36"/>
      <c r="C2142" s="36"/>
      <c r="D2142" s="36"/>
      <c r="E2142" s="36"/>
      <c r="F2142" s="36"/>
      <c r="G2142" s="36"/>
      <c r="H2142" s="36"/>
      <c r="I2142" s="36"/>
      <c r="J2142" s="36"/>
      <c r="K2142" s="36"/>
    </row>
    <row r="2143" spans="1:11" x14ac:dyDescent="0.3">
      <c r="A2143" s="36"/>
      <c r="B2143" s="36"/>
      <c r="C2143" s="36"/>
      <c r="D2143" s="36"/>
      <c r="E2143" s="36"/>
      <c r="F2143" s="36"/>
      <c r="G2143" s="36"/>
      <c r="H2143" s="36"/>
      <c r="I2143" s="36"/>
      <c r="J2143" s="36"/>
      <c r="K2143" s="36"/>
    </row>
    <row r="2144" spans="1:11" x14ac:dyDescent="0.3">
      <c r="A2144" s="36"/>
      <c r="B2144" s="36"/>
      <c r="C2144" s="36"/>
      <c r="D2144" s="36"/>
      <c r="E2144" s="36"/>
      <c r="F2144" s="36"/>
      <c r="G2144" s="36"/>
      <c r="H2144" s="36"/>
      <c r="I2144" s="36"/>
      <c r="J2144" s="36"/>
      <c r="K2144" s="36"/>
    </row>
    <row r="2145" spans="1:11" x14ac:dyDescent="0.3">
      <c r="A2145" s="36"/>
      <c r="B2145" s="36"/>
      <c r="C2145" s="36"/>
      <c r="D2145" s="36"/>
      <c r="E2145" s="36"/>
      <c r="F2145" s="36"/>
      <c r="G2145" s="36"/>
      <c r="H2145" s="36"/>
      <c r="I2145" s="36"/>
      <c r="J2145" s="36"/>
      <c r="K2145" s="36"/>
    </row>
    <row r="2146" spans="1:11" x14ac:dyDescent="0.3">
      <c r="A2146" s="36"/>
      <c r="B2146" s="36"/>
      <c r="C2146" s="36"/>
      <c r="D2146" s="36"/>
      <c r="E2146" s="36"/>
      <c r="F2146" s="36"/>
      <c r="G2146" s="36"/>
      <c r="H2146" s="36"/>
      <c r="I2146" s="36"/>
      <c r="J2146" s="36"/>
      <c r="K2146" s="36"/>
    </row>
    <row r="2147" spans="1:11" x14ac:dyDescent="0.3">
      <c r="A2147" s="36"/>
      <c r="B2147" s="36"/>
      <c r="C2147" s="36"/>
      <c r="D2147" s="36"/>
      <c r="E2147" s="36"/>
      <c r="F2147" s="36"/>
      <c r="G2147" s="36"/>
      <c r="H2147" s="36"/>
      <c r="I2147" s="36"/>
      <c r="J2147" s="36"/>
      <c r="K2147" s="36"/>
    </row>
    <row r="2148" spans="1:11" x14ac:dyDescent="0.3">
      <c r="A2148" s="36"/>
      <c r="B2148" s="36"/>
      <c r="C2148" s="36"/>
      <c r="D2148" s="36"/>
      <c r="E2148" s="36"/>
      <c r="F2148" s="36"/>
      <c r="G2148" s="36"/>
      <c r="H2148" s="36"/>
      <c r="I2148" s="36"/>
      <c r="J2148" s="36"/>
      <c r="K2148" s="36"/>
    </row>
    <row r="2149" spans="1:11" x14ac:dyDescent="0.3">
      <c r="A2149" s="36"/>
      <c r="B2149" s="36"/>
      <c r="C2149" s="36"/>
      <c r="D2149" s="36"/>
      <c r="E2149" s="36"/>
      <c r="F2149" s="36"/>
      <c r="G2149" s="36"/>
      <c r="H2149" s="36"/>
      <c r="I2149" s="36"/>
      <c r="J2149" s="36"/>
      <c r="K2149" s="36"/>
    </row>
    <row r="2150" spans="1:11" x14ac:dyDescent="0.3">
      <c r="A2150" s="36"/>
      <c r="B2150" s="36"/>
      <c r="C2150" s="36"/>
      <c r="D2150" s="36"/>
      <c r="E2150" s="36"/>
      <c r="F2150" s="36"/>
      <c r="G2150" s="36"/>
      <c r="H2150" s="36"/>
      <c r="I2150" s="36"/>
      <c r="J2150" s="36"/>
      <c r="K2150" s="36"/>
    </row>
    <row r="2151" spans="1:11" x14ac:dyDescent="0.3">
      <c r="A2151" s="36"/>
      <c r="B2151" s="36"/>
      <c r="C2151" s="36"/>
      <c r="D2151" s="36"/>
      <c r="E2151" s="36"/>
      <c r="F2151" s="36"/>
      <c r="G2151" s="36"/>
      <c r="H2151" s="36"/>
      <c r="I2151" s="36"/>
      <c r="J2151" s="36"/>
      <c r="K2151" s="36"/>
    </row>
    <row r="2152" spans="1:11" x14ac:dyDescent="0.3">
      <c r="A2152" s="36"/>
      <c r="B2152" s="36"/>
      <c r="C2152" s="36"/>
      <c r="D2152" s="36"/>
      <c r="E2152" s="36"/>
      <c r="F2152" s="36"/>
      <c r="G2152" s="36"/>
      <c r="H2152" s="36"/>
      <c r="I2152" s="36"/>
      <c r="J2152" s="36"/>
      <c r="K2152" s="36"/>
    </row>
    <row r="2153" spans="1:11" x14ac:dyDescent="0.3">
      <c r="A2153" s="36"/>
      <c r="B2153" s="36"/>
      <c r="C2153" s="36"/>
      <c r="D2153" s="36"/>
      <c r="E2153" s="36"/>
      <c r="F2153" s="36"/>
      <c r="G2153" s="36"/>
      <c r="H2153" s="36"/>
      <c r="I2153" s="36"/>
      <c r="J2153" s="36"/>
      <c r="K2153" s="36"/>
    </row>
    <row r="2154" spans="1:11" x14ac:dyDescent="0.3">
      <c r="A2154" s="36"/>
      <c r="B2154" s="36"/>
      <c r="C2154" s="36"/>
      <c r="D2154" s="36"/>
      <c r="E2154" s="36"/>
      <c r="F2154" s="36"/>
      <c r="G2154" s="36"/>
      <c r="H2154" s="36"/>
      <c r="I2154" s="36"/>
      <c r="J2154" s="36"/>
      <c r="K2154" s="36"/>
    </row>
    <row r="2155" spans="1:11" x14ac:dyDescent="0.3">
      <c r="A2155" s="36"/>
      <c r="B2155" s="36"/>
      <c r="C2155" s="36"/>
      <c r="D2155" s="36"/>
      <c r="E2155" s="36"/>
      <c r="F2155" s="36"/>
      <c r="G2155" s="36"/>
      <c r="H2155" s="36"/>
      <c r="I2155" s="36"/>
      <c r="J2155" s="36"/>
      <c r="K2155" s="36"/>
    </row>
    <row r="2156" spans="1:11" x14ac:dyDescent="0.3">
      <c r="A2156" s="36"/>
      <c r="B2156" s="36"/>
      <c r="C2156" s="36"/>
      <c r="D2156" s="36"/>
      <c r="E2156" s="36"/>
      <c r="F2156" s="36"/>
      <c r="G2156" s="36"/>
      <c r="H2156" s="36"/>
      <c r="I2156" s="36"/>
      <c r="J2156" s="36"/>
      <c r="K2156" s="36"/>
    </row>
    <row r="2157" spans="1:11" x14ac:dyDescent="0.3">
      <c r="A2157" s="36"/>
      <c r="B2157" s="36"/>
      <c r="C2157" s="36"/>
      <c r="D2157" s="36"/>
      <c r="E2157" s="36"/>
      <c r="F2157" s="36"/>
      <c r="G2157" s="36"/>
      <c r="H2157" s="36"/>
      <c r="I2157" s="36"/>
      <c r="J2157" s="36"/>
      <c r="K2157" s="36"/>
    </row>
    <row r="2158" spans="1:11" x14ac:dyDescent="0.3">
      <c r="A2158" s="36"/>
      <c r="B2158" s="36"/>
      <c r="C2158" s="36"/>
      <c r="D2158" s="36"/>
      <c r="E2158" s="36"/>
      <c r="F2158" s="36"/>
      <c r="G2158" s="36"/>
      <c r="H2158" s="36"/>
      <c r="I2158" s="36"/>
      <c r="J2158" s="36"/>
      <c r="K2158" s="36"/>
    </row>
    <row r="2159" spans="1:11" x14ac:dyDescent="0.3">
      <c r="A2159" s="36"/>
      <c r="B2159" s="36"/>
      <c r="C2159" s="36"/>
      <c r="D2159" s="36"/>
      <c r="E2159" s="36"/>
      <c r="F2159" s="36"/>
      <c r="G2159" s="36"/>
      <c r="H2159" s="36"/>
      <c r="I2159" s="36"/>
      <c r="J2159" s="36"/>
      <c r="K2159" s="36"/>
    </row>
    <row r="2160" spans="1:11" x14ac:dyDescent="0.3">
      <c r="A2160" s="36"/>
      <c r="B2160" s="36"/>
      <c r="C2160" s="36"/>
      <c r="D2160" s="36"/>
      <c r="E2160" s="36"/>
      <c r="F2160" s="36"/>
      <c r="G2160" s="36"/>
      <c r="H2160" s="36"/>
      <c r="I2160" s="36"/>
      <c r="J2160" s="36"/>
      <c r="K2160" s="36"/>
    </row>
    <row r="2161" spans="1:11" x14ac:dyDescent="0.3">
      <c r="A2161" s="36"/>
      <c r="B2161" s="36"/>
      <c r="C2161" s="36"/>
      <c r="D2161" s="36"/>
      <c r="E2161" s="36"/>
      <c r="F2161" s="36"/>
      <c r="G2161" s="36"/>
      <c r="H2161" s="36"/>
      <c r="I2161" s="36"/>
      <c r="J2161" s="36"/>
      <c r="K2161" s="36"/>
    </row>
    <row r="2162" spans="1:11" x14ac:dyDescent="0.3">
      <c r="A2162" s="36"/>
      <c r="B2162" s="36"/>
      <c r="C2162" s="36"/>
      <c r="D2162" s="36"/>
      <c r="E2162" s="36"/>
      <c r="F2162" s="36"/>
      <c r="G2162" s="36"/>
      <c r="H2162" s="36"/>
      <c r="I2162" s="36"/>
      <c r="J2162" s="36"/>
      <c r="K2162" s="36"/>
    </row>
    <row r="2163" spans="1:11" x14ac:dyDescent="0.3">
      <c r="A2163" s="36"/>
      <c r="B2163" s="36"/>
      <c r="C2163" s="36"/>
      <c r="D2163" s="36"/>
      <c r="E2163" s="36"/>
      <c r="F2163" s="36"/>
      <c r="G2163" s="36"/>
      <c r="H2163" s="36"/>
      <c r="I2163" s="36"/>
      <c r="J2163" s="36"/>
      <c r="K2163" s="36"/>
    </row>
    <row r="2164" spans="1:11" x14ac:dyDescent="0.3">
      <c r="A2164" s="36"/>
      <c r="B2164" s="36"/>
      <c r="C2164" s="36"/>
      <c r="D2164" s="36"/>
      <c r="E2164" s="36"/>
      <c r="F2164" s="36"/>
      <c r="G2164" s="36"/>
      <c r="H2164" s="36"/>
      <c r="I2164" s="36"/>
      <c r="J2164" s="36"/>
      <c r="K2164" s="36"/>
    </row>
    <row r="2165" spans="1:11" x14ac:dyDescent="0.3">
      <c r="A2165" s="36"/>
      <c r="B2165" s="36"/>
      <c r="C2165" s="36"/>
      <c r="D2165" s="36"/>
      <c r="E2165" s="36"/>
      <c r="F2165" s="36"/>
      <c r="G2165" s="36"/>
      <c r="H2165" s="36"/>
      <c r="I2165" s="36"/>
      <c r="J2165" s="36"/>
      <c r="K2165" s="36"/>
    </row>
    <row r="2166" spans="1:11" x14ac:dyDescent="0.3">
      <c r="A2166" s="36"/>
      <c r="B2166" s="36"/>
      <c r="C2166" s="36"/>
      <c r="D2166" s="36"/>
      <c r="E2166" s="36"/>
      <c r="F2166" s="36"/>
      <c r="G2166" s="36"/>
      <c r="H2166" s="36"/>
      <c r="I2166" s="36"/>
      <c r="J2166" s="36"/>
      <c r="K2166" s="36"/>
    </row>
    <row r="2167" spans="1:11" x14ac:dyDescent="0.3">
      <c r="A2167" s="36"/>
      <c r="B2167" s="36"/>
      <c r="C2167" s="36"/>
      <c r="D2167" s="36"/>
      <c r="E2167" s="36"/>
      <c r="F2167" s="36"/>
      <c r="G2167" s="36"/>
      <c r="H2167" s="36"/>
      <c r="I2167" s="36"/>
      <c r="J2167" s="36"/>
      <c r="K2167" s="36"/>
    </row>
    <row r="2168" spans="1:11" x14ac:dyDescent="0.3">
      <c r="A2168" s="36"/>
      <c r="B2168" s="36"/>
      <c r="C2168" s="36"/>
      <c r="D2168" s="36"/>
      <c r="E2168" s="36"/>
      <c r="F2168" s="36"/>
      <c r="G2168" s="36"/>
      <c r="H2168" s="36"/>
      <c r="I2168" s="36"/>
      <c r="J2168" s="36"/>
      <c r="K2168" s="36"/>
    </row>
    <row r="2169" spans="1:11" x14ac:dyDescent="0.3">
      <c r="A2169" s="36"/>
      <c r="B2169" s="36"/>
      <c r="C2169" s="36"/>
      <c r="D2169" s="36"/>
      <c r="E2169" s="36"/>
      <c r="F2169" s="36"/>
      <c r="G2169" s="36"/>
      <c r="H2169" s="36"/>
      <c r="I2169" s="36"/>
      <c r="J2169" s="36"/>
      <c r="K2169" s="36"/>
    </row>
    <row r="2170" spans="1:11" x14ac:dyDescent="0.3">
      <c r="A2170" s="36"/>
      <c r="B2170" s="36"/>
      <c r="C2170" s="36"/>
      <c r="D2170" s="36"/>
      <c r="E2170" s="36"/>
      <c r="F2170" s="36"/>
      <c r="G2170" s="36"/>
      <c r="H2170" s="36"/>
      <c r="I2170" s="36"/>
      <c r="J2170" s="36"/>
      <c r="K2170" s="36"/>
    </row>
    <row r="2171" spans="1:11" x14ac:dyDescent="0.3">
      <c r="A2171" s="36"/>
      <c r="B2171" s="36"/>
      <c r="C2171" s="36"/>
      <c r="D2171" s="36"/>
      <c r="E2171" s="36"/>
      <c r="F2171" s="36"/>
      <c r="G2171" s="36"/>
      <c r="H2171" s="36"/>
      <c r="I2171" s="36"/>
      <c r="J2171" s="36"/>
      <c r="K2171" s="36"/>
    </row>
    <row r="2172" spans="1:11" x14ac:dyDescent="0.3">
      <c r="A2172" s="36"/>
      <c r="B2172" s="36"/>
      <c r="C2172" s="36"/>
      <c r="D2172" s="36"/>
      <c r="E2172" s="36"/>
      <c r="F2172" s="36"/>
      <c r="G2172" s="36"/>
      <c r="H2172" s="36"/>
      <c r="I2172" s="36"/>
      <c r="J2172" s="36"/>
      <c r="K2172" s="36"/>
    </row>
    <row r="2173" spans="1:11" x14ac:dyDescent="0.3">
      <c r="A2173" s="36"/>
      <c r="B2173" s="36"/>
      <c r="C2173" s="36"/>
      <c r="D2173" s="36"/>
      <c r="E2173" s="36"/>
      <c r="F2173" s="36"/>
      <c r="G2173" s="36"/>
      <c r="H2173" s="36"/>
      <c r="I2173" s="36"/>
      <c r="J2173" s="36"/>
      <c r="K2173" s="36"/>
    </row>
    <row r="2174" spans="1:11" x14ac:dyDescent="0.3">
      <c r="A2174" s="36"/>
      <c r="B2174" s="36"/>
      <c r="C2174" s="36"/>
      <c r="D2174" s="36"/>
      <c r="E2174" s="36"/>
      <c r="F2174" s="36"/>
      <c r="G2174" s="36"/>
      <c r="H2174" s="36"/>
      <c r="I2174" s="36"/>
      <c r="J2174" s="36"/>
      <c r="K2174" s="36"/>
    </row>
    <row r="2175" spans="1:11" x14ac:dyDescent="0.3">
      <c r="A2175" s="36"/>
      <c r="B2175" s="36"/>
      <c r="C2175" s="36"/>
      <c r="D2175" s="36"/>
      <c r="E2175" s="36"/>
      <c r="F2175" s="36"/>
      <c r="G2175" s="36"/>
      <c r="H2175" s="36"/>
      <c r="I2175" s="36"/>
      <c r="J2175" s="36"/>
      <c r="K2175" s="36"/>
    </row>
    <row r="2176" spans="1:11" x14ac:dyDescent="0.3">
      <c r="A2176" s="36"/>
      <c r="B2176" s="36"/>
      <c r="C2176" s="36"/>
      <c r="D2176" s="36"/>
      <c r="E2176" s="36"/>
      <c r="F2176" s="36"/>
      <c r="G2176" s="36"/>
      <c r="H2176" s="36"/>
      <c r="I2176" s="36"/>
      <c r="J2176" s="36"/>
      <c r="K2176" s="36"/>
    </row>
    <row r="2177" spans="1:11" x14ac:dyDescent="0.3">
      <c r="A2177" s="36"/>
      <c r="B2177" s="36"/>
      <c r="C2177" s="36"/>
      <c r="D2177" s="36"/>
      <c r="E2177" s="36"/>
      <c r="F2177" s="36"/>
      <c r="G2177" s="36"/>
      <c r="H2177" s="36"/>
      <c r="I2177" s="36"/>
      <c r="J2177" s="36"/>
      <c r="K2177" s="36"/>
    </row>
    <row r="2178" spans="1:11" x14ac:dyDescent="0.3">
      <c r="A2178" s="36"/>
      <c r="B2178" s="36"/>
      <c r="C2178" s="36"/>
      <c r="D2178" s="36"/>
      <c r="E2178" s="36"/>
      <c r="F2178" s="36"/>
      <c r="G2178" s="36"/>
      <c r="H2178" s="36"/>
      <c r="I2178" s="36"/>
      <c r="J2178" s="36"/>
      <c r="K2178" s="36"/>
    </row>
    <row r="2179" spans="1:11" x14ac:dyDescent="0.3">
      <c r="A2179" s="36"/>
      <c r="B2179" s="36"/>
      <c r="C2179" s="36"/>
      <c r="D2179" s="36"/>
      <c r="E2179" s="36"/>
      <c r="F2179" s="36"/>
      <c r="G2179" s="36"/>
      <c r="H2179" s="36"/>
      <c r="I2179" s="36"/>
      <c r="J2179" s="36"/>
      <c r="K2179" s="36"/>
    </row>
    <row r="2180" spans="1:11" x14ac:dyDescent="0.3">
      <c r="A2180" s="36"/>
      <c r="B2180" s="36"/>
      <c r="C2180" s="36"/>
      <c r="D2180" s="36"/>
      <c r="E2180" s="36"/>
      <c r="F2180" s="36"/>
      <c r="G2180" s="36"/>
      <c r="H2180" s="36"/>
      <c r="I2180" s="36"/>
      <c r="J2180" s="36"/>
      <c r="K2180" s="36"/>
    </row>
    <row r="2181" spans="1:11" x14ac:dyDescent="0.3">
      <c r="A2181" s="36"/>
      <c r="B2181" s="36"/>
      <c r="C2181" s="36"/>
      <c r="D2181" s="36"/>
      <c r="E2181" s="36"/>
      <c r="F2181" s="36"/>
      <c r="G2181" s="36"/>
      <c r="H2181" s="36"/>
      <c r="I2181" s="36"/>
      <c r="J2181" s="36"/>
      <c r="K2181" s="36"/>
    </row>
    <row r="2182" spans="1:11" x14ac:dyDescent="0.3">
      <c r="A2182" s="36"/>
      <c r="B2182" s="36"/>
      <c r="C2182" s="36"/>
      <c r="D2182" s="36"/>
      <c r="E2182" s="36"/>
      <c r="F2182" s="36"/>
      <c r="G2182" s="36"/>
      <c r="H2182" s="36"/>
      <c r="I2182" s="36"/>
      <c r="J2182" s="36"/>
      <c r="K2182" s="36"/>
    </row>
    <row r="2183" spans="1:11" x14ac:dyDescent="0.3">
      <c r="A2183" s="36"/>
      <c r="B2183" s="36"/>
      <c r="C2183" s="36"/>
      <c r="D2183" s="36"/>
      <c r="E2183" s="36"/>
      <c r="F2183" s="36"/>
      <c r="G2183" s="36"/>
      <c r="H2183" s="36"/>
      <c r="I2183" s="36"/>
      <c r="J2183" s="36"/>
      <c r="K2183" s="36"/>
    </row>
    <row r="2184" spans="1:11" x14ac:dyDescent="0.3">
      <c r="A2184" s="36"/>
      <c r="B2184" s="36"/>
      <c r="C2184" s="36"/>
      <c r="D2184" s="36"/>
      <c r="E2184" s="36"/>
      <c r="F2184" s="36"/>
      <c r="G2184" s="36"/>
      <c r="H2184" s="36"/>
      <c r="I2184" s="36"/>
      <c r="J2184" s="36"/>
      <c r="K2184" s="36"/>
    </row>
    <row r="2185" spans="1:11" x14ac:dyDescent="0.3">
      <c r="A2185" s="36"/>
      <c r="B2185" s="36"/>
      <c r="C2185" s="36"/>
      <c r="D2185" s="36"/>
      <c r="E2185" s="36"/>
      <c r="F2185" s="36"/>
      <c r="G2185" s="36"/>
      <c r="H2185" s="36"/>
      <c r="I2185" s="36"/>
      <c r="J2185" s="36"/>
      <c r="K2185" s="36"/>
    </row>
    <row r="2186" spans="1:11" x14ac:dyDescent="0.3">
      <c r="A2186" s="36"/>
      <c r="B2186" s="36"/>
      <c r="C2186" s="36"/>
      <c r="D2186" s="36"/>
      <c r="E2186" s="36"/>
      <c r="F2186" s="36"/>
      <c r="G2186" s="36"/>
      <c r="H2186" s="36"/>
      <c r="I2186" s="36"/>
      <c r="J2186" s="36"/>
      <c r="K2186" s="36"/>
    </row>
    <row r="2187" spans="1:11" x14ac:dyDescent="0.3">
      <c r="A2187" s="36"/>
      <c r="B2187" s="36"/>
      <c r="C2187" s="36"/>
      <c r="D2187" s="36"/>
      <c r="E2187" s="36"/>
      <c r="F2187" s="36"/>
      <c r="G2187" s="36"/>
      <c r="H2187" s="36"/>
      <c r="I2187" s="36"/>
      <c r="J2187" s="36"/>
      <c r="K2187" s="36"/>
    </row>
    <row r="2188" spans="1:11" x14ac:dyDescent="0.3">
      <c r="A2188" s="36"/>
      <c r="B2188" s="36"/>
      <c r="C2188" s="36"/>
      <c r="D2188" s="36"/>
      <c r="E2188" s="36"/>
      <c r="F2188" s="36"/>
      <c r="G2188" s="36"/>
      <c r="H2188" s="36"/>
      <c r="I2188" s="36"/>
      <c r="J2188" s="36"/>
      <c r="K2188" s="36"/>
    </row>
    <row r="2189" spans="1:11" x14ac:dyDescent="0.3">
      <c r="A2189" s="36"/>
      <c r="B2189" s="36"/>
      <c r="C2189" s="36"/>
      <c r="D2189" s="36"/>
      <c r="E2189" s="36"/>
      <c r="F2189" s="36"/>
      <c r="G2189" s="36"/>
      <c r="H2189" s="36"/>
      <c r="I2189" s="36"/>
      <c r="J2189" s="36"/>
      <c r="K2189" s="36"/>
    </row>
    <row r="2190" spans="1:11" x14ac:dyDescent="0.3">
      <c r="A2190" s="36"/>
      <c r="B2190" s="36"/>
      <c r="C2190" s="36"/>
      <c r="D2190" s="36"/>
      <c r="E2190" s="36"/>
      <c r="F2190" s="36"/>
      <c r="G2190" s="36"/>
      <c r="H2190" s="36"/>
      <c r="I2190" s="36"/>
      <c r="J2190" s="36"/>
      <c r="K2190" s="36"/>
    </row>
    <row r="2191" spans="1:11" x14ac:dyDescent="0.3">
      <c r="A2191" s="36"/>
      <c r="B2191" s="36"/>
      <c r="C2191" s="36"/>
      <c r="D2191" s="36"/>
      <c r="E2191" s="36"/>
      <c r="F2191" s="36"/>
      <c r="G2191" s="36"/>
      <c r="H2191" s="36"/>
      <c r="I2191" s="36"/>
      <c r="J2191" s="36"/>
      <c r="K2191" s="36"/>
    </row>
    <row r="2192" spans="1:11" x14ac:dyDescent="0.3">
      <c r="A2192" s="36"/>
      <c r="B2192" s="36"/>
      <c r="C2192" s="36"/>
      <c r="D2192" s="36"/>
      <c r="E2192" s="36"/>
      <c r="F2192" s="36"/>
      <c r="G2192" s="36"/>
      <c r="H2192" s="36"/>
      <c r="I2192" s="36"/>
      <c r="J2192" s="36"/>
      <c r="K2192" s="36"/>
    </row>
    <row r="2193" spans="1:11" x14ac:dyDescent="0.3">
      <c r="A2193" s="36"/>
      <c r="B2193" s="36"/>
      <c r="C2193" s="36"/>
      <c r="D2193" s="36"/>
      <c r="E2193" s="36"/>
      <c r="F2193" s="36"/>
      <c r="G2193" s="36"/>
      <c r="H2193" s="36"/>
      <c r="I2193" s="36"/>
      <c r="J2193" s="36"/>
      <c r="K2193" s="36"/>
    </row>
    <row r="2194" spans="1:11" x14ac:dyDescent="0.3">
      <c r="A2194" s="36"/>
      <c r="B2194" s="36"/>
      <c r="C2194" s="36"/>
      <c r="D2194" s="36"/>
      <c r="E2194" s="36"/>
      <c r="F2194" s="36"/>
      <c r="G2194" s="36"/>
      <c r="H2194" s="36"/>
      <c r="I2194" s="36"/>
      <c r="J2194" s="36"/>
      <c r="K2194" s="36"/>
    </row>
    <row r="2195" spans="1:11" x14ac:dyDescent="0.3">
      <c r="A2195" s="36"/>
      <c r="B2195" s="36"/>
      <c r="C2195" s="36"/>
      <c r="D2195" s="36"/>
      <c r="E2195" s="36"/>
      <c r="F2195" s="36"/>
      <c r="G2195" s="36"/>
      <c r="H2195" s="36"/>
      <c r="I2195" s="36"/>
      <c r="J2195" s="36"/>
      <c r="K2195" s="36"/>
    </row>
    <row r="2196" spans="1:11" x14ac:dyDescent="0.3">
      <c r="A2196" s="36"/>
      <c r="B2196" s="36"/>
      <c r="C2196" s="36"/>
      <c r="D2196" s="36"/>
      <c r="E2196" s="36"/>
      <c r="F2196" s="36"/>
      <c r="G2196" s="36"/>
      <c r="H2196" s="36"/>
      <c r="I2196" s="36"/>
      <c r="J2196" s="36"/>
      <c r="K2196" s="36"/>
    </row>
    <row r="2197" spans="1:11" x14ac:dyDescent="0.3">
      <c r="A2197" s="36"/>
      <c r="B2197" s="36"/>
      <c r="C2197" s="36"/>
      <c r="D2197" s="36"/>
      <c r="E2197" s="36"/>
      <c r="F2197" s="36"/>
      <c r="G2197" s="36"/>
      <c r="H2197" s="36"/>
      <c r="I2197" s="36"/>
      <c r="J2197" s="36"/>
      <c r="K2197" s="36"/>
    </row>
    <row r="2198" spans="1:11" x14ac:dyDescent="0.3">
      <c r="A2198" s="36"/>
      <c r="B2198" s="36"/>
      <c r="C2198" s="36"/>
      <c r="D2198" s="36"/>
      <c r="E2198" s="36"/>
      <c r="F2198" s="36"/>
      <c r="G2198" s="36"/>
      <c r="H2198" s="36"/>
      <c r="I2198" s="36"/>
      <c r="J2198" s="36"/>
      <c r="K2198" s="36"/>
    </row>
    <row r="2199" spans="1:11" x14ac:dyDescent="0.3">
      <c r="A2199" s="36"/>
      <c r="B2199" s="36"/>
      <c r="C2199" s="36"/>
      <c r="D2199" s="36"/>
      <c r="E2199" s="36"/>
      <c r="F2199" s="36"/>
      <c r="G2199" s="36"/>
      <c r="H2199" s="36"/>
      <c r="I2199" s="36"/>
      <c r="J2199" s="36"/>
      <c r="K2199" s="36"/>
    </row>
    <row r="2200" spans="1:11" x14ac:dyDescent="0.3">
      <c r="A2200" s="36"/>
      <c r="B2200" s="36"/>
      <c r="C2200" s="36"/>
      <c r="D2200" s="36"/>
      <c r="E2200" s="36"/>
      <c r="F2200" s="36"/>
      <c r="G2200" s="36"/>
      <c r="H2200" s="36"/>
      <c r="I2200" s="36"/>
      <c r="J2200" s="36"/>
      <c r="K2200" s="36"/>
    </row>
    <row r="2201" spans="1:11" x14ac:dyDescent="0.3">
      <c r="A2201" s="36"/>
      <c r="B2201" s="36"/>
      <c r="C2201" s="36"/>
      <c r="D2201" s="36"/>
      <c r="E2201" s="36"/>
      <c r="F2201" s="36"/>
      <c r="G2201" s="36"/>
      <c r="H2201" s="36"/>
      <c r="I2201" s="36"/>
      <c r="J2201" s="36"/>
      <c r="K2201" s="36"/>
    </row>
    <row r="2202" spans="1:11" x14ac:dyDescent="0.3">
      <c r="A2202" s="36"/>
      <c r="B2202" s="36"/>
      <c r="C2202" s="36"/>
      <c r="D2202" s="36"/>
      <c r="E2202" s="36"/>
      <c r="F2202" s="36"/>
      <c r="G2202" s="36"/>
      <c r="H2202" s="36"/>
      <c r="I2202" s="36"/>
      <c r="J2202" s="36"/>
      <c r="K2202" s="36"/>
    </row>
    <row r="2203" spans="1:11" x14ac:dyDescent="0.3">
      <c r="A2203" s="36"/>
      <c r="B2203" s="36"/>
      <c r="C2203" s="36"/>
      <c r="D2203" s="36"/>
      <c r="E2203" s="36"/>
      <c r="F2203" s="36"/>
      <c r="G2203" s="36"/>
      <c r="H2203" s="36"/>
      <c r="I2203" s="36"/>
      <c r="J2203" s="36"/>
      <c r="K2203" s="36"/>
    </row>
    <row r="2204" spans="1:11" x14ac:dyDescent="0.3">
      <c r="A2204" s="36"/>
      <c r="B2204" s="36"/>
      <c r="C2204" s="36"/>
      <c r="D2204" s="36"/>
      <c r="E2204" s="36"/>
      <c r="F2204" s="36"/>
      <c r="G2204" s="36"/>
      <c r="H2204" s="36"/>
      <c r="I2204" s="36"/>
      <c r="J2204" s="36"/>
      <c r="K2204" s="36"/>
    </row>
    <row r="2205" spans="1:11" x14ac:dyDescent="0.3">
      <c r="A2205" s="36"/>
      <c r="B2205" s="36"/>
      <c r="C2205" s="36"/>
      <c r="D2205" s="36"/>
      <c r="E2205" s="36"/>
      <c r="F2205" s="36"/>
      <c r="G2205" s="36"/>
      <c r="H2205" s="36"/>
      <c r="I2205" s="36"/>
      <c r="J2205" s="36"/>
      <c r="K2205" s="36"/>
    </row>
    <row r="2206" spans="1:11" x14ac:dyDescent="0.3">
      <c r="A2206" s="36"/>
      <c r="B2206" s="36"/>
      <c r="C2206" s="36"/>
      <c r="D2206" s="36"/>
      <c r="E2206" s="36"/>
      <c r="F2206" s="36"/>
      <c r="G2206" s="36"/>
      <c r="H2206" s="36"/>
      <c r="I2206" s="36"/>
      <c r="J2206" s="36"/>
      <c r="K2206" s="36"/>
    </row>
    <row r="2207" spans="1:11" x14ac:dyDescent="0.3">
      <c r="A2207" s="36"/>
      <c r="B2207" s="36"/>
      <c r="C2207" s="36"/>
      <c r="D2207" s="36"/>
      <c r="E2207" s="36"/>
      <c r="F2207" s="36"/>
      <c r="G2207" s="36"/>
      <c r="H2207" s="36"/>
      <c r="I2207" s="36"/>
      <c r="J2207" s="36"/>
      <c r="K2207" s="36"/>
    </row>
    <row r="2208" spans="1:11" x14ac:dyDescent="0.3">
      <c r="A2208" s="36"/>
      <c r="B2208" s="36"/>
      <c r="C2208" s="36"/>
      <c r="D2208" s="36"/>
      <c r="E2208" s="36"/>
      <c r="F2208" s="36"/>
      <c r="G2208" s="36"/>
      <c r="H2208" s="36"/>
      <c r="I2208" s="36"/>
      <c r="J2208" s="36"/>
      <c r="K2208" s="36"/>
    </row>
    <row r="2209" spans="1:11" x14ac:dyDescent="0.3">
      <c r="A2209" s="36"/>
      <c r="B2209" s="36"/>
      <c r="C2209" s="36"/>
      <c r="D2209" s="36"/>
      <c r="E2209" s="36"/>
      <c r="F2209" s="36"/>
      <c r="G2209" s="36"/>
      <c r="H2209" s="36"/>
      <c r="I2209" s="36"/>
      <c r="J2209" s="36"/>
      <c r="K2209" s="36"/>
    </row>
    <row r="2210" spans="1:11" x14ac:dyDescent="0.3">
      <c r="A2210" s="36"/>
      <c r="B2210" s="36"/>
      <c r="C2210" s="36"/>
      <c r="D2210" s="36"/>
      <c r="E2210" s="36"/>
      <c r="F2210" s="36"/>
      <c r="G2210" s="36"/>
      <c r="H2210" s="36"/>
      <c r="I2210" s="36"/>
      <c r="J2210" s="36"/>
      <c r="K2210" s="36"/>
    </row>
    <row r="2211" spans="1:11" x14ac:dyDescent="0.3">
      <c r="A2211" s="36"/>
      <c r="B2211" s="36"/>
      <c r="C2211" s="36"/>
      <c r="D2211" s="36"/>
      <c r="E2211" s="36"/>
      <c r="F2211" s="36"/>
      <c r="G2211" s="36"/>
      <c r="H2211" s="36"/>
      <c r="I2211" s="36"/>
      <c r="J2211" s="36"/>
      <c r="K2211" s="36"/>
    </row>
    <row r="2212" spans="1:11" x14ac:dyDescent="0.3">
      <c r="A2212" s="36"/>
      <c r="B2212" s="36"/>
      <c r="C2212" s="36"/>
      <c r="D2212" s="36"/>
      <c r="E2212" s="36"/>
      <c r="F2212" s="36"/>
      <c r="G2212" s="36"/>
      <c r="H2212" s="36"/>
      <c r="I2212" s="36"/>
      <c r="J2212" s="36"/>
      <c r="K2212" s="36"/>
    </row>
    <row r="2213" spans="1:11" x14ac:dyDescent="0.3">
      <c r="A2213" s="36"/>
      <c r="B2213" s="36"/>
      <c r="C2213" s="36"/>
      <c r="D2213" s="36"/>
      <c r="E2213" s="36"/>
      <c r="F2213" s="36"/>
      <c r="G2213" s="36"/>
      <c r="H2213" s="36"/>
      <c r="I2213" s="36"/>
      <c r="J2213" s="36"/>
      <c r="K2213" s="36"/>
    </row>
    <row r="2214" spans="1:11" x14ac:dyDescent="0.3">
      <c r="A2214" s="36"/>
      <c r="B2214" s="36"/>
      <c r="C2214" s="36"/>
      <c r="D2214" s="36"/>
      <c r="E2214" s="36"/>
      <c r="F2214" s="36"/>
      <c r="G2214" s="36"/>
      <c r="H2214" s="36"/>
      <c r="I2214" s="36"/>
      <c r="J2214" s="36"/>
      <c r="K2214" s="36"/>
    </row>
    <row r="2215" spans="1:11" x14ac:dyDescent="0.3">
      <c r="A2215" s="36"/>
      <c r="B2215" s="36"/>
      <c r="C2215" s="36"/>
      <c r="D2215" s="36"/>
      <c r="E2215" s="36"/>
      <c r="F2215" s="36"/>
      <c r="G2215" s="36"/>
      <c r="H2215" s="36"/>
      <c r="I2215" s="36"/>
      <c r="J2215" s="36"/>
      <c r="K2215" s="36"/>
    </row>
    <row r="2216" spans="1:11" x14ac:dyDescent="0.3">
      <c r="A2216" s="36"/>
      <c r="B2216" s="36"/>
      <c r="C2216" s="36"/>
      <c r="D2216" s="36"/>
      <c r="E2216" s="36"/>
      <c r="F2216" s="36"/>
      <c r="G2216" s="36"/>
      <c r="H2216" s="36"/>
      <c r="I2216" s="36"/>
      <c r="J2216" s="36"/>
      <c r="K2216" s="36"/>
    </row>
    <row r="2217" spans="1:11" x14ac:dyDescent="0.3">
      <c r="A2217" s="36"/>
      <c r="B2217" s="36"/>
      <c r="C2217" s="36"/>
      <c r="D2217" s="36"/>
      <c r="E2217" s="36"/>
      <c r="F2217" s="36"/>
      <c r="G2217" s="36"/>
      <c r="H2217" s="36"/>
      <c r="I2217" s="36"/>
      <c r="J2217" s="36"/>
      <c r="K2217" s="36"/>
    </row>
    <row r="2218" spans="1:11" x14ac:dyDescent="0.3">
      <c r="A2218" s="36"/>
      <c r="B2218" s="36"/>
      <c r="C2218" s="36"/>
      <c r="D2218" s="36"/>
      <c r="E2218" s="36"/>
      <c r="F2218" s="36"/>
      <c r="G2218" s="36"/>
      <c r="H2218" s="36"/>
      <c r="I2218" s="36"/>
      <c r="J2218" s="36"/>
      <c r="K2218" s="36"/>
    </row>
    <row r="2219" spans="1:11" x14ac:dyDescent="0.3">
      <c r="A2219" s="36"/>
      <c r="B2219" s="36"/>
      <c r="C2219" s="36"/>
      <c r="D2219" s="36"/>
      <c r="E2219" s="36"/>
      <c r="F2219" s="36"/>
      <c r="G2219" s="36"/>
      <c r="H2219" s="36"/>
      <c r="I2219" s="36"/>
      <c r="J2219" s="36"/>
      <c r="K2219" s="36"/>
    </row>
    <row r="2220" spans="1:11" x14ac:dyDescent="0.3">
      <c r="A2220" s="36"/>
      <c r="B2220" s="36"/>
      <c r="C2220" s="36"/>
      <c r="D2220" s="36"/>
      <c r="E2220" s="36"/>
      <c r="F2220" s="36"/>
      <c r="G2220" s="36"/>
      <c r="H2220" s="36"/>
      <c r="I2220" s="36"/>
      <c r="J2220" s="36"/>
      <c r="K2220" s="36"/>
    </row>
    <row r="2221" spans="1:11" x14ac:dyDescent="0.3">
      <c r="A2221" s="36"/>
      <c r="B2221" s="36"/>
      <c r="C2221" s="36"/>
      <c r="D2221" s="36"/>
      <c r="E2221" s="36"/>
      <c r="F2221" s="36"/>
      <c r="G2221" s="36"/>
      <c r="H2221" s="36"/>
      <c r="I2221" s="36"/>
      <c r="J2221" s="36"/>
      <c r="K2221" s="36"/>
    </row>
    <row r="2222" spans="1:11" x14ac:dyDescent="0.3">
      <c r="A2222" s="36"/>
      <c r="B2222" s="36"/>
      <c r="C2222" s="36"/>
      <c r="D2222" s="36"/>
      <c r="E2222" s="36"/>
      <c r="F2222" s="36"/>
      <c r="G2222" s="36"/>
      <c r="H2222" s="36"/>
      <c r="I2222" s="36"/>
      <c r="J2222" s="36"/>
      <c r="K2222" s="36"/>
    </row>
    <row r="2223" spans="1:11" x14ac:dyDescent="0.3">
      <c r="A2223" s="36"/>
      <c r="B2223" s="36"/>
      <c r="C2223" s="36"/>
      <c r="D2223" s="36"/>
      <c r="E2223" s="36"/>
      <c r="F2223" s="36"/>
      <c r="G2223" s="36"/>
      <c r="H2223" s="36"/>
      <c r="I2223" s="36"/>
      <c r="J2223" s="36"/>
      <c r="K2223" s="36"/>
    </row>
    <row r="2224" spans="1:11" x14ac:dyDescent="0.3">
      <c r="A2224" s="36"/>
      <c r="B2224" s="36"/>
      <c r="C2224" s="36"/>
      <c r="D2224" s="36"/>
      <c r="E2224" s="36"/>
      <c r="F2224" s="36"/>
      <c r="G2224" s="36"/>
      <c r="H2224" s="36"/>
      <c r="I2224" s="36"/>
      <c r="J2224" s="36"/>
      <c r="K2224" s="36"/>
    </row>
    <row r="2225" spans="1:11" x14ac:dyDescent="0.3">
      <c r="A2225" s="36"/>
      <c r="B2225" s="36"/>
      <c r="C2225" s="36"/>
      <c r="D2225" s="36"/>
      <c r="E2225" s="36"/>
      <c r="F2225" s="36"/>
      <c r="G2225" s="36"/>
      <c r="H2225" s="36"/>
      <c r="I2225" s="36"/>
      <c r="J2225" s="36"/>
      <c r="K2225" s="36"/>
    </row>
    <row r="2226" spans="1:11" x14ac:dyDescent="0.3">
      <c r="A2226" s="36"/>
      <c r="B2226" s="36"/>
      <c r="C2226" s="36"/>
      <c r="D2226" s="36"/>
      <c r="E2226" s="36"/>
      <c r="F2226" s="36"/>
      <c r="G2226" s="36"/>
      <c r="H2226" s="36"/>
      <c r="I2226" s="36"/>
      <c r="J2226" s="36"/>
      <c r="K2226" s="36"/>
    </row>
    <row r="2227" spans="1:11" x14ac:dyDescent="0.3">
      <c r="A2227" s="36"/>
      <c r="B2227" s="36"/>
      <c r="C2227" s="36"/>
      <c r="D2227" s="36"/>
      <c r="E2227" s="36"/>
      <c r="F2227" s="36"/>
      <c r="G2227" s="36"/>
      <c r="H2227" s="36"/>
      <c r="I2227" s="36"/>
      <c r="J2227" s="36"/>
      <c r="K2227" s="36"/>
    </row>
    <row r="2228" spans="1:11" x14ac:dyDescent="0.3">
      <c r="A2228" s="36"/>
      <c r="B2228" s="36"/>
      <c r="C2228" s="36"/>
      <c r="D2228" s="36"/>
      <c r="E2228" s="36"/>
      <c r="F2228" s="36"/>
      <c r="G2228" s="36"/>
      <c r="H2228" s="36"/>
      <c r="I2228" s="36"/>
      <c r="J2228" s="36"/>
      <c r="K2228" s="36"/>
    </row>
    <row r="2229" spans="1:11" x14ac:dyDescent="0.3">
      <c r="A2229" s="36"/>
      <c r="B2229" s="36"/>
      <c r="C2229" s="36"/>
      <c r="D2229" s="36"/>
      <c r="E2229" s="36"/>
      <c r="F2229" s="36"/>
      <c r="G2229" s="36"/>
      <c r="H2229" s="36"/>
      <c r="I2229" s="36"/>
      <c r="J2229" s="36"/>
      <c r="K2229" s="36"/>
    </row>
    <row r="2230" spans="1:11" x14ac:dyDescent="0.3">
      <c r="A2230" s="36"/>
      <c r="B2230" s="36"/>
      <c r="C2230" s="36"/>
      <c r="D2230" s="36"/>
      <c r="E2230" s="36"/>
      <c r="F2230" s="36"/>
      <c r="G2230" s="36"/>
      <c r="H2230" s="36"/>
      <c r="I2230" s="36"/>
      <c r="J2230" s="36"/>
      <c r="K2230" s="36"/>
    </row>
    <row r="2231" spans="1:11" x14ac:dyDescent="0.3">
      <c r="A2231" s="36"/>
      <c r="B2231" s="36"/>
      <c r="C2231" s="36"/>
      <c r="D2231" s="36"/>
      <c r="E2231" s="36"/>
      <c r="F2231" s="36"/>
      <c r="G2231" s="36"/>
      <c r="H2231" s="36"/>
      <c r="I2231" s="36"/>
      <c r="J2231" s="36"/>
      <c r="K2231" s="36"/>
    </row>
    <row r="2232" spans="1:11" x14ac:dyDescent="0.3">
      <c r="A2232" s="36"/>
      <c r="B2232" s="36"/>
      <c r="C2232" s="36"/>
      <c r="D2232" s="36"/>
      <c r="E2232" s="36"/>
      <c r="F2232" s="36"/>
      <c r="G2232" s="36"/>
      <c r="H2232" s="36"/>
      <c r="I2232" s="36"/>
      <c r="J2232" s="36"/>
      <c r="K2232" s="36"/>
    </row>
    <row r="2233" spans="1:11" x14ac:dyDescent="0.3">
      <c r="A2233" s="36"/>
      <c r="B2233" s="36"/>
      <c r="C2233" s="36"/>
      <c r="D2233" s="36"/>
      <c r="E2233" s="36"/>
      <c r="F2233" s="36"/>
      <c r="G2233" s="36"/>
      <c r="H2233" s="36"/>
      <c r="I2233" s="36"/>
      <c r="J2233" s="36"/>
      <c r="K2233" s="36"/>
    </row>
    <row r="2234" spans="1:11" x14ac:dyDescent="0.3">
      <c r="A2234" s="36"/>
      <c r="B2234" s="36"/>
      <c r="C2234" s="36"/>
      <c r="D2234" s="36"/>
      <c r="E2234" s="36"/>
      <c r="F2234" s="36"/>
      <c r="G2234" s="36"/>
      <c r="H2234" s="36"/>
      <c r="I2234" s="36"/>
      <c r="J2234" s="36"/>
      <c r="K2234" s="36"/>
    </row>
    <row r="2235" spans="1:11" x14ac:dyDescent="0.3">
      <c r="A2235" s="36"/>
      <c r="B2235" s="36"/>
      <c r="C2235" s="36"/>
      <c r="D2235" s="36"/>
      <c r="E2235" s="36"/>
      <c r="F2235" s="36"/>
      <c r="G2235" s="36"/>
      <c r="H2235" s="36"/>
      <c r="I2235" s="36"/>
      <c r="J2235" s="36"/>
      <c r="K2235" s="36"/>
    </row>
    <row r="2236" spans="1:11" x14ac:dyDescent="0.3">
      <c r="A2236" s="36"/>
      <c r="B2236" s="36"/>
      <c r="C2236" s="36"/>
      <c r="D2236" s="36"/>
      <c r="E2236" s="36"/>
      <c r="F2236" s="36"/>
      <c r="G2236" s="36"/>
      <c r="H2236" s="36"/>
      <c r="I2236" s="36"/>
      <c r="J2236" s="36"/>
      <c r="K2236" s="36"/>
    </row>
    <row r="2237" spans="1:11" x14ac:dyDescent="0.3">
      <c r="A2237" s="36"/>
      <c r="B2237" s="36"/>
      <c r="C2237" s="36"/>
      <c r="D2237" s="36"/>
      <c r="E2237" s="36"/>
      <c r="F2237" s="36"/>
      <c r="G2237" s="36"/>
      <c r="H2237" s="36"/>
      <c r="I2237" s="36"/>
      <c r="J2237" s="36"/>
      <c r="K2237" s="36"/>
    </row>
    <row r="2238" spans="1:11" x14ac:dyDescent="0.3">
      <c r="A2238" s="36"/>
      <c r="B2238" s="36"/>
      <c r="C2238" s="36"/>
      <c r="D2238" s="36"/>
      <c r="E2238" s="36"/>
      <c r="F2238" s="36"/>
      <c r="G2238" s="36"/>
      <c r="H2238" s="36"/>
      <c r="I2238" s="36"/>
      <c r="J2238" s="36"/>
      <c r="K2238" s="36"/>
    </row>
    <row r="2239" spans="1:11" x14ac:dyDescent="0.3">
      <c r="A2239" s="36"/>
      <c r="B2239" s="36"/>
      <c r="C2239" s="36"/>
      <c r="D2239" s="36"/>
      <c r="E2239" s="36"/>
      <c r="F2239" s="36"/>
      <c r="G2239" s="36"/>
      <c r="H2239" s="36"/>
      <c r="I2239" s="36"/>
      <c r="J2239" s="36"/>
      <c r="K2239" s="36"/>
    </row>
    <row r="2240" spans="1:11" x14ac:dyDescent="0.3">
      <c r="A2240" s="36"/>
      <c r="B2240" s="36"/>
      <c r="C2240" s="36"/>
      <c r="D2240" s="36"/>
      <c r="E2240" s="36"/>
      <c r="F2240" s="36"/>
      <c r="G2240" s="36"/>
      <c r="H2240" s="36"/>
      <c r="I2240" s="36"/>
      <c r="J2240" s="36"/>
      <c r="K2240" s="36"/>
    </row>
    <row r="2241" spans="1:11" x14ac:dyDescent="0.3">
      <c r="A2241" s="36"/>
      <c r="B2241" s="36"/>
      <c r="C2241" s="36"/>
      <c r="D2241" s="36"/>
      <c r="E2241" s="36"/>
      <c r="F2241" s="36"/>
      <c r="G2241" s="36"/>
      <c r="H2241" s="36"/>
      <c r="I2241" s="36"/>
      <c r="J2241" s="36"/>
      <c r="K2241" s="36"/>
    </row>
    <row r="2242" spans="1:11" x14ac:dyDescent="0.3">
      <c r="A2242" s="36"/>
      <c r="B2242" s="36"/>
      <c r="C2242" s="36"/>
      <c r="D2242" s="36"/>
      <c r="E2242" s="36"/>
      <c r="F2242" s="36"/>
      <c r="G2242" s="36"/>
      <c r="H2242" s="36"/>
      <c r="I2242" s="36"/>
      <c r="J2242" s="36"/>
      <c r="K2242" s="36"/>
    </row>
    <row r="2243" spans="1:11" x14ac:dyDescent="0.3">
      <c r="A2243" s="36"/>
      <c r="B2243" s="36"/>
      <c r="C2243" s="36"/>
      <c r="D2243" s="36"/>
      <c r="E2243" s="36"/>
      <c r="F2243" s="36"/>
      <c r="G2243" s="36"/>
      <c r="H2243" s="36"/>
      <c r="I2243" s="36"/>
      <c r="J2243" s="36"/>
      <c r="K2243" s="36"/>
    </row>
    <row r="2244" spans="1:11" x14ac:dyDescent="0.3">
      <c r="A2244" s="36"/>
      <c r="B2244" s="36"/>
      <c r="C2244" s="36"/>
      <c r="D2244" s="36"/>
      <c r="E2244" s="36"/>
      <c r="F2244" s="36"/>
      <c r="G2244" s="36"/>
      <c r="H2244" s="36"/>
      <c r="I2244" s="36"/>
      <c r="J2244" s="36"/>
      <c r="K2244" s="36"/>
    </row>
    <row r="2245" spans="1:11" x14ac:dyDescent="0.3">
      <c r="A2245" s="36"/>
      <c r="B2245" s="36"/>
      <c r="C2245" s="36"/>
      <c r="D2245" s="36"/>
      <c r="E2245" s="36"/>
      <c r="F2245" s="36"/>
      <c r="G2245" s="36"/>
      <c r="H2245" s="36"/>
      <c r="I2245" s="36"/>
      <c r="J2245" s="36"/>
      <c r="K2245" s="36"/>
    </row>
    <row r="2246" spans="1:11" x14ac:dyDescent="0.3">
      <c r="A2246" s="36"/>
      <c r="B2246" s="36"/>
      <c r="C2246" s="36"/>
      <c r="D2246" s="36"/>
      <c r="E2246" s="36"/>
      <c r="F2246" s="36"/>
      <c r="G2246" s="36"/>
      <c r="H2246" s="36"/>
      <c r="I2246" s="36"/>
      <c r="J2246" s="36"/>
      <c r="K2246" s="36"/>
    </row>
    <row r="2247" spans="1:11" x14ac:dyDescent="0.3">
      <c r="A2247" s="36"/>
      <c r="B2247" s="36"/>
      <c r="C2247" s="36"/>
      <c r="D2247" s="36"/>
      <c r="E2247" s="36"/>
      <c r="F2247" s="36"/>
      <c r="G2247" s="36"/>
      <c r="H2247" s="36"/>
      <c r="I2247" s="36"/>
      <c r="J2247" s="36"/>
      <c r="K2247" s="36"/>
    </row>
    <row r="2248" spans="1:11" x14ac:dyDescent="0.3">
      <c r="A2248" s="36"/>
      <c r="B2248" s="36"/>
      <c r="C2248" s="36"/>
      <c r="D2248" s="36"/>
      <c r="E2248" s="36"/>
      <c r="F2248" s="36"/>
      <c r="G2248" s="36"/>
      <c r="H2248" s="36"/>
      <c r="I2248" s="36"/>
      <c r="J2248" s="36"/>
      <c r="K2248" s="36"/>
    </row>
    <row r="2249" spans="1:11" x14ac:dyDescent="0.3">
      <c r="A2249" s="36"/>
      <c r="B2249" s="36"/>
      <c r="C2249" s="36"/>
      <c r="D2249" s="36"/>
      <c r="E2249" s="36"/>
      <c r="F2249" s="36"/>
      <c r="G2249" s="36"/>
      <c r="H2249" s="36"/>
      <c r="I2249" s="36"/>
      <c r="J2249" s="36"/>
      <c r="K2249" s="36"/>
    </row>
    <row r="2250" spans="1:11" x14ac:dyDescent="0.3">
      <c r="A2250" s="36"/>
      <c r="B2250" s="36"/>
      <c r="C2250" s="36"/>
      <c r="D2250" s="36"/>
      <c r="E2250" s="36"/>
      <c r="F2250" s="36"/>
      <c r="G2250" s="36"/>
      <c r="H2250" s="36"/>
      <c r="I2250" s="36"/>
      <c r="J2250" s="36"/>
      <c r="K2250" s="36"/>
    </row>
    <row r="2251" spans="1:11" x14ac:dyDescent="0.3">
      <c r="A2251" s="36"/>
      <c r="B2251" s="36"/>
      <c r="C2251" s="36"/>
      <c r="D2251" s="36"/>
      <c r="E2251" s="36"/>
      <c r="F2251" s="36"/>
      <c r="G2251" s="36"/>
      <c r="H2251" s="36"/>
      <c r="I2251" s="36"/>
      <c r="J2251" s="36"/>
      <c r="K2251" s="36"/>
    </row>
    <row r="2252" spans="1:11" x14ac:dyDescent="0.3">
      <c r="A2252" s="36"/>
      <c r="B2252" s="36"/>
      <c r="C2252" s="36"/>
      <c r="D2252" s="36"/>
      <c r="E2252" s="36"/>
      <c r="F2252" s="36"/>
      <c r="G2252" s="36"/>
      <c r="H2252" s="36"/>
      <c r="I2252" s="36"/>
      <c r="J2252" s="36"/>
      <c r="K2252" s="36"/>
    </row>
    <row r="2253" spans="1:11" x14ac:dyDescent="0.3">
      <c r="A2253" s="36"/>
      <c r="B2253" s="36"/>
      <c r="C2253" s="36"/>
      <c r="D2253" s="36"/>
      <c r="E2253" s="36"/>
      <c r="F2253" s="36"/>
      <c r="G2253" s="36"/>
      <c r="H2253" s="36"/>
      <c r="I2253" s="36"/>
      <c r="J2253" s="36"/>
      <c r="K2253" s="36"/>
    </row>
    <row r="2254" spans="1:11" x14ac:dyDescent="0.3">
      <c r="A2254" s="36"/>
      <c r="B2254" s="36"/>
      <c r="C2254" s="36"/>
      <c r="D2254" s="36"/>
      <c r="E2254" s="36"/>
      <c r="F2254" s="36"/>
      <c r="G2254" s="36"/>
      <c r="H2254" s="36"/>
      <c r="I2254" s="36"/>
      <c r="J2254" s="36"/>
      <c r="K2254" s="36"/>
    </row>
    <row r="2255" spans="1:11" x14ac:dyDescent="0.3">
      <c r="A2255" s="36"/>
      <c r="B2255" s="36"/>
      <c r="C2255" s="36"/>
      <c r="D2255" s="36"/>
      <c r="E2255" s="36"/>
      <c r="F2255" s="36"/>
      <c r="G2255" s="36"/>
      <c r="H2255" s="36"/>
      <c r="I2255" s="36"/>
      <c r="J2255" s="36"/>
      <c r="K2255" s="36"/>
    </row>
    <row r="2256" spans="1:11" x14ac:dyDescent="0.3">
      <c r="A2256" s="36"/>
      <c r="B2256" s="36"/>
      <c r="C2256" s="36"/>
      <c r="D2256" s="36"/>
      <c r="E2256" s="36"/>
      <c r="F2256" s="36"/>
      <c r="G2256" s="36"/>
      <c r="H2256" s="36"/>
      <c r="I2256" s="36"/>
      <c r="J2256" s="36"/>
      <c r="K2256" s="36"/>
    </row>
    <row r="2257" spans="1:11" x14ac:dyDescent="0.3">
      <c r="A2257" s="36"/>
      <c r="B2257" s="36"/>
      <c r="C2257" s="36"/>
      <c r="D2257" s="36"/>
      <c r="E2257" s="36"/>
      <c r="F2257" s="36"/>
      <c r="G2257" s="36"/>
      <c r="H2257" s="36"/>
      <c r="I2257" s="36"/>
      <c r="J2257" s="36"/>
      <c r="K2257" s="36"/>
    </row>
    <row r="2258" spans="1:11" x14ac:dyDescent="0.3">
      <c r="A2258" s="36"/>
      <c r="B2258" s="36"/>
      <c r="C2258" s="36"/>
      <c r="D2258" s="36"/>
      <c r="E2258" s="36"/>
      <c r="F2258" s="36"/>
      <c r="G2258" s="36"/>
      <c r="H2258" s="36"/>
      <c r="I2258" s="36"/>
      <c r="J2258" s="36"/>
      <c r="K2258" s="36"/>
    </row>
    <row r="2259" spans="1:11" x14ac:dyDescent="0.3">
      <c r="A2259" s="36"/>
      <c r="B2259" s="36"/>
      <c r="C2259" s="36"/>
      <c r="D2259" s="36"/>
      <c r="E2259" s="36"/>
      <c r="F2259" s="36"/>
      <c r="G2259" s="36"/>
      <c r="H2259" s="36"/>
      <c r="I2259" s="36"/>
      <c r="J2259" s="36"/>
      <c r="K2259" s="36"/>
    </row>
    <row r="2260" spans="1:11" x14ac:dyDescent="0.3">
      <c r="A2260" s="36"/>
      <c r="B2260" s="36"/>
      <c r="C2260" s="36"/>
      <c r="D2260" s="36"/>
      <c r="E2260" s="36"/>
      <c r="F2260" s="36"/>
      <c r="G2260" s="36"/>
      <c r="H2260" s="36"/>
      <c r="I2260" s="36"/>
      <c r="J2260" s="36"/>
      <c r="K2260" s="36"/>
    </row>
    <row r="2261" spans="1:11" x14ac:dyDescent="0.3">
      <c r="A2261" s="36"/>
      <c r="B2261" s="36"/>
      <c r="C2261" s="36"/>
      <c r="D2261" s="36"/>
      <c r="E2261" s="36"/>
      <c r="F2261" s="36"/>
      <c r="G2261" s="36"/>
      <c r="H2261" s="36"/>
      <c r="I2261" s="36"/>
      <c r="J2261" s="36"/>
      <c r="K2261" s="36"/>
    </row>
    <row r="2262" spans="1:11" x14ac:dyDescent="0.3">
      <c r="A2262" s="36"/>
      <c r="B2262" s="36"/>
      <c r="C2262" s="36"/>
      <c r="D2262" s="36"/>
      <c r="E2262" s="36"/>
      <c r="F2262" s="36"/>
      <c r="G2262" s="36"/>
      <c r="H2262" s="36"/>
      <c r="I2262" s="36"/>
      <c r="J2262" s="36"/>
      <c r="K2262" s="36"/>
    </row>
    <row r="2263" spans="1:11" x14ac:dyDescent="0.3">
      <c r="A2263" s="36"/>
      <c r="B2263" s="36"/>
      <c r="C2263" s="36"/>
      <c r="D2263" s="36"/>
      <c r="E2263" s="36"/>
      <c r="F2263" s="36"/>
      <c r="G2263" s="36"/>
      <c r="H2263" s="36"/>
      <c r="I2263" s="36"/>
      <c r="J2263" s="36"/>
      <c r="K2263" s="36"/>
    </row>
    <row r="2264" spans="1:11" x14ac:dyDescent="0.3">
      <c r="A2264" s="36"/>
      <c r="B2264" s="36"/>
      <c r="C2264" s="36"/>
      <c r="D2264" s="36"/>
      <c r="E2264" s="36"/>
      <c r="F2264" s="36"/>
      <c r="G2264" s="36"/>
      <c r="H2264" s="36"/>
      <c r="I2264" s="36"/>
      <c r="J2264" s="36"/>
      <c r="K2264" s="36"/>
    </row>
    <row r="2265" spans="1:11" x14ac:dyDescent="0.3">
      <c r="A2265" s="36"/>
      <c r="B2265" s="36"/>
      <c r="C2265" s="36"/>
      <c r="D2265" s="36"/>
      <c r="E2265" s="36"/>
      <c r="F2265" s="36"/>
      <c r="G2265" s="36"/>
      <c r="H2265" s="36"/>
      <c r="I2265" s="36"/>
      <c r="J2265" s="36"/>
      <c r="K2265" s="36"/>
    </row>
    <row r="2266" spans="1:11" x14ac:dyDescent="0.3">
      <c r="A2266" s="36"/>
      <c r="B2266" s="36"/>
      <c r="C2266" s="36"/>
      <c r="D2266" s="36"/>
      <c r="E2266" s="36"/>
      <c r="F2266" s="36"/>
      <c r="G2266" s="36"/>
      <c r="H2266" s="36"/>
      <c r="I2266" s="36"/>
      <c r="J2266" s="36"/>
      <c r="K2266" s="36"/>
    </row>
    <row r="2267" spans="1:11" x14ac:dyDescent="0.3">
      <c r="A2267" s="36"/>
      <c r="B2267" s="36"/>
      <c r="C2267" s="36"/>
      <c r="D2267" s="36"/>
      <c r="E2267" s="36"/>
      <c r="F2267" s="36"/>
      <c r="G2267" s="36"/>
      <c r="H2267" s="36"/>
      <c r="I2267" s="36"/>
      <c r="J2267" s="36"/>
      <c r="K2267" s="36"/>
    </row>
    <row r="2268" spans="1:11" x14ac:dyDescent="0.3">
      <c r="A2268" s="36"/>
      <c r="B2268" s="36"/>
      <c r="C2268" s="36"/>
      <c r="D2268" s="36"/>
      <c r="E2268" s="36"/>
      <c r="F2268" s="36"/>
      <c r="G2268" s="36"/>
      <c r="H2268" s="36"/>
      <c r="I2268" s="36"/>
      <c r="J2268" s="36"/>
      <c r="K2268" s="36"/>
    </row>
    <row r="2269" spans="1:11" x14ac:dyDescent="0.3">
      <c r="A2269" s="36"/>
      <c r="B2269" s="36"/>
      <c r="C2269" s="36"/>
      <c r="D2269" s="36"/>
      <c r="E2269" s="36"/>
      <c r="F2269" s="36"/>
      <c r="G2269" s="36"/>
      <c r="H2269" s="36"/>
      <c r="I2269" s="36"/>
      <c r="J2269" s="36"/>
      <c r="K2269" s="36"/>
    </row>
    <row r="2270" spans="1:11" x14ac:dyDescent="0.3">
      <c r="A2270" s="36"/>
      <c r="B2270" s="36"/>
      <c r="C2270" s="36"/>
      <c r="D2270" s="36"/>
      <c r="E2270" s="36"/>
      <c r="F2270" s="36"/>
      <c r="G2270" s="36"/>
      <c r="H2270" s="36"/>
      <c r="I2270" s="36"/>
      <c r="J2270" s="36"/>
      <c r="K2270" s="36"/>
    </row>
    <row r="2271" spans="1:11" x14ac:dyDescent="0.3">
      <c r="A2271" s="36"/>
      <c r="B2271" s="36"/>
      <c r="C2271" s="36"/>
      <c r="D2271" s="36"/>
      <c r="E2271" s="36"/>
      <c r="F2271" s="36"/>
      <c r="G2271" s="36"/>
      <c r="H2271" s="36"/>
      <c r="I2271" s="36"/>
      <c r="J2271" s="36"/>
      <c r="K2271" s="36"/>
    </row>
    <row r="2272" spans="1:11" x14ac:dyDescent="0.3">
      <c r="A2272" s="36"/>
      <c r="B2272" s="36"/>
      <c r="C2272" s="36"/>
      <c r="D2272" s="36"/>
      <c r="E2272" s="36"/>
      <c r="F2272" s="36"/>
      <c r="G2272" s="36"/>
      <c r="H2272" s="36"/>
      <c r="I2272" s="36"/>
      <c r="J2272" s="36"/>
      <c r="K2272" s="36"/>
    </row>
    <row r="2273" spans="1:11" x14ac:dyDescent="0.3">
      <c r="A2273" s="36"/>
      <c r="B2273" s="36"/>
      <c r="C2273" s="36"/>
      <c r="D2273" s="36"/>
      <c r="E2273" s="36"/>
      <c r="F2273" s="36"/>
      <c r="G2273" s="36"/>
      <c r="H2273" s="36"/>
      <c r="I2273" s="36"/>
      <c r="J2273" s="36"/>
      <c r="K2273" s="36"/>
    </row>
    <row r="2274" spans="1:11" x14ac:dyDescent="0.3">
      <c r="A2274" s="36"/>
      <c r="B2274" s="36"/>
      <c r="C2274" s="36"/>
      <c r="D2274" s="36"/>
      <c r="E2274" s="36"/>
      <c r="F2274" s="36"/>
      <c r="G2274" s="36"/>
      <c r="H2274" s="36"/>
      <c r="I2274" s="36"/>
      <c r="J2274" s="36"/>
      <c r="K2274" s="36"/>
    </row>
    <row r="2275" spans="1:11" x14ac:dyDescent="0.3">
      <c r="A2275" s="36"/>
      <c r="B2275" s="36"/>
      <c r="C2275" s="36"/>
      <c r="D2275" s="36"/>
      <c r="E2275" s="36"/>
      <c r="F2275" s="36"/>
      <c r="G2275" s="36"/>
      <c r="H2275" s="36"/>
      <c r="I2275" s="36"/>
      <c r="J2275" s="36"/>
      <c r="K2275" s="36"/>
    </row>
    <row r="2276" spans="1:11" x14ac:dyDescent="0.3">
      <c r="A2276" s="36"/>
      <c r="B2276" s="36"/>
      <c r="C2276" s="36"/>
      <c r="D2276" s="36"/>
      <c r="E2276" s="36"/>
      <c r="F2276" s="36"/>
      <c r="G2276" s="36"/>
      <c r="H2276" s="36"/>
      <c r="I2276" s="36"/>
      <c r="J2276" s="36"/>
      <c r="K2276" s="36"/>
    </row>
    <row r="2277" spans="1:11" x14ac:dyDescent="0.3">
      <c r="A2277" s="36"/>
      <c r="B2277" s="36"/>
      <c r="C2277" s="36"/>
      <c r="D2277" s="36"/>
      <c r="E2277" s="36"/>
      <c r="F2277" s="36"/>
      <c r="G2277" s="36"/>
      <c r="H2277" s="36"/>
      <c r="I2277" s="36"/>
      <c r="J2277" s="36"/>
      <c r="K2277" s="36"/>
    </row>
    <row r="2278" spans="1:11" x14ac:dyDescent="0.3">
      <c r="A2278" s="36"/>
      <c r="B2278" s="36"/>
      <c r="C2278" s="36"/>
      <c r="D2278" s="36"/>
      <c r="E2278" s="36"/>
      <c r="F2278" s="36"/>
      <c r="G2278" s="36"/>
      <c r="H2278" s="36"/>
      <c r="I2278" s="36"/>
      <c r="J2278" s="36"/>
      <c r="K2278" s="36"/>
    </row>
    <row r="2279" spans="1:11" x14ac:dyDescent="0.3">
      <c r="A2279" s="36"/>
      <c r="B2279" s="36"/>
      <c r="C2279" s="36"/>
      <c r="D2279" s="36"/>
      <c r="E2279" s="36"/>
      <c r="F2279" s="36"/>
      <c r="G2279" s="36"/>
      <c r="H2279" s="36"/>
      <c r="I2279" s="36"/>
      <c r="J2279" s="36"/>
      <c r="K2279" s="36"/>
    </row>
    <row r="2280" spans="1:11" x14ac:dyDescent="0.3">
      <c r="A2280" s="36"/>
      <c r="B2280" s="36"/>
      <c r="C2280" s="36"/>
      <c r="D2280" s="36"/>
      <c r="E2280" s="36"/>
      <c r="F2280" s="36"/>
      <c r="G2280" s="36"/>
      <c r="H2280" s="36"/>
      <c r="I2280" s="36"/>
      <c r="J2280" s="36"/>
      <c r="K2280" s="36"/>
    </row>
    <row r="2281" spans="1:11" x14ac:dyDescent="0.3">
      <c r="A2281" s="36"/>
      <c r="B2281" s="36"/>
      <c r="C2281" s="36"/>
      <c r="D2281" s="36"/>
      <c r="E2281" s="36"/>
      <c r="F2281" s="36"/>
      <c r="G2281" s="36"/>
      <c r="H2281" s="36"/>
      <c r="I2281" s="36"/>
      <c r="J2281" s="36"/>
      <c r="K2281" s="36"/>
    </row>
    <row r="2282" spans="1:11" x14ac:dyDescent="0.3">
      <c r="A2282" s="36"/>
      <c r="B2282" s="36"/>
      <c r="C2282" s="36"/>
      <c r="D2282" s="36"/>
      <c r="E2282" s="36"/>
      <c r="F2282" s="36"/>
      <c r="G2282" s="36"/>
      <c r="H2282" s="36"/>
      <c r="I2282" s="36"/>
      <c r="J2282" s="36"/>
      <c r="K2282" s="36"/>
    </row>
    <row r="2283" spans="1:11" x14ac:dyDescent="0.3">
      <c r="A2283" s="36"/>
      <c r="B2283" s="36"/>
      <c r="C2283" s="36"/>
      <c r="D2283" s="36"/>
      <c r="E2283" s="36"/>
      <c r="F2283" s="36"/>
      <c r="G2283" s="36"/>
      <c r="H2283" s="36"/>
      <c r="I2283" s="36"/>
      <c r="J2283" s="36"/>
      <c r="K2283" s="36"/>
    </row>
    <row r="2284" spans="1:11" x14ac:dyDescent="0.3">
      <c r="A2284" s="36"/>
      <c r="B2284" s="36"/>
      <c r="C2284" s="36"/>
      <c r="D2284" s="36"/>
      <c r="E2284" s="36"/>
      <c r="F2284" s="36"/>
      <c r="G2284" s="36"/>
      <c r="H2284" s="36"/>
      <c r="I2284" s="36"/>
      <c r="J2284" s="36"/>
      <c r="K2284" s="36"/>
    </row>
    <row r="2285" spans="1:11" x14ac:dyDescent="0.3">
      <c r="A2285" s="36"/>
      <c r="B2285" s="36"/>
      <c r="C2285" s="36"/>
      <c r="D2285" s="36"/>
      <c r="E2285" s="36"/>
      <c r="F2285" s="36"/>
      <c r="G2285" s="36"/>
      <c r="H2285" s="36"/>
      <c r="I2285" s="36"/>
      <c r="J2285" s="36"/>
      <c r="K2285" s="36"/>
    </row>
    <row r="2286" spans="1:11" x14ac:dyDescent="0.3">
      <c r="A2286" s="36"/>
      <c r="B2286" s="36"/>
      <c r="C2286" s="36"/>
      <c r="D2286" s="36"/>
      <c r="E2286" s="36"/>
      <c r="F2286" s="36"/>
      <c r="G2286" s="36"/>
      <c r="H2286" s="36"/>
      <c r="I2286" s="36"/>
      <c r="J2286" s="36"/>
      <c r="K2286" s="36"/>
    </row>
    <row r="2287" spans="1:11" x14ac:dyDescent="0.3">
      <c r="A2287" s="36"/>
      <c r="B2287" s="36"/>
      <c r="C2287" s="36"/>
      <c r="D2287" s="36"/>
      <c r="E2287" s="36"/>
      <c r="F2287" s="36"/>
      <c r="G2287" s="36"/>
      <c r="H2287" s="36"/>
      <c r="I2287" s="36"/>
      <c r="J2287" s="36"/>
      <c r="K2287" s="36"/>
    </row>
    <row r="2288" spans="1:11" x14ac:dyDescent="0.3">
      <c r="A2288" s="36"/>
      <c r="B2288" s="36"/>
      <c r="C2288" s="36"/>
      <c r="D2288" s="36"/>
      <c r="E2288" s="36"/>
      <c r="F2288" s="36"/>
      <c r="G2288" s="36"/>
      <c r="H2288" s="36"/>
      <c r="I2288" s="36"/>
      <c r="J2288" s="36"/>
      <c r="K2288" s="36"/>
    </row>
    <row r="2289" spans="1:11" x14ac:dyDescent="0.3">
      <c r="A2289" s="36"/>
      <c r="B2289" s="36"/>
      <c r="C2289" s="36"/>
      <c r="D2289" s="36"/>
      <c r="E2289" s="36"/>
      <c r="F2289" s="36"/>
      <c r="G2289" s="36"/>
      <c r="H2289" s="36"/>
      <c r="I2289" s="36"/>
      <c r="J2289" s="36"/>
      <c r="K2289" s="36"/>
    </row>
    <row r="2290" spans="1:11" x14ac:dyDescent="0.3">
      <c r="A2290" s="36"/>
      <c r="B2290" s="36"/>
      <c r="C2290" s="36"/>
      <c r="D2290" s="36"/>
      <c r="E2290" s="36"/>
      <c r="F2290" s="36"/>
      <c r="G2290" s="36"/>
      <c r="H2290" s="36"/>
      <c r="I2290" s="36"/>
      <c r="J2290" s="36"/>
      <c r="K2290" s="36"/>
    </row>
    <row r="2291" spans="1:11" x14ac:dyDescent="0.3">
      <c r="A2291" s="36"/>
      <c r="B2291" s="36"/>
      <c r="C2291" s="36"/>
      <c r="D2291" s="36"/>
      <c r="E2291" s="36"/>
      <c r="F2291" s="36"/>
      <c r="G2291" s="36"/>
      <c r="H2291" s="36"/>
      <c r="I2291" s="36"/>
      <c r="J2291" s="36"/>
      <c r="K2291" s="36"/>
    </row>
    <row r="2292" spans="1:11" x14ac:dyDescent="0.3">
      <c r="A2292" s="36"/>
      <c r="B2292" s="36"/>
      <c r="C2292" s="36"/>
      <c r="D2292" s="36"/>
      <c r="E2292" s="36"/>
      <c r="F2292" s="36"/>
      <c r="G2292" s="36"/>
      <c r="H2292" s="36"/>
      <c r="I2292" s="36"/>
      <c r="J2292" s="36"/>
      <c r="K2292" s="36"/>
    </row>
    <row r="2293" spans="1:11" x14ac:dyDescent="0.3">
      <c r="A2293" s="36"/>
      <c r="B2293" s="36"/>
      <c r="C2293" s="36"/>
      <c r="D2293" s="36"/>
      <c r="E2293" s="36"/>
      <c r="F2293" s="36"/>
      <c r="G2293" s="36"/>
      <c r="H2293" s="36"/>
      <c r="I2293" s="36"/>
      <c r="J2293" s="36"/>
      <c r="K2293" s="36"/>
    </row>
    <row r="2294" spans="1:11" x14ac:dyDescent="0.3">
      <c r="A2294" s="36"/>
      <c r="B2294" s="36"/>
      <c r="C2294" s="36"/>
      <c r="D2294" s="36"/>
      <c r="E2294" s="36"/>
      <c r="F2294" s="36"/>
      <c r="G2294" s="36"/>
      <c r="H2294" s="36"/>
      <c r="I2294" s="36"/>
      <c r="J2294" s="36"/>
      <c r="K2294" s="36"/>
    </row>
    <row r="2295" spans="1:11" x14ac:dyDescent="0.3">
      <c r="A2295" s="36"/>
      <c r="B2295" s="36"/>
      <c r="C2295" s="36"/>
      <c r="D2295" s="36"/>
      <c r="E2295" s="36"/>
      <c r="F2295" s="36"/>
      <c r="G2295" s="36"/>
      <c r="H2295" s="36"/>
      <c r="I2295" s="36"/>
      <c r="J2295" s="36"/>
      <c r="K2295" s="36"/>
    </row>
    <row r="2296" spans="1:11" x14ac:dyDescent="0.3">
      <c r="A2296" s="36"/>
      <c r="B2296" s="36"/>
      <c r="C2296" s="36"/>
      <c r="D2296" s="36"/>
      <c r="E2296" s="36"/>
      <c r="F2296" s="36"/>
      <c r="G2296" s="36"/>
      <c r="H2296" s="36"/>
      <c r="I2296" s="36"/>
      <c r="J2296" s="36"/>
      <c r="K2296" s="36"/>
    </row>
    <row r="2297" spans="1:11" x14ac:dyDescent="0.3">
      <c r="A2297" s="36"/>
      <c r="B2297" s="36"/>
      <c r="C2297" s="36"/>
      <c r="D2297" s="36"/>
      <c r="E2297" s="36"/>
      <c r="F2297" s="36"/>
      <c r="G2297" s="36"/>
      <c r="H2297" s="36"/>
      <c r="I2297" s="36"/>
      <c r="J2297" s="36"/>
      <c r="K2297" s="36"/>
    </row>
    <row r="2298" spans="1:11" x14ac:dyDescent="0.3">
      <c r="A2298" s="36"/>
      <c r="B2298" s="36"/>
      <c r="C2298" s="36"/>
      <c r="D2298" s="36"/>
      <c r="E2298" s="36"/>
      <c r="F2298" s="36"/>
      <c r="G2298" s="36"/>
      <c r="H2298" s="36"/>
      <c r="I2298" s="36"/>
      <c r="J2298" s="36"/>
      <c r="K2298" s="36"/>
    </row>
    <row r="2299" spans="1:11" x14ac:dyDescent="0.3">
      <c r="A2299" s="36"/>
      <c r="B2299" s="36"/>
      <c r="C2299" s="36"/>
      <c r="D2299" s="36"/>
      <c r="E2299" s="36"/>
      <c r="F2299" s="36"/>
      <c r="G2299" s="36"/>
      <c r="H2299" s="36"/>
      <c r="I2299" s="36"/>
      <c r="J2299" s="36"/>
      <c r="K2299" s="36"/>
    </row>
    <row r="2300" spans="1:11" x14ac:dyDescent="0.3">
      <c r="A2300" s="36"/>
      <c r="B2300" s="36"/>
      <c r="C2300" s="36"/>
      <c r="D2300" s="36"/>
      <c r="E2300" s="36"/>
      <c r="F2300" s="36"/>
      <c r="G2300" s="36"/>
      <c r="H2300" s="36"/>
      <c r="I2300" s="36"/>
      <c r="J2300" s="36"/>
      <c r="K2300" s="36"/>
    </row>
    <row r="2301" spans="1:11" x14ac:dyDescent="0.3">
      <c r="A2301" s="36"/>
      <c r="B2301" s="36"/>
      <c r="C2301" s="36"/>
      <c r="D2301" s="36"/>
      <c r="E2301" s="36"/>
      <c r="F2301" s="36"/>
      <c r="G2301" s="36"/>
      <c r="H2301" s="36"/>
      <c r="I2301" s="36"/>
      <c r="J2301" s="36"/>
      <c r="K2301" s="36"/>
    </row>
    <row r="2302" spans="1:11" x14ac:dyDescent="0.3">
      <c r="A2302" s="36"/>
      <c r="B2302" s="36"/>
      <c r="C2302" s="36"/>
      <c r="D2302" s="36"/>
      <c r="E2302" s="36"/>
      <c r="F2302" s="36"/>
      <c r="G2302" s="36"/>
      <c r="H2302" s="36"/>
      <c r="I2302" s="36"/>
      <c r="J2302" s="36"/>
      <c r="K2302" s="36"/>
    </row>
    <row r="2303" spans="1:11" x14ac:dyDescent="0.3">
      <c r="A2303" s="36"/>
      <c r="B2303" s="36"/>
      <c r="C2303" s="36"/>
      <c r="D2303" s="36"/>
      <c r="E2303" s="36"/>
      <c r="F2303" s="36"/>
      <c r="G2303" s="36"/>
      <c r="H2303" s="36"/>
      <c r="I2303" s="36"/>
      <c r="J2303" s="36"/>
      <c r="K2303" s="36"/>
    </row>
    <row r="2304" spans="1:11" x14ac:dyDescent="0.3">
      <c r="A2304" s="36"/>
      <c r="B2304" s="36"/>
      <c r="C2304" s="36"/>
      <c r="D2304" s="36"/>
      <c r="E2304" s="36"/>
      <c r="F2304" s="36"/>
      <c r="G2304" s="36"/>
      <c r="H2304" s="36"/>
      <c r="I2304" s="36"/>
      <c r="J2304" s="36"/>
      <c r="K2304" s="36"/>
    </row>
    <row r="2305" spans="1:11" x14ac:dyDescent="0.3">
      <c r="A2305" s="36"/>
      <c r="B2305" s="36"/>
      <c r="C2305" s="36"/>
      <c r="D2305" s="36"/>
      <c r="E2305" s="36"/>
      <c r="F2305" s="36"/>
      <c r="G2305" s="36"/>
      <c r="H2305" s="36"/>
      <c r="I2305" s="36"/>
      <c r="J2305" s="36"/>
      <c r="K2305" s="36"/>
    </row>
    <row r="2306" spans="1:11" x14ac:dyDescent="0.3">
      <c r="A2306" s="36"/>
      <c r="B2306" s="36"/>
      <c r="C2306" s="36"/>
      <c r="D2306" s="36"/>
      <c r="E2306" s="36"/>
      <c r="F2306" s="36"/>
      <c r="G2306" s="36"/>
      <c r="H2306" s="36"/>
      <c r="I2306" s="36"/>
      <c r="J2306" s="36"/>
      <c r="K2306" s="36"/>
    </row>
    <row r="2307" spans="1:11" x14ac:dyDescent="0.3">
      <c r="A2307" s="36"/>
      <c r="B2307" s="36"/>
      <c r="C2307" s="36"/>
      <c r="D2307" s="36"/>
      <c r="E2307" s="36"/>
      <c r="F2307" s="36"/>
      <c r="G2307" s="36"/>
      <c r="H2307" s="36"/>
      <c r="I2307" s="36"/>
      <c r="J2307" s="36"/>
      <c r="K2307" s="36"/>
    </row>
    <row r="2308" spans="1:11" x14ac:dyDescent="0.3">
      <c r="A2308" s="36"/>
      <c r="B2308" s="36"/>
      <c r="C2308" s="36"/>
      <c r="D2308" s="36"/>
      <c r="E2308" s="36"/>
      <c r="F2308" s="36"/>
      <c r="G2308" s="36"/>
      <c r="H2308" s="36"/>
      <c r="I2308" s="36"/>
      <c r="J2308" s="36"/>
      <c r="K2308" s="36"/>
    </row>
    <row r="2309" spans="1:11" x14ac:dyDescent="0.3">
      <c r="A2309" s="36"/>
      <c r="B2309" s="36"/>
      <c r="C2309" s="36"/>
      <c r="D2309" s="36"/>
      <c r="E2309" s="36"/>
      <c r="F2309" s="36"/>
      <c r="G2309" s="36"/>
      <c r="H2309" s="36"/>
      <c r="I2309" s="36"/>
      <c r="J2309" s="36"/>
      <c r="K2309" s="36"/>
    </row>
    <row r="2310" spans="1:11" x14ac:dyDescent="0.3">
      <c r="A2310" s="36"/>
      <c r="B2310" s="36"/>
      <c r="C2310" s="36"/>
      <c r="D2310" s="36"/>
      <c r="E2310" s="36"/>
      <c r="F2310" s="36"/>
      <c r="G2310" s="36"/>
      <c r="H2310" s="36"/>
      <c r="I2310" s="36"/>
      <c r="J2310" s="36"/>
      <c r="K2310" s="36"/>
    </row>
    <row r="2311" spans="1:11" x14ac:dyDescent="0.3">
      <c r="A2311" s="36"/>
      <c r="B2311" s="36"/>
      <c r="C2311" s="36"/>
      <c r="D2311" s="36"/>
      <c r="E2311" s="36"/>
      <c r="F2311" s="36"/>
      <c r="G2311" s="36"/>
      <c r="H2311" s="36"/>
      <c r="I2311" s="36"/>
      <c r="J2311" s="36"/>
      <c r="K2311" s="36"/>
    </row>
    <row r="2312" spans="1:11" x14ac:dyDescent="0.3">
      <c r="A2312" s="36"/>
      <c r="B2312" s="36"/>
      <c r="C2312" s="36"/>
      <c r="D2312" s="36"/>
      <c r="E2312" s="36"/>
      <c r="F2312" s="36"/>
      <c r="G2312" s="36"/>
      <c r="H2312" s="36"/>
      <c r="I2312" s="36"/>
      <c r="J2312" s="36"/>
      <c r="K2312" s="36"/>
    </row>
    <row r="2313" spans="1:11" x14ac:dyDescent="0.3">
      <c r="A2313" s="36"/>
      <c r="B2313" s="36"/>
      <c r="C2313" s="36"/>
      <c r="D2313" s="36"/>
      <c r="E2313" s="36"/>
      <c r="F2313" s="36"/>
      <c r="G2313" s="36"/>
      <c r="H2313" s="36"/>
      <c r="I2313" s="36"/>
      <c r="J2313" s="36"/>
      <c r="K2313" s="36"/>
    </row>
    <row r="2314" spans="1:11" x14ac:dyDescent="0.3">
      <c r="A2314" s="36"/>
      <c r="B2314" s="36"/>
      <c r="C2314" s="36"/>
      <c r="D2314" s="36"/>
      <c r="E2314" s="36"/>
      <c r="F2314" s="36"/>
      <c r="G2314" s="36"/>
      <c r="H2314" s="36"/>
      <c r="I2314" s="36"/>
      <c r="J2314" s="36"/>
      <c r="K2314" s="36"/>
    </row>
    <row r="2315" spans="1:11" x14ac:dyDescent="0.3">
      <c r="A2315" s="36"/>
      <c r="B2315" s="36"/>
      <c r="C2315" s="36"/>
      <c r="D2315" s="36"/>
      <c r="E2315" s="36"/>
      <c r="F2315" s="36"/>
      <c r="G2315" s="36"/>
      <c r="H2315" s="36"/>
      <c r="I2315" s="36"/>
      <c r="J2315" s="36"/>
      <c r="K2315" s="36"/>
    </row>
    <row r="2316" spans="1:11" x14ac:dyDescent="0.3">
      <c r="A2316" s="36"/>
      <c r="B2316" s="36"/>
      <c r="C2316" s="36"/>
      <c r="D2316" s="36"/>
      <c r="E2316" s="36"/>
      <c r="F2316" s="36"/>
      <c r="G2316" s="36"/>
      <c r="H2316" s="36"/>
      <c r="I2316" s="36"/>
      <c r="J2316" s="36"/>
      <c r="K2316" s="36"/>
    </row>
    <row r="2317" spans="1:11" x14ac:dyDescent="0.3">
      <c r="A2317" s="36"/>
      <c r="B2317" s="36"/>
      <c r="C2317" s="36"/>
      <c r="D2317" s="36"/>
      <c r="E2317" s="36"/>
      <c r="F2317" s="36"/>
      <c r="G2317" s="36"/>
      <c r="H2317" s="36"/>
      <c r="I2317" s="36"/>
      <c r="J2317" s="36"/>
      <c r="K2317" s="36"/>
    </row>
    <row r="2318" spans="1:11" x14ac:dyDescent="0.3">
      <c r="A2318" s="36"/>
      <c r="B2318" s="36"/>
      <c r="C2318" s="36"/>
      <c r="D2318" s="36"/>
      <c r="E2318" s="36"/>
      <c r="F2318" s="36"/>
      <c r="G2318" s="36"/>
      <c r="H2318" s="36"/>
      <c r="I2318" s="36"/>
      <c r="J2318" s="36"/>
      <c r="K2318" s="36"/>
    </row>
    <row r="2319" spans="1:11" x14ac:dyDescent="0.3">
      <c r="A2319" s="36"/>
      <c r="B2319" s="36"/>
      <c r="C2319" s="36"/>
      <c r="D2319" s="36"/>
      <c r="E2319" s="36"/>
      <c r="F2319" s="36"/>
      <c r="G2319" s="36"/>
      <c r="H2319" s="36"/>
      <c r="I2319" s="36"/>
      <c r="J2319" s="36"/>
      <c r="K2319" s="36"/>
    </row>
    <row r="2320" spans="1:11" x14ac:dyDescent="0.3">
      <c r="A2320" s="36"/>
      <c r="B2320" s="36"/>
      <c r="C2320" s="36"/>
      <c r="D2320" s="36"/>
      <c r="E2320" s="36"/>
      <c r="F2320" s="36"/>
      <c r="G2320" s="36"/>
      <c r="H2320" s="36"/>
      <c r="I2320" s="36"/>
      <c r="J2320" s="36"/>
      <c r="K2320" s="36"/>
    </row>
    <row r="2321" spans="1:11" x14ac:dyDescent="0.3">
      <c r="A2321" s="36"/>
      <c r="B2321" s="36"/>
      <c r="C2321" s="36"/>
      <c r="D2321" s="36"/>
      <c r="E2321" s="36"/>
      <c r="F2321" s="36"/>
      <c r="G2321" s="36"/>
      <c r="H2321" s="36"/>
      <c r="I2321" s="36"/>
      <c r="J2321" s="36"/>
      <c r="K2321" s="36"/>
    </row>
    <row r="2322" spans="1:11" x14ac:dyDescent="0.3">
      <c r="A2322" s="36"/>
      <c r="B2322" s="36"/>
      <c r="C2322" s="36"/>
      <c r="D2322" s="36"/>
      <c r="E2322" s="36"/>
      <c r="F2322" s="36"/>
      <c r="G2322" s="36"/>
      <c r="H2322" s="36"/>
      <c r="I2322" s="36"/>
      <c r="J2322" s="36"/>
      <c r="K2322" s="36"/>
    </row>
    <row r="2323" spans="1:11" x14ac:dyDescent="0.3">
      <c r="A2323" s="36"/>
      <c r="B2323" s="36"/>
      <c r="C2323" s="36"/>
      <c r="D2323" s="36"/>
      <c r="E2323" s="36"/>
      <c r="F2323" s="36"/>
      <c r="G2323" s="36"/>
      <c r="H2323" s="36"/>
      <c r="I2323" s="36"/>
      <c r="J2323" s="36"/>
      <c r="K2323" s="36"/>
    </row>
    <row r="2324" spans="1:11" x14ac:dyDescent="0.3">
      <c r="A2324" s="36"/>
      <c r="B2324" s="36"/>
      <c r="C2324" s="36"/>
      <c r="D2324" s="36"/>
      <c r="E2324" s="36"/>
      <c r="F2324" s="36"/>
      <c r="G2324" s="36"/>
      <c r="H2324" s="36"/>
      <c r="I2324" s="36"/>
      <c r="J2324" s="36"/>
      <c r="K2324" s="36"/>
    </row>
    <row r="2325" spans="1:11" x14ac:dyDescent="0.3">
      <c r="A2325" s="36"/>
      <c r="B2325" s="36"/>
      <c r="C2325" s="36"/>
      <c r="D2325" s="36"/>
      <c r="E2325" s="36"/>
      <c r="F2325" s="36"/>
      <c r="G2325" s="36"/>
      <c r="H2325" s="36"/>
      <c r="I2325" s="36"/>
      <c r="J2325" s="36"/>
      <c r="K2325" s="36"/>
    </row>
    <row r="2326" spans="1:11" x14ac:dyDescent="0.3">
      <c r="A2326" s="36"/>
      <c r="B2326" s="36"/>
      <c r="C2326" s="36"/>
      <c r="D2326" s="36"/>
      <c r="E2326" s="36"/>
      <c r="F2326" s="36"/>
      <c r="G2326" s="36"/>
      <c r="H2326" s="36"/>
      <c r="I2326" s="36"/>
      <c r="J2326" s="36"/>
      <c r="K2326" s="36"/>
    </row>
    <row r="2327" spans="1:11" x14ac:dyDescent="0.3">
      <c r="A2327" s="36"/>
      <c r="B2327" s="36"/>
      <c r="C2327" s="36"/>
      <c r="D2327" s="36"/>
      <c r="E2327" s="36"/>
      <c r="F2327" s="36"/>
      <c r="G2327" s="36"/>
      <c r="H2327" s="36"/>
      <c r="I2327" s="36"/>
      <c r="J2327" s="36"/>
      <c r="K2327" s="36"/>
    </row>
    <row r="2328" spans="1:11" x14ac:dyDescent="0.3">
      <c r="A2328" s="36"/>
      <c r="B2328" s="36"/>
      <c r="C2328" s="36"/>
      <c r="D2328" s="36"/>
      <c r="E2328" s="36"/>
      <c r="F2328" s="36"/>
      <c r="G2328" s="36"/>
      <c r="H2328" s="36"/>
      <c r="I2328" s="36"/>
      <c r="J2328" s="36"/>
      <c r="K2328" s="36"/>
    </row>
    <row r="2329" spans="1:11" x14ac:dyDescent="0.3">
      <c r="A2329" s="36"/>
      <c r="B2329" s="36"/>
      <c r="C2329" s="36"/>
      <c r="D2329" s="36"/>
      <c r="E2329" s="36"/>
      <c r="F2329" s="36"/>
      <c r="G2329" s="36"/>
      <c r="H2329" s="36"/>
      <c r="I2329" s="36"/>
      <c r="J2329" s="36"/>
      <c r="K2329" s="36"/>
    </row>
    <row r="2330" spans="1:11" x14ac:dyDescent="0.3">
      <c r="A2330" s="36"/>
      <c r="B2330" s="36"/>
      <c r="C2330" s="36"/>
      <c r="D2330" s="36"/>
      <c r="E2330" s="36"/>
      <c r="F2330" s="36"/>
      <c r="G2330" s="36"/>
      <c r="H2330" s="36"/>
      <c r="I2330" s="36"/>
      <c r="J2330" s="36"/>
      <c r="K2330" s="36"/>
    </row>
    <row r="2331" spans="1:11" x14ac:dyDescent="0.3">
      <c r="A2331" s="36"/>
      <c r="B2331" s="36"/>
      <c r="C2331" s="36"/>
      <c r="D2331" s="36"/>
      <c r="E2331" s="36"/>
      <c r="F2331" s="36"/>
      <c r="G2331" s="36"/>
      <c r="H2331" s="36"/>
      <c r="I2331" s="36"/>
      <c r="J2331" s="36"/>
      <c r="K2331" s="36"/>
    </row>
    <row r="2332" spans="1:11" x14ac:dyDescent="0.3">
      <c r="A2332" s="36"/>
      <c r="B2332" s="36"/>
      <c r="C2332" s="36"/>
      <c r="D2332" s="36"/>
      <c r="E2332" s="36"/>
      <c r="F2332" s="36"/>
      <c r="G2332" s="36"/>
      <c r="H2332" s="36"/>
      <c r="I2332" s="36"/>
      <c r="J2332" s="36"/>
      <c r="K2332" s="36"/>
    </row>
    <row r="2333" spans="1:11" x14ac:dyDescent="0.3">
      <c r="A2333" s="36"/>
      <c r="B2333" s="36"/>
      <c r="C2333" s="36"/>
      <c r="D2333" s="36"/>
      <c r="E2333" s="36"/>
      <c r="F2333" s="36"/>
      <c r="G2333" s="36"/>
      <c r="H2333" s="36"/>
      <c r="I2333" s="36"/>
      <c r="J2333" s="36"/>
      <c r="K2333" s="36"/>
    </row>
    <row r="2334" spans="1:11" x14ac:dyDescent="0.3">
      <c r="A2334" s="36"/>
      <c r="B2334" s="36"/>
      <c r="C2334" s="36"/>
      <c r="D2334" s="36"/>
      <c r="E2334" s="36"/>
      <c r="F2334" s="36"/>
      <c r="G2334" s="36"/>
      <c r="H2334" s="36"/>
      <c r="I2334" s="36"/>
      <c r="J2334" s="36"/>
      <c r="K2334" s="36"/>
    </row>
    <row r="2335" spans="1:11" x14ac:dyDescent="0.3">
      <c r="A2335" s="36"/>
      <c r="B2335" s="36"/>
      <c r="C2335" s="36"/>
      <c r="D2335" s="36"/>
      <c r="E2335" s="36"/>
      <c r="F2335" s="36"/>
      <c r="G2335" s="36"/>
      <c r="H2335" s="36"/>
      <c r="I2335" s="36"/>
      <c r="J2335" s="36"/>
      <c r="K2335" s="36"/>
    </row>
    <row r="2336" spans="1:11" x14ac:dyDescent="0.3">
      <c r="A2336" s="36"/>
      <c r="B2336" s="36"/>
      <c r="C2336" s="36"/>
      <c r="D2336" s="36"/>
      <c r="E2336" s="36"/>
      <c r="F2336" s="36"/>
      <c r="G2336" s="36"/>
      <c r="H2336" s="36"/>
      <c r="I2336" s="36"/>
      <c r="J2336" s="36"/>
      <c r="K2336" s="36"/>
    </row>
    <row r="2337" spans="1:11" x14ac:dyDescent="0.3">
      <c r="A2337" s="36"/>
      <c r="B2337" s="36"/>
      <c r="C2337" s="36"/>
      <c r="D2337" s="36"/>
      <c r="E2337" s="36"/>
      <c r="F2337" s="36"/>
      <c r="G2337" s="36"/>
      <c r="H2337" s="36"/>
      <c r="I2337" s="36"/>
      <c r="J2337" s="36"/>
      <c r="K2337" s="36"/>
    </row>
    <row r="2338" spans="1:11" x14ac:dyDescent="0.3">
      <c r="A2338" s="36"/>
      <c r="B2338" s="36"/>
      <c r="C2338" s="36"/>
      <c r="D2338" s="36"/>
      <c r="E2338" s="36"/>
      <c r="F2338" s="36"/>
      <c r="G2338" s="36"/>
      <c r="H2338" s="36"/>
      <c r="I2338" s="36"/>
      <c r="J2338" s="36"/>
      <c r="K2338" s="36"/>
    </row>
    <row r="2339" spans="1:11" x14ac:dyDescent="0.3">
      <c r="A2339" s="36"/>
      <c r="B2339" s="36"/>
      <c r="C2339" s="36"/>
      <c r="D2339" s="36"/>
      <c r="E2339" s="36"/>
      <c r="F2339" s="36"/>
      <c r="G2339" s="36"/>
      <c r="H2339" s="36"/>
      <c r="I2339" s="36"/>
      <c r="J2339" s="36"/>
      <c r="K2339" s="36"/>
    </row>
    <row r="2340" spans="1:11" x14ac:dyDescent="0.3">
      <c r="A2340" s="36"/>
      <c r="B2340" s="36"/>
      <c r="C2340" s="36"/>
      <c r="D2340" s="36"/>
      <c r="E2340" s="36"/>
      <c r="F2340" s="36"/>
      <c r="G2340" s="36"/>
      <c r="H2340" s="36"/>
      <c r="I2340" s="36"/>
      <c r="J2340" s="36"/>
      <c r="K2340" s="36"/>
    </row>
    <row r="2341" spans="1:11" x14ac:dyDescent="0.3">
      <c r="A2341" s="36"/>
      <c r="B2341" s="36"/>
      <c r="C2341" s="36"/>
      <c r="D2341" s="36"/>
      <c r="E2341" s="36"/>
      <c r="F2341" s="36"/>
      <c r="G2341" s="36"/>
      <c r="H2341" s="36"/>
      <c r="I2341" s="36"/>
      <c r="J2341" s="36"/>
      <c r="K2341" s="36"/>
    </row>
    <row r="2342" spans="1:11" x14ac:dyDescent="0.3">
      <c r="A2342" s="36"/>
      <c r="B2342" s="36"/>
      <c r="C2342" s="36"/>
      <c r="D2342" s="36"/>
      <c r="E2342" s="36"/>
      <c r="F2342" s="36"/>
      <c r="G2342" s="36"/>
      <c r="H2342" s="36"/>
      <c r="I2342" s="36"/>
      <c r="J2342" s="36"/>
      <c r="K2342" s="36"/>
    </row>
    <row r="2343" spans="1:11" x14ac:dyDescent="0.3">
      <c r="A2343" s="36"/>
      <c r="B2343" s="36"/>
      <c r="C2343" s="36"/>
      <c r="D2343" s="36"/>
      <c r="E2343" s="36"/>
      <c r="F2343" s="36"/>
      <c r="G2343" s="36"/>
      <c r="H2343" s="36"/>
      <c r="I2343" s="36"/>
      <c r="J2343" s="36"/>
      <c r="K2343" s="36"/>
    </row>
    <row r="2344" spans="1:11" x14ac:dyDescent="0.3">
      <c r="A2344" s="36"/>
      <c r="B2344" s="36"/>
      <c r="C2344" s="36"/>
      <c r="D2344" s="36"/>
      <c r="E2344" s="36"/>
      <c r="F2344" s="36"/>
      <c r="G2344" s="36"/>
      <c r="H2344" s="36"/>
      <c r="I2344" s="36"/>
      <c r="J2344" s="36"/>
      <c r="K2344" s="36"/>
    </row>
    <row r="2345" spans="1:11" x14ac:dyDescent="0.3">
      <c r="A2345" s="36"/>
      <c r="B2345" s="36"/>
      <c r="C2345" s="36"/>
      <c r="D2345" s="36"/>
      <c r="E2345" s="36"/>
      <c r="F2345" s="36"/>
      <c r="G2345" s="36"/>
      <c r="H2345" s="36"/>
      <c r="I2345" s="36"/>
      <c r="J2345" s="36"/>
      <c r="K2345" s="36"/>
    </row>
    <row r="2346" spans="1:11" x14ac:dyDescent="0.3">
      <c r="A2346" s="36"/>
      <c r="B2346" s="36"/>
      <c r="C2346" s="36"/>
      <c r="D2346" s="36"/>
      <c r="E2346" s="36"/>
      <c r="F2346" s="36"/>
      <c r="G2346" s="36"/>
      <c r="H2346" s="36"/>
      <c r="I2346" s="36"/>
      <c r="J2346" s="36"/>
      <c r="K2346" s="36"/>
    </row>
    <row r="2347" spans="1:11" x14ac:dyDescent="0.3">
      <c r="A2347" s="36"/>
      <c r="B2347" s="36"/>
      <c r="C2347" s="36"/>
      <c r="D2347" s="36"/>
      <c r="E2347" s="36"/>
      <c r="F2347" s="36"/>
      <c r="G2347" s="36"/>
      <c r="H2347" s="36"/>
      <c r="I2347" s="36"/>
      <c r="J2347" s="36"/>
      <c r="K2347" s="36"/>
    </row>
    <row r="2348" spans="1:11" x14ac:dyDescent="0.3">
      <c r="A2348" s="36"/>
      <c r="B2348" s="36"/>
      <c r="C2348" s="36"/>
      <c r="D2348" s="36"/>
      <c r="E2348" s="36"/>
      <c r="F2348" s="36"/>
      <c r="G2348" s="36"/>
      <c r="H2348" s="36"/>
      <c r="I2348" s="36"/>
      <c r="J2348" s="36"/>
      <c r="K2348" s="36"/>
    </row>
    <row r="2349" spans="1:11" x14ac:dyDescent="0.3">
      <c r="A2349" s="36"/>
      <c r="B2349" s="36"/>
      <c r="C2349" s="36"/>
      <c r="D2349" s="36"/>
      <c r="E2349" s="36"/>
      <c r="F2349" s="36"/>
      <c r="G2349" s="36"/>
      <c r="H2349" s="36"/>
      <c r="I2349" s="36"/>
      <c r="J2349" s="36"/>
      <c r="K2349" s="36"/>
    </row>
    <row r="2350" spans="1:11" x14ac:dyDescent="0.3">
      <c r="A2350" s="36"/>
      <c r="B2350" s="36"/>
      <c r="C2350" s="36"/>
      <c r="D2350" s="36"/>
      <c r="E2350" s="36"/>
      <c r="F2350" s="36"/>
      <c r="G2350" s="36"/>
      <c r="H2350" s="36"/>
      <c r="I2350" s="36"/>
      <c r="J2350" s="36"/>
      <c r="K2350" s="36"/>
    </row>
    <row r="2351" spans="1:11" x14ac:dyDescent="0.3">
      <c r="A2351" s="36"/>
      <c r="B2351" s="36"/>
      <c r="C2351" s="36"/>
      <c r="D2351" s="36"/>
      <c r="E2351" s="36"/>
      <c r="F2351" s="36"/>
      <c r="G2351" s="36"/>
      <c r="H2351" s="36"/>
      <c r="I2351" s="36"/>
      <c r="J2351" s="36"/>
      <c r="K2351" s="36"/>
    </row>
    <row r="2352" spans="1:11" x14ac:dyDescent="0.3">
      <c r="A2352" s="36"/>
      <c r="B2352" s="36"/>
      <c r="C2352" s="36"/>
      <c r="D2352" s="36"/>
      <c r="E2352" s="36"/>
      <c r="F2352" s="36"/>
      <c r="G2352" s="36"/>
      <c r="H2352" s="36"/>
      <c r="I2352" s="36"/>
      <c r="J2352" s="36"/>
      <c r="K2352" s="36"/>
    </row>
    <row r="2353" spans="1:11" x14ac:dyDescent="0.3">
      <c r="A2353" s="36"/>
      <c r="B2353" s="36"/>
      <c r="C2353" s="36"/>
      <c r="D2353" s="36"/>
      <c r="E2353" s="36"/>
      <c r="F2353" s="36"/>
      <c r="G2353" s="36"/>
      <c r="H2353" s="36"/>
      <c r="I2353" s="36"/>
      <c r="J2353" s="36"/>
      <c r="K2353" s="36"/>
    </row>
    <row r="2354" spans="1:11" x14ac:dyDescent="0.3">
      <c r="A2354" s="36"/>
      <c r="B2354" s="36"/>
      <c r="C2354" s="36"/>
      <c r="D2354" s="36"/>
      <c r="E2354" s="36"/>
      <c r="F2354" s="36"/>
      <c r="G2354" s="36"/>
      <c r="H2354" s="36"/>
      <c r="I2354" s="36"/>
      <c r="J2354" s="36"/>
      <c r="K2354" s="36"/>
    </row>
    <row r="2355" spans="1:11" x14ac:dyDescent="0.3">
      <c r="A2355" s="36"/>
      <c r="B2355" s="36"/>
      <c r="C2355" s="36"/>
      <c r="D2355" s="36"/>
      <c r="E2355" s="36"/>
      <c r="F2355" s="36"/>
      <c r="G2355" s="36"/>
      <c r="H2355" s="36"/>
      <c r="I2355" s="36"/>
      <c r="J2355" s="36"/>
      <c r="K2355" s="36"/>
    </row>
    <row r="2356" spans="1:11" x14ac:dyDescent="0.3">
      <c r="A2356" s="36"/>
      <c r="B2356" s="36"/>
      <c r="C2356" s="36"/>
      <c r="D2356" s="36"/>
      <c r="E2356" s="36"/>
      <c r="F2356" s="36"/>
      <c r="G2356" s="36"/>
      <c r="H2356" s="36"/>
      <c r="I2356" s="36"/>
      <c r="J2356" s="36"/>
      <c r="K2356" s="36"/>
    </row>
    <row r="2357" spans="1:11" x14ac:dyDescent="0.3">
      <c r="A2357" s="36"/>
      <c r="B2357" s="36"/>
      <c r="C2357" s="36"/>
      <c r="D2357" s="36"/>
      <c r="E2357" s="36"/>
      <c r="F2357" s="36"/>
      <c r="G2357" s="36"/>
      <c r="H2357" s="36"/>
      <c r="I2357" s="36"/>
      <c r="J2357" s="36"/>
      <c r="K2357" s="36"/>
    </row>
    <row r="2358" spans="1:11" x14ac:dyDescent="0.3">
      <c r="A2358" s="36"/>
      <c r="B2358" s="36"/>
      <c r="C2358" s="36"/>
      <c r="D2358" s="36"/>
      <c r="E2358" s="36"/>
      <c r="F2358" s="36"/>
      <c r="G2358" s="36"/>
      <c r="H2358" s="36"/>
      <c r="I2358" s="36"/>
      <c r="J2358" s="36"/>
      <c r="K2358" s="36"/>
    </row>
    <row r="2359" spans="1:11" x14ac:dyDescent="0.3">
      <c r="A2359" s="36"/>
      <c r="B2359" s="36"/>
      <c r="C2359" s="36"/>
      <c r="D2359" s="36"/>
      <c r="E2359" s="36"/>
      <c r="F2359" s="36"/>
      <c r="G2359" s="36"/>
      <c r="H2359" s="36"/>
      <c r="I2359" s="36"/>
      <c r="J2359" s="36"/>
      <c r="K2359" s="36"/>
    </row>
    <row r="2360" spans="1:11" x14ac:dyDescent="0.3">
      <c r="A2360" s="36"/>
      <c r="B2360" s="36"/>
      <c r="C2360" s="36"/>
      <c r="D2360" s="36"/>
      <c r="E2360" s="36"/>
      <c r="F2360" s="36"/>
      <c r="G2360" s="36"/>
      <c r="H2360" s="36"/>
      <c r="I2360" s="36"/>
      <c r="J2360" s="36"/>
      <c r="K2360" s="36"/>
    </row>
    <row r="2361" spans="1:11" x14ac:dyDescent="0.3">
      <c r="A2361" s="36"/>
      <c r="B2361" s="36"/>
      <c r="C2361" s="36"/>
      <c r="D2361" s="36"/>
      <c r="E2361" s="36"/>
      <c r="F2361" s="36"/>
      <c r="G2361" s="36"/>
      <c r="H2361" s="36"/>
      <c r="I2361" s="36"/>
      <c r="J2361" s="36"/>
      <c r="K2361" s="36"/>
    </row>
    <row r="2362" spans="1:11" x14ac:dyDescent="0.3">
      <c r="A2362" s="36"/>
      <c r="B2362" s="36"/>
      <c r="C2362" s="36"/>
      <c r="D2362" s="36"/>
      <c r="E2362" s="36"/>
      <c r="F2362" s="36"/>
      <c r="G2362" s="36"/>
      <c r="H2362" s="36"/>
      <c r="I2362" s="36"/>
      <c r="J2362" s="36"/>
      <c r="K2362" s="36"/>
    </row>
    <row r="2363" spans="1:11" x14ac:dyDescent="0.3">
      <c r="A2363" s="36"/>
      <c r="B2363" s="36"/>
      <c r="C2363" s="36"/>
      <c r="D2363" s="36"/>
      <c r="E2363" s="36"/>
      <c r="F2363" s="36"/>
      <c r="G2363" s="36"/>
      <c r="H2363" s="36"/>
      <c r="I2363" s="36"/>
      <c r="J2363" s="36"/>
      <c r="K2363" s="36"/>
    </row>
    <row r="2364" spans="1:11" x14ac:dyDescent="0.3">
      <c r="A2364" s="36"/>
      <c r="B2364" s="36"/>
      <c r="C2364" s="36"/>
      <c r="D2364" s="36"/>
      <c r="E2364" s="36"/>
      <c r="F2364" s="36"/>
      <c r="G2364" s="36"/>
      <c r="H2364" s="36"/>
      <c r="I2364" s="36"/>
      <c r="J2364" s="36"/>
      <c r="K2364" s="36"/>
    </row>
    <row r="2365" spans="1:11" x14ac:dyDescent="0.3">
      <c r="A2365" s="36"/>
      <c r="B2365" s="36"/>
      <c r="C2365" s="36"/>
      <c r="D2365" s="36"/>
      <c r="E2365" s="36"/>
      <c r="F2365" s="36"/>
      <c r="G2365" s="36"/>
      <c r="H2365" s="36"/>
      <c r="I2365" s="36"/>
      <c r="J2365" s="36"/>
      <c r="K2365" s="36"/>
    </row>
    <row r="2366" spans="1:11" x14ac:dyDescent="0.3">
      <c r="A2366" s="36"/>
      <c r="B2366" s="36"/>
      <c r="C2366" s="36"/>
      <c r="D2366" s="36"/>
      <c r="E2366" s="36"/>
      <c r="F2366" s="36"/>
      <c r="G2366" s="36"/>
      <c r="H2366" s="36"/>
      <c r="I2366" s="36"/>
      <c r="J2366" s="36"/>
      <c r="K2366" s="36"/>
    </row>
    <row r="2367" spans="1:11" x14ac:dyDescent="0.3">
      <c r="A2367" s="36"/>
      <c r="B2367" s="36"/>
      <c r="C2367" s="36"/>
      <c r="D2367" s="36"/>
      <c r="E2367" s="36"/>
      <c r="F2367" s="36"/>
      <c r="G2367" s="36"/>
      <c r="H2367" s="36"/>
      <c r="I2367" s="36"/>
      <c r="J2367" s="36"/>
      <c r="K2367" s="36"/>
    </row>
    <row r="2368" spans="1:11" x14ac:dyDescent="0.3">
      <c r="A2368" s="36"/>
      <c r="B2368" s="36"/>
      <c r="C2368" s="36"/>
      <c r="D2368" s="36"/>
      <c r="E2368" s="36"/>
      <c r="F2368" s="36"/>
      <c r="G2368" s="36"/>
      <c r="H2368" s="36"/>
      <c r="I2368" s="36"/>
      <c r="J2368" s="36"/>
      <c r="K2368" s="36"/>
    </row>
    <row r="2369" spans="1:11" x14ac:dyDescent="0.3">
      <c r="A2369" s="36"/>
      <c r="B2369" s="36"/>
      <c r="C2369" s="36"/>
      <c r="D2369" s="36"/>
      <c r="E2369" s="36"/>
      <c r="F2369" s="36"/>
      <c r="G2369" s="36"/>
      <c r="H2369" s="36"/>
      <c r="I2369" s="36"/>
      <c r="J2369" s="36"/>
      <c r="K2369" s="36"/>
    </row>
    <row r="2370" spans="1:11" x14ac:dyDescent="0.3">
      <c r="A2370" s="36"/>
      <c r="B2370" s="36"/>
      <c r="C2370" s="36"/>
      <c r="D2370" s="36"/>
      <c r="E2370" s="36"/>
      <c r="F2370" s="36"/>
      <c r="G2370" s="36"/>
      <c r="H2370" s="36"/>
      <c r="I2370" s="36"/>
      <c r="J2370" s="36"/>
      <c r="K2370" s="36"/>
    </row>
    <row r="2371" spans="1:11" x14ac:dyDescent="0.3">
      <c r="A2371" s="36"/>
      <c r="B2371" s="36"/>
      <c r="C2371" s="36"/>
      <c r="D2371" s="36"/>
      <c r="E2371" s="36"/>
      <c r="F2371" s="36"/>
      <c r="G2371" s="36"/>
      <c r="H2371" s="36"/>
      <c r="I2371" s="36"/>
      <c r="J2371" s="36"/>
      <c r="K2371" s="36"/>
    </row>
    <row r="2372" spans="1:11" x14ac:dyDescent="0.3">
      <c r="A2372" s="36"/>
      <c r="B2372" s="36"/>
      <c r="C2372" s="36"/>
      <c r="D2372" s="36"/>
      <c r="E2372" s="36"/>
      <c r="F2372" s="36"/>
      <c r="G2372" s="36"/>
      <c r="H2372" s="36"/>
      <c r="I2372" s="36"/>
      <c r="J2372" s="36"/>
      <c r="K2372" s="36"/>
    </row>
    <row r="2373" spans="1:11" x14ac:dyDescent="0.3">
      <c r="A2373" s="36"/>
      <c r="B2373" s="36"/>
      <c r="C2373" s="36"/>
      <c r="D2373" s="36"/>
      <c r="E2373" s="36"/>
      <c r="F2373" s="36"/>
      <c r="G2373" s="36"/>
      <c r="H2373" s="36"/>
      <c r="I2373" s="36"/>
      <c r="J2373" s="36"/>
      <c r="K2373" s="36"/>
    </row>
    <row r="2374" spans="1:11" x14ac:dyDescent="0.3">
      <c r="A2374" s="36"/>
      <c r="B2374" s="36"/>
      <c r="C2374" s="36"/>
      <c r="D2374" s="36"/>
      <c r="E2374" s="36"/>
      <c r="F2374" s="36"/>
      <c r="G2374" s="36"/>
      <c r="H2374" s="36"/>
      <c r="I2374" s="36"/>
      <c r="J2374" s="36"/>
      <c r="K2374" s="36"/>
    </row>
    <row r="2375" spans="1:11" x14ac:dyDescent="0.3">
      <c r="A2375" s="36"/>
      <c r="B2375" s="36"/>
      <c r="C2375" s="36"/>
      <c r="D2375" s="36"/>
      <c r="E2375" s="36"/>
      <c r="F2375" s="36"/>
      <c r="G2375" s="36"/>
      <c r="H2375" s="36"/>
      <c r="I2375" s="36"/>
      <c r="J2375" s="36"/>
      <c r="K2375" s="36"/>
    </row>
    <row r="2376" spans="1:11" x14ac:dyDescent="0.3">
      <c r="A2376" s="36"/>
      <c r="B2376" s="36"/>
      <c r="C2376" s="36"/>
      <c r="D2376" s="36"/>
      <c r="E2376" s="36"/>
      <c r="F2376" s="36"/>
      <c r="G2376" s="36"/>
      <c r="H2376" s="36"/>
      <c r="I2376" s="36"/>
      <c r="J2376" s="36"/>
      <c r="K2376" s="36"/>
    </row>
    <row r="2377" spans="1:11" x14ac:dyDescent="0.3">
      <c r="A2377" s="36"/>
      <c r="B2377" s="36"/>
      <c r="C2377" s="36"/>
      <c r="D2377" s="36"/>
      <c r="E2377" s="36"/>
      <c r="F2377" s="36"/>
      <c r="G2377" s="36"/>
      <c r="H2377" s="36"/>
      <c r="I2377" s="36"/>
      <c r="J2377" s="36"/>
      <c r="K2377" s="36"/>
    </row>
    <row r="2378" spans="1:11" x14ac:dyDescent="0.3">
      <c r="A2378" s="36"/>
      <c r="B2378" s="36"/>
      <c r="C2378" s="36"/>
      <c r="D2378" s="36"/>
      <c r="E2378" s="36"/>
      <c r="F2378" s="36"/>
      <c r="G2378" s="36"/>
      <c r="H2378" s="36"/>
      <c r="I2378" s="36"/>
      <c r="J2378" s="36"/>
      <c r="K2378" s="36"/>
    </row>
    <row r="2379" spans="1:11" x14ac:dyDescent="0.3">
      <c r="A2379" s="36"/>
      <c r="B2379" s="36"/>
      <c r="C2379" s="36"/>
      <c r="D2379" s="36"/>
      <c r="E2379" s="36"/>
      <c r="F2379" s="36"/>
      <c r="G2379" s="36"/>
      <c r="H2379" s="36"/>
      <c r="I2379" s="36"/>
      <c r="J2379" s="36"/>
      <c r="K2379" s="36"/>
    </row>
    <row r="2380" spans="1:11" x14ac:dyDescent="0.3">
      <c r="A2380" s="36"/>
      <c r="B2380" s="36"/>
      <c r="C2380" s="36"/>
      <c r="D2380" s="36"/>
      <c r="E2380" s="36"/>
      <c r="F2380" s="36"/>
      <c r="G2380" s="36"/>
      <c r="H2380" s="36"/>
      <c r="I2380" s="36"/>
      <c r="J2380" s="36"/>
      <c r="K2380" s="36"/>
    </row>
    <row r="2381" spans="1:11" x14ac:dyDescent="0.3">
      <c r="A2381" s="36"/>
      <c r="B2381" s="36"/>
      <c r="C2381" s="36"/>
      <c r="D2381" s="36"/>
      <c r="E2381" s="36"/>
      <c r="F2381" s="36"/>
      <c r="G2381" s="36"/>
      <c r="H2381" s="36"/>
      <c r="I2381" s="36"/>
      <c r="J2381" s="36"/>
      <c r="K2381" s="36"/>
    </row>
    <row r="2382" spans="1:11" x14ac:dyDescent="0.3">
      <c r="A2382" s="36"/>
      <c r="B2382" s="36"/>
      <c r="C2382" s="36"/>
      <c r="D2382" s="36"/>
      <c r="E2382" s="36"/>
      <c r="F2382" s="36"/>
      <c r="G2382" s="36"/>
      <c r="H2382" s="36"/>
      <c r="I2382" s="36"/>
      <c r="J2382" s="36"/>
      <c r="K2382" s="36"/>
    </row>
    <row r="2383" spans="1:11" x14ac:dyDescent="0.3">
      <c r="A2383" s="36"/>
      <c r="B2383" s="36"/>
      <c r="C2383" s="36"/>
      <c r="D2383" s="36"/>
      <c r="E2383" s="36"/>
      <c r="F2383" s="36"/>
      <c r="G2383" s="36"/>
      <c r="H2383" s="36"/>
      <c r="I2383" s="36"/>
      <c r="J2383" s="36"/>
      <c r="K2383" s="36"/>
    </row>
    <row r="2384" spans="1:11" x14ac:dyDescent="0.3">
      <c r="A2384" s="36"/>
      <c r="B2384" s="36"/>
      <c r="C2384" s="36"/>
      <c r="D2384" s="36"/>
      <c r="E2384" s="36"/>
      <c r="F2384" s="36"/>
      <c r="G2384" s="36"/>
      <c r="H2384" s="36"/>
      <c r="I2384" s="36"/>
      <c r="J2384" s="36"/>
      <c r="K2384" s="36"/>
    </row>
    <row r="2385" spans="1:11" x14ac:dyDescent="0.3">
      <c r="A2385" s="36"/>
      <c r="B2385" s="36"/>
      <c r="C2385" s="36"/>
      <c r="D2385" s="36"/>
      <c r="E2385" s="36"/>
      <c r="F2385" s="36"/>
      <c r="G2385" s="36"/>
      <c r="H2385" s="36"/>
      <c r="I2385" s="36"/>
      <c r="J2385" s="36"/>
      <c r="K2385" s="36"/>
    </row>
    <row r="2386" spans="1:11" x14ac:dyDescent="0.3">
      <c r="A2386" s="36"/>
      <c r="B2386" s="36"/>
      <c r="C2386" s="36"/>
      <c r="D2386" s="36"/>
      <c r="E2386" s="36"/>
      <c r="F2386" s="36"/>
      <c r="G2386" s="36"/>
      <c r="H2386" s="36"/>
      <c r="I2386" s="36"/>
      <c r="J2386" s="36"/>
      <c r="K2386" s="36"/>
    </row>
    <row r="2387" spans="1:11" x14ac:dyDescent="0.3">
      <c r="A2387" s="36"/>
      <c r="B2387" s="36"/>
      <c r="C2387" s="36"/>
      <c r="D2387" s="36"/>
      <c r="E2387" s="36"/>
      <c r="F2387" s="36"/>
      <c r="G2387" s="36"/>
      <c r="H2387" s="36"/>
      <c r="I2387" s="36"/>
      <c r="J2387" s="36"/>
      <c r="K2387" s="36"/>
    </row>
    <row r="2388" spans="1:11" x14ac:dyDescent="0.3">
      <c r="A2388" s="36"/>
      <c r="B2388" s="36"/>
      <c r="C2388" s="36"/>
      <c r="D2388" s="36"/>
      <c r="E2388" s="36"/>
      <c r="F2388" s="36"/>
      <c r="G2388" s="36"/>
      <c r="H2388" s="36"/>
      <c r="I2388" s="36"/>
      <c r="J2388" s="36"/>
      <c r="K2388" s="36"/>
    </row>
    <row r="2389" spans="1:11" x14ac:dyDescent="0.3">
      <c r="A2389" s="36"/>
      <c r="B2389" s="36"/>
      <c r="C2389" s="36"/>
      <c r="D2389" s="36"/>
      <c r="E2389" s="36"/>
      <c r="F2389" s="36"/>
      <c r="G2389" s="36"/>
      <c r="H2389" s="36"/>
      <c r="I2389" s="36"/>
      <c r="J2389" s="36"/>
      <c r="K2389" s="36"/>
    </row>
    <row r="2390" spans="1:11" x14ac:dyDescent="0.3">
      <c r="A2390" s="36"/>
      <c r="B2390" s="36"/>
      <c r="C2390" s="36"/>
      <c r="D2390" s="36"/>
      <c r="E2390" s="36"/>
      <c r="F2390" s="36"/>
      <c r="G2390" s="36"/>
      <c r="H2390" s="36"/>
      <c r="I2390" s="36"/>
      <c r="J2390" s="36"/>
      <c r="K2390" s="36"/>
    </row>
    <row r="2391" spans="1:11" x14ac:dyDescent="0.3">
      <c r="A2391" s="36"/>
      <c r="B2391" s="36"/>
      <c r="C2391" s="36"/>
      <c r="D2391" s="36"/>
      <c r="E2391" s="36"/>
      <c r="F2391" s="36"/>
      <c r="G2391" s="36"/>
      <c r="H2391" s="36"/>
      <c r="I2391" s="36"/>
      <c r="J2391" s="36"/>
      <c r="K2391" s="36"/>
    </row>
    <row r="2392" spans="1:11" x14ac:dyDescent="0.3">
      <c r="A2392" s="36"/>
      <c r="B2392" s="36"/>
      <c r="C2392" s="36"/>
      <c r="D2392" s="36"/>
      <c r="E2392" s="36"/>
      <c r="F2392" s="36"/>
      <c r="G2392" s="36"/>
      <c r="H2392" s="36"/>
      <c r="I2392" s="36"/>
      <c r="J2392" s="36"/>
      <c r="K2392" s="36"/>
    </row>
    <row r="2393" spans="1:11" x14ac:dyDescent="0.3">
      <c r="A2393" s="36"/>
      <c r="B2393" s="36"/>
      <c r="C2393" s="36"/>
      <c r="D2393" s="36"/>
      <c r="E2393" s="36"/>
      <c r="F2393" s="36"/>
      <c r="G2393" s="36"/>
      <c r="H2393" s="36"/>
      <c r="I2393" s="36"/>
      <c r="J2393" s="36"/>
      <c r="K2393" s="36"/>
    </row>
    <row r="2394" spans="1:11" x14ac:dyDescent="0.3">
      <c r="A2394" s="36"/>
      <c r="B2394" s="36"/>
      <c r="C2394" s="36"/>
      <c r="D2394" s="36"/>
      <c r="E2394" s="36"/>
      <c r="F2394" s="36"/>
      <c r="G2394" s="36"/>
      <c r="H2394" s="36"/>
      <c r="I2394" s="36"/>
      <c r="J2394" s="36"/>
      <c r="K2394" s="36"/>
    </row>
    <row r="2395" spans="1:11" x14ac:dyDescent="0.3">
      <c r="A2395" s="36"/>
      <c r="B2395" s="36"/>
      <c r="C2395" s="36"/>
      <c r="D2395" s="36"/>
      <c r="E2395" s="36"/>
      <c r="F2395" s="36"/>
      <c r="G2395" s="36"/>
      <c r="H2395" s="36"/>
      <c r="I2395" s="36"/>
      <c r="J2395" s="36"/>
      <c r="K2395" s="36"/>
    </row>
    <row r="2396" spans="1:11" x14ac:dyDescent="0.3">
      <c r="A2396" s="36"/>
      <c r="B2396" s="36"/>
      <c r="C2396" s="36"/>
      <c r="D2396" s="36"/>
      <c r="E2396" s="36"/>
      <c r="F2396" s="36"/>
      <c r="G2396" s="36"/>
      <c r="H2396" s="36"/>
      <c r="I2396" s="36"/>
      <c r="J2396" s="36"/>
      <c r="K2396" s="36"/>
    </row>
    <row r="2397" spans="1:11" x14ac:dyDescent="0.3">
      <c r="A2397" s="36"/>
      <c r="B2397" s="36"/>
      <c r="C2397" s="36"/>
      <c r="D2397" s="36"/>
      <c r="E2397" s="36"/>
      <c r="F2397" s="36"/>
      <c r="G2397" s="36"/>
      <c r="H2397" s="36"/>
      <c r="I2397" s="36"/>
      <c r="J2397" s="36"/>
      <c r="K2397" s="36"/>
    </row>
    <row r="2398" spans="1:11" x14ac:dyDescent="0.3">
      <c r="A2398" s="36"/>
      <c r="B2398" s="36"/>
      <c r="C2398" s="36"/>
      <c r="D2398" s="36"/>
      <c r="E2398" s="36"/>
      <c r="F2398" s="36"/>
      <c r="G2398" s="36"/>
      <c r="H2398" s="36"/>
      <c r="I2398" s="36"/>
      <c r="J2398" s="36"/>
      <c r="K2398" s="36"/>
    </row>
    <row r="2399" spans="1:11" x14ac:dyDescent="0.3">
      <c r="A2399" s="36"/>
      <c r="B2399" s="36"/>
      <c r="C2399" s="36"/>
      <c r="D2399" s="36"/>
      <c r="E2399" s="36"/>
      <c r="F2399" s="36"/>
      <c r="G2399" s="36"/>
      <c r="H2399" s="36"/>
      <c r="I2399" s="36"/>
      <c r="J2399" s="36"/>
      <c r="K2399" s="36"/>
    </row>
    <row r="2400" spans="1:11" x14ac:dyDescent="0.3">
      <c r="A2400" s="36"/>
      <c r="B2400" s="36"/>
      <c r="C2400" s="36"/>
      <c r="D2400" s="36"/>
      <c r="E2400" s="36"/>
      <c r="F2400" s="36"/>
      <c r="G2400" s="36"/>
      <c r="H2400" s="36"/>
      <c r="I2400" s="36"/>
      <c r="J2400" s="36"/>
      <c r="K2400" s="36"/>
    </row>
    <row r="2401" spans="1:11" x14ac:dyDescent="0.3">
      <c r="A2401" s="36"/>
      <c r="B2401" s="36"/>
      <c r="C2401" s="36"/>
      <c r="D2401" s="36"/>
      <c r="E2401" s="36"/>
      <c r="F2401" s="36"/>
      <c r="G2401" s="36"/>
      <c r="H2401" s="36"/>
      <c r="I2401" s="36"/>
      <c r="J2401" s="36"/>
      <c r="K2401" s="36"/>
    </row>
    <row r="2402" spans="1:11" x14ac:dyDescent="0.3">
      <c r="A2402" s="36"/>
      <c r="B2402" s="36"/>
      <c r="C2402" s="36"/>
      <c r="D2402" s="36"/>
      <c r="E2402" s="36"/>
      <c r="F2402" s="36"/>
      <c r="G2402" s="36"/>
      <c r="H2402" s="36"/>
      <c r="I2402" s="36"/>
      <c r="J2402" s="36"/>
      <c r="K2402" s="36"/>
    </row>
    <row r="2403" spans="1:11" x14ac:dyDescent="0.3">
      <c r="A2403" s="36"/>
      <c r="B2403" s="36"/>
      <c r="C2403" s="36"/>
      <c r="D2403" s="36"/>
      <c r="E2403" s="36"/>
      <c r="F2403" s="36"/>
      <c r="G2403" s="36"/>
      <c r="H2403" s="36"/>
      <c r="I2403" s="36"/>
      <c r="J2403" s="36"/>
      <c r="K2403" s="36"/>
    </row>
    <row r="2404" spans="1:11" x14ac:dyDescent="0.3">
      <c r="A2404" s="36"/>
      <c r="B2404" s="36"/>
      <c r="C2404" s="36"/>
      <c r="D2404" s="36"/>
      <c r="E2404" s="36"/>
      <c r="F2404" s="36"/>
      <c r="G2404" s="36"/>
      <c r="H2404" s="36"/>
      <c r="I2404" s="36"/>
      <c r="J2404" s="36"/>
      <c r="K2404" s="36"/>
    </row>
    <row r="2405" spans="1:11" x14ac:dyDescent="0.3">
      <c r="A2405" s="36"/>
      <c r="B2405" s="36"/>
      <c r="C2405" s="36"/>
      <c r="D2405" s="36"/>
      <c r="E2405" s="36"/>
      <c r="F2405" s="36"/>
      <c r="G2405" s="36"/>
      <c r="H2405" s="36"/>
      <c r="I2405" s="36"/>
      <c r="J2405" s="36"/>
      <c r="K2405" s="36"/>
    </row>
    <row r="2406" spans="1:11" x14ac:dyDescent="0.3">
      <c r="A2406" s="36"/>
      <c r="B2406" s="36"/>
      <c r="C2406" s="36"/>
      <c r="D2406" s="36"/>
      <c r="E2406" s="36"/>
      <c r="F2406" s="36"/>
      <c r="G2406" s="36"/>
      <c r="H2406" s="36"/>
      <c r="I2406" s="36"/>
      <c r="J2406" s="36"/>
      <c r="K2406" s="36"/>
    </row>
    <row r="2407" spans="1:11" x14ac:dyDescent="0.3">
      <c r="A2407" s="36"/>
      <c r="B2407" s="36"/>
      <c r="C2407" s="36"/>
      <c r="D2407" s="36"/>
      <c r="E2407" s="36"/>
      <c r="F2407" s="36"/>
      <c r="G2407" s="36"/>
      <c r="H2407" s="36"/>
      <c r="I2407" s="36"/>
      <c r="J2407" s="36"/>
      <c r="K2407" s="36"/>
    </row>
    <row r="2408" spans="1:11" x14ac:dyDescent="0.3">
      <c r="A2408" s="36"/>
      <c r="B2408" s="36"/>
      <c r="C2408" s="36"/>
      <c r="D2408" s="36"/>
      <c r="E2408" s="36"/>
      <c r="F2408" s="36"/>
      <c r="G2408" s="36"/>
      <c r="H2408" s="36"/>
      <c r="I2408" s="36"/>
      <c r="J2408" s="36"/>
      <c r="K2408" s="36"/>
    </row>
    <row r="2409" spans="1:11" x14ac:dyDescent="0.3">
      <c r="A2409" s="36"/>
      <c r="B2409" s="36"/>
      <c r="C2409" s="36"/>
      <c r="D2409" s="36"/>
      <c r="E2409" s="36"/>
      <c r="F2409" s="36"/>
      <c r="G2409" s="36"/>
      <c r="H2409" s="36"/>
      <c r="I2409" s="36"/>
      <c r="J2409" s="36"/>
      <c r="K2409" s="36"/>
    </row>
    <row r="2410" spans="1:11" x14ac:dyDescent="0.3">
      <c r="A2410" s="36"/>
      <c r="B2410" s="36"/>
      <c r="C2410" s="36"/>
      <c r="D2410" s="36"/>
      <c r="E2410" s="36"/>
      <c r="F2410" s="36"/>
      <c r="G2410" s="36"/>
      <c r="H2410" s="36"/>
      <c r="I2410" s="36"/>
      <c r="J2410" s="36"/>
      <c r="K2410" s="36"/>
    </row>
    <row r="2411" spans="1:11" x14ac:dyDescent="0.3">
      <c r="A2411" s="36"/>
      <c r="B2411" s="36"/>
      <c r="C2411" s="36"/>
      <c r="D2411" s="36"/>
      <c r="E2411" s="36"/>
      <c r="F2411" s="36"/>
      <c r="G2411" s="36"/>
      <c r="H2411" s="36"/>
      <c r="I2411" s="36"/>
      <c r="J2411" s="36"/>
      <c r="K2411" s="36"/>
    </row>
    <row r="2412" spans="1:11" x14ac:dyDescent="0.3">
      <c r="A2412" s="36"/>
      <c r="B2412" s="36"/>
      <c r="C2412" s="36"/>
      <c r="D2412" s="36"/>
      <c r="E2412" s="36"/>
      <c r="F2412" s="36"/>
      <c r="G2412" s="36"/>
      <c r="H2412" s="36"/>
      <c r="I2412" s="36"/>
      <c r="J2412" s="36"/>
      <c r="K2412" s="36"/>
    </row>
    <row r="2413" spans="1:11" x14ac:dyDescent="0.3">
      <c r="A2413" s="36"/>
      <c r="B2413" s="36"/>
      <c r="C2413" s="36"/>
      <c r="D2413" s="36"/>
      <c r="E2413" s="36"/>
      <c r="F2413" s="36"/>
      <c r="G2413" s="36"/>
      <c r="H2413" s="36"/>
      <c r="I2413" s="36"/>
      <c r="J2413" s="36"/>
      <c r="K2413" s="36"/>
    </row>
    <row r="2414" spans="1:11" x14ac:dyDescent="0.3">
      <c r="A2414" s="36"/>
      <c r="B2414" s="36"/>
      <c r="C2414" s="36"/>
      <c r="D2414" s="36"/>
      <c r="E2414" s="36"/>
      <c r="F2414" s="36"/>
      <c r="G2414" s="36"/>
      <c r="H2414" s="36"/>
      <c r="I2414" s="36"/>
      <c r="J2414" s="36"/>
      <c r="K2414" s="36"/>
    </row>
    <row r="2415" spans="1:11" x14ac:dyDescent="0.3">
      <c r="A2415" s="36"/>
      <c r="B2415" s="36"/>
      <c r="C2415" s="36"/>
      <c r="D2415" s="36"/>
      <c r="E2415" s="36"/>
      <c r="F2415" s="36"/>
      <c r="G2415" s="36"/>
      <c r="H2415" s="36"/>
      <c r="I2415" s="36"/>
      <c r="J2415" s="36"/>
      <c r="K2415" s="36"/>
    </row>
    <row r="2416" spans="1:11" x14ac:dyDescent="0.3">
      <c r="A2416" s="36"/>
      <c r="B2416" s="36"/>
      <c r="C2416" s="36"/>
      <c r="D2416" s="36"/>
      <c r="E2416" s="36"/>
      <c r="F2416" s="36"/>
      <c r="G2416" s="36"/>
      <c r="H2416" s="36"/>
      <c r="I2416" s="36"/>
      <c r="J2416" s="36"/>
      <c r="K2416" s="36"/>
    </row>
    <row r="2417" spans="1:11" x14ac:dyDescent="0.3">
      <c r="A2417" s="36"/>
      <c r="B2417" s="36"/>
      <c r="C2417" s="36"/>
      <c r="D2417" s="36"/>
      <c r="E2417" s="36"/>
      <c r="F2417" s="36"/>
      <c r="G2417" s="36"/>
      <c r="H2417" s="36"/>
      <c r="I2417" s="36"/>
      <c r="J2417" s="36"/>
      <c r="K2417" s="36"/>
    </row>
    <row r="2418" spans="1:11" x14ac:dyDescent="0.3">
      <c r="A2418" s="36"/>
      <c r="B2418" s="36"/>
      <c r="C2418" s="36"/>
      <c r="D2418" s="36"/>
      <c r="E2418" s="36"/>
      <c r="F2418" s="36"/>
      <c r="G2418" s="36"/>
      <c r="H2418" s="36"/>
      <c r="I2418" s="36"/>
      <c r="J2418" s="36"/>
      <c r="K2418" s="36"/>
    </row>
    <row r="2419" spans="1:11" x14ac:dyDescent="0.3">
      <c r="A2419" s="36"/>
      <c r="B2419" s="36"/>
      <c r="C2419" s="36"/>
      <c r="D2419" s="36"/>
      <c r="E2419" s="36"/>
      <c r="F2419" s="36"/>
      <c r="G2419" s="36"/>
      <c r="H2419" s="36"/>
      <c r="I2419" s="36"/>
      <c r="J2419" s="36"/>
      <c r="K2419" s="36"/>
    </row>
    <row r="2420" spans="1:11" x14ac:dyDescent="0.3">
      <c r="A2420" s="36"/>
      <c r="B2420" s="36"/>
      <c r="C2420" s="36"/>
      <c r="D2420" s="36"/>
      <c r="E2420" s="36"/>
      <c r="F2420" s="36"/>
      <c r="G2420" s="36"/>
      <c r="H2420" s="36"/>
      <c r="I2420" s="36"/>
      <c r="J2420" s="36"/>
      <c r="K2420" s="36"/>
    </row>
    <row r="2421" spans="1:11" x14ac:dyDescent="0.3">
      <c r="A2421" s="36"/>
      <c r="B2421" s="36"/>
      <c r="C2421" s="36"/>
      <c r="D2421" s="36"/>
      <c r="E2421" s="36"/>
      <c r="F2421" s="36"/>
      <c r="G2421" s="36"/>
      <c r="H2421" s="36"/>
      <c r="I2421" s="36"/>
      <c r="J2421" s="36"/>
      <c r="K2421" s="36"/>
    </row>
    <row r="2422" spans="1:11" x14ac:dyDescent="0.3">
      <c r="A2422" s="36"/>
      <c r="B2422" s="36"/>
      <c r="C2422" s="36"/>
      <c r="D2422" s="36"/>
      <c r="E2422" s="36"/>
      <c r="F2422" s="36"/>
      <c r="G2422" s="36"/>
      <c r="H2422" s="36"/>
      <c r="I2422" s="36"/>
      <c r="J2422" s="36"/>
      <c r="K2422" s="36"/>
    </row>
    <row r="2423" spans="1:11" x14ac:dyDescent="0.3">
      <c r="A2423" s="36"/>
      <c r="B2423" s="36"/>
      <c r="C2423" s="36"/>
      <c r="D2423" s="36"/>
      <c r="E2423" s="36"/>
      <c r="F2423" s="36"/>
      <c r="G2423" s="36"/>
      <c r="H2423" s="36"/>
      <c r="I2423" s="36"/>
      <c r="J2423" s="36"/>
      <c r="K2423" s="36"/>
    </row>
    <row r="2424" spans="1:11" x14ac:dyDescent="0.3">
      <c r="A2424" s="36"/>
      <c r="B2424" s="36"/>
      <c r="C2424" s="36"/>
      <c r="D2424" s="36"/>
      <c r="E2424" s="36"/>
      <c r="F2424" s="36"/>
      <c r="G2424" s="36"/>
      <c r="H2424" s="36"/>
      <c r="I2424" s="36"/>
      <c r="J2424" s="36"/>
      <c r="K2424" s="36"/>
    </row>
    <row r="2425" spans="1:11" x14ac:dyDescent="0.3">
      <c r="A2425" s="36"/>
      <c r="B2425" s="36"/>
      <c r="C2425" s="36"/>
      <c r="D2425" s="36"/>
      <c r="E2425" s="36"/>
      <c r="F2425" s="36"/>
      <c r="G2425" s="36"/>
      <c r="H2425" s="36"/>
      <c r="I2425" s="36"/>
      <c r="J2425" s="36"/>
      <c r="K2425" s="36"/>
    </row>
    <row r="2426" spans="1:11" x14ac:dyDescent="0.3">
      <c r="A2426" s="36"/>
      <c r="B2426" s="36"/>
      <c r="C2426" s="36"/>
      <c r="D2426" s="36"/>
      <c r="E2426" s="36"/>
      <c r="F2426" s="36"/>
      <c r="G2426" s="36"/>
      <c r="H2426" s="36"/>
      <c r="I2426" s="36"/>
      <c r="J2426" s="36"/>
      <c r="K2426" s="36"/>
    </row>
    <row r="2427" spans="1:11" x14ac:dyDescent="0.3">
      <c r="A2427" s="36"/>
      <c r="B2427" s="36"/>
      <c r="C2427" s="36"/>
      <c r="D2427" s="36"/>
      <c r="E2427" s="36"/>
      <c r="F2427" s="36"/>
      <c r="G2427" s="36"/>
      <c r="H2427" s="36"/>
      <c r="I2427" s="36"/>
      <c r="J2427" s="36"/>
      <c r="K2427" s="36"/>
    </row>
    <row r="2428" spans="1:11" x14ac:dyDescent="0.3">
      <c r="A2428" s="36"/>
      <c r="B2428" s="36"/>
      <c r="C2428" s="36"/>
      <c r="D2428" s="36"/>
      <c r="E2428" s="36"/>
      <c r="F2428" s="36"/>
      <c r="G2428" s="36"/>
      <c r="H2428" s="36"/>
      <c r="I2428" s="36"/>
      <c r="J2428" s="36"/>
      <c r="K2428" s="36"/>
    </row>
    <row r="2429" spans="1:11" x14ac:dyDescent="0.3">
      <c r="A2429" s="36"/>
      <c r="B2429" s="36"/>
      <c r="C2429" s="36"/>
      <c r="D2429" s="36"/>
      <c r="E2429" s="36"/>
      <c r="F2429" s="36"/>
      <c r="G2429" s="36"/>
      <c r="H2429" s="36"/>
      <c r="I2429" s="36"/>
      <c r="J2429" s="36"/>
      <c r="K2429" s="36"/>
    </row>
    <row r="2430" spans="1:11" x14ac:dyDescent="0.3">
      <c r="A2430" s="36"/>
      <c r="B2430" s="36"/>
      <c r="C2430" s="36"/>
      <c r="D2430" s="36"/>
      <c r="E2430" s="36"/>
      <c r="F2430" s="36"/>
      <c r="G2430" s="36"/>
      <c r="H2430" s="36"/>
      <c r="I2430" s="36"/>
      <c r="J2430" s="36"/>
      <c r="K2430" s="36"/>
    </row>
    <row r="2431" spans="1:11" x14ac:dyDescent="0.3">
      <c r="A2431" s="36"/>
      <c r="B2431" s="36"/>
      <c r="C2431" s="36"/>
      <c r="D2431" s="36"/>
      <c r="E2431" s="36"/>
      <c r="F2431" s="36"/>
      <c r="G2431" s="36"/>
      <c r="H2431" s="36"/>
      <c r="I2431" s="36"/>
      <c r="J2431" s="36"/>
      <c r="K2431" s="36"/>
    </row>
    <row r="2432" spans="1:11" x14ac:dyDescent="0.3">
      <c r="A2432" s="36"/>
      <c r="B2432" s="36"/>
      <c r="C2432" s="36"/>
      <c r="D2432" s="36"/>
      <c r="E2432" s="36"/>
      <c r="F2432" s="36"/>
      <c r="G2432" s="36"/>
      <c r="H2432" s="36"/>
      <c r="I2432" s="36"/>
      <c r="J2432" s="36"/>
      <c r="K2432" s="36"/>
    </row>
    <row r="2433" spans="1:11" x14ac:dyDescent="0.3">
      <c r="A2433" s="36"/>
      <c r="B2433" s="36"/>
      <c r="C2433" s="36"/>
      <c r="D2433" s="36"/>
      <c r="E2433" s="36"/>
      <c r="F2433" s="36"/>
      <c r="G2433" s="36"/>
      <c r="H2433" s="36"/>
      <c r="I2433" s="36"/>
      <c r="J2433" s="36"/>
      <c r="K2433" s="36"/>
    </row>
    <row r="2434" spans="1:11" x14ac:dyDescent="0.3">
      <c r="A2434" s="36"/>
      <c r="B2434" s="36"/>
      <c r="C2434" s="36"/>
      <c r="D2434" s="36"/>
      <c r="E2434" s="36"/>
      <c r="F2434" s="36"/>
      <c r="G2434" s="36"/>
      <c r="H2434" s="36"/>
      <c r="I2434" s="36"/>
      <c r="J2434" s="36"/>
      <c r="K2434" s="36"/>
    </row>
    <row r="2435" spans="1:11" x14ac:dyDescent="0.3">
      <c r="A2435" s="36"/>
      <c r="B2435" s="36"/>
      <c r="C2435" s="36"/>
      <c r="D2435" s="36"/>
      <c r="E2435" s="36"/>
      <c r="F2435" s="36"/>
      <c r="G2435" s="36"/>
      <c r="H2435" s="36"/>
      <c r="I2435" s="36"/>
      <c r="J2435" s="36"/>
      <c r="K2435" s="36"/>
    </row>
    <row r="2436" spans="1:11" x14ac:dyDescent="0.3">
      <c r="A2436" s="36"/>
      <c r="B2436" s="36"/>
      <c r="C2436" s="36"/>
      <c r="D2436" s="36"/>
      <c r="E2436" s="36"/>
      <c r="F2436" s="36"/>
      <c r="G2436" s="36"/>
      <c r="H2436" s="36"/>
      <c r="I2436" s="36"/>
      <c r="J2436" s="36"/>
      <c r="K2436" s="36"/>
    </row>
    <row r="2437" spans="1:11" x14ac:dyDescent="0.3">
      <c r="A2437" s="36"/>
      <c r="B2437" s="36"/>
      <c r="C2437" s="36"/>
      <c r="D2437" s="36"/>
      <c r="E2437" s="36"/>
      <c r="F2437" s="36"/>
      <c r="G2437" s="36"/>
      <c r="H2437" s="36"/>
      <c r="I2437" s="36"/>
      <c r="J2437" s="36"/>
      <c r="K2437" s="36"/>
    </row>
    <row r="2438" spans="1:11" x14ac:dyDescent="0.3">
      <c r="A2438" s="36"/>
      <c r="B2438" s="36"/>
      <c r="C2438" s="36"/>
      <c r="D2438" s="36"/>
      <c r="E2438" s="36"/>
      <c r="F2438" s="36"/>
      <c r="G2438" s="36"/>
      <c r="H2438" s="36"/>
      <c r="I2438" s="36"/>
      <c r="J2438" s="36"/>
      <c r="K2438" s="36"/>
    </row>
    <row r="2439" spans="1:11" x14ac:dyDescent="0.3">
      <c r="A2439" s="36"/>
      <c r="B2439" s="36"/>
      <c r="C2439" s="36"/>
      <c r="D2439" s="36"/>
      <c r="E2439" s="36"/>
      <c r="F2439" s="36"/>
      <c r="G2439" s="36"/>
      <c r="H2439" s="36"/>
      <c r="I2439" s="36"/>
      <c r="J2439" s="36"/>
      <c r="K2439" s="36"/>
    </row>
    <row r="2440" spans="1:11" x14ac:dyDescent="0.3">
      <c r="A2440" s="36"/>
      <c r="B2440" s="36"/>
      <c r="C2440" s="36"/>
      <c r="D2440" s="36"/>
      <c r="E2440" s="36"/>
      <c r="F2440" s="36"/>
      <c r="G2440" s="36"/>
      <c r="H2440" s="36"/>
      <c r="I2440" s="36"/>
      <c r="J2440" s="36"/>
      <c r="K2440" s="36"/>
    </row>
    <row r="2441" spans="1:11" x14ac:dyDescent="0.3">
      <c r="A2441" s="36"/>
      <c r="B2441" s="36"/>
      <c r="C2441" s="36"/>
      <c r="D2441" s="36"/>
      <c r="E2441" s="36"/>
      <c r="F2441" s="36"/>
      <c r="G2441" s="36"/>
      <c r="H2441" s="36"/>
      <c r="I2441" s="36"/>
      <c r="J2441" s="36"/>
      <c r="K2441" s="36"/>
    </row>
    <row r="2442" spans="1:11" x14ac:dyDescent="0.3">
      <c r="A2442" s="36"/>
      <c r="B2442" s="36"/>
      <c r="C2442" s="36"/>
      <c r="D2442" s="36"/>
      <c r="E2442" s="36"/>
      <c r="F2442" s="36"/>
      <c r="G2442" s="36"/>
      <c r="H2442" s="36"/>
      <c r="I2442" s="36"/>
      <c r="J2442" s="36"/>
      <c r="K2442" s="36"/>
    </row>
    <row r="2443" spans="1:11" x14ac:dyDescent="0.3">
      <c r="A2443" s="36"/>
      <c r="B2443" s="36"/>
      <c r="C2443" s="36"/>
      <c r="D2443" s="36"/>
      <c r="E2443" s="36"/>
      <c r="F2443" s="36"/>
      <c r="G2443" s="36"/>
      <c r="H2443" s="36"/>
      <c r="I2443" s="36"/>
      <c r="J2443" s="36"/>
      <c r="K2443" s="36"/>
    </row>
    <row r="2444" spans="1:11" x14ac:dyDescent="0.3">
      <c r="A2444" s="36"/>
      <c r="B2444" s="36"/>
      <c r="C2444" s="36"/>
      <c r="D2444" s="36"/>
      <c r="E2444" s="36"/>
      <c r="F2444" s="36"/>
      <c r="G2444" s="36"/>
      <c r="H2444" s="36"/>
      <c r="I2444" s="36"/>
      <c r="J2444" s="36"/>
      <c r="K2444" s="36"/>
    </row>
    <row r="2445" spans="1:11" x14ac:dyDescent="0.3">
      <c r="A2445" s="36"/>
      <c r="B2445" s="36"/>
      <c r="C2445" s="36"/>
      <c r="D2445" s="36"/>
      <c r="E2445" s="36"/>
      <c r="F2445" s="36"/>
      <c r="G2445" s="36"/>
      <c r="H2445" s="36"/>
      <c r="I2445" s="36"/>
      <c r="J2445" s="36"/>
      <c r="K2445" s="36"/>
    </row>
    <row r="2446" spans="1:11" x14ac:dyDescent="0.3">
      <c r="A2446" s="36"/>
      <c r="B2446" s="36"/>
      <c r="C2446" s="36"/>
      <c r="D2446" s="36"/>
      <c r="E2446" s="36"/>
      <c r="F2446" s="36"/>
      <c r="G2446" s="36"/>
      <c r="H2446" s="36"/>
      <c r="I2446" s="36"/>
      <c r="J2446" s="36"/>
      <c r="K2446" s="36"/>
    </row>
    <row r="2447" spans="1:11" x14ac:dyDescent="0.3">
      <c r="A2447" s="36"/>
      <c r="B2447" s="36"/>
      <c r="C2447" s="36"/>
      <c r="D2447" s="36"/>
      <c r="E2447" s="36"/>
      <c r="F2447" s="36"/>
      <c r="G2447" s="36"/>
      <c r="H2447" s="36"/>
      <c r="I2447" s="36"/>
      <c r="J2447" s="36"/>
      <c r="K2447" s="36"/>
    </row>
    <row r="2448" spans="1:11" x14ac:dyDescent="0.3">
      <c r="A2448" s="36"/>
      <c r="B2448" s="36"/>
      <c r="C2448" s="36"/>
      <c r="D2448" s="36"/>
      <c r="E2448" s="36"/>
      <c r="F2448" s="36"/>
      <c r="G2448" s="36"/>
      <c r="H2448" s="36"/>
      <c r="I2448" s="36"/>
      <c r="J2448" s="36"/>
      <c r="K2448" s="36"/>
    </row>
    <row r="2449" spans="1:11" x14ac:dyDescent="0.3">
      <c r="A2449" s="36"/>
      <c r="B2449" s="36"/>
      <c r="C2449" s="36"/>
      <c r="D2449" s="36"/>
      <c r="E2449" s="36"/>
      <c r="F2449" s="36"/>
      <c r="G2449" s="36"/>
      <c r="H2449" s="36"/>
      <c r="I2449" s="36"/>
      <c r="J2449" s="36"/>
      <c r="K2449" s="36"/>
    </row>
    <row r="2450" spans="1:11" x14ac:dyDescent="0.3">
      <c r="A2450" s="36"/>
      <c r="B2450" s="36"/>
      <c r="C2450" s="36"/>
      <c r="D2450" s="36"/>
      <c r="E2450" s="36"/>
      <c r="F2450" s="36"/>
      <c r="G2450" s="36"/>
      <c r="H2450" s="36"/>
      <c r="I2450" s="36"/>
      <c r="J2450" s="36"/>
      <c r="K2450" s="36"/>
    </row>
    <row r="2451" spans="1:11" x14ac:dyDescent="0.3">
      <c r="A2451" s="36"/>
      <c r="B2451" s="36"/>
      <c r="C2451" s="36"/>
      <c r="D2451" s="36"/>
      <c r="E2451" s="36"/>
      <c r="F2451" s="36"/>
      <c r="G2451" s="36"/>
      <c r="H2451" s="36"/>
      <c r="I2451" s="36"/>
      <c r="J2451" s="36"/>
      <c r="K2451" s="36"/>
    </row>
    <row r="2452" spans="1:11" x14ac:dyDescent="0.3">
      <c r="A2452" s="36"/>
      <c r="B2452" s="36"/>
      <c r="C2452" s="36"/>
      <c r="D2452" s="36"/>
      <c r="E2452" s="36"/>
      <c r="F2452" s="36"/>
      <c r="G2452" s="36"/>
      <c r="H2452" s="36"/>
      <c r="I2452" s="36"/>
      <c r="J2452" s="36"/>
      <c r="K2452" s="36"/>
    </row>
    <row r="2453" spans="1:11" x14ac:dyDescent="0.3">
      <c r="A2453" s="36"/>
      <c r="B2453" s="36"/>
      <c r="C2453" s="36"/>
      <c r="D2453" s="36"/>
      <c r="E2453" s="36"/>
      <c r="F2453" s="36"/>
      <c r="G2453" s="36"/>
      <c r="H2453" s="36"/>
      <c r="I2453" s="36"/>
      <c r="J2453" s="36"/>
      <c r="K2453" s="36"/>
    </row>
    <row r="2454" spans="1:11" x14ac:dyDescent="0.3">
      <c r="A2454" s="36"/>
      <c r="B2454" s="36"/>
      <c r="C2454" s="36"/>
      <c r="D2454" s="36"/>
      <c r="E2454" s="36"/>
      <c r="F2454" s="36"/>
      <c r="G2454" s="36"/>
      <c r="H2454" s="36"/>
      <c r="I2454" s="36"/>
      <c r="J2454" s="36"/>
      <c r="K2454" s="36"/>
    </row>
    <row r="2455" spans="1:11" x14ac:dyDescent="0.3">
      <c r="A2455" s="36"/>
      <c r="B2455" s="36"/>
      <c r="C2455" s="36"/>
      <c r="D2455" s="36"/>
      <c r="E2455" s="36"/>
      <c r="F2455" s="36"/>
      <c r="G2455" s="36"/>
      <c r="H2455" s="36"/>
      <c r="I2455" s="36"/>
      <c r="J2455" s="36"/>
      <c r="K2455" s="36"/>
    </row>
    <row r="2456" spans="1:11" x14ac:dyDescent="0.3">
      <c r="A2456" s="36"/>
      <c r="B2456" s="36"/>
      <c r="C2456" s="36"/>
      <c r="D2456" s="36"/>
      <c r="E2456" s="36"/>
      <c r="F2456" s="36"/>
      <c r="G2456" s="36"/>
      <c r="H2456" s="36"/>
      <c r="I2456" s="36"/>
      <c r="J2456" s="36"/>
      <c r="K2456" s="36"/>
    </row>
    <row r="2457" spans="1:11" x14ac:dyDescent="0.3">
      <c r="A2457" s="36"/>
      <c r="B2457" s="36"/>
      <c r="C2457" s="36"/>
      <c r="D2457" s="36"/>
      <c r="E2457" s="36"/>
      <c r="F2457" s="36"/>
      <c r="G2457" s="36"/>
      <c r="H2457" s="36"/>
      <c r="I2457" s="36"/>
      <c r="J2457" s="36"/>
      <c r="K2457" s="36"/>
    </row>
    <row r="2458" spans="1:11" x14ac:dyDescent="0.3">
      <c r="A2458" s="36"/>
      <c r="B2458" s="36"/>
      <c r="C2458" s="36"/>
      <c r="D2458" s="36"/>
      <c r="E2458" s="36"/>
      <c r="F2458" s="36"/>
      <c r="G2458" s="36"/>
      <c r="H2458" s="36"/>
      <c r="I2458" s="36"/>
      <c r="J2458" s="36"/>
      <c r="K2458" s="36"/>
    </row>
    <row r="2459" spans="1:11" x14ac:dyDescent="0.3">
      <c r="A2459" s="36"/>
      <c r="B2459" s="36"/>
      <c r="C2459" s="36"/>
      <c r="D2459" s="36"/>
      <c r="E2459" s="36"/>
      <c r="F2459" s="36"/>
      <c r="G2459" s="36"/>
      <c r="H2459" s="36"/>
      <c r="I2459" s="36"/>
      <c r="J2459" s="36"/>
      <c r="K2459" s="36"/>
    </row>
    <row r="2460" spans="1:11" x14ac:dyDescent="0.3">
      <c r="A2460" s="36"/>
      <c r="B2460" s="36"/>
      <c r="C2460" s="36"/>
      <c r="D2460" s="36"/>
      <c r="E2460" s="36"/>
      <c r="F2460" s="36"/>
      <c r="G2460" s="36"/>
      <c r="H2460" s="36"/>
      <c r="I2460" s="36"/>
      <c r="J2460" s="36"/>
      <c r="K2460" s="36"/>
    </row>
    <row r="2461" spans="1:11" x14ac:dyDescent="0.3">
      <c r="A2461" s="36"/>
      <c r="B2461" s="36"/>
      <c r="C2461" s="36"/>
      <c r="D2461" s="36"/>
      <c r="E2461" s="36"/>
      <c r="F2461" s="36"/>
      <c r="G2461" s="36"/>
      <c r="H2461" s="36"/>
      <c r="I2461" s="36"/>
      <c r="J2461" s="36"/>
      <c r="K2461" s="36"/>
    </row>
    <row r="2462" spans="1:11" x14ac:dyDescent="0.3">
      <c r="A2462" s="36"/>
      <c r="B2462" s="36"/>
      <c r="C2462" s="36"/>
      <c r="D2462" s="36"/>
      <c r="E2462" s="36"/>
      <c r="F2462" s="36"/>
      <c r="G2462" s="36"/>
      <c r="H2462" s="36"/>
      <c r="I2462" s="36"/>
      <c r="J2462" s="36"/>
      <c r="K2462" s="36"/>
    </row>
    <row r="2463" spans="1:11" x14ac:dyDescent="0.3">
      <c r="A2463" s="36"/>
      <c r="B2463" s="36"/>
      <c r="C2463" s="36"/>
      <c r="D2463" s="36"/>
      <c r="E2463" s="36"/>
      <c r="F2463" s="36"/>
      <c r="G2463" s="36"/>
      <c r="H2463" s="36"/>
      <c r="I2463" s="36"/>
      <c r="J2463" s="36"/>
      <c r="K2463" s="36"/>
    </row>
    <row r="2464" spans="1:11" x14ac:dyDescent="0.3">
      <c r="A2464" s="36"/>
      <c r="B2464" s="36"/>
      <c r="C2464" s="36"/>
      <c r="D2464" s="36"/>
      <c r="E2464" s="36"/>
      <c r="F2464" s="36"/>
      <c r="G2464" s="36"/>
      <c r="H2464" s="36"/>
      <c r="I2464" s="36"/>
      <c r="J2464" s="36"/>
      <c r="K2464" s="36"/>
    </row>
    <row r="2465" spans="1:11" x14ac:dyDescent="0.3">
      <c r="A2465" s="36"/>
      <c r="B2465" s="36"/>
      <c r="C2465" s="36"/>
      <c r="D2465" s="36"/>
      <c r="E2465" s="36"/>
      <c r="F2465" s="36"/>
      <c r="G2465" s="36"/>
      <c r="H2465" s="36"/>
      <c r="I2465" s="36"/>
      <c r="J2465" s="36"/>
      <c r="K2465" s="36"/>
    </row>
    <row r="2466" spans="1:11" x14ac:dyDescent="0.3">
      <c r="A2466" s="36"/>
      <c r="B2466" s="36"/>
      <c r="C2466" s="36"/>
      <c r="D2466" s="36"/>
      <c r="E2466" s="36"/>
      <c r="F2466" s="36"/>
      <c r="G2466" s="36"/>
      <c r="H2466" s="36"/>
      <c r="I2466" s="36"/>
      <c r="J2466" s="36"/>
      <c r="K2466" s="36"/>
    </row>
    <row r="2467" spans="1:11" x14ac:dyDescent="0.3">
      <c r="A2467" s="36"/>
      <c r="B2467" s="36"/>
      <c r="C2467" s="36"/>
      <c r="D2467" s="36"/>
      <c r="E2467" s="36"/>
      <c r="F2467" s="36"/>
      <c r="G2467" s="36"/>
      <c r="H2467" s="36"/>
      <c r="I2467" s="36"/>
      <c r="J2467" s="36"/>
      <c r="K2467" s="36"/>
    </row>
    <row r="2468" spans="1:11" x14ac:dyDescent="0.3">
      <c r="A2468" s="36"/>
      <c r="B2468" s="36"/>
      <c r="C2468" s="36"/>
      <c r="D2468" s="36"/>
      <c r="E2468" s="36"/>
      <c r="F2468" s="36"/>
      <c r="G2468" s="36"/>
      <c r="H2468" s="36"/>
      <c r="I2468" s="36"/>
      <c r="J2468" s="36"/>
      <c r="K2468" s="36"/>
    </row>
    <row r="2469" spans="1:11" x14ac:dyDescent="0.3">
      <c r="A2469" s="36"/>
      <c r="B2469" s="36"/>
      <c r="C2469" s="36"/>
      <c r="D2469" s="36"/>
      <c r="E2469" s="36"/>
      <c r="F2469" s="36"/>
      <c r="G2469" s="36"/>
      <c r="H2469" s="36"/>
      <c r="I2469" s="36"/>
      <c r="J2469" s="36"/>
      <c r="K2469" s="36"/>
    </row>
    <row r="2470" spans="1:11" x14ac:dyDescent="0.3">
      <c r="A2470" s="36"/>
      <c r="B2470" s="36"/>
      <c r="C2470" s="36"/>
      <c r="D2470" s="36"/>
      <c r="E2470" s="36"/>
      <c r="F2470" s="36"/>
      <c r="G2470" s="36"/>
      <c r="H2470" s="36"/>
      <c r="I2470" s="36"/>
      <c r="J2470" s="36"/>
      <c r="K2470" s="36"/>
    </row>
    <row r="2471" spans="1:11" x14ac:dyDescent="0.3">
      <c r="A2471" s="36"/>
      <c r="B2471" s="36"/>
      <c r="C2471" s="36"/>
      <c r="D2471" s="36"/>
      <c r="E2471" s="36"/>
      <c r="F2471" s="36"/>
      <c r="G2471" s="36"/>
      <c r="H2471" s="36"/>
      <c r="I2471" s="36"/>
      <c r="J2471" s="36"/>
      <c r="K2471" s="36"/>
    </row>
    <row r="2472" spans="1:11" x14ac:dyDescent="0.3">
      <c r="A2472" s="36"/>
      <c r="B2472" s="36"/>
      <c r="C2472" s="36"/>
      <c r="D2472" s="36"/>
      <c r="E2472" s="36"/>
      <c r="F2472" s="36"/>
      <c r="G2472" s="36"/>
      <c r="H2472" s="36"/>
      <c r="I2472" s="36"/>
      <c r="J2472" s="36"/>
      <c r="K2472" s="36"/>
    </row>
    <row r="2473" spans="1:11" x14ac:dyDescent="0.3">
      <c r="A2473" s="36"/>
      <c r="B2473" s="36"/>
      <c r="C2473" s="36"/>
      <c r="D2473" s="36"/>
      <c r="E2473" s="36"/>
      <c r="F2473" s="36"/>
      <c r="G2473" s="36"/>
      <c r="H2473" s="36"/>
      <c r="I2473" s="36"/>
      <c r="J2473" s="36"/>
      <c r="K2473" s="36"/>
    </row>
    <row r="2474" spans="1:11" x14ac:dyDescent="0.3">
      <c r="A2474" s="36"/>
      <c r="B2474" s="36"/>
      <c r="C2474" s="36"/>
      <c r="D2474" s="36"/>
      <c r="E2474" s="36"/>
      <c r="F2474" s="36"/>
      <c r="G2474" s="36"/>
      <c r="H2474" s="36"/>
      <c r="I2474" s="36"/>
      <c r="J2474" s="36"/>
      <c r="K2474" s="36"/>
    </row>
    <row r="2475" spans="1:11" x14ac:dyDescent="0.3">
      <c r="A2475" s="36"/>
      <c r="B2475" s="36"/>
      <c r="C2475" s="36"/>
      <c r="D2475" s="36"/>
      <c r="E2475" s="36"/>
      <c r="F2475" s="36"/>
      <c r="G2475" s="36"/>
      <c r="H2475" s="36"/>
      <c r="I2475" s="36"/>
      <c r="J2475" s="36"/>
      <c r="K2475" s="36"/>
    </row>
    <row r="2476" spans="1:11" x14ac:dyDescent="0.3">
      <c r="A2476" s="36"/>
      <c r="B2476" s="36"/>
      <c r="C2476" s="36"/>
      <c r="D2476" s="36"/>
      <c r="E2476" s="36"/>
      <c r="F2476" s="36"/>
      <c r="G2476" s="36"/>
      <c r="H2476" s="36"/>
      <c r="I2476" s="36"/>
      <c r="J2476" s="36"/>
      <c r="K2476" s="36"/>
    </row>
    <row r="2477" spans="1:11" x14ac:dyDescent="0.3">
      <c r="A2477" s="36"/>
      <c r="B2477" s="36"/>
      <c r="C2477" s="36"/>
      <c r="D2477" s="36"/>
      <c r="E2477" s="36"/>
      <c r="F2477" s="36"/>
      <c r="G2477" s="36"/>
      <c r="H2477" s="36"/>
      <c r="I2477" s="36"/>
      <c r="J2477" s="36"/>
      <c r="K2477" s="36"/>
    </row>
    <row r="2478" spans="1:11" x14ac:dyDescent="0.3">
      <c r="A2478" s="36"/>
      <c r="B2478" s="36"/>
      <c r="C2478" s="36"/>
      <c r="D2478" s="36"/>
      <c r="E2478" s="36"/>
      <c r="F2478" s="36"/>
      <c r="G2478" s="36"/>
      <c r="H2478" s="36"/>
      <c r="I2478" s="36"/>
      <c r="J2478" s="36"/>
      <c r="K2478" s="36"/>
    </row>
    <row r="2479" spans="1:11" x14ac:dyDescent="0.3">
      <c r="A2479" s="36"/>
      <c r="B2479" s="36"/>
      <c r="C2479" s="36"/>
      <c r="D2479" s="36"/>
      <c r="E2479" s="36"/>
      <c r="F2479" s="36"/>
      <c r="G2479" s="36"/>
      <c r="H2479" s="36"/>
      <c r="I2479" s="36"/>
      <c r="J2479" s="36"/>
      <c r="K2479" s="36"/>
    </row>
    <row r="2480" spans="1:11" x14ac:dyDescent="0.3">
      <c r="A2480" s="36"/>
      <c r="B2480" s="36"/>
      <c r="C2480" s="36"/>
      <c r="D2480" s="36"/>
      <c r="E2480" s="36"/>
      <c r="F2480" s="36"/>
      <c r="G2480" s="36"/>
      <c r="H2480" s="36"/>
      <c r="I2480" s="36"/>
      <c r="J2480" s="36"/>
      <c r="K2480" s="36"/>
    </row>
    <row r="2481" spans="1:11" x14ac:dyDescent="0.3">
      <c r="A2481" s="36"/>
      <c r="B2481" s="36"/>
      <c r="C2481" s="36"/>
      <c r="D2481" s="36"/>
      <c r="E2481" s="36"/>
      <c r="F2481" s="36"/>
      <c r="G2481" s="36"/>
      <c r="H2481" s="36"/>
      <c r="I2481" s="36"/>
      <c r="J2481" s="36"/>
      <c r="K2481" s="36"/>
    </row>
    <row r="2482" spans="1:11" x14ac:dyDescent="0.3">
      <c r="A2482" s="36"/>
      <c r="B2482" s="36"/>
      <c r="C2482" s="36"/>
      <c r="D2482" s="36"/>
      <c r="E2482" s="36"/>
      <c r="F2482" s="36"/>
      <c r="G2482" s="36"/>
      <c r="H2482" s="36"/>
      <c r="I2482" s="36"/>
      <c r="J2482" s="36"/>
      <c r="K2482" s="36"/>
    </row>
    <row r="2483" spans="1:11" x14ac:dyDescent="0.3">
      <c r="A2483" s="36"/>
      <c r="B2483" s="36"/>
      <c r="C2483" s="36"/>
      <c r="D2483" s="36"/>
      <c r="E2483" s="36"/>
      <c r="F2483" s="36"/>
      <c r="G2483" s="36"/>
      <c r="H2483" s="36"/>
      <c r="I2483" s="36"/>
      <c r="J2483" s="36"/>
      <c r="K2483" s="36"/>
    </row>
    <row r="2484" spans="1:11" x14ac:dyDescent="0.3">
      <c r="A2484" s="36"/>
      <c r="B2484" s="36"/>
      <c r="C2484" s="36"/>
      <c r="D2484" s="36"/>
      <c r="E2484" s="36"/>
      <c r="F2484" s="36"/>
      <c r="G2484" s="36"/>
      <c r="H2484" s="36"/>
      <c r="I2484" s="36"/>
      <c r="J2484" s="36"/>
      <c r="K2484" s="36"/>
    </row>
    <row r="2485" spans="1:11" x14ac:dyDescent="0.3">
      <c r="A2485" s="36"/>
      <c r="B2485" s="36"/>
      <c r="C2485" s="36"/>
      <c r="D2485" s="36"/>
      <c r="E2485" s="36"/>
      <c r="F2485" s="36"/>
      <c r="G2485" s="36"/>
      <c r="H2485" s="36"/>
      <c r="I2485" s="36"/>
      <c r="J2485" s="36"/>
      <c r="K2485" s="36"/>
    </row>
    <row r="2486" spans="1:11" x14ac:dyDescent="0.3">
      <c r="A2486" s="36"/>
      <c r="B2486" s="36"/>
      <c r="C2486" s="36"/>
      <c r="D2486" s="36"/>
      <c r="E2486" s="36"/>
      <c r="F2486" s="36"/>
      <c r="G2486" s="36"/>
      <c r="H2486" s="36"/>
      <c r="I2486" s="36"/>
      <c r="J2486" s="36"/>
      <c r="K2486" s="36"/>
    </row>
    <row r="2487" spans="1:11" x14ac:dyDescent="0.3">
      <c r="A2487" s="36"/>
      <c r="B2487" s="36"/>
      <c r="C2487" s="36"/>
      <c r="D2487" s="36"/>
      <c r="E2487" s="36"/>
      <c r="F2487" s="36"/>
      <c r="G2487" s="36"/>
      <c r="H2487" s="36"/>
      <c r="I2487" s="36"/>
      <c r="J2487" s="36"/>
      <c r="K2487" s="36"/>
    </row>
    <row r="2488" spans="1:11" x14ac:dyDescent="0.3">
      <c r="A2488" s="36"/>
      <c r="B2488" s="36"/>
      <c r="C2488" s="36"/>
      <c r="D2488" s="36"/>
      <c r="E2488" s="36"/>
      <c r="F2488" s="36"/>
      <c r="G2488" s="36"/>
      <c r="H2488" s="36"/>
      <c r="I2488" s="36"/>
      <c r="J2488" s="36"/>
      <c r="K2488" s="36"/>
    </row>
    <row r="2489" spans="1:11" x14ac:dyDescent="0.3">
      <c r="A2489" s="36"/>
      <c r="B2489" s="36"/>
      <c r="C2489" s="36"/>
      <c r="D2489" s="36"/>
      <c r="E2489" s="36"/>
      <c r="F2489" s="36"/>
      <c r="G2489" s="36"/>
      <c r="H2489" s="36"/>
      <c r="I2489" s="36"/>
      <c r="J2489" s="36"/>
      <c r="K2489" s="36"/>
    </row>
    <row r="2490" spans="1:11" x14ac:dyDescent="0.3">
      <c r="A2490" s="36"/>
      <c r="B2490" s="36"/>
      <c r="C2490" s="36"/>
      <c r="D2490" s="36"/>
      <c r="E2490" s="36"/>
      <c r="F2490" s="36"/>
      <c r="G2490" s="36"/>
      <c r="H2490" s="36"/>
      <c r="I2490" s="36"/>
      <c r="J2490" s="36"/>
      <c r="K2490" s="36"/>
    </row>
    <row r="2491" spans="1:11" x14ac:dyDescent="0.3">
      <c r="A2491" s="36"/>
      <c r="B2491" s="36"/>
      <c r="C2491" s="36"/>
      <c r="D2491" s="36"/>
      <c r="E2491" s="36"/>
      <c r="F2491" s="36"/>
      <c r="G2491" s="36"/>
      <c r="H2491" s="36"/>
      <c r="I2491" s="36"/>
      <c r="J2491" s="36"/>
      <c r="K2491" s="36"/>
    </row>
    <row r="2492" spans="1:11" x14ac:dyDescent="0.3">
      <c r="A2492" s="36"/>
      <c r="B2492" s="36"/>
      <c r="C2492" s="36"/>
      <c r="D2492" s="36"/>
      <c r="E2492" s="36"/>
      <c r="F2492" s="36"/>
      <c r="G2492" s="36"/>
      <c r="H2492" s="36"/>
      <c r="I2492" s="36"/>
      <c r="J2492" s="36"/>
      <c r="K2492" s="36"/>
    </row>
    <row r="2493" spans="1:11" x14ac:dyDescent="0.3">
      <c r="A2493" s="36"/>
      <c r="B2493" s="36"/>
      <c r="C2493" s="36"/>
      <c r="D2493" s="36"/>
      <c r="E2493" s="36"/>
      <c r="F2493" s="36"/>
      <c r="G2493" s="36"/>
      <c r="H2493" s="36"/>
      <c r="I2493" s="36"/>
      <c r="J2493" s="36"/>
      <c r="K2493" s="36"/>
    </row>
    <row r="2494" spans="1:11" x14ac:dyDescent="0.3">
      <c r="A2494" s="36"/>
      <c r="B2494" s="36"/>
      <c r="C2494" s="36"/>
      <c r="D2494" s="36"/>
      <c r="E2494" s="36"/>
      <c r="F2494" s="36"/>
      <c r="G2494" s="36"/>
      <c r="H2494" s="36"/>
      <c r="I2494" s="36"/>
      <c r="J2494" s="36"/>
      <c r="K2494" s="36"/>
    </row>
    <row r="2495" spans="1:11" x14ac:dyDescent="0.3">
      <c r="A2495" s="36"/>
      <c r="B2495" s="36"/>
      <c r="C2495" s="36"/>
      <c r="D2495" s="36"/>
      <c r="E2495" s="36"/>
      <c r="F2495" s="36"/>
      <c r="G2495" s="36"/>
      <c r="H2495" s="36"/>
      <c r="I2495" s="36"/>
      <c r="J2495" s="36"/>
      <c r="K2495" s="36"/>
    </row>
    <row r="2496" spans="1:11" x14ac:dyDescent="0.3">
      <c r="A2496" s="36"/>
      <c r="B2496" s="36"/>
      <c r="C2496" s="36"/>
      <c r="D2496" s="36"/>
      <c r="E2496" s="36"/>
      <c r="F2496" s="36"/>
      <c r="G2496" s="36"/>
      <c r="H2496" s="36"/>
      <c r="I2496" s="36"/>
      <c r="J2496" s="36"/>
      <c r="K2496" s="36"/>
    </row>
    <row r="2497" spans="1:11" x14ac:dyDescent="0.3">
      <c r="A2497" s="36"/>
      <c r="B2497" s="36"/>
      <c r="C2497" s="36"/>
      <c r="D2497" s="36"/>
      <c r="E2497" s="36"/>
      <c r="F2497" s="36"/>
      <c r="G2497" s="36"/>
      <c r="H2497" s="36"/>
      <c r="I2497" s="36"/>
      <c r="J2497" s="36"/>
      <c r="K2497" s="36"/>
    </row>
    <row r="2498" spans="1:11" x14ac:dyDescent="0.3">
      <c r="A2498" s="36"/>
      <c r="B2498" s="36"/>
      <c r="C2498" s="36"/>
      <c r="D2498" s="36"/>
      <c r="E2498" s="36"/>
      <c r="F2498" s="36"/>
      <c r="G2498" s="36"/>
      <c r="H2498" s="36"/>
      <c r="I2498" s="36"/>
      <c r="J2498" s="36"/>
      <c r="K2498" s="36"/>
    </row>
    <row r="2499" spans="1:11" x14ac:dyDescent="0.3">
      <c r="A2499" s="36"/>
      <c r="B2499" s="36"/>
      <c r="C2499" s="36"/>
      <c r="D2499" s="36"/>
      <c r="E2499" s="36"/>
      <c r="F2499" s="36"/>
      <c r="G2499" s="36"/>
      <c r="H2499" s="36"/>
      <c r="I2499" s="36"/>
      <c r="J2499" s="36"/>
      <c r="K2499" s="36"/>
    </row>
    <row r="2500" spans="1:11" x14ac:dyDescent="0.3">
      <c r="A2500" s="36"/>
      <c r="B2500" s="36"/>
      <c r="C2500" s="36"/>
      <c r="D2500" s="36"/>
      <c r="E2500" s="36"/>
      <c r="F2500" s="36"/>
      <c r="G2500" s="36"/>
      <c r="H2500" s="36"/>
      <c r="I2500" s="36"/>
      <c r="J2500" s="36"/>
      <c r="K2500" s="36"/>
    </row>
    <row r="2501" spans="1:11" x14ac:dyDescent="0.3">
      <c r="A2501" s="36"/>
      <c r="B2501" s="36"/>
      <c r="C2501" s="36"/>
      <c r="D2501" s="36"/>
      <c r="E2501" s="36"/>
      <c r="F2501" s="36"/>
      <c r="G2501" s="36"/>
      <c r="H2501" s="36"/>
      <c r="I2501" s="36"/>
      <c r="J2501" s="36"/>
      <c r="K2501" s="36"/>
    </row>
    <row r="2502" spans="1:11" x14ac:dyDescent="0.3">
      <c r="A2502" s="36"/>
      <c r="B2502" s="36"/>
      <c r="C2502" s="36"/>
      <c r="D2502" s="36"/>
      <c r="E2502" s="36"/>
      <c r="F2502" s="36"/>
      <c r="G2502" s="36"/>
      <c r="H2502" s="36"/>
      <c r="I2502" s="36"/>
      <c r="J2502" s="36"/>
      <c r="K2502" s="36"/>
    </row>
    <row r="2503" spans="1:11" x14ac:dyDescent="0.3">
      <c r="A2503" s="36"/>
      <c r="B2503" s="36"/>
      <c r="C2503" s="36"/>
      <c r="D2503" s="36"/>
      <c r="E2503" s="36"/>
      <c r="F2503" s="36"/>
      <c r="G2503" s="36"/>
      <c r="H2503" s="36"/>
      <c r="I2503" s="36"/>
      <c r="J2503" s="36"/>
      <c r="K2503" s="36"/>
    </row>
    <row r="2504" spans="1:11" x14ac:dyDescent="0.3">
      <c r="A2504" s="36"/>
      <c r="B2504" s="36"/>
      <c r="C2504" s="36"/>
      <c r="D2504" s="36"/>
      <c r="E2504" s="36"/>
      <c r="F2504" s="36"/>
      <c r="G2504" s="36"/>
      <c r="H2504" s="36"/>
      <c r="I2504" s="36"/>
      <c r="J2504" s="36"/>
      <c r="K2504" s="36"/>
    </row>
    <row r="2505" spans="1:11" x14ac:dyDescent="0.3">
      <c r="A2505" s="36"/>
      <c r="B2505" s="36"/>
      <c r="C2505" s="36"/>
      <c r="D2505" s="36"/>
      <c r="E2505" s="36"/>
      <c r="F2505" s="36"/>
      <c r="G2505" s="36"/>
      <c r="H2505" s="36"/>
      <c r="I2505" s="36"/>
      <c r="J2505" s="36"/>
      <c r="K2505" s="36"/>
    </row>
    <row r="2506" spans="1:11" x14ac:dyDescent="0.3">
      <c r="A2506" s="36"/>
      <c r="B2506" s="36"/>
      <c r="C2506" s="36"/>
      <c r="D2506" s="36"/>
      <c r="E2506" s="36"/>
      <c r="F2506" s="36"/>
      <c r="G2506" s="36"/>
      <c r="H2506" s="36"/>
      <c r="I2506" s="36"/>
      <c r="J2506" s="36"/>
      <c r="K2506" s="36"/>
    </row>
    <row r="2507" spans="1:11" x14ac:dyDescent="0.3">
      <c r="A2507" s="36"/>
      <c r="B2507" s="36"/>
      <c r="C2507" s="36"/>
      <c r="D2507" s="36"/>
      <c r="E2507" s="36"/>
      <c r="F2507" s="36"/>
      <c r="G2507" s="36"/>
      <c r="H2507" s="36"/>
      <c r="I2507" s="36"/>
      <c r="J2507" s="36"/>
      <c r="K2507" s="36"/>
    </row>
    <row r="2508" spans="1:11" x14ac:dyDescent="0.3">
      <c r="A2508" s="36"/>
      <c r="B2508" s="36"/>
      <c r="C2508" s="36"/>
      <c r="D2508" s="36"/>
      <c r="E2508" s="36"/>
      <c r="F2508" s="36"/>
      <c r="G2508" s="36"/>
      <c r="H2508" s="36"/>
      <c r="I2508" s="36"/>
      <c r="J2508" s="36"/>
      <c r="K2508" s="36"/>
    </row>
    <row r="2509" spans="1:11" x14ac:dyDescent="0.3">
      <c r="A2509" s="36"/>
      <c r="B2509" s="36"/>
      <c r="C2509" s="36"/>
      <c r="D2509" s="36"/>
      <c r="E2509" s="36"/>
      <c r="F2509" s="36"/>
      <c r="G2509" s="36"/>
      <c r="H2509" s="36"/>
      <c r="I2509" s="36"/>
      <c r="J2509" s="36"/>
      <c r="K2509" s="36"/>
    </row>
    <row r="2510" spans="1:11" x14ac:dyDescent="0.3">
      <c r="A2510" s="36"/>
      <c r="B2510" s="36"/>
      <c r="C2510" s="36"/>
      <c r="D2510" s="36"/>
      <c r="E2510" s="36"/>
      <c r="F2510" s="36"/>
      <c r="G2510" s="36"/>
      <c r="H2510" s="36"/>
      <c r="I2510" s="36"/>
      <c r="J2510" s="36"/>
      <c r="K2510" s="36"/>
    </row>
    <row r="2511" spans="1:11" x14ac:dyDescent="0.3">
      <c r="A2511" s="36"/>
      <c r="B2511" s="36"/>
      <c r="C2511" s="36"/>
      <c r="D2511" s="36"/>
      <c r="E2511" s="36"/>
      <c r="F2511" s="36"/>
      <c r="G2511" s="36"/>
      <c r="H2511" s="36"/>
      <c r="I2511" s="36"/>
      <c r="J2511" s="36"/>
      <c r="K2511" s="36"/>
    </row>
    <row r="2512" spans="1:11" x14ac:dyDescent="0.3">
      <c r="A2512" s="36"/>
      <c r="B2512" s="36"/>
      <c r="C2512" s="36"/>
      <c r="D2512" s="36"/>
      <c r="E2512" s="36"/>
      <c r="F2512" s="36"/>
      <c r="G2512" s="36"/>
      <c r="H2512" s="36"/>
      <c r="I2512" s="36"/>
      <c r="J2512" s="36"/>
      <c r="K2512" s="36"/>
    </row>
    <row r="2513" spans="1:11" x14ac:dyDescent="0.3">
      <c r="A2513" s="36"/>
      <c r="B2513" s="36"/>
      <c r="C2513" s="36"/>
      <c r="D2513" s="36"/>
      <c r="E2513" s="36"/>
      <c r="F2513" s="36"/>
      <c r="G2513" s="36"/>
      <c r="H2513" s="36"/>
      <c r="I2513" s="36"/>
      <c r="J2513" s="36"/>
      <c r="K2513" s="36"/>
    </row>
    <row r="2514" spans="1:11" x14ac:dyDescent="0.3">
      <c r="A2514" s="36"/>
      <c r="B2514" s="36"/>
      <c r="C2514" s="36"/>
      <c r="D2514" s="36"/>
      <c r="E2514" s="36"/>
      <c r="F2514" s="36"/>
      <c r="G2514" s="36"/>
      <c r="H2514" s="36"/>
      <c r="I2514" s="36"/>
      <c r="J2514" s="36"/>
      <c r="K2514" s="36"/>
    </row>
    <row r="2515" spans="1:11" x14ac:dyDescent="0.3">
      <c r="A2515" s="36"/>
      <c r="B2515" s="36"/>
      <c r="C2515" s="36"/>
      <c r="D2515" s="36"/>
      <c r="E2515" s="36"/>
      <c r="F2515" s="36"/>
      <c r="G2515" s="36"/>
      <c r="H2515" s="36"/>
      <c r="I2515" s="36"/>
      <c r="J2515" s="36"/>
      <c r="K2515" s="36"/>
    </row>
    <row r="2516" spans="1:11" x14ac:dyDescent="0.3">
      <c r="A2516" s="36"/>
      <c r="B2516" s="36"/>
      <c r="C2516" s="36"/>
      <c r="D2516" s="36"/>
      <c r="E2516" s="36"/>
      <c r="F2516" s="36"/>
      <c r="G2516" s="36"/>
      <c r="H2516" s="36"/>
      <c r="I2516" s="36"/>
      <c r="J2516" s="36"/>
      <c r="K2516" s="36"/>
    </row>
    <row r="2517" spans="1:11" x14ac:dyDescent="0.3">
      <c r="A2517" s="36"/>
      <c r="B2517" s="36"/>
      <c r="C2517" s="36"/>
      <c r="D2517" s="36"/>
      <c r="E2517" s="36"/>
      <c r="F2517" s="36"/>
      <c r="G2517" s="36"/>
      <c r="H2517" s="36"/>
      <c r="I2517" s="36"/>
      <c r="J2517" s="36"/>
      <c r="K2517" s="36"/>
    </row>
    <row r="2518" spans="1:11" x14ac:dyDescent="0.3">
      <c r="A2518" s="36"/>
      <c r="B2518" s="36"/>
      <c r="C2518" s="36"/>
      <c r="D2518" s="36"/>
      <c r="E2518" s="36"/>
      <c r="F2518" s="36"/>
      <c r="G2518" s="36"/>
      <c r="H2518" s="36"/>
      <c r="I2518" s="36"/>
      <c r="J2518" s="36"/>
      <c r="K2518" s="36"/>
    </row>
    <row r="2519" spans="1:11" x14ac:dyDescent="0.3">
      <c r="A2519" s="36"/>
      <c r="B2519" s="36"/>
      <c r="C2519" s="36"/>
      <c r="D2519" s="36"/>
      <c r="E2519" s="36"/>
      <c r="F2519" s="36"/>
      <c r="G2519" s="36"/>
      <c r="H2519" s="36"/>
      <c r="I2519" s="36"/>
      <c r="J2519" s="36"/>
      <c r="K2519" s="36"/>
    </row>
    <row r="2520" spans="1:11" x14ac:dyDescent="0.3">
      <c r="A2520" s="36"/>
      <c r="B2520" s="36"/>
      <c r="C2520" s="36"/>
      <c r="D2520" s="36"/>
      <c r="E2520" s="36"/>
      <c r="F2520" s="36"/>
      <c r="G2520" s="36"/>
      <c r="H2520" s="36"/>
      <c r="I2520" s="36"/>
      <c r="J2520" s="36"/>
      <c r="K2520" s="36"/>
    </row>
    <row r="2521" spans="1:11" x14ac:dyDescent="0.3">
      <c r="A2521" s="36"/>
      <c r="B2521" s="36"/>
      <c r="C2521" s="36"/>
      <c r="D2521" s="36"/>
      <c r="E2521" s="36"/>
      <c r="F2521" s="36"/>
      <c r="G2521" s="36"/>
      <c r="H2521" s="36"/>
      <c r="I2521" s="36"/>
      <c r="J2521" s="36"/>
      <c r="K2521" s="36"/>
    </row>
    <row r="2522" spans="1:11" x14ac:dyDescent="0.3">
      <c r="A2522" s="36"/>
      <c r="B2522" s="36"/>
      <c r="C2522" s="36"/>
      <c r="D2522" s="36"/>
      <c r="E2522" s="36"/>
      <c r="F2522" s="36"/>
      <c r="G2522" s="36"/>
      <c r="H2522" s="36"/>
      <c r="I2522" s="36"/>
      <c r="J2522" s="36"/>
      <c r="K2522" s="36"/>
    </row>
    <row r="2523" spans="1:11" x14ac:dyDescent="0.3">
      <c r="A2523" s="36"/>
      <c r="B2523" s="36"/>
      <c r="C2523" s="36"/>
      <c r="D2523" s="36"/>
      <c r="E2523" s="36"/>
      <c r="F2523" s="36"/>
      <c r="G2523" s="36"/>
      <c r="H2523" s="36"/>
      <c r="I2523" s="36"/>
      <c r="J2523" s="36"/>
      <c r="K2523" s="36"/>
    </row>
    <row r="2524" spans="1:11" x14ac:dyDescent="0.3">
      <c r="A2524" s="36"/>
      <c r="B2524" s="36"/>
      <c r="C2524" s="36"/>
      <c r="D2524" s="36"/>
      <c r="E2524" s="36"/>
      <c r="F2524" s="36"/>
      <c r="G2524" s="36"/>
      <c r="H2524" s="36"/>
      <c r="I2524" s="36"/>
      <c r="J2524" s="36"/>
      <c r="K2524" s="36"/>
    </row>
    <row r="2525" spans="1:11" x14ac:dyDescent="0.3">
      <c r="A2525" s="36"/>
      <c r="B2525" s="36"/>
      <c r="C2525" s="36"/>
      <c r="D2525" s="36"/>
      <c r="E2525" s="36"/>
      <c r="F2525" s="36"/>
      <c r="G2525" s="36"/>
      <c r="H2525" s="36"/>
      <c r="I2525" s="36"/>
      <c r="J2525" s="36"/>
      <c r="K2525" s="36"/>
    </row>
    <row r="2526" spans="1:11" x14ac:dyDescent="0.3">
      <c r="A2526" s="36"/>
      <c r="B2526" s="36"/>
      <c r="C2526" s="36"/>
      <c r="D2526" s="36"/>
      <c r="E2526" s="36"/>
      <c r="F2526" s="36"/>
      <c r="G2526" s="36"/>
      <c r="H2526" s="36"/>
      <c r="I2526" s="36"/>
      <c r="J2526" s="36"/>
      <c r="K2526" s="36"/>
    </row>
    <row r="2527" spans="1:11" x14ac:dyDescent="0.3">
      <c r="A2527" s="36"/>
      <c r="B2527" s="36"/>
      <c r="C2527" s="36"/>
      <c r="D2527" s="36"/>
      <c r="E2527" s="36"/>
      <c r="F2527" s="36"/>
      <c r="G2527" s="36"/>
      <c r="H2527" s="36"/>
      <c r="I2527" s="36"/>
      <c r="J2527" s="36"/>
      <c r="K2527" s="36"/>
    </row>
    <row r="2528" spans="1:11" x14ac:dyDescent="0.3">
      <c r="A2528" s="36"/>
      <c r="B2528" s="36"/>
      <c r="C2528" s="36"/>
      <c r="D2528" s="36"/>
      <c r="E2528" s="36"/>
      <c r="F2528" s="36"/>
      <c r="G2528" s="36"/>
      <c r="H2528" s="36"/>
      <c r="I2528" s="36"/>
      <c r="J2528" s="36"/>
      <c r="K2528" s="36"/>
    </row>
    <row r="2529" spans="1:11" x14ac:dyDescent="0.3">
      <c r="A2529" s="36"/>
      <c r="B2529" s="36"/>
      <c r="C2529" s="36"/>
      <c r="D2529" s="36"/>
      <c r="E2529" s="36"/>
      <c r="F2529" s="36"/>
      <c r="G2529" s="36"/>
      <c r="H2529" s="36"/>
      <c r="I2529" s="36"/>
      <c r="J2529" s="36"/>
      <c r="K2529" s="36"/>
    </row>
    <row r="2530" spans="1:11" x14ac:dyDescent="0.3">
      <c r="A2530" s="36"/>
      <c r="B2530" s="36"/>
      <c r="C2530" s="36"/>
      <c r="D2530" s="36"/>
      <c r="E2530" s="36"/>
      <c r="F2530" s="36"/>
      <c r="G2530" s="36"/>
      <c r="H2530" s="36"/>
      <c r="I2530" s="36"/>
      <c r="J2530" s="36"/>
      <c r="K2530" s="36"/>
    </row>
    <row r="2531" spans="1:11" x14ac:dyDescent="0.3">
      <c r="A2531" s="36"/>
      <c r="B2531" s="36"/>
      <c r="C2531" s="36"/>
      <c r="D2531" s="36"/>
      <c r="E2531" s="36"/>
      <c r="F2531" s="36"/>
      <c r="G2531" s="36"/>
      <c r="H2531" s="36"/>
      <c r="I2531" s="36"/>
      <c r="J2531" s="36"/>
      <c r="K2531" s="36"/>
    </row>
    <row r="2532" spans="1:11" x14ac:dyDescent="0.3">
      <c r="A2532" s="36"/>
      <c r="B2532" s="36"/>
      <c r="C2532" s="36"/>
      <c r="D2532" s="36"/>
      <c r="E2532" s="36"/>
      <c r="F2532" s="36"/>
      <c r="G2532" s="36"/>
      <c r="H2532" s="36"/>
      <c r="I2532" s="36"/>
      <c r="J2532" s="36"/>
      <c r="K2532" s="36"/>
    </row>
    <row r="2533" spans="1:11" x14ac:dyDescent="0.3">
      <c r="A2533" s="36"/>
      <c r="B2533" s="36"/>
      <c r="C2533" s="36"/>
      <c r="D2533" s="36"/>
      <c r="E2533" s="36"/>
      <c r="F2533" s="36"/>
      <c r="G2533" s="36"/>
      <c r="H2533" s="36"/>
      <c r="I2533" s="36"/>
      <c r="J2533" s="36"/>
      <c r="K2533" s="36"/>
    </row>
    <row r="2534" spans="1:11" x14ac:dyDescent="0.3">
      <c r="A2534" s="36"/>
      <c r="B2534" s="36"/>
      <c r="C2534" s="36"/>
      <c r="D2534" s="36"/>
      <c r="E2534" s="36"/>
      <c r="F2534" s="36"/>
      <c r="G2534" s="36"/>
      <c r="H2534" s="36"/>
      <c r="I2534" s="36"/>
      <c r="J2534" s="36"/>
      <c r="K2534" s="36"/>
    </row>
    <row r="2535" spans="1:11" x14ac:dyDescent="0.3">
      <c r="A2535" s="36"/>
      <c r="B2535" s="36"/>
      <c r="C2535" s="36"/>
      <c r="D2535" s="36"/>
      <c r="E2535" s="36"/>
      <c r="F2535" s="36"/>
      <c r="G2535" s="36"/>
      <c r="H2535" s="36"/>
      <c r="I2535" s="36"/>
      <c r="J2535" s="36"/>
      <c r="K2535" s="36"/>
    </row>
    <row r="2536" spans="1:11" x14ac:dyDescent="0.3">
      <c r="A2536" s="36"/>
      <c r="B2536" s="36"/>
      <c r="C2536" s="36"/>
      <c r="D2536" s="36"/>
      <c r="E2536" s="36"/>
      <c r="F2536" s="36"/>
      <c r="G2536" s="36"/>
      <c r="H2536" s="36"/>
      <c r="I2536" s="36"/>
      <c r="J2536" s="36"/>
      <c r="K2536" s="36"/>
    </row>
    <row r="2537" spans="1:11" x14ac:dyDescent="0.3">
      <c r="A2537" s="36"/>
      <c r="B2537" s="36"/>
      <c r="C2537" s="36"/>
      <c r="D2537" s="36"/>
      <c r="E2537" s="36"/>
      <c r="F2537" s="36"/>
      <c r="G2537" s="36"/>
      <c r="H2537" s="36"/>
      <c r="I2537" s="36"/>
      <c r="J2537" s="36"/>
      <c r="K2537" s="36"/>
    </row>
    <row r="2538" spans="1:11" x14ac:dyDescent="0.3">
      <c r="A2538" s="36"/>
      <c r="B2538" s="36"/>
      <c r="C2538" s="36"/>
      <c r="D2538" s="36"/>
      <c r="E2538" s="36"/>
      <c r="F2538" s="36"/>
      <c r="G2538" s="36"/>
      <c r="H2538" s="36"/>
      <c r="I2538" s="36"/>
      <c r="J2538" s="36"/>
      <c r="K2538" s="36"/>
    </row>
    <row r="2539" spans="1:11" x14ac:dyDescent="0.3">
      <c r="A2539" s="36"/>
      <c r="B2539" s="36"/>
      <c r="C2539" s="36"/>
      <c r="D2539" s="36"/>
      <c r="E2539" s="36"/>
      <c r="F2539" s="36"/>
      <c r="G2539" s="36"/>
      <c r="H2539" s="36"/>
      <c r="I2539" s="36"/>
      <c r="J2539" s="36"/>
      <c r="K2539" s="36"/>
    </row>
    <row r="2540" spans="1:11" x14ac:dyDescent="0.3">
      <c r="A2540" s="36"/>
      <c r="B2540" s="36"/>
      <c r="C2540" s="36"/>
      <c r="D2540" s="36"/>
      <c r="E2540" s="36"/>
      <c r="F2540" s="36"/>
      <c r="G2540" s="36"/>
      <c r="H2540" s="36"/>
      <c r="I2540" s="36"/>
      <c r="J2540" s="36"/>
      <c r="K2540" s="36"/>
    </row>
    <row r="2541" spans="1:11" x14ac:dyDescent="0.3">
      <c r="A2541" s="36"/>
      <c r="B2541" s="36"/>
      <c r="C2541" s="36"/>
      <c r="D2541" s="36"/>
      <c r="E2541" s="36"/>
      <c r="F2541" s="36"/>
      <c r="G2541" s="36"/>
      <c r="H2541" s="36"/>
      <c r="I2541" s="36"/>
      <c r="J2541" s="36"/>
      <c r="K2541" s="36"/>
    </row>
    <row r="2542" spans="1:11" x14ac:dyDescent="0.3">
      <c r="A2542" s="36"/>
      <c r="B2542" s="36"/>
      <c r="C2542" s="36"/>
      <c r="D2542" s="36"/>
      <c r="E2542" s="36"/>
      <c r="F2542" s="36"/>
      <c r="G2542" s="36"/>
      <c r="H2542" s="36"/>
      <c r="I2542" s="36"/>
      <c r="J2542" s="36"/>
      <c r="K2542" s="36"/>
    </row>
    <row r="2543" spans="1:11" x14ac:dyDescent="0.3">
      <c r="A2543" s="36"/>
      <c r="B2543" s="36"/>
      <c r="C2543" s="36"/>
      <c r="D2543" s="36"/>
      <c r="E2543" s="36"/>
      <c r="F2543" s="36"/>
      <c r="G2543" s="36"/>
      <c r="H2543" s="36"/>
      <c r="I2543" s="36"/>
      <c r="J2543" s="36"/>
      <c r="K2543" s="36"/>
    </row>
    <row r="2544" spans="1:11" x14ac:dyDescent="0.3">
      <c r="A2544" s="36"/>
      <c r="B2544" s="36"/>
      <c r="C2544" s="36"/>
      <c r="D2544" s="36"/>
      <c r="E2544" s="36"/>
      <c r="F2544" s="36"/>
      <c r="G2544" s="36"/>
      <c r="H2544" s="36"/>
      <c r="I2544" s="36"/>
      <c r="J2544" s="36"/>
      <c r="K2544" s="36"/>
    </row>
    <row r="2545" spans="1:11" x14ac:dyDescent="0.3">
      <c r="A2545" s="36"/>
      <c r="B2545" s="36"/>
      <c r="C2545" s="36"/>
      <c r="D2545" s="36"/>
      <c r="E2545" s="36"/>
      <c r="F2545" s="36"/>
      <c r="G2545" s="36"/>
      <c r="H2545" s="36"/>
      <c r="I2545" s="36"/>
      <c r="J2545" s="36"/>
      <c r="K2545" s="36"/>
    </row>
    <row r="2546" spans="1:11" x14ac:dyDescent="0.3">
      <c r="A2546" s="36"/>
      <c r="B2546" s="36"/>
      <c r="C2546" s="36"/>
      <c r="D2546" s="36"/>
      <c r="E2546" s="36"/>
      <c r="F2546" s="36"/>
      <c r="G2546" s="36"/>
      <c r="H2546" s="36"/>
      <c r="I2546" s="36"/>
      <c r="J2546" s="36"/>
      <c r="K2546" s="36"/>
    </row>
    <row r="2547" spans="1:11" x14ac:dyDescent="0.3">
      <c r="A2547" s="36"/>
      <c r="B2547" s="36"/>
      <c r="C2547" s="36"/>
      <c r="D2547" s="36"/>
      <c r="E2547" s="36"/>
      <c r="F2547" s="36"/>
      <c r="G2547" s="36"/>
      <c r="H2547" s="36"/>
      <c r="I2547" s="36"/>
      <c r="J2547" s="36"/>
      <c r="K2547" s="36"/>
    </row>
    <row r="2548" spans="1:11" x14ac:dyDescent="0.3">
      <c r="A2548" s="36"/>
      <c r="B2548" s="36"/>
      <c r="C2548" s="36"/>
      <c r="D2548" s="36"/>
      <c r="E2548" s="36"/>
      <c r="F2548" s="36"/>
      <c r="G2548" s="36"/>
      <c r="H2548" s="36"/>
      <c r="I2548" s="36"/>
      <c r="J2548" s="36"/>
      <c r="K2548" s="36"/>
    </row>
    <row r="2549" spans="1:11" x14ac:dyDescent="0.3">
      <c r="A2549" s="36"/>
      <c r="B2549" s="36"/>
      <c r="C2549" s="36"/>
      <c r="D2549" s="36"/>
      <c r="E2549" s="36"/>
      <c r="F2549" s="36"/>
      <c r="G2549" s="36"/>
      <c r="H2549" s="36"/>
      <c r="I2549" s="36"/>
      <c r="J2549" s="36"/>
      <c r="K2549" s="36"/>
    </row>
    <row r="2550" spans="1:11" x14ac:dyDescent="0.3">
      <c r="A2550" s="36"/>
      <c r="B2550" s="36"/>
      <c r="C2550" s="36"/>
      <c r="D2550" s="36"/>
      <c r="E2550" s="36"/>
      <c r="F2550" s="36"/>
      <c r="G2550" s="36"/>
      <c r="H2550" s="36"/>
      <c r="I2550" s="36"/>
      <c r="J2550" s="36"/>
      <c r="K2550" s="36"/>
    </row>
    <row r="2551" spans="1:11" x14ac:dyDescent="0.3">
      <c r="A2551" s="36"/>
      <c r="B2551" s="36"/>
      <c r="C2551" s="36"/>
      <c r="D2551" s="36"/>
      <c r="E2551" s="36"/>
      <c r="F2551" s="36"/>
      <c r="G2551" s="36"/>
      <c r="H2551" s="36"/>
      <c r="I2551" s="36"/>
      <c r="J2551" s="36"/>
      <c r="K2551" s="36"/>
    </row>
    <row r="2552" spans="1:11" x14ac:dyDescent="0.3">
      <c r="A2552" s="36"/>
      <c r="B2552" s="36"/>
      <c r="C2552" s="36"/>
      <c r="D2552" s="36"/>
      <c r="E2552" s="36"/>
      <c r="F2552" s="36"/>
      <c r="G2552" s="36"/>
      <c r="H2552" s="36"/>
      <c r="I2552" s="36"/>
      <c r="J2552" s="36"/>
      <c r="K2552" s="36"/>
    </row>
    <row r="2553" spans="1:11" x14ac:dyDescent="0.3">
      <c r="A2553" s="36"/>
      <c r="B2553" s="36"/>
      <c r="C2553" s="36"/>
      <c r="D2553" s="36"/>
      <c r="E2553" s="36"/>
      <c r="F2553" s="36"/>
      <c r="G2553" s="36"/>
      <c r="H2553" s="36"/>
      <c r="I2553" s="36"/>
      <c r="J2553" s="36"/>
      <c r="K2553" s="36"/>
    </row>
    <row r="2554" spans="1:11" x14ac:dyDescent="0.3">
      <c r="A2554" s="36"/>
      <c r="B2554" s="36"/>
      <c r="C2554" s="36"/>
      <c r="D2554" s="36"/>
      <c r="E2554" s="36"/>
      <c r="F2554" s="36"/>
      <c r="G2554" s="36"/>
      <c r="H2554" s="36"/>
      <c r="I2554" s="36"/>
      <c r="J2554" s="36"/>
      <c r="K2554" s="36"/>
    </row>
    <row r="2555" spans="1:11" x14ac:dyDescent="0.3">
      <c r="A2555" s="36"/>
      <c r="B2555" s="36"/>
      <c r="C2555" s="36"/>
      <c r="D2555" s="36"/>
      <c r="E2555" s="36"/>
      <c r="F2555" s="36"/>
      <c r="G2555" s="36"/>
      <c r="H2555" s="36"/>
      <c r="I2555" s="36"/>
      <c r="J2555" s="36"/>
      <c r="K2555" s="36"/>
    </row>
    <row r="2556" spans="1:11" x14ac:dyDescent="0.3">
      <c r="A2556" s="36"/>
      <c r="B2556" s="36"/>
      <c r="C2556" s="36"/>
      <c r="D2556" s="36"/>
      <c r="E2556" s="36"/>
      <c r="F2556" s="36"/>
      <c r="G2556" s="36"/>
      <c r="H2556" s="36"/>
      <c r="I2556" s="36"/>
      <c r="J2556" s="36"/>
      <c r="K2556" s="36"/>
    </row>
    <row r="2557" spans="1:11" x14ac:dyDescent="0.3">
      <c r="A2557" s="36"/>
      <c r="B2557" s="36"/>
      <c r="C2557" s="36"/>
      <c r="D2557" s="36"/>
      <c r="E2557" s="36"/>
      <c r="F2557" s="36"/>
      <c r="G2557" s="36"/>
      <c r="H2557" s="36"/>
      <c r="I2557" s="36"/>
      <c r="J2557" s="36"/>
      <c r="K2557" s="36"/>
    </row>
    <row r="2558" spans="1:11" x14ac:dyDescent="0.3">
      <c r="A2558" s="36"/>
      <c r="B2558" s="36"/>
      <c r="C2558" s="36"/>
      <c r="D2558" s="36"/>
      <c r="E2558" s="36"/>
      <c r="F2558" s="36"/>
      <c r="G2558" s="36"/>
      <c r="H2558" s="36"/>
      <c r="I2558" s="36"/>
      <c r="J2558" s="36"/>
      <c r="K2558" s="36"/>
    </row>
    <row r="2559" spans="1:11" x14ac:dyDescent="0.3">
      <c r="A2559" s="36"/>
      <c r="B2559" s="36"/>
      <c r="C2559" s="36"/>
      <c r="D2559" s="36"/>
      <c r="E2559" s="36"/>
      <c r="F2559" s="36"/>
      <c r="G2559" s="36"/>
      <c r="H2559" s="36"/>
      <c r="I2559" s="36"/>
      <c r="J2559" s="36"/>
      <c r="K2559" s="36"/>
    </row>
    <row r="2560" spans="1:11" x14ac:dyDescent="0.3">
      <c r="A2560" s="36"/>
      <c r="B2560" s="36"/>
      <c r="C2560" s="36"/>
      <c r="D2560" s="36"/>
      <c r="E2560" s="36"/>
      <c r="F2560" s="36"/>
      <c r="G2560" s="36"/>
      <c r="H2560" s="36"/>
      <c r="I2560" s="36"/>
      <c r="J2560" s="36"/>
      <c r="K2560" s="36"/>
    </row>
    <row r="2561" spans="1:11" x14ac:dyDescent="0.3">
      <c r="A2561" s="36"/>
      <c r="B2561" s="36"/>
      <c r="C2561" s="36"/>
      <c r="D2561" s="36"/>
      <c r="E2561" s="36"/>
      <c r="F2561" s="36"/>
      <c r="G2561" s="36"/>
      <c r="H2561" s="36"/>
      <c r="I2561" s="36"/>
      <c r="J2561" s="36"/>
      <c r="K2561" s="36"/>
    </row>
    <row r="2562" spans="1:11" x14ac:dyDescent="0.3">
      <c r="A2562" s="36"/>
      <c r="B2562" s="36"/>
      <c r="C2562" s="36"/>
      <c r="D2562" s="36"/>
      <c r="E2562" s="36"/>
      <c r="F2562" s="36"/>
      <c r="G2562" s="36"/>
      <c r="H2562" s="36"/>
      <c r="I2562" s="36"/>
      <c r="J2562" s="36"/>
      <c r="K2562" s="36"/>
    </row>
    <row r="2563" spans="1:11" x14ac:dyDescent="0.3">
      <c r="A2563" s="36"/>
      <c r="B2563" s="36"/>
      <c r="C2563" s="36"/>
      <c r="D2563" s="36"/>
      <c r="E2563" s="36"/>
      <c r="F2563" s="36"/>
      <c r="G2563" s="36"/>
      <c r="H2563" s="36"/>
      <c r="I2563" s="36"/>
      <c r="J2563" s="36"/>
      <c r="K2563" s="36"/>
    </row>
    <row r="2564" spans="1:11" x14ac:dyDescent="0.3">
      <c r="A2564" s="36"/>
      <c r="B2564" s="36"/>
      <c r="C2564" s="36"/>
      <c r="D2564" s="36"/>
      <c r="E2564" s="36"/>
      <c r="F2564" s="36"/>
      <c r="G2564" s="36"/>
      <c r="H2564" s="36"/>
      <c r="I2564" s="36"/>
      <c r="J2564" s="36"/>
      <c r="K2564" s="36"/>
    </row>
    <row r="2565" spans="1:11" x14ac:dyDescent="0.3">
      <c r="A2565" s="36"/>
      <c r="B2565" s="36"/>
      <c r="C2565" s="36"/>
      <c r="D2565" s="36"/>
      <c r="E2565" s="36"/>
      <c r="F2565" s="36"/>
      <c r="G2565" s="36"/>
      <c r="H2565" s="36"/>
      <c r="I2565" s="36"/>
      <c r="J2565" s="36"/>
      <c r="K2565" s="36"/>
    </row>
    <row r="2566" spans="1:11" x14ac:dyDescent="0.3">
      <c r="A2566" s="36"/>
      <c r="B2566" s="36"/>
      <c r="C2566" s="36"/>
      <c r="D2566" s="36"/>
      <c r="E2566" s="36"/>
      <c r="F2566" s="36"/>
      <c r="G2566" s="36"/>
      <c r="H2566" s="36"/>
      <c r="I2566" s="36"/>
      <c r="J2566" s="36"/>
      <c r="K2566" s="36"/>
    </row>
    <row r="2567" spans="1:11" x14ac:dyDescent="0.3">
      <c r="A2567" s="36"/>
      <c r="B2567" s="36"/>
      <c r="C2567" s="36"/>
      <c r="D2567" s="36"/>
      <c r="E2567" s="36"/>
      <c r="F2567" s="36"/>
      <c r="G2567" s="36"/>
      <c r="H2567" s="36"/>
      <c r="I2567" s="36"/>
      <c r="J2567" s="36"/>
      <c r="K2567" s="36"/>
    </row>
    <row r="2568" spans="1:11" x14ac:dyDescent="0.3">
      <c r="A2568" s="36"/>
      <c r="B2568" s="36"/>
      <c r="C2568" s="36"/>
      <c r="D2568" s="36"/>
      <c r="E2568" s="36"/>
      <c r="F2568" s="36"/>
      <c r="G2568" s="36"/>
      <c r="H2568" s="36"/>
      <c r="I2568" s="36"/>
      <c r="J2568" s="36"/>
      <c r="K2568" s="36"/>
    </row>
    <row r="2569" spans="1:11" x14ac:dyDescent="0.3">
      <c r="A2569" s="36"/>
      <c r="B2569" s="36"/>
      <c r="C2569" s="36"/>
      <c r="D2569" s="36"/>
      <c r="E2569" s="36"/>
      <c r="F2569" s="36"/>
      <c r="G2569" s="36"/>
      <c r="H2569" s="36"/>
      <c r="I2569" s="36"/>
      <c r="J2569" s="36"/>
      <c r="K2569" s="36"/>
    </row>
    <row r="2570" spans="1:11" x14ac:dyDescent="0.3">
      <c r="A2570" s="36"/>
      <c r="B2570" s="36"/>
      <c r="C2570" s="36"/>
      <c r="D2570" s="36"/>
      <c r="E2570" s="36"/>
      <c r="F2570" s="36"/>
      <c r="G2570" s="36"/>
      <c r="H2570" s="36"/>
      <c r="I2570" s="36"/>
      <c r="J2570" s="36"/>
      <c r="K2570" s="36"/>
    </row>
    <row r="2571" spans="1:11" x14ac:dyDescent="0.3">
      <c r="A2571" s="36"/>
      <c r="B2571" s="36"/>
      <c r="C2571" s="36"/>
      <c r="D2571" s="36"/>
      <c r="E2571" s="36"/>
      <c r="F2571" s="36"/>
      <c r="G2571" s="36"/>
      <c r="H2571" s="36"/>
      <c r="I2571" s="36"/>
      <c r="J2571" s="36"/>
      <c r="K2571" s="36"/>
    </row>
    <row r="2572" spans="1:11" x14ac:dyDescent="0.3">
      <c r="A2572" s="36"/>
      <c r="B2572" s="36"/>
      <c r="C2572" s="36"/>
      <c r="D2572" s="36"/>
      <c r="E2572" s="36"/>
      <c r="F2572" s="36"/>
      <c r="G2572" s="36"/>
      <c r="H2572" s="36"/>
      <c r="I2572" s="36"/>
      <c r="J2572" s="36"/>
      <c r="K2572" s="36"/>
    </row>
    <row r="2573" spans="1:11" x14ac:dyDescent="0.3">
      <c r="A2573" s="36"/>
      <c r="B2573" s="36"/>
      <c r="C2573" s="36"/>
      <c r="D2573" s="36"/>
      <c r="E2573" s="36"/>
      <c r="F2573" s="36"/>
      <c r="G2573" s="36"/>
      <c r="H2573" s="36"/>
      <c r="I2573" s="36"/>
      <c r="J2573" s="36"/>
      <c r="K2573" s="36"/>
    </row>
    <row r="2574" spans="1:11" x14ac:dyDescent="0.3">
      <c r="A2574" s="36"/>
      <c r="B2574" s="36"/>
      <c r="C2574" s="36"/>
      <c r="D2574" s="36"/>
      <c r="E2574" s="36"/>
      <c r="F2574" s="36"/>
      <c r="G2574" s="36"/>
      <c r="H2574" s="36"/>
      <c r="I2574" s="36"/>
      <c r="J2574" s="36"/>
      <c r="K2574" s="36"/>
    </row>
    <row r="2575" spans="1:11" x14ac:dyDescent="0.3">
      <c r="A2575" s="36"/>
      <c r="B2575" s="36"/>
      <c r="C2575" s="36"/>
      <c r="D2575" s="36"/>
      <c r="E2575" s="36"/>
      <c r="F2575" s="36"/>
      <c r="G2575" s="36"/>
      <c r="H2575" s="36"/>
      <c r="I2575" s="36"/>
      <c r="J2575" s="36"/>
      <c r="K2575" s="36"/>
    </row>
    <row r="2576" spans="1:11" x14ac:dyDescent="0.3">
      <c r="A2576" s="36"/>
      <c r="B2576" s="36"/>
      <c r="C2576" s="36"/>
      <c r="D2576" s="36"/>
      <c r="E2576" s="36"/>
      <c r="F2576" s="36"/>
      <c r="G2576" s="36"/>
      <c r="H2576" s="36"/>
      <c r="I2576" s="36"/>
      <c r="J2576" s="36"/>
      <c r="K2576" s="36"/>
    </row>
    <row r="2577" spans="1:11" x14ac:dyDescent="0.3">
      <c r="A2577" s="36"/>
      <c r="B2577" s="36"/>
      <c r="C2577" s="36"/>
      <c r="D2577" s="36"/>
      <c r="E2577" s="36"/>
      <c r="F2577" s="36"/>
      <c r="G2577" s="36"/>
      <c r="H2577" s="36"/>
      <c r="I2577" s="36"/>
      <c r="J2577" s="36"/>
      <c r="K2577" s="36"/>
    </row>
    <row r="2578" spans="1:11" x14ac:dyDescent="0.3">
      <c r="A2578" s="36"/>
      <c r="B2578" s="36"/>
      <c r="C2578" s="36"/>
      <c r="D2578" s="36"/>
      <c r="E2578" s="36"/>
      <c r="F2578" s="36"/>
      <c r="G2578" s="36"/>
      <c r="H2578" s="36"/>
      <c r="I2578" s="36"/>
      <c r="J2578" s="36"/>
      <c r="K2578" s="36"/>
    </row>
    <row r="2579" spans="1:11" x14ac:dyDescent="0.3">
      <c r="A2579" s="36"/>
      <c r="B2579" s="36"/>
      <c r="C2579" s="36"/>
      <c r="D2579" s="36"/>
      <c r="E2579" s="36"/>
      <c r="F2579" s="36"/>
      <c r="G2579" s="36"/>
      <c r="H2579" s="36"/>
      <c r="I2579" s="36"/>
      <c r="J2579" s="36"/>
      <c r="K2579" s="36"/>
    </row>
    <row r="2580" spans="1:11" x14ac:dyDescent="0.3">
      <c r="A2580" s="36"/>
      <c r="B2580" s="36"/>
      <c r="C2580" s="36"/>
      <c r="D2580" s="36"/>
      <c r="E2580" s="36"/>
      <c r="F2580" s="36"/>
      <c r="G2580" s="36"/>
      <c r="H2580" s="36"/>
      <c r="I2580" s="36"/>
      <c r="J2580" s="36"/>
      <c r="K2580" s="36"/>
    </row>
    <row r="2581" spans="1:11" x14ac:dyDescent="0.3">
      <c r="A2581" s="36"/>
      <c r="B2581" s="36"/>
      <c r="C2581" s="36"/>
      <c r="D2581" s="36"/>
      <c r="E2581" s="36"/>
      <c r="F2581" s="36"/>
      <c r="G2581" s="36"/>
      <c r="H2581" s="36"/>
      <c r="I2581" s="36"/>
      <c r="J2581" s="36"/>
      <c r="K2581" s="36"/>
    </row>
    <row r="2582" spans="1:11" x14ac:dyDescent="0.3">
      <c r="A2582" s="36"/>
      <c r="B2582" s="36"/>
      <c r="C2582" s="36"/>
      <c r="D2582" s="36"/>
      <c r="E2582" s="36"/>
      <c r="F2582" s="36"/>
      <c r="G2582" s="36"/>
      <c r="H2582" s="36"/>
      <c r="I2582" s="36"/>
      <c r="J2582" s="36"/>
      <c r="K2582" s="36"/>
    </row>
    <row r="2583" spans="1:11" x14ac:dyDescent="0.3">
      <c r="A2583" s="36"/>
      <c r="B2583" s="36"/>
      <c r="C2583" s="36"/>
      <c r="D2583" s="36"/>
      <c r="E2583" s="36"/>
      <c r="F2583" s="36"/>
      <c r="G2583" s="36"/>
      <c r="H2583" s="36"/>
      <c r="I2583" s="36"/>
      <c r="J2583" s="36"/>
      <c r="K2583" s="36"/>
    </row>
    <row r="2584" spans="1:11" x14ac:dyDescent="0.3">
      <c r="A2584" s="36"/>
      <c r="B2584" s="36"/>
      <c r="C2584" s="36"/>
      <c r="D2584" s="36"/>
      <c r="E2584" s="36"/>
      <c r="F2584" s="36"/>
      <c r="G2584" s="36"/>
      <c r="H2584" s="36"/>
      <c r="I2584" s="36"/>
      <c r="J2584" s="36"/>
      <c r="K2584" s="36"/>
    </row>
    <row r="2585" spans="1:11" x14ac:dyDescent="0.3">
      <c r="A2585" s="36"/>
      <c r="B2585" s="36"/>
      <c r="C2585" s="36"/>
      <c r="D2585" s="36"/>
      <c r="E2585" s="36"/>
      <c r="F2585" s="36"/>
      <c r="G2585" s="36"/>
      <c r="H2585" s="36"/>
      <c r="I2585" s="36"/>
      <c r="J2585" s="36"/>
      <c r="K2585" s="36"/>
    </row>
    <row r="2586" spans="1:11" x14ac:dyDescent="0.3">
      <c r="A2586" s="36"/>
      <c r="B2586" s="36"/>
      <c r="C2586" s="36"/>
      <c r="D2586" s="36"/>
      <c r="E2586" s="36"/>
      <c r="F2586" s="36"/>
      <c r="G2586" s="36"/>
      <c r="H2586" s="36"/>
      <c r="I2586" s="36"/>
      <c r="J2586" s="36"/>
      <c r="K2586" s="36"/>
    </row>
    <row r="2587" spans="1:11" x14ac:dyDescent="0.3">
      <c r="A2587" s="36"/>
      <c r="B2587" s="36"/>
      <c r="C2587" s="36"/>
      <c r="D2587" s="36"/>
      <c r="E2587" s="36"/>
      <c r="F2587" s="36"/>
      <c r="G2587" s="36"/>
      <c r="H2587" s="36"/>
      <c r="I2587" s="36"/>
      <c r="J2587" s="36"/>
      <c r="K2587" s="36"/>
    </row>
    <row r="2588" spans="1:11" x14ac:dyDescent="0.3">
      <c r="A2588" s="36"/>
      <c r="B2588" s="36"/>
      <c r="C2588" s="36"/>
      <c r="D2588" s="36"/>
      <c r="E2588" s="36"/>
      <c r="F2588" s="36"/>
      <c r="G2588" s="36"/>
      <c r="H2588" s="36"/>
      <c r="I2588" s="36"/>
      <c r="J2588" s="36"/>
      <c r="K2588" s="36"/>
    </row>
    <row r="2589" spans="1:11" x14ac:dyDescent="0.3">
      <c r="A2589" s="36"/>
      <c r="B2589" s="36"/>
      <c r="C2589" s="36"/>
      <c r="D2589" s="36"/>
      <c r="E2589" s="36"/>
      <c r="F2589" s="36"/>
      <c r="G2589" s="36"/>
      <c r="H2589" s="36"/>
      <c r="I2589" s="36"/>
      <c r="J2589" s="36"/>
      <c r="K2589" s="36"/>
    </row>
    <row r="2590" spans="1:11" x14ac:dyDescent="0.3">
      <c r="A2590" s="36"/>
      <c r="B2590" s="36"/>
      <c r="C2590" s="36"/>
      <c r="D2590" s="36"/>
      <c r="E2590" s="36"/>
      <c r="F2590" s="36"/>
      <c r="G2590" s="36"/>
      <c r="H2590" s="36"/>
      <c r="I2590" s="36"/>
      <c r="J2590" s="36"/>
      <c r="K2590" s="36"/>
    </row>
    <row r="2591" spans="1:11" x14ac:dyDescent="0.3">
      <c r="A2591" s="36"/>
      <c r="B2591" s="36"/>
      <c r="C2591" s="36"/>
      <c r="D2591" s="36"/>
      <c r="E2591" s="36"/>
      <c r="F2591" s="36"/>
      <c r="G2591" s="36"/>
      <c r="H2591" s="36"/>
      <c r="I2591" s="36"/>
      <c r="J2591" s="36"/>
      <c r="K2591" s="36"/>
    </row>
    <row r="2592" spans="1:11" x14ac:dyDescent="0.3">
      <c r="A2592" s="36"/>
      <c r="B2592" s="36"/>
      <c r="C2592" s="36"/>
      <c r="D2592" s="36"/>
      <c r="E2592" s="36"/>
      <c r="F2592" s="36"/>
      <c r="G2592" s="36"/>
      <c r="H2592" s="36"/>
      <c r="I2592" s="36"/>
      <c r="J2592" s="36"/>
      <c r="K2592" s="36"/>
    </row>
    <row r="2593" spans="1:11" x14ac:dyDescent="0.3">
      <c r="A2593" s="36"/>
      <c r="B2593" s="36"/>
      <c r="C2593" s="36"/>
      <c r="D2593" s="36"/>
      <c r="E2593" s="36"/>
      <c r="F2593" s="36"/>
      <c r="G2593" s="36"/>
      <c r="H2593" s="36"/>
      <c r="I2593" s="36"/>
      <c r="J2593" s="36"/>
      <c r="K2593" s="36"/>
    </row>
    <row r="2594" spans="1:11" x14ac:dyDescent="0.3">
      <c r="A2594" s="36"/>
      <c r="B2594" s="36"/>
      <c r="C2594" s="36"/>
      <c r="D2594" s="36"/>
      <c r="E2594" s="36"/>
      <c r="F2594" s="36"/>
      <c r="G2594" s="36"/>
      <c r="H2594" s="36"/>
      <c r="I2594" s="36"/>
      <c r="J2594" s="36"/>
      <c r="K2594" s="36"/>
    </row>
    <row r="2595" spans="1:11" x14ac:dyDescent="0.3">
      <c r="A2595" s="36"/>
      <c r="B2595" s="36"/>
      <c r="C2595" s="36"/>
      <c r="D2595" s="36"/>
      <c r="E2595" s="36"/>
      <c r="F2595" s="36"/>
      <c r="G2595" s="36"/>
      <c r="H2595" s="36"/>
      <c r="I2595" s="36"/>
      <c r="J2595" s="36"/>
      <c r="K2595" s="36"/>
    </row>
    <row r="2596" spans="1:11" x14ac:dyDescent="0.3">
      <c r="A2596" s="36"/>
      <c r="B2596" s="36"/>
      <c r="C2596" s="36"/>
      <c r="D2596" s="36"/>
      <c r="E2596" s="36"/>
      <c r="F2596" s="36"/>
      <c r="G2596" s="36"/>
      <c r="H2596" s="36"/>
      <c r="I2596" s="36"/>
      <c r="J2596" s="36"/>
      <c r="K2596" s="36"/>
    </row>
    <row r="2597" spans="1:11" x14ac:dyDescent="0.3">
      <c r="A2597" s="36"/>
      <c r="B2597" s="36"/>
      <c r="C2597" s="36"/>
      <c r="D2597" s="36"/>
      <c r="E2597" s="36"/>
      <c r="F2597" s="36"/>
      <c r="G2597" s="36"/>
      <c r="H2597" s="36"/>
      <c r="I2597" s="36"/>
      <c r="J2597" s="36"/>
      <c r="K2597" s="36"/>
    </row>
    <row r="2598" spans="1:11" x14ac:dyDescent="0.3">
      <c r="A2598" s="36"/>
      <c r="B2598" s="36"/>
      <c r="C2598" s="36"/>
      <c r="D2598" s="36"/>
      <c r="E2598" s="36"/>
      <c r="F2598" s="36"/>
      <c r="G2598" s="36"/>
      <c r="H2598" s="36"/>
      <c r="I2598" s="36"/>
      <c r="J2598" s="36"/>
      <c r="K2598" s="36"/>
    </row>
    <row r="2599" spans="1:11" x14ac:dyDescent="0.3">
      <c r="A2599" s="36"/>
      <c r="B2599" s="36"/>
      <c r="C2599" s="36"/>
      <c r="D2599" s="36"/>
      <c r="E2599" s="36"/>
      <c r="F2599" s="36"/>
      <c r="G2599" s="36"/>
      <c r="H2599" s="36"/>
      <c r="I2599" s="36"/>
      <c r="J2599" s="36"/>
      <c r="K2599" s="36"/>
    </row>
    <row r="2600" spans="1:11" x14ac:dyDescent="0.3">
      <c r="A2600" s="36"/>
      <c r="B2600" s="36"/>
      <c r="C2600" s="36"/>
      <c r="D2600" s="36"/>
      <c r="E2600" s="36"/>
      <c r="F2600" s="36"/>
      <c r="G2600" s="36"/>
      <c r="H2600" s="36"/>
      <c r="I2600" s="36"/>
      <c r="J2600" s="36"/>
      <c r="K2600" s="36"/>
    </row>
    <row r="2601" spans="1:11" x14ac:dyDescent="0.3">
      <c r="A2601" s="36"/>
      <c r="B2601" s="36"/>
      <c r="C2601" s="36"/>
      <c r="D2601" s="36"/>
      <c r="E2601" s="36"/>
      <c r="F2601" s="36"/>
      <c r="G2601" s="36"/>
      <c r="H2601" s="36"/>
      <c r="I2601" s="36"/>
      <c r="J2601" s="36"/>
      <c r="K2601" s="36"/>
    </row>
    <row r="2602" spans="1:11" x14ac:dyDescent="0.3">
      <c r="A2602" s="36"/>
      <c r="B2602" s="36"/>
      <c r="C2602" s="36"/>
      <c r="D2602" s="36"/>
      <c r="E2602" s="36"/>
      <c r="F2602" s="36"/>
      <c r="G2602" s="36"/>
      <c r="H2602" s="36"/>
      <c r="I2602" s="36"/>
      <c r="J2602" s="36"/>
      <c r="K2602" s="36"/>
    </row>
    <row r="2603" spans="1:11" x14ac:dyDescent="0.3">
      <c r="A2603" s="36"/>
      <c r="B2603" s="36"/>
      <c r="C2603" s="36"/>
      <c r="D2603" s="36"/>
      <c r="E2603" s="36"/>
      <c r="F2603" s="36"/>
      <c r="G2603" s="36"/>
      <c r="H2603" s="36"/>
      <c r="I2603" s="36"/>
      <c r="J2603" s="36"/>
      <c r="K2603" s="36"/>
    </row>
    <row r="2604" spans="1:11" x14ac:dyDescent="0.3">
      <c r="A2604" s="36"/>
      <c r="B2604" s="36"/>
      <c r="C2604" s="36"/>
      <c r="D2604" s="36"/>
      <c r="E2604" s="36"/>
      <c r="F2604" s="36"/>
      <c r="G2604" s="36"/>
      <c r="H2604" s="36"/>
      <c r="I2604" s="36"/>
      <c r="J2604" s="36"/>
      <c r="K2604" s="36"/>
    </row>
    <row r="2605" spans="1:11" x14ac:dyDescent="0.3">
      <c r="A2605" s="36"/>
      <c r="B2605" s="36"/>
      <c r="C2605" s="36"/>
      <c r="D2605" s="36"/>
      <c r="E2605" s="36"/>
      <c r="F2605" s="36"/>
      <c r="G2605" s="36"/>
      <c r="H2605" s="36"/>
      <c r="I2605" s="36"/>
      <c r="J2605" s="36"/>
      <c r="K2605" s="36"/>
    </row>
    <row r="2606" spans="1:11" x14ac:dyDescent="0.3">
      <c r="A2606" s="36"/>
      <c r="B2606" s="36"/>
      <c r="C2606" s="36"/>
      <c r="D2606" s="36"/>
      <c r="E2606" s="36"/>
      <c r="F2606" s="36"/>
      <c r="G2606" s="36"/>
      <c r="H2606" s="36"/>
      <c r="I2606" s="36"/>
      <c r="J2606" s="36"/>
      <c r="K2606" s="36"/>
    </row>
    <row r="2607" spans="1:11" x14ac:dyDescent="0.3">
      <c r="A2607" s="36"/>
      <c r="B2607" s="36"/>
      <c r="C2607" s="36"/>
      <c r="D2607" s="36"/>
      <c r="E2607" s="36"/>
      <c r="F2607" s="36"/>
      <c r="G2607" s="36"/>
      <c r="H2607" s="36"/>
      <c r="I2607" s="36"/>
      <c r="J2607" s="36"/>
      <c r="K2607" s="36"/>
    </row>
    <row r="2608" spans="1:11" x14ac:dyDescent="0.3">
      <c r="A2608" s="36"/>
      <c r="B2608" s="36"/>
      <c r="C2608" s="36"/>
      <c r="D2608" s="36"/>
      <c r="E2608" s="36"/>
      <c r="F2608" s="36"/>
      <c r="G2608" s="36"/>
      <c r="H2608" s="36"/>
      <c r="I2608" s="36"/>
      <c r="J2608" s="36"/>
      <c r="K2608" s="36"/>
    </row>
    <row r="2609" spans="1:11" x14ac:dyDescent="0.3">
      <c r="A2609" s="36"/>
      <c r="B2609" s="36"/>
      <c r="C2609" s="36"/>
      <c r="D2609" s="36"/>
      <c r="E2609" s="36"/>
      <c r="F2609" s="36"/>
      <c r="G2609" s="36"/>
      <c r="H2609" s="36"/>
      <c r="I2609" s="36"/>
      <c r="J2609" s="36"/>
      <c r="K2609" s="36"/>
    </row>
    <row r="2610" spans="1:11" x14ac:dyDescent="0.3">
      <c r="A2610" s="36"/>
      <c r="B2610" s="36"/>
      <c r="C2610" s="36"/>
      <c r="D2610" s="36"/>
      <c r="E2610" s="36"/>
      <c r="F2610" s="36"/>
      <c r="G2610" s="36"/>
      <c r="H2610" s="36"/>
      <c r="I2610" s="36"/>
      <c r="J2610" s="36"/>
      <c r="K2610" s="36"/>
    </row>
    <row r="2611" spans="1:11" x14ac:dyDescent="0.3">
      <c r="A2611" s="36"/>
      <c r="B2611" s="36"/>
      <c r="C2611" s="36"/>
      <c r="D2611" s="36"/>
      <c r="E2611" s="36"/>
      <c r="F2611" s="36"/>
      <c r="G2611" s="36"/>
      <c r="H2611" s="36"/>
      <c r="I2611" s="36"/>
      <c r="J2611" s="36"/>
      <c r="K2611" s="36"/>
    </row>
    <row r="2612" spans="1:11" x14ac:dyDescent="0.3">
      <c r="A2612" s="36"/>
      <c r="B2612" s="36"/>
      <c r="C2612" s="36"/>
      <c r="D2612" s="36"/>
      <c r="E2612" s="36"/>
      <c r="F2612" s="36"/>
      <c r="G2612" s="36"/>
      <c r="H2612" s="36"/>
      <c r="I2612" s="36"/>
      <c r="J2612" s="36"/>
      <c r="K2612" s="36"/>
    </row>
    <row r="2613" spans="1:11" x14ac:dyDescent="0.3">
      <c r="A2613" s="36"/>
      <c r="B2613" s="36"/>
      <c r="C2613" s="36"/>
      <c r="D2613" s="36"/>
      <c r="E2613" s="36"/>
      <c r="F2613" s="36"/>
      <c r="G2613" s="36"/>
      <c r="H2613" s="36"/>
      <c r="I2613" s="36"/>
      <c r="J2613" s="36"/>
      <c r="K2613" s="36"/>
    </row>
    <row r="2614" spans="1:11" x14ac:dyDescent="0.3">
      <c r="A2614" s="36"/>
      <c r="B2614" s="36"/>
      <c r="C2614" s="36"/>
      <c r="D2614" s="36"/>
      <c r="E2614" s="36"/>
      <c r="F2614" s="36"/>
      <c r="G2614" s="36"/>
      <c r="H2614" s="36"/>
      <c r="I2614" s="36"/>
      <c r="J2614" s="36"/>
      <c r="K2614" s="36"/>
    </row>
    <row r="2615" spans="1:11" x14ac:dyDescent="0.3">
      <c r="A2615" s="36"/>
      <c r="B2615" s="36"/>
      <c r="C2615" s="36"/>
      <c r="D2615" s="36"/>
      <c r="E2615" s="36"/>
      <c r="F2615" s="36"/>
      <c r="G2615" s="36"/>
      <c r="H2615" s="36"/>
      <c r="I2615" s="36"/>
      <c r="J2615" s="36"/>
      <c r="K2615" s="36"/>
    </row>
    <row r="2616" spans="1:11" x14ac:dyDescent="0.3">
      <c r="A2616" s="36"/>
      <c r="B2616" s="36"/>
      <c r="C2616" s="36"/>
      <c r="D2616" s="36"/>
      <c r="E2616" s="36"/>
      <c r="F2616" s="36"/>
      <c r="G2616" s="36"/>
      <c r="H2616" s="36"/>
      <c r="I2616" s="36"/>
      <c r="J2616" s="36"/>
      <c r="K2616" s="36"/>
    </row>
    <row r="2617" spans="1:11" x14ac:dyDescent="0.3">
      <c r="A2617" s="36"/>
      <c r="B2617" s="36"/>
      <c r="C2617" s="36"/>
      <c r="D2617" s="36"/>
      <c r="E2617" s="36"/>
      <c r="F2617" s="36"/>
      <c r="G2617" s="36"/>
      <c r="H2617" s="36"/>
      <c r="I2617" s="36"/>
      <c r="J2617" s="36"/>
      <c r="K2617" s="36"/>
    </row>
    <row r="2618" spans="1:11" x14ac:dyDescent="0.3">
      <c r="A2618" s="36"/>
      <c r="B2618" s="36"/>
      <c r="C2618" s="36"/>
      <c r="D2618" s="36"/>
      <c r="E2618" s="36"/>
      <c r="F2618" s="36"/>
      <c r="G2618" s="36"/>
      <c r="H2618" s="36"/>
      <c r="I2618" s="36"/>
      <c r="J2618" s="36"/>
      <c r="K2618" s="36"/>
    </row>
    <row r="2619" spans="1:11" x14ac:dyDescent="0.3">
      <c r="A2619" s="36"/>
      <c r="B2619" s="36"/>
      <c r="C2619" s="36"/>
      <c r="D2619" s="36"/>
      <c r="E2619" s="36"/>
      <c r="F2619" s="36"/>
      <c r="G2619" s="36"/>
      <c r="H2619" s="36"/>
      <c r="I2619" s="36"/>
      <c r="J2619" s="36"/>
      <c r="K2619" s="36"/>
    </row>
    <row r="2620" spans="1:11" x14ac:dyDescent="0.3">
      <c r="A2620" s="36"/>
      <c r="B2620" s="36"/>
      <c r="C2620" s="36"/>
      <c r="D2620" s="36"/>
      <c r="E2620" s="36"/>
      <c r="F2620" s="36"/>
      <c r="G2620" s="36"/>
      <c r="H2620" s="36"/>
      <c r="I2620" s="36"/>
      <c r="J2620" s="36"/>
      <c r="K2620" s="36"/>
    </row>
    <row r="2621" spans="1:11" x14ac:dyDescent="0.3">
      <c r="A2621" s="36"/>
      <c r="B2621" s="36"/>
      <c r="C2621" s="36"/>
      <c r="D2621" s="36"/>
      <c r="E2621" s="36"/>
      <c r="F2621" s="36"/>
      <c r="G2621" s="36"/>
      <c r="H2621" s="36"/>
      <c r="I2621" s="36"/>
      <c r="J2621" s="36"/>
      <c r="K2621" s="36"/>
    </row>
    <row r="2622" spans="1:11" x14ac:dyDescent="0.3">
      <c r="A2622" s="36"/>
      <c r="B2622" s="36"/>
      <c r="C2622" s="36"/>
      <c r="D2622" s="36"/>
      <c r="E2622" s="36"/>
      <c r="F2622" s="36"/>
      <c r="G2622" s="36"/>
      <c r="H2622" s="36"/>
      <c r="I2622" s="36"/>
      <c r="J2622" s="36"/>
      <c r="K2622" s="36"/>
    </row>
    <row r="2623" spans="1:11" x14ac:dyDescent="0.3">
      <c r="A2623" s="36"/>
      <c r="B2623" s="36"/>
      <c r="C2623" s="36"/>
      <c r="D2623" s="36"/>
      <c r="E2623" s="36"/>
      <c r="F2623" s="36"/>
      <c r="G2623" s="36"/>
      <c r="H2623" s="36"/>
      <c r="I2623" s="36"/>
      <c r="J2623" s="36"/>
      <c r="K2623" s="36"/>
    </row>
    <row r="2624" spans="1:11" x14ac:dyDescent="0.3">
      <c r="A2624" s="36"/>
      <c r="B2624" s="36"/>
      <c r="C2624" s="36"/>
      <c r="D2624" s="36"/>
      <c r="E2624" s="36"/>
      <c r="F2624" s="36"/>
      <c r="G2624" s="36"/>
      <c r="H2624" s="36"/>
      <c r="I2624" s="36"/>
      <c r="J2624" s="36"/>
      <c r="K2624" s="36"/>
    </row>
    <row r="2625" spans="1:11" x14ac:dyDescent="0.3">
      <c r="A2625" s="36"/>
      <c r="B2625" s="36"/>
      <c r="C2625" s="36"/>
      <c r="D2625" s="36"/>
      <c r="E2625" s="36"/>
      <c r="F2625" s="36"/>
      <c r="G2625" s="36"/>
      <c r="H2625" s="36"/>
      <c r="I2625" s="36"/>
      <c r="J2625" s="36"/>
      <c r="K2625" s="36"/>
    </row>
    <row r="2626" spans="1:11" x14ac:dyDescent="0.3">
      <c r="A2626" s="36"/>
      <c r="B2626" s="36"/>
      <c r="C2626" s="36"/>
      <c r="D2626" s="36"/>
      <c r="E2626" s="36"/>
      <c r="F2626" s="36"/>
      <c r="G2626" s="36"/>
      <c r="H2626" s="36"/>
      <c r="I2626" s="36"/>
      <c r="J2626" s="36"/>
      <c r="K2626" s="36"/>
    </row>
    <row r="2627" spans="1:11" x14ac:dyDescent="0.3">
      <c r="A2627" s="36"/>
      <c r="B2627" s="36"/>
      <c r="C2627" s="36"/>
      <c r="D2627" s="36"/>
      <c r="E2627" s="36"/>
      <c r="F2627" s="36"/>
      <c r="G2627" s="36"/>
      <c r="H2627" s="36"/>
      <c r="I2627" s="36"/>
      <c r="J2627" s="36"/>
      <c r="K2627" s="36"/>
    </row>
    <row r="2628" spans="1:11" x14ac:dyDescent="0.3">
      <c r="A2628" s="36"/>
      <c r="B2628" s="36"/>
      <c r="C2628" s="36"/>
      <c r="D2628" s="36"/>
      <c r="E2628" s="36"/>
      <c r="F2628" s="36"/>
      <c r="G2628" s="36"/>
      <c r="H2628" s="36"/>
      <c r="I2628" s="36"/>
      <c r="J2628" s="36"/>
      <c r="K2628" s="36"/>
    </row>
    <row r="2629" spans="1:11" x14ac:dyDescent="0.3">
      <c r="A2629" s="36"/>
      <c r="B2629" s="36"/>
      <c r="C2629" s="36"/>
      <c r="D2629" s="36"/>
      <c r="E2629" s="36"/>
      <c r="F2629" s="36"/>
      <c r="G2629" s="36"/>
      <c r="H2629" s="36"/>
      <c r="I2629" s="36"/>
      <c r="J2629" s="36"/>
      <c r="K2629" s="36"/>
    </row>
    <row r="2630" spans="1:11" x14ac:dyDescent="0.3">
      <c r="A2630" s="36"/>
      <c r="B2630" s="36"/>
      <c r="C2630" s="36"/>
      <c r="D2630" s="36"/>
      <c r="E2630" s="36"/>
      <c r="F2630" s="36"/>
      <c r="G2630" s="36"/>
      <c r="H2630" s="36"/>
      <c r="I2630" s="36"/>
      <c r="J2630" s="36"/>
      <c r="K2630" s="36"/>
    </row>
    <row r="2631" spans="1:11" x14ac:dyDescent="0.3">
      <c r="A2631" s="36"/>
      <c r="B2631" s="36"/>
      <c r="C2631" s="36"/>
      <c r="D2631" s="36"/>
      <c r="E2631" s="36"/>
      <c r="F2631" s="36"/>
      <c r="G2631" s="36"/>
      <c r="H2631" s="36"/>
      <c r="I2631" s="36"/>
      <c r="J2631" s="36"/>
      <c r="K2631" s="36"/>
    </row>
    <row r="2632" spans="1:11" x14ac:dyDescent="0.3">
      <c r="A2632" s="36"/>
      <c r="B2632" s="36"/>
      <c r="C2632" s="36"/>
      <c r="D2632" s="36"/>
      <c r="E2632" s="36"/>
      <c r="F2632" s="36"/>
      <c r="G2632" s="36"/>
      <c r="H2632" s="36"/>
      <c r="I2632" s="36"/>
      <c r="J2632" s="36"/>
      <c r="K2632" s="36"/>
    </row>
    <row r="2633" spans="1:11" x14ac:dyDescent="0.3">
      <c r="A2633" s="36"/>
      <c r="B2633" s="36"/>
      <c r="C2633" s="36"/>
      <c r="D2633" s="36"/>
      <c r="E2633" s="36"/>
      <c r="F2633" s="36"/>
      <c r="G2633" s="36"/>
      <c r="H2633" s="36"/>
      <c r="I2633" s="36"/>
      <c r="J2633" s="36"/>
      <c r="K2633" s="36"/>
    </row>
    <row r="2634" spans="1:11" x14ac:dyDescent="0.3">
      <c r="A2634" s="36"/>
      <c r="B2634" s="36"/>
      <c r="C2634" s="36"/>
      <c r="D2634" s="36"/>
      <c r="E2634" s="36"/>
      <c r="F2634" s="36"/>
      <c r="G2634" s="36"/>
      <c r="H2634" s="36"/>
      <c r="I2634" s="36"/>
      <c r="J2634" s="36"/>
      <c r="K2634" s="36"/>
    </row>
    <row r="2635" spans="1:11" x14ac:dyDescent="0.3">
      <c r="A2635" s="36"/>
      <c r="B2635" s="36"/>
      <c r="C2635" s="36"/>
      <c r="D2635" s="36"/>
      <c r="E2635" s="36"/>
      <c r="F2635" s="36"/>
      <c r="G2635" s="36"/>
      <c r="H2635" s="36"/>
      <c r="I2635" s="36"/>
      <c r="J2635" s="36"/>
      <c r="K2635" s="36"/>
    </row>
    <row r="2636" spans="1:11" x14ac:dyDescent="0.3">
      <c r="A2636" s="36"/>
      <c r="B2636" s="36"/>
      <c r="C2636" s="36"/>
      <c r="D2636" s="36"/>
      <c r="E2636" s="36"/>
      <c r="F2636" s="36"/>
      <c r="G2636" s="36"/>
      <c r="H2636" s="36"/>
      <c r="I2636" s="36"/>
      <c r="J2636" s="36"/>
      <c r="K2636" s="36"/>
    </row>
    <row r="2637" spans="1:11" x14ac:dyDescent="0.3">
      <c r="A2637" s="36"/>
      <c r="B2637" s="36"/>
      <c r="C2637" s="36"/>
      <c r="D2637" s="36"/>
      <c r="E2637" s="36"/>
      <c r="F2637" s="36"/>
      <c r="G2637" s="36"/>
      <c r="H2637" s="36"/>
      <c r="I2637" s="36"/>
      <c r="J2637" s="36"/>
      <c r="K2637" s="36"/>
    </row>
    <row r="2638" spans="1:11" x14ac:dyDescent="0.3">
      <c r="A2638" s="36"/>
      <c r="B2638" s="36"/>
      <c r="C2638" s="36"/>
      <c r="D2638" s="36"/>
      <c r="E2638" s="36"/>
      <c r="F2638" s="36"/>
      <c r="G2638" s="36"/>
      <c r="H2638" s="36"/>
      <c r="I2638" s="36"/>
      <c r="J2638" s="36"/>
      <c r="K2638" s="36"/>
    </row>
    <row r="2639" spans="1:11" x14ac:dyDescent="0.3">
      <c r="A2639" s="36"/>
      <c r="B2639" s="36"/>
      <c r="C2639" s="36"/>
      <c r="D2639" s="36"/>
      <c r="E2639" s="36"/>
      <c r="F2639" s="36"/>
      <c r="G2639" s="36"/>
      <c r="H2639" s="36"/>
      <c r="I2639" s="36"/>
      <c r="J2639" s="36"/>
      <c r="K2639" s="36"/>
    </row>
    <row r="2640" spans="1:11" x14ac:dyDescent="0.3">
      <c r="A2640" s="36"/>
      <c r="B2640" s="36"/>
      <c r="C2640" s="36"/>
      <c r="D2640" s="36"/>
      <c r="E2640" s="36"/>
      <c r="F2640" s="36"/>
      <c r="G2640" s="36"/>
      <c r="H2640" s="36"/>
      <c r="I2640" s="36"/>
      <c r="J2640" s="36"/>
      <c r="K2640" s="36"/>
    </row>
    <row r="2641" spans="1:11" x14ac:dyDescent="0.3">
      <c r="A2641" s="36"/>
      <c r="B2641" s="36"/>
      <c r="C2641" s="36"/>
      <c r="D2641" s="36"/>
      <c r="E2641" s="36"/>
      <c r="F2641" s="36"/>
      <c r="G2641" s="36"/>
      <c r="H2641" s="36"/>
      <c r="I2641" s="36"/>
      <c r="J2641" s="36"/>
      <c r="K2641" s="36"/>
    </row>
    <row r="2642" spans="1:11" x14ac:dyDescent="0.3">
      <c r="A2642" s="36"/>
      <c r="B2642" s="36"/>
      <c r="C2642" s="36"/>
      <c r="D2642" s="36"/>
      <c r="E2642" s="36"/>
      <c r="F2642" s="36"/>
      <c r="G2642" s="36"/>
      <c r="H2642" s="36"/>
      <c r="I2642" s="36"/>
      <c r="J2642" s="36"/>
      <c r="K2642" s="36"/>
    </row>
    <row r="2643" spans="1:11" x14ac:dyDescent="0.3">
      <c r="A2643" s="36"/>
      <c r="B2643" s="36"/>
      <c r="C2643" s="36"/>
      <c r="D2643" s="36"/>
      <c r="E2643" s="36"/>
      <c r="F2643" s="36"/>
      <c r="G2643" s="36"/>
      <c r="H2643" s="36"/>
      <c r="I2643" s="36"/>
      <c r="J2643" s="36"/>
      <c r="K2643" s="36"/>
    </row>
    <row r="2644" spans="1:11" x14ac:dyDescent="0.3">
      <c r="A2644" s="36"/>
      <c r="B2644" s="36"/>
      <c r="C2644" s="36"/>
      <c r="D2644" s="36"/>
      <c r="E2644" s="36"/>
      <c r="F2644" s="36"/>
      <c r="G2644" s="36"/>
      <c r="H2644" s="36"/>
      <c r="I2644" s="36"/>
      <c r="J2644" s="36"/>
      <c r="K2644" s="36"/>
    </row>
    <row r="2645" spans="1:11" x14ac:dyDescent="0.3">
      <c r="A2645" s="36"/>
      <c r="B2645" s="36"/>
      <c r="C2645" s="36"/>
      <c r="D2645" s="36"/>
      <c r="E2645" s="36"/>
      <c r="F2645" s="36"/>
      <c r="G2645" s="36"/>
      <c r="H2645" s="36"/>
      <c r="I2645" s="36"/>
      <c r="J2645" s="36"/>
      <c r="K2645" s="36"/>
    </row>
    <row r="2646" spans="1:11" x14ac:dyDescent="0.3">
      <c r="A2646" s="36"/>
      <c r="B2646" s="36"/>
      <c r="C2646" s="36"/>
      <c r="D2646" s="36"/>
      <c r="E2646" s="36"/>
      <c r="F2646" s="36"/>
      <c r="G2646" s="36"/>
      <c r="H2646" s="36"/>
      <c r="I2646" s="36"/>
      <c r="J2646" s="36"/>
      <c r="K2646" s="36"/>
    </row>
    <row r="2647" spans="1:11" x14ac:dyDescent="0.3">
      <c r="A2647" s="36"/>
      <c r="B2647" s="36"/>
      <c r="C2647" s="36"/>
      <c r="D2647" s="36"/>
      <c r="E2647" s="36"/>
      <c r="F2647" s="36"/>
      <c r="G2647" s="36"/>
      <c r="H2647" s="36"/>
      <c r="I2647" s="36"/>
      <c r="J2647" s="36"/>
      <c r="K2647" s="36"/>
    </row>
    <row r="2648" spans="1:11" x14ac:dyDescent="0.3">
      <c r="A2648" s="36"/>
      <c r="B2648" s="36"/>
      <c r="C2648" s="36"/>
      <c r="D2648" s="36"/>
      <c r="E2648" s="36"/>
      <c r="F2648" s="36"/>
      <c r="G2648" s="36"/>
      <c r="H2648" s="36"/>
      <c r="I2648" s="36"/>
      <c r="J2648" s="36"/>
      <c r="K2648" s="36"/>
    </row>
    <row r="2649" spans="1:11" x14ac:dyDescent="0.3">
      <c r="A2649" s="36"/>
      <c r="B2649" s="36"/>
      <c r="C2649" s="36"/>
      <c r="D2649" s="36"/>
      <c r="E2649" s="36"/>
      <c r="F2649" s="36"/>
      <c r="G2649" s="36"/>
      <c r="H2649" s="36"/>
      <c r="I2649" s="36"/>
      <c r="J2649" s="36"/>
      <c r="K2649" s="36"/>
    </row>
    <row r="2650" spans="1:11" x14ac:dyDescent="0.3">
      <c r="A2650" s="36"/>
      <c r="B2650" s="36"/>
      <c r="C2650" s="36"/>
      <c r="D2650" s="36"/>
      <c r="E2650" s="36"/>
      <c r="F2650" s="36"/>
      <c r="G2650" s="36"/>
      <c r="H2650" s="36"/>
      <c r="I2650" s="36"/>
      <c r="J2650" s="36"/>
      <c r="K2650" s="36"/>
    </row>
    <row r="2651" spans="1:11" x14ac:dyDescent="0.3">
      <c r="A2651" s="36"/>
      <c r="B2651" s="36"/>
      <c r="C2651" s="36"/>
      <c r="D2651" s="36"/>
      <c r="E2651" s="36"/>
      <c r="F2651" s="36"/>
      <c r="G2651" s="36"/>
      <c r="H2651" s="36"/>
      <c r="I2651" s="36"/>
      <c r="J2651" s="36"/>
      <c r="K2651" s="36"/>
    </row>
    <row r="2652" spans="1:11" x14ac:dyDescent="0.3">
      <c r="A2652" s="36"/>
      <c r="B2652" s="36"/>
      <c r="C2652" s="36"/>
      <c r="D2652" s="36"/>
      <c r="E2652" s="36"/>
      <c r="F2652" s="36"/>
      <c r="G2652" s="36"/>
      <c r="H2652" s="36"/>
      <c r="I2652" s="36"/>
      <c r="J2652" s="36"/>
      <c r="K2652" s="36"/>
    </row>
    <row r="2653" spans="1:11" x14ac:dyDescent="0.3">
      <c r="A2653" s="36"/>
      <c r="B2653" s="36"/>
      <c r="C2653" s="36"/>
      <c r="D2653" s="36"/>
      <c r="E2653" s="36"/>
      <c r="F2653" s="36"/>
      <c r="G2653" s="36"/>
      <c r="H2653" s="36"/>
      <c r="I2653" s="36"/>
      <c r="J2653" s="36"/>
      <c r="K2653" s="36"/>
    </row>
    <row r="2654" spans="1:11" x14ac:dyDescent="0.3">
      <c r="A2654" s="36"/>
      <c r="B2654" s="36"/>
      <c r="C2654" s="36"/>
      <c r="D2654" s="36"/>
      <c r="E2654" s="36"/>
      <c r="F2654" s="36"/>
      <c r="G2654" s="36"/>
      <c r="H2654" s="36"/>
      <c r="I2654" s="36"/>
      <c r="J2654" s="36"/>
      <c r="K2654" s="36"/>
    </row>
    <row r="2655" spans="1:11" x14ac:dyDescent="0.3">
      <c r="A2655" s="36"/>
      <c r="B2655" s="36"/>
      <c r="C2655" s="36"/>
      <c r="D2655" s="36"/>
      <c r="E2655" s="36"/>
      <c r="F2655" s="36"/>
      <c r="G2655" s="36"/>
      <c r="H2655" s="36"/>
      <c r="I2655" s="36"/>
      <c r="J2655" s="36"/>
      <c r="K2655" s="36"/>
    </row>
    <row r="2656" spans="1:11" x14ac:dyDescent="0.3">
      <c r="A2656" s="36"/>
      <c r="B2656" s="36"/>
      <c r="C2656" s="36"/>
      <c r="D2656" s="36"/>
      <c r="E2656" s="36"/>
      <c r="F2656" s="36"/>
      <c r="G2656" s="36"/>
      <c r="H2656" s="36"/>
      <c r="I2656" s="36"/>
      <c r="J2656" s="36"/>
      <c r="K2656" s="36"/>
    </row>
    <row r="2657" spans="1:11" x14ac:dyDescent="0.3">
      <c r="A2657" s="36"/>
      <c r="B2657" s="36"/>
      <c r="C2657" s="36"/>
      <c r="D2657" s="36"/>
      <c r="E2657" s="36"/>
      <c r="F2657" s="36"/>
      <c r="G2657" s="36"/>
      <c r="H2657" s="36"/>
      <c r="I2657" s="36"/>
      <c r="J2657" s="36"/>
      <c r="K2657" s="36"/>
    </row>
    <row r="2658" spans="1:11" x14ac:dyDescent="0.3">
      <c r="A2658" s="36"/>
      <c r="B2658" s="36"/>
      <c r="C2658" s="36"/>
      <c r="D2658" s="36"/>
      <c r="E2658" s="36"/>
      <c r="F2658" s="36"/>
      <c r="G2658" s="36"/>
      <c r="H2658" s="36"/>
      <c r="I2658" s="36"/>
      <c r="J2658" s="36"/>
      <c r="K2658" s="36"/>
    </row>
    <row r="2659" spans="1:11" x14ac:dyDescent="0.3">
      <c r="A2659" s="36"/>
      <c r="B2659" s="36"/>
      <c r="C2659" s="36"/>
      <c r="D2659" s="36"/>
      <c r="E2659" s="36"/>
      <c r="F2659" s="36"/>
      <c r="G2659" s="36"/>
      <c r="H2659" s="36"/>
      <c r="I2659" s="36"/>
      <c r="J2659" s="36"/>
      <c r="K2659" s="36"/>
    </row>
    <row r="2660" spans="1:11" x14ac:dyDescent="0.3">
      <c r="A2660" s="36"/>
      <c r="B2660" s="36"/>
      <c r="C2660" s="36"/>
      <c r="D2660" s="36"/>
      <c r="E2660" s="36"/>
      <c r="F2660" s="36"/>
      <c r="G2660" s="36"/>
      <c r="H2660" s="36"/>
      <c r="I2660" s="36"/>
      <c r="J2660" s="36"/>
      <c r="K2660" s="36"/>
    </row>
    <row r="2661" spans="1:11" x14ac:dyDescent="0.3">
      <c r="A2661" s="36"/>
      <c r="B2661" s="36"/>
      <c r="C2661" s="36"/>
      <c r="D2661" s="36"/>
      <c r="E2661" s="36"/>
      <c r="F2661" s="36"/>
      <c r="G2661" s="36"/>
      <c r="H2661" s="36"/>
      <c r="I2661" s="36"/>
      <c r="J2661" s="36"/>
      <c r="K2661" s="36"/>
    </row>
    <row r="2662" spans="1:11" x14ac:dyDescent="0.3">
      <c r="A2662" s="36"/>
      <c r="B2662" s="36"/>
      <c r="C2662" s="36"/>
      <c r="D2662" s="36"/>
      <c r="E2662" s="36"/>
      <c r="F2662" s="36"/>
      <c r="G2662" s="36"/>
      <c r="H2662" s="36"/>
      <c r="I2662" s="36"/>
      <c r="J2662" s="36"/>
      <c r="K2662" s="36"/>
    </row>
    <row r="2663" spans="1:11" x14ac:dyDescent="0.3">
      <c r="A2663" s="36"/>
      <c r="B2663" s="36"/>
      <c r="C2663" s="36"/>
      <c r="D2663" s="36"/>
      <c r="E2663" s="36"/>
      <c r="F2663" s="36"/>
      <c r="G2663" s="36"/>
      <c r="H2663" s="36"/>
      <c r="I2663" s="36"/>
      <c r="J2663" s="36"/>
      <c r="K2663" s="36"/>
    </row>
    <row r="2664" spans="1:11" x14ac:dyDescent="0.3">
      <c r="A2664" s="36"/>
      <c r="B2664" s="36"/>
      <c r="C2664" s="36"/>
      <c r="D2664" s="36"/>
      <c r="E2664" s="36"/>
      <c r="F2664" s="36"/>
      <c r="G2664" s="36"/>
      <c r="H2664" s="36"/>
      <c r="I2664" s="36"/>
      <c r="J2664" s="36"/>
      <c r="K2664" s="36"/>
    </row>
    <row r="2665" spans="1:11" x14ac:dyDescent="0.3">
      <c r="A2665" s="36"/>
      <c r="B2665" s="36"/>
      <c r="C2665" s="36"/>
      <c r="D2665" s="36"/>
      <c r="E2665" s="36"/>
      <c r="F2665" s="36"/>
      <c r="G2665" s="36"/>
      <c r="H2665" s="36"/>
      <c r="I2665" s="36"/>
      <c r="J2665" s="36"/>
      <c r="K2665" s="36"/>
    </row>
    <row r="2666" spans="1:11" x14ac:dyDescent="0.3">
      <c r="A2666" s="36"/>
      <c r="B2666" s="36"/>
      <c r="C2666" s="36"/>
      <c r="D2666" s="36"/>
      <c r="E2666" s="36"/>
      <c r="F2666" s="36"/>
      <c r="G2666" s="36"/>
      <c r="H2666" s="36"/>
      <c r="I2666" s="36"/>
      <c r="J2666" s="36"/>
      <c r="K2666" s="36"/>
    </row>
    <row r="2667" spans="1:11" x14ac:dyDescent="0.3">
      <c r="A2667" s="36"/>
      <c r="B2667" s="36"/>
      <c r="C2667" s="36"/>
      <c r="D2667" s="36"/>
      <c r="E2667" s="36"/>
      <c r="F2667" s="36"/>
      <c r="G2667" s="36"/>
      <c r="H2667" s="36"/>
      <c r="I2667" s="36"/>
      <c r="J2667" s="36"/>
      <c r="K2667" s="36"/>
    </row>
    <row r="2668" spans="1:11" x14ac:dyDescent="0.3">
      <c r="A2668" s="36"/>
      <c r="B2668" s="36"/>
      <c r="C2668" s="36"/>
      <c r="D2668" s="36"/>
      <c r="E2668" s="36"/>
      <c r="F2668" s="36"/>
      <c r="G2668" s="36"/>
      <c r="H2668" s="36"/>
      <c r="I2668" s="36"/>
      <c r="J2668" s="36"/>
      <c r="K2668" s="36"/>
    </row>
    <row r="2669" spans="1:11" x14ac:dyDescent="0.3">
      <c r="A2669" s="36"/>
      <c r="B2669" s="36"/>
      <c r="C2669" s="36"/>
      <c r="D2669" s="36"/>
      <c r="E2669" s="36"/>
      <c r="F2669" s="36"/>
      <c r="G2669" s="36"/>
      <c r="H2669" s="36"/>
      <c r="I2669" s="36"/>
      <c r="J2669" s="36"/>
      <c r="K2669" s="36"/>
    </row>
    <row r="2670" spans="1:11" x14ac:dyDescent="0.3">
      <c r="A2670" s="36"/>
      <c r="B2670" s="36"/>
      <c r="C2670" s="36"/>
      <c r="D2670" s="36"/>
      <c r="E2670" s="36"/>
      <c r="F2670" s="36"/>
      <c r="G2670" s="36"/>
      <c r="H2670" s="36"/>
      <c r="I2670" s="36"/>
      <c r="J2670" s="36"/>
      <c r="K2670" s="36"/>
    </row>
    <row r="2671" spans="1:11" x14ac:dyDescent="0.3">
      <c r="A2671" s="36"/>
      <c r="B2671" s="36"/>
      <c r="C2671" s="36"/>
      <c r="D2671" s="36"/>
      <c r="E2671" s="36"/>
      <c r="F2671" s="36"/>
      <c r="G2671" s="36"/>
      <c r="H2671" s="36"/>
      <c r="I2671" s="36"/>
      <c r="J2671" s="36"/>
      <c r="K2671" s="36"/>
    </row>
    <row r="2672" spans="1:11" x14ac:dyDescent="0.3">
      <c r="A2672" s="36"/>
      <c r="B2672" s="36"/>
      <c r="C2672" s="36"/>
      <c r="D2672" s="36"/>
      <c r="E2672" s="36"/>
      <c r="F2672" s="36"/>
      <c r="G2672" s="36"/>
      <c r="H2672" s="36"/>
      <c r="I2672" s="36"/>
      <c r="J2672" s="36"/>
      <c r="K2672" s="36"/>
    </row>
    <row r="2673" spans="1:11" x14ac:dyDescent="0.3">
      <c r="A2673" s="36"/>
      <c r="B2673" s="36"/>
      <c r="C2673" s="36"/>
      <c r="D2673" s="36"/>
      <c r="E2673" s="36"/>
      <c r="F2673" s="36"/>
      <c r="G2673" s="36"/>
      <c r="H2673" s="36"/>
      <c r="I2673" s="36"/>
      <c r="J2673" s="36"/>
      <c r="K2673" s="36"/>
    </row>
    <row r="2674" spans="1:11" x14ac:dyDescent="0.3">
      <c r="A2674" s="36"/>
      <c r="B2674" s="36"/>
      <c r="C2674" s="36"/>
      <c r="D2674" s="36"/>
      <c r="E2674" s="36"/>
      <c r="F2674" s="36"/>
      <c r="G2674" s="36"/>
      <c r="H2674" s="36"/>
      <c r="I2674" s="36"/>
      <c r="J2674" s="36"/>
      <c r="K2674" s="36"/>
    </row>
    <row r="2675" spans="1:11" x14ac:dyDescent="0.3">
      <c r="A2675" s="36"/>
      <c r="B2675" s="36"/>
      <c r="C2675" s="36"/>
      <c r="D2675" s="36"/>
      <c r="E2675" s="36"/>
      <c r="F2675" s="36"/>
      <c r="G2675" s="36"/>
      <c r="H2675" s="36"/>
      <c r="I2675" s="36"/>
      <c r="J2675" s="36"/>
      <c r="K2675" s="36"/>
    </row>
    <row r="2676" spans="1:11" x14ac:dyDescent="0.3">
      <c r="A2676" s="36"/>
      <c r="B2676" s="36"/>
      <c r="C2676" s="36"/>
      <c r="D2676" s="36"/>
      <c r="E2676" s="36"/>
      <c r="F2676" s="36"/>
      <c r="G2676" s="36"/>
      <c r="H2676" s="36"/>
      <c r="I2676" s="36"/>
      <c r="J2676" s="36"/>
      <c r="K2676" s="36"/>
    </row>
    <row r="2677" spans="1:11" x14ac:dyDescent="0.3">
      <c r="A2677" s="36"/>
      <c r="B2677" s="36"/>
      <c r="C2677" s="36"/>
      <c r="D2677" s="36"/>
      <c r="E2677" s="36"/>
      <c r="F2677" s="36"/>
      <c r="G2677" s="36"/>
      <c r="H2677" s="36"/>
      <c r="I2677" s="36"/>
      <c r="J2677" s="36"/>
      <c r="K2677" s="36"/>
    </row>
    <row r="2678" spans="1:11" x14ac:dyDescent="0.3">
      <c r="A2678" s="36"/>
      <c r="B2678" s="36"/>
      <c r="C2678" s="36"/>
      <c r="D2678" s="36"/>
      <c r="E2678" s="36"/>
      <c r="F2678" s="36"/>
      <c r="G2678" s="36"/>
      <c r="H2678" s="36"/>
      <c r="I2678" s="36"/>
      <c r="J2678" s="36"/>
      <c r="K2678" s="36"/>
    </row>
    <row r="2679" spans="1:11" x14ac:dyDescent="0.3">
      <c r="A2679" s="36"/>
      <c r="B2679" s="36"/>
      <c r="C2679" s="36"/>
      <c r="D2679" s="36"/>
      <c r="E2679" s="36"/>
      <c r="F2679" s="36"/>
      <c r="G2679" s="36"/>
      <c r="H2679" s="36"/>
      <c r="I2679" s="36"/>
      <c r="J2679" s="36"/>
      <c r="K2679" s="36"/>
    </row>
    <row r="2680" spans="1:11" x14ac:dyDescent="0.3">
      <c r="A2680" s="36"/>
      <c r="B2680" s="36"/>
      <c r="C2680" s="36"/>
      <c r="D2680" s="36"/>
      <c r="E2680" s="36"/>
      <c r="F2680" s="36"/>
      <c r="G2680" s="36"/>
      <c r="H2680" s="36"/>
      <c r="I2680" s="36"/>
      <c r="J2680" s="36"/>
      <c r="K2680" s="36"/>
    </row>
    <row r="2681" spans="1:11" x14ac:dyDescent="0.3">
      <c r="A2681" s="36"/>
      <c r="B2681" s="36"/>
      <c r="C2681" s="36"/>
      <c r="D2681" s="36"/>
      <c r="E2681" s="36"/>
      <c r="F2681" s="36"/>
      <c r="G2681" s="36"/>
      <c r="H2681" s="36"/>
      <c r="I2681" s="36"/>
      <c r="J2681" s="36"/>
      <c r="K2681" s="36"/>
    </row>
    <row r="2682" spans="1:11" x14ac:dyDescent="0.3">
      <c r="A2682" s="36"/>
      <c r="B2682" s="36"/>
      <c r="C2682" s="36"/>
      <c r="D2682" s="36"/>
      <c r="E2682" s="36"/>
      <c r="F2682" s="36"/>
      <c r="G2682" s="36"/>
      <c r="H2682" s="36"/>
      <c r="I2682" s="36"/>
      <c r="J2682" s="36"/>
      <c r="K2682" s="36"/>
    </row>
    <row r="2683" spans="1:11" x14ac:dyDescent="0.3">
      <c r="A2683" s="36"/>
      <c r="B2683" s="36"/>
      <c r="C2683" s="36"/>
      <c r="D2683" s="36"/>
      <c r="E2683" s="36"/>
      <c r="F2683" s="36"/>
      <c r="G2683" s="36"/>
      <c r="H2683" s="36"/>
      <c r="I2683" s="36"/>
      <c r="J2683" s="36"/>
      <c r="K2683" s="36"/>
    </row>
    <row r="2684" spans="1:11" x14ac:dyDescent="0.3">
      <c r="A2684" s="36"/>
      <c r="B2684" s="36"/>
      <c r="C2684" s="36"/>
      <c r="D2684" s="36"/>
      <c r="E2684" s="36"/>
      <c r="F2684" s="36"/>
      <c r="G2684" s="36"/>
      <c r="H2684" s="36"/>
      <c r="I2684" s="36"/>
      <c r="J2684" s="36"/>
      <c r="K2684" s="36"/>
    </row>
    <row r="2685" spans="1:11" x14ac:dyDescent="0.3">
      <c r="A2685" s="36"/>
      <c r="B2685" s="36"/>
      <c r="C2685" s="36"/>
      <c r="D2685" s="36"/>
      <c r="E2685" s="36"/>
      <c r="F2685" s="36"/>
      <c r="G2685" s="36"/>
      <c r="H2685" s="36"/>
      <c r="I2685" s="36"/>
      <c r="J2685" s="36"/>
      <c r="K2685" s="36"/>
    </row>
    <row r="2686" spans="1:11" x14ac:dyDescent="0.3">
      <c r="A2686" s="36"/>
      <c r="B2686" s="36"/>
      <c r="C2686" s="36"/>
      <c r="D2686" s="36"/>
      <c r="E2686" s="36"/>
      <c r="F2686" s="36"/>
      <c r="G2686" s="36"/>
      <c r="H2686" s="36"/>
      <c r="I2686" s="36"/>
      <c r="J2686" s="36"/>
      <c r="K2686" s="36"/>
    </row>
    <row r="2687" spans="1:11" x14ac:dyDescent="0.3">
      <c r="A2687" s="36"/>
      <c r="B2687" s="36"/>
      <c r="C2687" s="36"/>
      <c r="D2687" s="36"/>
      <c r="E2687" s="36"/>
      <c r="F2687" s="36"/>
      <c r="G2687" s="36"/>
      <c r="H2687" s="36"/>
      <c r="I2687" s="36"/>
      <c r="J2687" s="36"/>
      <c r="K2687" s="36"/>
    </row>
    <row r="2688" spans="1:11" x14ac:dyDescent="0.3">
      <c r="A2688" s="36"/>
      <c r="B2688" s="36"/>
      <c r="C2688" s="36"/>
      <c r="D2688" s="36"/>
      <c r="E2688" s="36"/>
      <c r="F2688" s="36"/>
      <c r="G2688" s="36"/>
      <c r="H2688" s="36"/>
      <c r="I2688" s="36"/>
      <c r="J2688" s="36"/>
      <c r="K2688" s="36"/>
    </row>
    <row r="2689" spans="1:11" x14ac:dyDescent="0.3">
      <c r="A2689" s="36"/>
      <c r="B2689" s="36"/>
      <c r="C2689" s="36"/>
      <c r="D2689" s="36"/>
      <c r="E2689" s="36"/>
      <c r="F2689" s="36"/>
      <c r="G2689" s="36"/>
      <c r="H2689" s="36"/>
      <c r="I2689" s="36"/>
      <c r="J2689" s="36"/>
      <c r="K2689" s="36"/>
    </row>
    <row r="2690" spans="1:11" x14ac:dyDescent="0.3">
      <c r="A2690" s="36"/>
      <c r="B2690" s="36"/>
      <c r="C2690" s="36"/>
      <c r="D2690" s="36"/>
      <c r="E2690" s="36"/>
      <c r="F2690" s="36"/>
      <c r="G2690" s="36"/>
      <c r="H2690" s="36"/>
      <c r="I2690" s="36"/>
      <c r="J2690" s="36"/>
      <c r="K2690" s="36"/>
    </row>
    <row r="2691" spans="1:11" x14ac:dyDescent="0.3">
      <c r="A2691" s="36"/>
      <c r="B2691" s="36"/>
      <c r="C2691" s="36"/>
      <c r="D2691" s="36"/>
      <c r="E2691" s="36"/>
      <c r="F2691" s="36"/>
      <c r="G2691" s="36"/>
      <c r="H2691" s="36"/>
      <c r="I2691" s="36"/>
      <c r="J2691" s="36"/>
      <c r="K2691" s="36"/>
    </row>
    <row r="2692" spans="1:11" x14ac:dyDescent="0.3">
      <c r="A2692" s="36"/>
      <c r="B2692" s="36"/>
      <c r="C2692" s="36"/>
      <c r="D2692" s="36"/>
      <c r="E2692" s="36"/>
      <c r="F2692" s="36"/>
      <c r="G2692" s="36"/>
      <c r="H2692" s="36"/>
      <c r="I2692" s="36"/>
      <c r="J2692" s="36"/>
      <c r="K2692" s="36"/>
    </row>
    <row r="2693" spans="1:11" x14ac:dyDescent="0.3">
      <c r="A2693" s="36"/>
      <c r="B2693" s="36"/>
      <c r="C2693" s="36"/>
      <c r="D2693" s="36"/>
      <c r="E2693" s="36"/>
      <c r="F2693" s="36"/>
      <c r="G2693" s="36"/>
      <c r="H2693" s="36"/>
      <c r="I2693" s="36"/>
      <c r="J2693" s="36"/>
      <c r="K2693" s="36"/>
    </row>
    <row r="2694" spans="1:11" x14ac:dyDescent="0.3">
      <c r="A2694" s="36"/>
      <c r="B2694" s="36"/>
      <c r="C2694" s="36"/>
      <c r="D2694" s="36"/>
      <c r="E2694" s="36"/>
      <c r="F2694" s="36"/>
      <c r="G2694" s="36"/>
      <c r="H2694" s="36"/>
      <c r="I2694" s="36"/>
      <c r="J2694" s="36"/>
      <c r="K2694" s="36"/>
    </row>
    <row r="2695" spans="1:11" x14ac:dyDescent="0.3">
      <c r="A2695" s="36"/>
      <c r="B2695" s="36"/>
      <c r="C2695" s="36"/>
      <c r="D2695" s="36"/>
      <c r="E2695" s="36"/>
      <c r="F2695" s="36"/>
      <c r="G2695" s="36"/>
      <c r="H2695" s="36"/>
      <c r="I2695" s="36"/>
      <c r="J2695" s="36"/>
      <c r="K2695" s="36"/>
    </row>
    <row r="2696" spans="1:11" x14ac:dyDescent="0.3">
      <c r="A2696" s="36"/>
      <c r="B2696" s="36"/>
      <c r="C2696" s="36"/>
      <c r="D2696" s="36"/>
      <c r="E2696" s="36"/>
      <c r="F2696" s="36"/>
      <c r="G2696" s="36"/>
      <c r="H2696" s="36"/>
      <c r="I2696" s="36"/>
      <c r="J2696" s="36"/>
      <c r="K2696" s="36"/>
    </row>
    <row r="2697" spans="1:11" x14ac:dyDescent="0.3">
      <c r="A2697" s="36"/>
      <c r="B2697" s="36"/>
      <c r="C2697" s="36"/>
      <c r="D2697" s="36"/>
      <c r="E2697" s="36"/>
      <c r="F2697" s="36"/>
      <c r="G2697" s="36"/>
      <c r="H2697" s="36"/>
      <c r="I2697" s="36"/>
      <c r="J2697" s="36"/>
      <c r="K2697" s="36"/>
    </row>
    <row r="2698" spans="1:11" x14ac:dyDescent="0.3">
      <c r="A2698" s="36"/>
      <c r="B2698" s="36"/>
      <c r="C2698" s="36"/>
      <c r="D2698" s="36"/>
      <c r="E2698" s="36"/>
      <c r="F2698" s="36"/>
      <c r="G2698" s="36"/>
      <c r="H2698" s="36"/>
      <c r="I2698" s="36"/>
      <c r="J2698" s="36"/>
      <c r="K2698" s="36"/>
    </row>
    <row r="2699" spans="1:11" x14ac:dyDescent="0.3">
      <c r="A2699" s="36"/>
      <c r="B2699" s="36"/>
      <c r="C2699" s="36"/>
      <c r="D2699" s="36"/>
      <c r="E2699" s="36"/>
      <c r="F2699" s="36"/>
      <c r="G2699" s="36"/>
      <c r="H2699" s="36"/>
      <c r="I2699" s="36"/>
      <c r="J2699" s="36"/>
      <c r="K2699" s="36"/>
    </row>
    <row r="2700" spans="1:11" x14ac:dyDescent="0.3">
      <c r="A2700" s="36"/>
      <c r="B2700" s="36"/>
      <c r="C2700" s="36"/>
      <c r="D2700" s="36"/>
      <c r="E2700" s="36"/>
      <c r="F2700" s="36"/>
      <c r="G2700" s="36"/>
      <c r="H2700" s="36"/>
      <c r="I2700" s="36"/>
      <c r="J2700" s="36"/>
      <c r="K2700" s="36"/>
    </row>
    <row r="2701" spans="1:11" x14ac:dyDescent="0.3">
      <c r="A2701" s="36"/>
      <c r="B2701" s="36"/>
      <c r="C2701" s="36"/>
      <c r="D2701" s="36"/>
      <c r="E2701" s="36"/>
      <c r="F2701" s="36"/>
      <c r="G2701" s="36"/>
      <c r="H2701" s="36"/>
      <c r="I2701" s="36"/>
      <c r="J2701" s="36"/>
      <c r="K2701" s="36"/>
    </row>
    <row r="2702" spans="1:11" x14ac:dyDescent="0.3">
      <c r="A2702" s="36"/>
      <c r="B2702" s="36"/>
      <c r="C2702" s="36"/>
      <c r="D2702" s="36"/>
      <c r="E2702" s="36"/>
      <c r="F2702" s="36"/>
      <c r="G2702" s="36"/>
      <c r="H2702" s="36"/>
      <c r="I2702" s="36"/>
      <c r="J2702" s="36"/>
      <c r="K2702" s="36"/>
    </row>
    <row r="2703" spans="1:11" x14ac:dyDescent="0.3">
      <c r="A2703" s="36"/>
      <c r="B2703" s="36"/>
      <c r="C2703" s="36"/>
      <c r="D2703" s="36"/>
      <c r="E2703" s="36"/>
      <c r="F2703" s="36"/>
      <c r="G2703" s="36"/>
      <c r="H2703" s="36"/>
      <c r="I2703" s="36"/>
      <c r="J2703" s="36"/>
      <c r="K2703" s="36"/>
    </row>
    <row r="2704" spans="1:11" x14ac:dyDescent="0.3">
      <c r="A2704" s="36"/>
      <c r="B2704" s="36"/>
      <c r="C2704" s="36"/>
      <c r="D2704" s="36"/>
      <c r="E2704" s="36"/>
      <c r="F2704" s="36"/>
      <c r="G2704" s="36"/>
      <c r="H2704" s="36"/>
      <c r="I2704" s="36"/>
      <c r="J2704" s="36"/>
      <c r="K2704" s="36"/>
    </row>
    <row r="2705" spans="1:11" x14ac:dyDescent="0.3">
      <c r="A2705" s="36"/>
      <c r="B2705" s="36"/>
      <c r="C2705" s="36"/>
      <c r="D2705" s="36"/>
      <c r="E2705" s="36"/>
      <c r="F2705" s="36"/>
      <c r="G2705" s="36"/>
      <c r="H2705" s="36"/>
      <c r="I2705" s="36"/>
      <c r="J2705" s="36"/>
      <c r="K2705" s="36"/>
    </row>
    <row r="2706" spans="1:11" x14ac:dyDescent="0.3">
      <c r="A2706" s="36"/>
      <c r="B2706" s="36"/>
      <c r="C2706" s="36"/>
      <c r="D2706" s="36"/>
      <c r="E2706" s="36"/>
      <c r="F2706" s="36"/>
      <c r="G2706" s="36"/>
      <c r="H2706" s="36"/>
      <c r="I2706" s="36"/>
      <c r="J2706" s="36"/>
      <c r="K2706" s="36"/>
    </row>
    <row r="2707" spans="1:11" x14ac:dyDescent="0.3">
      <c r="A2707" s="36"/>
      <c r="B2707" s="36"/>
      <c r="C2707" s="36"/>
      <c r="D2707" s="36"/>
      <c r="E2707" s="36"/>
      <c r="F2707" s="36"/>
      <c r="G2707" s="36"/>
      <c r="H2707" s="36"/>
      <c r="I2707" s="36"/>
      <c r="J2707" s="36"/>
      <c r="K2707" s="36"/>
    </row>
    <row r="2708" spans="1:11" x14ac:dyDescent="0.3">
      <c r="A2708" s="36"/>
      <c r="B2708" s="36"/>
      <c r="C2708" s="36"/>
      <c r="D2708" s="36"/>
      <c r="E2708" s="36"/>
      <c r="F2708" s="36"/>
      <c r="G2708" s="36"/>
      <c r="H2708" s="36"/>
      <c r="I2708" s="36"/>
      <c r="J2708" s="36"/>
      <c r="K2708" s="36"/>
    </row>
    <row r="2709" spans="1:11" x14ac:dyDescent="0.3">
      <c r="A2709" s="36"/>
      <c r="B2709" s="36"/>
      <c r="C2709" s="36"/>
      <c r="D2709" s="36"/>
      <c r="E2709" s="36"/>
      <c r="F2709" s="36"/>
      <c r="G2709" s="36"/>
      <c r="H2709" s="36"/>
      <c r="I2709" s="36"/>
      <c r="J2709" s="36"/>
      <c r="K2709" s="36"/>
    </row>
    <row r="2710" spans="1:11" x14ac:dyDescent="0.3">
      <c r="A2710" s="36"/>
      <c r="B2710" s="36"/>
      <c r="C2710" s="36"/>
      <c r="D2710" s="36"/>
      <c r="E2710" s="36"/>
      <c r="F2710" s="36"/>
      <c r="G2710" s="36"/>
      <c r="H2710" s="36"/>
      <c r="I2710" s="36"/>
      <c r="J2710" s="36"/>
      <c r="K2710" s="36"/>
    </row>
    <row r="2711" spans="1:11" x14ac:dyDescent="0.3">
      <c r="A2711" s="36"/>
      <c r="B2711" s="36"/>
      <c r="C2711" s="36"/>
      <c r="D2711" s="36"/>
      <c r="E2711" s="36"/>
      <c r="F2711" s="36"/>
      <c r="G2711" s="36"/>
      <c r="H2711" s="36"/>
      <c r="I2711" s="36"/>
      <c r="J2711" s="36"/>
      <c r="K2711" s="36"/>
    </row>
    <row r="2712" spans="1:11" x14ac:dyDescent="0.3">
      <c r="A2712" s="36"/>
      <c r="B2712" s="36"/>
      <c r="C2712" s="36"/>
      <c r="D2712" s="36"/>
      <c r="E2712" s="36"/>
      <c r="F2712" s="36"/>
      <c r="G2712" s="36"/>
      <c r="H2712" s="36"/>
      <c r="I2712" s="36"/>
      <c r="J2712" s="36"/>
      <c r="K2712" s="36"/>
    </row>
    <row r="2713" spans="1:11" x14ac:dyDescent="0.3">
      <c r="A2713" s="36"/>
      <c r="B2713" s="36"/>
      <c r="C2713" s="36"/>
      <c r="D2713" s="36"/>
      <c r="E2713" s="36"/>
      <c r="F2713" s="36"/>
      <c r="G2713" s="36"/>
      <c r="H2713" s="36"/>
      <c r="I2713" s="36"/>
      <c r="J2713" s="36"/>
      <c r="K2713" s="36"/>
    </row>
    <row r="2714" spans="1:11" x14ac:dyDescent="0.3">
      <c r="A2714" s="36"/>
      <c r="B2714" s="36"/>
      <c r="C2714" s="36"/>
      <c r="D2714" s="36"/>
      <c r="E2714" s="36"/>
      <c r="F2714" s="36"/>
      <c r="G2714" s="36"/>
      <c r="H2714" s="36"/>
      <c r="I2714" s="36"/>
      <c r="J2714" s="36"/>
      <c r="K2714" s="36"/>
    </row>
    <row r="2715" spans="1:11" x14ac:dyDescent="0.3">
      <c r="A2715" s="36"/>
      <c r="B2715" s="36"/>
      <c r="C2715" s="36"/>
      <c r="D2715" s="36"/>
      <c r="E2715" s="36"/>
      <c r="F2715" s="36"/>
      <c r="G2715" s="36"/>
      <c r="H2715" s="36"/>
      <c r="I2715" s="36"/>
      <c r="J2715" s="36"/>
      <c r="K2715" s="36"/>
    </row>
    <row r="2716" spans="1:11" x14ac:dyDescent="0.3">
      <c r="A2716" s="36"/>
      <c r="B2716" s="36"/>
      <c r="C2716" s="36"/>
      <c r="D2716" s="36"/>
      <c r="E2716" s="36"/>
      <c r="F2716" s="36"/>
      <c r="G2716" s="36"/>
      <c r="H2716" s="36"/>
      <c r="I2716" s="36"/>
      <c r="J2716" s="36"/>
      <c r="K2716" s="36"/>
    </row>
    <row r="2717" spans="1:11" x14ac:dyDescent="0.3">
      <c r="A2717" s="36"/>
      <c r="B2717" s="36"/>
      <c r="C2717" s="36"/>
      <c r="D2717" s="36"/>
      <c r="E2717" s="36"/>
      <c r="F2717" s="36"/>
      <c r="G2717" s="36"/>
      <c r="H2717" s="36"/>
      <c r="I2717" s="36"/>
      <c r="J2717" s="36"/>
      <c r="K2717" s="36"/>
    </row>
    <row r="2718" spans="1:11" x14ac:dyDescent="0.3">
      <c r="A2718" s="36"/>
      <c r="B2718" s="36"/>
      <c r="C2718" s="36"/>
      <c r="D2718" s="36"/>
      <c r="E2718" s="36"/>
      <c r="F2718" s="36"/>
      <c r="G2718" s="36"/>
      <c r="H2718" s="36"/>
      <c r="I2718" s="36"/>
      <c r="J2718" s="36"/>
      <c r="K2718" s="36"/>
    </row>
    <row r="2719" spans="1:11" x14ac:dyDescent="0.3">
      <c r="A2719" s="36"/>
      <c r="B2719" s="36"/>
      <c r="C2719" s="36"/>
      <c r="D2719" s="36"/>
      <c r="E2719" s="36"/>
      <c r="F2719" s="36"/>
      <c r="G2719" s="36"/>
      <c r="H2719" s="36"/>
      <c r="I2719" s="36"/>
      <c r="J2719" s="36"/>
      <c r="K2719" s="36"/>
    </row>
    <row r="2720" spans="1:11" x14ac:dyDescent="0.3">
      <c r="A2720" s="36"/>
      <c r="B2720" s="36"/>
      <c r="C2720" s="36"/>
      <c r="D2720" s="36"/>
      <c r="E2720" s="36"/>
      <c r="F2720" s="36"/>
      <c r="G2720" s="36"/>
      <c r="H2720" s="36"/>
      <c r="I2720" s="36"/>
      <c r="J2720" s="36"/>
      <c r="K2720" s="36"/>
    </row>
    <row r="2721" spans="1:11" x14ac:dyDescent="0.3">
      <c r="A2721" s="36"/>
      <c r="B2721" s="36"/>
      <c r="C2721" s="36"/>
      <c r="D2721" s="36"/>
      <c r="E2721" s="36"/>
      <c r="F2721" s="36"/>
      <c r="G2721" s="36"/>
      <c r="H2721" s="36"/>
      <c r="I2721" s="36"/>
      <c r="J2721" s="36"/>
      <c r="K2721" s="36"/>
    </row>
    <row r="2722" spans="1:11" x14ac:dyDescent="0.3">
      <c r="A2722" s="36"/>
      <c r="B2722" s="36"/>
      <c r="C2722" s="36"/>
      <c r="D2722" s="36"/>
      <c r="E2722" s="36"/>
      <c r="F2722" s="36"/>
      <c r="G2722" s="36"/>
      <c r="H2722" s="36"/>
      <c r="I2722" s="36"/>
      <c r="J2722" s="36"/>
      <c r="K2722" s="36"/>
    </row>
    <row r="2723" spans="1:11" x14ac:dyDescent="0.3">
      <c r="A2723" s="36"/>
      <c r="B2723" s="36"/>
      <c r="C2723" s="36"/>
      <c r="D2723" s="36"/>
      <c r="E2723" s="36"/>
      <c r="F2723" s="36"/>
      <c r="G2723" s="36"/>
      <c r="H2723" s="36"/>
      <c r="I2723" s="36"/>
      <c r="J2723" s="36"/>
      <c r="K2723" s="36"/>
    </row>
    <row r="2724" spans="1:11" x14ac:dyDescent="0.3">
      <c r="A2724" s="36"/>
      <c r="B2724" s="36"/>
      <c r="C2724" s="36"/>
      <c r="D2724" s="36"/>
      <c r="E2724" s="36"/>
      <c r="F2724" s="36"/>
      <c r="G2724" s="36"/>
      <c r="H2724" s="36"/>
      <c r="I2724" s="36"/>
      <c r="J2724" s="36"/>
      <c r="K2724" s="36"/>
    </row>
    <row r="2725" spans="1:11" x14ac:dyDescent="0.3">
      <c r="A2725" s="36"/>
      <c r="B2725" s="36"/>
      <c r="C2725" s="36"/>
      <c r="D2725" s="36"/>
      <c r="E2725" s="36"/>
      <c r="F2725" s="36"/>
      <c r="G2725" s="36"/>
      <c r="H2725" s="36"/>
      <c r="I2725" s="36"/>
      <c r="J2725" s="36"/>
      <c r="K2725" s="36"/>
    </row>
    <row r="2726" spans="1:11" x14ac:dyDescent="0.3">
      <c r="A2726" s="36"/>
      <c r="B2726" s="36"/>
      <c r="C2726" s="36"/>
      <c r="D2726" s="36"/>
      <c r="E2726" s="36"/>
      <c r="F2726" s="36"/>
      <c r="G2726" s="36"/>
      <c r="H2726" s="36"/>
      <c r="I2726" s="36"/>
      <c r="J2726" s="36"/>
      <c r="K2726" s="36"/>
    </row>
    <row r="2727" spans="1:11" x14ac:dyDescent="0.3">
      <c r="A2727" s="36"/>
      <c r="B2727" s="36"/>
      <c r="C2727" s="36"/>
      <c r="D2727" s="36"/>
      <c r="E2727" s="36"/>
      <c r="F2727" s="36"/>
      <c r="G2727" s="36"/>
      <c r="H2727" s="36"/>
      <c r="I2727" s="36"/>
      <c r="J2727" s="36"/>
      <c r="K2727" s="36"/>
    </row>
    <row r="2728" spans="1:11" x14ac:dyDescent="0.3">
      <c r="A2728" s="36"/>
      <c r="B2728" s="36"/>
      <c r="C2728" s="36"/>
      <c r="D2728" s="36"/>
      <c r="E2728" s="36"/>
      <c r="F2728" s="36"/>
      <c r="G2728" s="36"/>
      <c r="H2728" s="36"/>
      <c r="I2728" s="36"/>
      <c r="J2728" s="36"/>
      <c r="K2728" s="36"/>
    </row>
    <row r="2729" spans="1:11" x14ac:dyDescent="0.3">
      <c r="A2729" s="36"/>
      <c r="B2729" s="36"/>
      <c r="C2729" s="36"/>
      <c r="D2729" s="36"/>
      <c r="E2729" s="36"/>
      <c r="F2729" s="36"/>
      <c r="G2729" s="36"/>
      <c r="H2729" s="36"/>
      <c r="I2729" s="36"/>
      <c r="J2729" s="36"/>
      <c r="K2729" s="36"/>
    </row>
    <row r="2730" spans="1:11" x14ac:dyDescent="0.3">
      <c r="A2730" s="36"/>
      <c r="B2730" s="36"/>
      <c r="C2730" s="36"/>
      <c r="D2730" s="36"/>
      <c r="E2730" s="36"/>
      <c r="F2730" s="36"/>
      <c r="G2730" s="36"/>
      <c r="H2730" s="36"/>
      <c r="I2730" s="36"/>
      <c r="J2730" s="36"/>
      <c r="K2730" s="36"/>
    </row>
    <row r="2731" spans="1:11" x14ac:dyDescent="0.3">
      <c r="A2731" s="36"/>
      <c r="B2731" s="36"/>
      <c r="C2731" s="36"/>
      <c r="D2731" s="36"/>
      <c r="E2731" s="36"/>
      <c r="F2731" s="36"/>
      <c r="G2731" s="36"/>
      <c r="H2731" s="36"/>
      <c r="I2731" s="36"/>
      <c r="J2731" s="36"/>
      <c r="K2731" s="36"/>
    </row>
    <row r="2732" spans="1:11" x14ac:dyDescent="0.3">
      <c r="A2732" s="36"/>
      <c r="B2732" s="36"/>
      <c r="C2732" s="36"/>
      <c r="D2732" s="36"/>
      <c r="E2732" s="36"/>
      <c r="F2732" s="36"/>
      <c r="G2732" s="36"/>
      <c r="H2732" s="36"/>
      <c r="I2732" s="36"/>
      <c r="J2732" s="36"/>
      <c r="K2732" s="36"/>
    </row>
    <row r="2733" spans="1:11" x14ac:dyDescent="0.3">
      <c r="A2733" s="36"/>
      <c r="B2733" s="36"/>
      <c r="C2733" s="36"/>
      <c r="D2733" s="36"/>
      <c r="E2733" s="36"/>
      <c r="F2733" s="36"/>
      <c r="G2733" s="36"/>
      <c r="H2733" s="36"/>
      <c r="I2733" s="36"/>
      <c r="J2733" s="36"/>
      <c r="K2733" s="36"/>
    </row>
    <row r="2734" spans="1:11" x14ac:dyDescent="0.3">
      <c r="A2734" s="36"/>
      <c r="B2734" s="36"/>
      <c r="C2734" s="36"/>
      <c r="D2734" s="36"/>
      <c r="E2734" s="36"/>
      <c r="F2734" s="36"/>
      <c r="G2734" s="36"/>
      <c r="H2734" s="36"/>
      <c r="I2734" s="36"/>
      <c r="J2734" s="36"/>
      <c r="K2734" s="36"/>
    </row>
    <row r="2735" spans="1:11" x14ac:dyDescent="0.3">
      <c r="A2735" s="36"/>
      <c r="B2735" s="36"/>
      <c r="C2735" s="36"/>
      <c r="D2735" s="36"/>
      <c r="E2735" s="36"/>
      <c r="F2735" s="36"/>
      <c r="G2735" s="36"/>
      <c r="H2735" s="36"/>
      <c r="I2735" s="36"/>
      <c r="J2735" s="36"/>
      <c r="K2735" s="36"/>
    </row>
    <row r="2736" spans="1:11" x14ac:dyDescent="0.3">
      <c r="A2736" s="36"/>
      <c r="B2736" s="36"/>
      <c r="C2736" s="36"/>
      <c r="D2736" s="36"/>
      <c r="E2736" s="36"/>
      <c r="F2736" s="36"/>
      <c r="G2736" s="36"/>
      <c r="H2736" s="36"/>
      <c r="I2736" s="36"/>
      <c r="J2736" s="36"/>
      <c r="K2736" s="36"/>
    </row>
    <row r="2737" spans="1:11" x14ac:dyDescent="0.3">
      <c r="A2737" s="36"/>
      <c r="B2737" s="36"/>
      <c r="C2737" s="36"/>
      <c r="D2737" s="36"/>
      <c r="E2737" s="36"/>
      <c r="F2737" s="36"/>
      <c r="G2737" s="36"/>
      <c r="H2737" s="36"/>
      <c r="I2737" s="36"/>
      <c r="J2737" s="36"/>
      <c r="K2737" s="36"/>
    </row>
    <row r="2738" spans="1:11" x14ac:dyDescent="0.3">
      <c r="A2738" s="36"/>
      <c r="B2738" s="36"/>
      <c r="C2738" s="36"/>
      <c r="D2738" s="36"/>
      <c r="E2738" s="36"/>
      <c r="F2738" s="36"/>
      <c r="G2738" s="36"/>
      <c r="H2738" s="36"/>
      <c r="I2738" s="36"/>
      <c r="J2738" s="36"/>
      <c r="K2738" s="36"/>
    </row>
    <row r="2739" spans="1:11" x14ac:dyDescent="0.3">
      <c r="A2739" s="36"/>
      <c r="B2739" s="36"/>
      <c r="C2739" s="36"/>
      <c r="D2739" s="36"/>
      <c r="E2739" s="36"/>
      <c r="F2739" s="36"/>
      <c r="G2739" s="36"/>
      <c r="H2739" s="36"/>
      <c r="I2739" s="36"/>
      <c r="J2739" s="36"/>
      <c r="K2739" s="36"/>
    </row>
    <row r="2740" spans="1:11" x14ac:dyDescent="0.3">
      <c r="A2740" s="36"/>
      <c r="B2740" s="36"/>
      <c r="C2740" s="36"/>
      <c r="D2740" s="36"/>
      <c r="E2740" s="36"/>
      <c r="F2740" s="36"/>
      <c r="G2740" s="36"/>
      <c r="H2740" s="36"/>
      <c r="I2740" s="36"/>
      <c r="J2740" s="36"/>
      <c r="K2740" s="36"/>
    </row>
    <row r="2741" spans="1:11" x14ac:dyDescent="0.3">
      <c r="A2741" s="36"/>
      <c r="B2741" s="36"/>
      <c r="C2741" s="36"/>
      <c r="D2741" s="36"/>
      <c r="E2741" s="36"/>
      <c r="F2741" s="36"/>
      <c r="G2741" s="36"/>
      <c r="H2741" s="36"/>
      <c r="I2741" s="36"/>
      <c r="J2741" s="36"/>
      <c r="K2741" s="36"/>
    </row>
    <row r="2742" spans="1:11" x14ac:dyDescent="0.3">
      <c r="A2742" s="36"/>
      <c r="B2742" s="36"/>
      <c r="C2742" s="36"/>
      <c r="D2742" s="36"/>
      <c r="E2742" s="36"/>
      <c r="F2742" s="36"/>
      <c r="G2742" s="36"/>
      <c r="H2742" s="36"/>
      <c r="I2742" s="36"/>
      <c r="J2742" s="36"/>
      <c r="K2742" s="36"/>
    </row>
    <row r="2743" spans="1:11" x14ac:dyDescent="0.3">
      <c r="A2743" s="36"/>
      <c r="B2743" s="36"/>
      <c r="C2743" s="36"/>
      <c r="D2743" s="36"/>
      <c r="E2743" s="36"/>
      <c r="F2743" s="36"/>
      <c r="G2743" s="36"/>
      <c r="H2743" s="36"/>
      <c r="I2743" s="36"/>
      <c r="J2743" s="36"/>
      <c r="K2743" s="36"/>
    </row>
    <row r="2744" spans="1:11" x14ac:dyDescent="0.3">
      <c r="A2744" s="36"/>
      <c r="B2744" s="36"/>
      <c r="C2744" s="36"/>
      <c r="D2744" s="36"/>
      <c r="E2744" s="36"/>
      <c r="F2744" s="36"/>
      <c r="G2744" s="36"/>
      <c r="H2744" s="36"/>
      <c r="I2744" s="36"/>
      <c r="J2744" s="36"/>
      <c r="K2744" s="36"/>
    </row>
    <row r="2745" spans="1:11" x14ac:dyDescent="0.3">
      <c r="A2745" s="36"/>
      <c r="B2745" s="36"/>
      <c r="C2745" s="36"/>
      <c r="D2745" s="36"/>
      <c r="E2745" s="36"/>
      <c r="F2745" s="36"/>
      <c r="G2745" s="36"/>
      <c r="H2745" s="36"/>
      <c r="I2745" s="36"/>
      <c r="J2745" s="36"/>
      <c r="K2745" s="36"/>
    </row>
    <row r="2746" spans="1:11" x14ac:dyDescent="0.3">
      <c r="A2746" s="36"/>
      <c r="B2746" s="36"/>
      <c r="C2746" s="36"/>
      <c r="D2746" s="36"/>
      <c r="E2746" s="36"/>
      <c r="F2746" s="36"/>
      <c r="G2746" s="36"/>
      <c r="H2746" s="36"/>
      <c r="I2746" s="36"/>
      <c r="J2746" s="36"/>
      <c r="K2746" s="36"/>
    </row>
    <row r="2747" spans="1:11" x14ac:dyDescent="0.3">
      <c r="A2747" s="36"/>
      <c r="B2747" s="36"/>
      <c r="C2747" s="36"/>
      <c r="D2747" s="36"/>
      <c r="E2747" s="36"/>
      <c r="F2747" s="36"/>
      <c r="G2747" s="36"/>
      <c r="H2747" s="36"/>
      <c r="I2747" s="36"/>
      <c r="J2747" s="36"/>
      <c r="K2747" s="36"/>
    </row>
    <row r="2748" spans="1:11" x14ac:dyDescent="0.3">
      <c r="A2748" s="36"/>
      <c r="B2748" s="36"/>
      <c r="C2748" s="36"/>
      <c r="D2748" s="36"/>
      <c r="E2748" s="36"/>
      <c r="F2748" s="36"/>
      <c r="G2748" s="36"/>
      <c r="H2748" s="36"/>
      <c r="I2748" s="36"/>
      <c r="J2748" s="36"/>
      <c r="K2748" s="36"/>
    </row>
    <row r="2749" spans="1:11" x14ac:dyDescent="0.3">
      <c r="A2749" s="36"/>
      <c r="B2749" s="36"/>
      <c r="C2749" s="36"/>
      <c r="D2749" s="36"/>
      <c r="E2749" s="36"/>
      <c r="F2749" s="36"/>
      <c r="G2749" s="36"/>
      <c r="H2749" s="36"/>
      <c r="I2749" s="36"/>
      <c r="J2749" s="36"/>
      <c r="K2749" s="36"/>
    </row>
    <row r="2750" spans="1:11" x14ac:dyDescent="0.3">
      <c r="A2750" s="36"/>
      <c r="B2750" s="36"/>
      <c r="C2750" s="36"/>
      <c r="D2750" s="36"/>
      <c r="E2750" s="36"/>
      <c r="F2750" s="36"/>
      <c r="G2750" s="36"/>
      <c r="H2750" s="36"/>
      <c r="I2750" s="36"/>
      <c r="J2750" s="36"/>
      <c r="K2750" s="36"/>
    </row>
    <row r="2751" spans="1:11" x14ac:dyDescent="0.3">
      <c r="A2751" s="36"/>
      <c r="B2751" s="36"/>
      <c r="C2751" s="36"/>
      <c r="D2751" s="36"/>
      <c r="E2751" s="36"/>
      <c r="F2751" s="36"/>
      <c r="G2751" s="36"/>
      <c r="H2751" s="36"/>
      <c r="I2751" s="36"/>
      <c r="J2751" s="36"/>
      <c r="K2751" s="36"/>
    </row>
    <row r="2752" spans="1:11" x14ac:dyDescent="0.3">
      <c r="A2752" s="36"/>
      <c r="B2752" s="36"/>
      <c r="C2752" s="36"/>
      <c r="D2752" s="36"/>
      <c r="E2752" s="36"/>
      <c r="F2752" s="36"/>
      <c r="G2752" s="36"/>
      <c r="H2752" s="36"/>
      <c r="I2752" s="36"/>
      <c r="J2752" s="36"/>
      <c r="K2752" s="36"/>
    </row>
    <row r="2753" spans="1:11" x14ac:dyDescent="0.3">
      <c r="A2753" s="36"/>
      <c r="B2753" s="36"/>
      <c r="C2753" s="36"/>
      <c r="D2753" s="36"/>
      <c r="E2753" s="36"/>
      <c r="F2753" s="36"/>
      <c r="G2753" s="36"/>
      <c r="H2753" s="36"/>
      <c r="I2753" s="36"/>
      <c r="J2753" s="36"/>
      <c r="K2753" s="36"/>
    </row>
    <row r="2754" spans="1:11" x14ac:dyDescent="0.3">
      <c r="A2754" s="36"/>
      <c r="B2754" s="36"/>
      <c r="C2754" s="36"/>
      <c r="D2754" s="36"/>
      <c r="E2754" s="36"/>
      <c r="F2754" s="36"/>
      <c r="G2754" s="36"/>
      <c r="H2754" s="36"/>
      <c r="I2754" s="36"/>
      <c r="J2754" s="36"/>
      <c r="K2754" s="36"/>
    </row>
    <row r="2755" spans="1:11" x14ac:dyDescent="0.3">
      <c r="A2755" s="36"/>
      <c r="B2755" s="36"/>
      <c r="C2755" s="36"/>
      <c r="D2755" s="36"/>
      <c r="E2755" s="36"/>
      <c r="F2755" s="36"/>
      <c r="G2755" s="36"/>
      <c r="H2755" s="36"/>
      <c r="I2755" s="36"/>
      <c r="J2755" s="36"/>
      <c r="K2755" s="36"/>
    </row>
    <row r="2756" spans="1:11" x14ac:dyDescent="0.3">
      <c r="A2756" s="36"/>
      <c r="B2756" s="36"/>
      <c r="C2756" s="36"/>
      <c r="D2756" s="36"/>
      <c r="E2756" s="36"/>
      <c r="F2756" s="36"/>
      <c r="G2756" s="36"/>
      <c r="H2756" s="36"/>
      <c r="I2756" s="36"/>
      <c r="J2756" s="36"/>
      <c r="K2756" s="36"/>
    </row>
    <row r="2757" spans="1:11" x14ac:dyDescent="0.3">
      <c r="A2757" s="36"/>
      <c r="B2757" s="36"/>
      <c r="C2757" s="36"/>
      <c r="D2757" s="36"/>
      <c r="E2757" s="36"/>
      <c r="F2757" s="36"/>
      <c r="G2757" s="36"/>
      <c r="H2757" s="36"/>
      <c r="I2757" s="36"/>
      <c r="J2757" s="36"/>
      <c r="K2757" s="36"/>
    </row>
    <row r="2758" spans="1:11" x14ac:dyDescent="0.3">
      <c r="A2758" s="36"/>
      <c r="B2758" s="36"/>
      <c r="C2758" s="36"/>
      <c r="D2758" s="36"/>
      <c r="E2758" s="36"/>
      <c r="F2758" s="36"/>
      <c r="G2758" s="36"/>
      <c r="H2758" s="36"/>
      <c r="I2758" s="36"/>
      <c r="J2758" s="36"/>
      <c r="K2758" s="36"/>
    </row>
    <row r="2759" spans="1:11" x14ac:dyDescent="0.3">
      <c r="A2759" s="36"/>
      <c r="B2759" s="36"/>
      <c r="C2759" s="36"/>
      <c r="D2759" s="36"/>
      <c r="E2759" s="36"/>
      <c r="F2759" s="36"/>
      <c r="G2759" s="36"/>
      <c r="H2759" s="36"/>
      <c r="I2759" s="36"/>
      <c r="J2759" s="36"/>
      <c r="K2759" s="36"/>
    </row>
    <row r="2760" spans="1:11" x14ac:dyDescent="0.3">
      <c r="A2760" s="36"/>
      <c r="B2760" s="36"/>
      <c r="C2760" s="36"/>
      <c r="D2760" s="36"/>
      <c r="E2760" s="36"/>
      <c r="F2760" s="36"/>
      <c r="G2760" s="36"/>
      <c r="H2760" s="36"/>
      <c r="I2760" s="36"/>
      <c r="J2760" s="36"/>
      <c r="K2760" s="36"/>
    </row>
    <row r="2761" spans="1:11" x14ac:dyDescent="0.3">
      <c r="A2761" s="36"/>
      <c r="B2761" s="36"/>
      <c r="C2761" s="36"/>
      <c r="D2761" s="36"/>
      <c r="E2761" s="36"/>
      <c r="F2761" s="36"/>
      <c r="G2761" s="36"/>
      <c r="H2761" s="36"/>
      <c r="I2761" s="36"/>
      <c r="J2761" s="36"/>
      <c r="K2761" s="36"/>
    </row>
    <row r="2762" spans="1:11" x14ac:dyDescent="0.3">
      <c r="A2762" s="36"/>
      <c r="B2762" s="36"/>
      <c r="C2762" s="36"/>
      <c r="D2762" s="36"/>
      <c r="E2762" s="36"/>
      <c r="F2762" s="36"/>
      <c r="G2762" s="36"/>
      <c r="H2762" s="36"/>
      <c r="I2762" s="36"/>
      <c r="J2762" s="36"/>
      <c r="K2762" s="36"/>
    </row>
    <row r="2763" spans="1:11" x14ac:dyDescent="0.3">
      <c r="A2763" s="36"/>
      <c r="B2763" s="36"/>
      <c r="C2763" s="36"/>
      <c r="D2763" s="36"/>
      <c r="E2763" s="36"/>
      <c r="F2763" s="36"/>
      <c r="G2763" s="36"/>
      <c r="H2763" s="36"/>
      <c r="I2763" s="36"/>
      <c r="J2763" s="36"/>
      <c r="K2763" s="36"/>
    </row>
    <row r="2764" spans="1:11" x14ac:dyDescent="0.3">
      <c r="A2764" s="36"/>
      <c r="B2764" s="36"/>
      <c r="C2764" s="36"/>
      <c r="D2764" s="36"/>
      <c r="E2764" s="36"/>
      <c r="F2764" s="36"/>
      <c r="G2764" s="36"/>
      <c r="H2764" s="36"/>
      <c r="I2764" s="36"/>
      <c r="J2764" s="36"/>
      <c r="K2764" s="36"/>
    </row>
    <row r="2765" spans="1:11" x14ac:dyDescent="0.3">
      <c r="A2765" s="36"/>
      <c r="B2765" s="36"/>
      <c r="C2765" s="36"/>
      <c r="D2765" s="36"/>
      <c r="E2765" s="36"/>
      <c r="F2765" s="36"/>
      <c r="G2765" s="36"/>
      <c r="H2765" s="36"/>
      <c r="I2765" s="36"/>
      <c r="J2765" s="36"/>
      <c r="K2765" s="36"/>
    </row>
    <row r="2766" spans="1:11" x14ac:dyDescent="0.3">
      <c r="A2766" s="36"/>
      <c r="B2766" s="36"/>
      <c r="C2766" s="36"/>
      <c r="D2766" s="36"/>
      <c r="E2766" s="36"/>
      <c r="F2766" s="36"/>
      <c r="G2766" s="36"/>
      <c r="H2766" s="36"/>
      <c r="I2766" s="36"/>
      <c r="J2766" s="36"/>
      <c r="K2766" s="36"/>
    </row>
    <row r="2767" spans="1:11" x14ac:dyDescent="0.3">
      <c r="A2767" s="36"/>
      <c r="B2767" s="36"/>
      <c r="C2767" s="36"/>
      <c r="D2767" s="36"/>
      <c r="E2767" s="36"/>
      <c r="F2767" s="36"/>
      <c r="G2767" s="36"/>
      <c r="H2767" s="36"/>
      <c r="I2767" s="36"/>
      <c r="J2767" s="36"/>
      <c r="K2767" s="36"/>
    </row>
    <row r="2768" spans="1:11" x14ac:dyDescent="0.3">
      <c r="A2768" s="36"/>
      <c r="B2768" s="36"/>
      <c r="C2768" s="36"/>
      <c r="D2768" s="36"/>
      <c r="E2768" s="36"/>
      <c r="F2768" s="36"/>
      <c r="G2768" s="36"/>
      <c r="H2768" s="36"/>
      <c r="I2768" s="36"/>
      <c r="J2768" s="36"/>
      <c r="K2768" s="36"/>
    </row>
    <row r="2769" spans="1:11" x14ac:dyDescent="0.3">
      <c r="A2769" s="36"/>
      <c r="B2769" s="36"/>
      <c r="C2769" s="36"/>
      <c r="D2769" s="36"/>
      <c r="E2769" s="36"/>
      <c r="F2769" s="36"/>
      <c r="G2769" s="36"/>
      <c r="H2769" s="36"/>
      <c r="I2769" s="36"/>
      <c r="J2769" s="36"/>
      <c r="K2769" s="36"/>
    </row>
    <row r="2770" spans="1:11" x14ac:dyDescent="0.3">
      <c r="A2770" s="36"/>
      <c r="B2770" s="36"/>
      <c r="C2770" s="36"/>
      <c r="D2770" s="36"/>
      <c r="E2770" s="36"/>
      <c r="F2770" s="36"/>
      <c r="G2770" s="36"/>
      <c r="H2770" s="36"/>
      <c r="I2770" s="36"/>
      <c r="J2770" s="36"/>
      <c r="K2770" s="36"/>
    </row>
    <row r="2771" spans="1:11" x14ac:dyDescent="0.3">
      <c r="A2771" s="36"/>
      <c r="B2771" s="36"/>
      <c r="C2771" s="36"/>
      <c r="D2771" s="36"/>
      <c r="E2771" s="36"/>
      <c r="F2771" s="36"/>
      <c r="G2771" s="36"/>
      <c r="H2771" s="36"/>
      <c r="I2771" s="36"/>
      <c r="J2771" s="36"/>
      <c r="K2771" s="36"/>
    </row>
    <row r="2772" spans="1:11" x14ac:dyDescent="0.3">
      <c r="A2772" s="36"/>
      <c r="B2772" s="36"/>
      <c r="C2772" s="36"/>
      <c r="D2772" s="36"/>
      <c r="E2772" s="36"/>
      <c r="F2772" s="36"/>
      <c r="G2772" s="36"/>
      <c r="H2772" s="36"/>
      <c r="I2772" s="36"/>
      <c r="J2772" s="36"/>
      <c r="K2772" s="36"/>
    </row>
    <row r="2773" spans="1:11" x14ac:dyDescent="0.3">
      <c r="A2773" s="36"/>
      <c r="B2773" s="36"/>
      <c r="C2773" s="36"/>
      <c r="D2773" s="36"/>
      <c r="E2773" s="36"/>
      <c r="F2773" s="36"/>
      <c r="G2773" s="36"/>
      <c r="H2773" s="36"/>
      <c r="I2773" s="36"/>
      <c r="J2773" s="36"/>
      <c r="K2773" s="36"/>
    </row>
    <row r="2774" spans="1:11" x14ac:dyDescent="0.3">
      <c r="A2774" s="36"/>
      <c r="B2774" s="36"/>
      <c r="C2774" s="36"/>
      <c r="D2774" s="36"/>
      <c r="E2774" s="36"/>
      <c r="F2774" s="36"/>
      <c r="G2774" s="36"/>
      <c r="H2774" s="36"/>
      <c r="I2774" s="36"/>
      <c r="J2774" s="36"/>
      <c r="K2774" s="36"/>
    </row>
    <row r="2775" spans="1:11" x14ac:dyDescent="0.3">
      <c r="A2775" s="36"/>
      <c r="B2775" s="36"/>
      <c r="C2775" s="36"/>
      <c r="D2775" s="36"/>
      <c r="E2775" s="36"/>
      <c r="F2775" s="36"/>
      <c r="G2775" s="36"/>
      <c r="H2775" s="36"/>
      <c r="I2775" s="36"/>
      <c r="J2775" s="36"/>
      <c r="K2775" s="36"/>
    </row>
    <row r="2776" spans="1:11" x14ac:dyDescent="0.3">
      <c r="A2776" s="36"/>
      <c r="B2776" s="36"/>
      <c r="C2776" s="36"/>
      <c r="D2776" s="36"/>
      <c r="E2776" s="36"/>
      <c r="F2776" s="36"/>
      <c r="G2776" s="36"/>
      <c r="H2776" s="36"/>
      <c r="I2776" s="36"/>
      <c r="J2776" s="36"/>
      <c r="K2776" s="36"/>
    </row>
    <row r="2777" spans="1:11" x14ac:dyDescent="0.3">
      <c r="A2777" s="36"/>
      <c r="B2777" s="36"/>
      <c r="C2777" s="36"/>
      <c r="D2777" s="36"/>
      <c r="E2777" s="36"/>
      <c r="F2777" s="36"/>
      <c r="G2777" s="36"/>
      <c r="H2777" s="36"/>
      <c r="I2777" s="36"/>
      <c r="J2777" s="36"/>
      <c r="K2777" s="36"/>
    </row>
    <row r="2778" spans="1:11" x14ac:dyDescent="0.3">
      <c r="A2778" s="36"/>
      <c r="B2778" s="36"/>
      <c r="C2778" s="36"/>
      <c r="D2778" s="36"/>
      <c r="E2778" s="36"/>
      <c r="F2778" s="36"/>
      <c r="G2778" s="36"/>
      <c r="H2778" s="36"/>
      <c r="I2778" s="36"/>
      <c r="J2778" s="36"/>
      <c r="K2778" s="36"/>
    </row>
    <row r="2779" spans="1:11" x14ac:dyDescent="0.3">
      <c r="A2779" s="36"/>
      <c r="B2779" s="36"/>
      <c r="C2779" s="36"/>
      <c r="D2779" s="36"/>
      <c r="E2779" s="36"/>
      <c r="F2779" s="36"/>
      <c r="G2779" s="36"/>
      <c r="H2779" s="36"/>
      <c r="I2779" s="36"/>
      <c r="J2779" s="36"/>
      <c r="K2779" s="36"/>
    </row>
    <row r="2780" spans="1:11" x14ac:dyDescent="0.3">
      <c r="A2780" s="36"/>
      <c r="B2780" s="36"/>
      <c r="C2780" s="36"/>
      <c r="D2780" s="36"/>
      <c r="E2780" s="36"/>
      <c r="F2780" s="36"/>
      <c r="G2780" s="36"/>
      <c r="H2780" s="36"/>
      <c r="I2780" s="36"/>
      <c r="J2780" s="36"/>
      <c r="K2780" s="36"/>
    </row>
    <row r="2781" spans="1:11" x14ac:dyDescent="0.3">
      <c r="A2781" s="36"/>
      <c r="B2781" s="36"/>
      <c r="C2781" s="36"/>
      <c r="D2781" s="36"/>
      <c r="E2781" s="36"/>
      <c r="F2781" s="36"/>
      <c r="G2781" s="36"/>
      <c r="H2781" s="36"/>
      <c r="I2781" s="36"/>
      <c r="J2781" s="36"/>
      <c r="K2781" s="36"/>
    </row>
    <row r="2782" spans="1:11" x14ac:dyDescent="0.3">
      <c r="A2782" s="36"/>
      <c r="B2782" s="36"/>
      <c r="C2782" s="36"/>
      <c r="D2782" s="36"/>
      <c r="E2782" s="36"/>
      <c r="F2782" s="36"/>
      <c r="G2782" s="36"/>
      <c r="H2782" s="36"/>
      <c r="I2782" s="36"/>
      <c r="J2782" s="36"/>
      <c r="K2782" s="36"/>
    </row>
    <row r="2783" spans="1:11" x14ac:dyDescent="0.3">
      <c r="A2783" s="36"/>
      <c r="B2783" s="36"/>
      <c r="C2783" s="36"/>
      <c r="D2783" s="36"/>
      <c r="E2783" s="36"/>
      <c r="F2783" s="36"/>
      <c r="G2783" s="36"/>
      <c r="H2783" s="36"/>
      <c r="I2783" s="36"/>
      <c r="J2783" s="36"/>
      <c r="K2783" s="36"/>
    </row>
    <row r="2784" spans="1:11" x14ac:dyDescent="0.3">
      <c r="A2784" s="36"/>
      <c r="B2784" s="36"/>
      <c r="C2784" s="36"/>
      <c r="D2784" s="36"/>
      <c r="E2784" s="36"/>
      <c r="F2784" s="36"/>
      <c r="G2784" s="36"/>
      <c r="H2784" s="36"/>
      <c r="I2784" s="36"/>
      <c r="J2784" s="36"/>
      <c r="K2784" s="36"/>
    </row>
    <row r="2785" spans="1:11" x14ac:dyDescent="0.3">
      <c r="A2785" s="36"/>
      <c r="B2785" s="36"/>
      <c r="C2785" s="36"/>
      <c r="D2785" s="36"/>
      <c r="E2785" s="36"/>
      <c r="F2785" s="36"/>
      <c r="G2785" s="36"/>
      <c r="H2785" s="36"/>
      <c r="I2785" s="36"/>
      <c r="J2785" s="36"/>
      <c r="K2785" s="36"/>
    </row>
    <row r="2786" spans="1:11" x14ac:dyDescent="0.3">
      <c r="A2786" s="36"/>
      <c r="B2786" s="36"/>
      <c r="C2786" s="36"/>
      <c r="D2786" s="36"/>
      <c r="E2786" s="36"/>
      <c r="F2786" s="36"/>
      <c r="G2786" s="36"/>
      <c r="H2786" s="36"/>
      <c r="I2786" s="36"/>
      <c r="J2786" s="36"/>
      <c r="K2786" s="36"/>
    </row>
    <row r="2787" spans="1:11" x14ac:dyDescent="0.3">
      <c r="A2787" s="36"/>
      <c r="B2787" s="36"/>
      <c r="C2787" s="36"/>
      <c r="D2787" s="36"/>
      <c r="E2787" s="36"/>
      <c r="F2787" s="36"/>
      <c r="G2787" s="36"/>
      <c r="H2787" s="36"/>
      <c r="I2787" s="36"/>
      <c r="J2787" s="36"/>
      <c r="K2787" s="36"/>
    </row>
    <row r="2788" spans="1:11" x14ac:dyDescent="0.3">
      <c r="A2788" s="36"/>
      <c r="B2788" s="36"/>
      <c r="C2788" s="36"/>
      <c r="D2788" s="36"/>
      <c r="E2788" s="36"/>
      <c r="F2788" s="36"/>
      <c r="G2788" s="36"/>
      <c r="H2788" s="36"/>
      <c r="I2788" s="36"/>
      <c r="J2788" s="36"/>
      <c r="K2788" s="36"/>
    </row>
    <row r="2789" spans="1:11" x14ac:dyDescent="0.3">
      <c r="A2789" s="36"/>
      <c r="B2789" s="36"/>
      <c r="C2789" s="36"/>
      <c r="D2789" s="36"/>
      <c r="E2789" s="36"/>
      <c r="F2789" s="36"/>
      <c r="G2789" s="36"/>
      <c r="H2789" s="36"/>
      <c r="I2789" s="36"/>
      <c r="J2789" s="36"/>
      <c r="K2789" s="36"/>
    </row>
    <row r="2790" spans="1:11" x14ac:dyDescent="0.3">
      <c r="A2790" s="36"/>
      <c r="B2790" s="36"/>
      <c r="C2790" s="36"/>
      <c r="D2790" s="36"/>
      <c r="E2790" s="36"/>
      <c r="F2790" s="36"/>
      <c r="G2790" s="36"/>
      <c r="H2790" s="36"/>
      <c r="I2790" s="36"/>
      <c r="J2790" s="36"/>
      <c r="K2790" s="36"/>
    </row>
    <row r="2791" spans="1:11" x14ac:dyDescent="0.3">
      <c r="A2791" s="36"/>
      <c r="B2791" s="36"/>
      <c r="C2791" s="36"/>
      <c r="D2791" s="36"/>
      <c r="E2791" s="36"/>
      <c r="F2791" s="36"/>
      <c r="G2791" s="36"/>
      <c r="H2791" s="36"/>
      <c r="I2791" s="36"/>
      <c r="J2791" s="36"/>
      <c r="K2791" s="36"/>
    </row>
    <row r="2792" spans="1:11" x14ac:dyDescent="0.3">
      <c r="A2792" s="36"/>
      <c r="B2792" s="36"/>
      <c r="C2792" s="36"/>
      <c r="D2792" s="36"/>
      <c r="E2792" s="36"/>
      <c r="F2792" s="36"/>
      <c r="G2792" s="36"/>
      <c r="H2792" s="36"/>
      <c r="I2792" s="36"/>
      <c r="J2792" s="36"/>
      <c r="K2792" s="36"/>
    </row>
    <row r="2793" spans="1:11" x14ac:dyDescent="0.3">
      <c r="A2793" s="36"/>
      <c r="B2793" s="36"/>
      <c r="C2793" s="36"/>
      <c r="D2793" s="36"/>
      <c r="E2793" s="36"/>
      <c r="F2793" s="36"/>
      <c r="G2793" s="36"/>
      <c r="H2793" s="36"/>
      <c r="I2793" s="36"/>
      <c r="J2793" s="36"/>
      <c r="K2793" s="36"/>
    </row>
    <row r="2794" spans="1:11" x14ac:dyDescent="0.3">
      <c r="A2794" s="36"/>
      <c r="B2794" s="36"/>
      <c r="C2794" s="36"/>
      <c r="D2794" s="36"/>
      <c r="E2794" s="36"/>
      <c r="F2794" s="36"/>
      <c r="G2794" s="36"/>
      <c r="H2794" s="36"/>
      <c r="I2794" s="36"/>
      <c r="J2794" s="36"/>
      <c r="K2794" s="36"/>
    </row>
    <row r="2795" spans="1:11" x14ac:dyDescent="0.3">
      <c r="A2795" s="36"/>
      <c r="B2795" s="36"/>
      <c r="C2795" s="36"/>
      <c r="D2795" s="36"/>
      <c r="E2795" s="36"/>
      <c r="F2795" s="36"/>
      <c r="G2795" s="36"/>
      <c r="H2795" s="36"/>
      <c r="I2795" s="36"/>
      <c r="J2795" s="36"/>
      <c r="K2795" s="36"/>
    </row>
    <row r="2796" spans="1:11" x14ac:dyDescent="0.3">
      <c r="A2796" s="36"/>
      <c r="B2796" s="36"/>
      <c r="C2796" s="36"/>
      <c r="D2796" s="36"/>
      <c r="E2796" s="36"/>
      <c r="F2796" s="36"/>
      <c r="G2796" s="36"/>
      <c r="H2796" s="36"/>
      <c r="I2796" s="36"/>
      <c r="J2796" s="36"/>
      <c r="K2796" s="36"/>
    </row>
    <row r="2797" spans="1:11" x14ac:dyDescent="0.3">
      <c r="A2797" s="36"/>
      <c r="B2797" s="36"/>
      <c r="C2797" s="36"/>
      <c r="D2797" s="36"/>
      <c r="E2797" s="36"/>
      <c r="F2797" s="36"/>
      <c r="G2797" s="36"/>
      <c r="H2797" s="36"/>
      <c r="I2797" s="36"/>
      <c r="J2797" s="36"/>
      <c r="K2797" s="36"/>
    </row>
    <row r="2798" spans="1:11" x14ac:dyDescent="0.3">
      <c r="A2798" s="36"/>
      <c r="B2798" s="36"/>
      <c r="C2798" s="36"/>
      <c r="D2798" s="36"/>
      <c r="E2798" s="36"/>
      <c r="F2798" s="36"/>
      <c r="G2798" s="36"/>
      <c r="H2798" s="36"/>
      <c r="I2798" s="36"/>
      <c r="J2798" s="36"/>
      <c r="K2798" s="36"/>
    </row>
    <row r="2799" spans="1:11" x14ac:dyDescent="0.3">
      <c r="A2799" s="36"/>
      <c r="B2799" s="36"/>
      <c r="C2799" s="36"/>
      <c r="D2799" s="36"/>
      <c r="E2799" s="36"/>
      <c r="F2799" s="36"/>
      <c r="G2799" s="36"/>
      <c r="H2799" s="36"/>
      <c r="I2799" s="36"/>
      <c r="J2799" s="36"/>
      <c r="K2799" s="36"/>
    </row>
    <row r="2800" spans="1:11" x14ac:dyDescent="0.3">
      <c r="A2800" s="36"/>
      <c r="B2800" s="36"/>
      <c r="C2800" s="36"/>
      <c r="D2800" s="36"/>
      <c r="E2800" s="36"/>
      <c r="F2800" s="36"/>
      <c r="G2800" s="36"/>
      <c r="H2800" s="36"/>
      <c r="I2800" s="36"/>
      <c r="J2800" s="36"/>
      <c r="K2800" s="36"/>
    </row>
    <row r="2801" spans="1:11" x14ac:dyDescent="0.3">
      <c r="A2801" s="36"/>
      <c r="B2801" s="36"/>
      <c r="C2801" s="36"/>
      <c r="D2801" s="36"/>
      <c r="E2801" s="36"/>
      <c r="F2801" s="36"/>
      <c r="G2801" s="36"/>
      <c r="H2801" s="36"/>
      <c r="I2801" s="36"/>
      <c r="J2801" s="36"/>
      <c r="K2801" s="36"/>
    </row>
    <row r="2802" spans="1:11" x14ac:dyDescent="0.3">
      <c r="A2802" s="36"/>
      <c r="B2802" s="36"/>
      <c r="C2802" s="36"/>
      <c r="D2802" s="36"/>
      <c r="E2802" s="36"/>
      <c r="F2802" s="36"/>
      <c r="G2802" s="36"/>
      <c r="H2802" s="36"/>
      <c r="I2802" s="36"/>
      <c r="J2802" s="36"/>
      <c r="K2802" s="36"/>
    </row>
    <row r="2803" spans="1:11" x14ac:dyDescent="0.3">
      <c r="A2803" s="36"/>
      <c r="B2803" s="36"/>
      <c r="C2803" s="36"/>
      <c r="D2803" s="36"/>
      <c r="E2803" s="36"/>
      <c r="F2803" s="36"/>
      <c r="G2803" s="36"/>
      <c r="H2803" s="36"/>
      <c r="I2803" s="36"/>
      <c r="J2803" s="36"/>
      <c r="K2803" s="36"/>
    </row>
    <row r="2804" spans="1:11" x14ac:dyDescent="0.3">
      <c r="A2804" s="36"/>
      <c r="B2804" s="36"/>
      <c r="C2804" s="36"/>
      <c r="D2804" s="36"/>
      <c r="E2804" s="36"/>
      <c r="F2804" s="36"/>
      <c r="G2804" s="36"/>
      <c r="H2804" s="36"/>
      <c r="I2804" s="36"/>
      <c r="J2804" s="36"/>
      <c r="K2804" s="36"/>
    </row>
    <row r="2805" spans="1:11" x14ac:dyDescent="0.3">
      <c r="A2805" s="36"/>
      <c r="B2805" s="36"/>
      <c r="C2805" s="36"/>
      <c r="D2805" s="36"/>
      <c r="E2805" s="36"/>
      <c r="F2805" s="36"/>
      <c r="G2805" s="36"/>
      <c r="H2805" s="36"/>
      <c r="I2805" s="36"/>
      <c r="J2805" s="36"/>
      <c r="K2805" s="36"/>
    </row>
    <row r="2806" spans="1:11" x14ac:dyDescent="0.3">
      <c r="A2806" s="36"/>
      <c r="B2806" s="36"/>
      <c r="C2806" s="36"/>
      <c r="D2806" s="36"/>
      <c r="E2806" s="36"/>
      <c r="F2806" s="36"/>
      <c r="G2806" s="36"/>
      <c r="H2806" s="36"/>
      <c r="I2806" s="36"/>
      <c r="J2806" s="36"/>
      <c r="K2806" s="36"/>
    </row>
    <row r="2807" spans="1:11" x14ac:dyDescent="0.3">
      <c r="A2807" s="36"/>
      <c r="B2807" s="36"/>
      <c r="C2807" s="36"/>
      <c r="D2807" s="36"/>
      <c r="E2807" s="36"/>
      <c r="F2807" s="36"/>
      <c r="G2807" s="36"/>
      <c r="H2807" s="36"/>
      <c r="I2807" s="36"/>
      <c r="J2807" s="36"/>
      <c r="K2807" s="36"/>
    </row>
    <row r="2808" spans="1:11" x14ac:dyDescent="0.3">
      <c r="A2808" s="36"/>
      <c r="B2808" s="36"/>
      <c r="C2808" s="36"/>
      <c r="D2808" s="36"/>
      <c r="E2808" s="36"/>
      <c r="F2808" s="36"/>
      <c r="G2808" s="36"/>
      <c r="H2808" s="36"/>
      <c r="I2808" s="36"/>
      <c r="J2808" s="36"/>
      <c r="K2808" s="36"/>
    </row>
    <row r="2809" spans="1:11" x14ac:dyDescent="0.3">
      <c r="A2809" s="36"/>
      <c r="B2809" s="36"/>
      <c r="C2809" s="36"/>
      <c r="D2809" s="36"/>
      <c r="E2809" s="36"/>
      <c r="F2809" s="36"/>
      <c r="G2809" s="36"/>
      <c r="H2809" s="36"/>
      <c r="I2809" s="36"/>
      <c r="J2809" s="36"/>
      <c r="K2809" s="36"/>
    </row>
    <row r="2810" spans="1:11" x14ac:dyDescent="0.3">
      <c r="A2810" s="36"/>
      <c r="B2810" s="36"/>
      <c r="C2810" s="36"/>
      <c r="D2810" s="36"/>
      <c r="E2810" s="36"/>
      <c r="F2810" s="36"/>
      <c r="G2810" s="36"/>
      <c r="H2810" s="36"/>
      <c r="I2810" s="36"/>
      <c r="J2810" s="36"/>
      <c r="K2810" s="36"/>
    </row>
    <row r="2811" spans="1:11" x14ac:dyDescent="0.3">
      <c r="A2811" s="36"/>
      <c r="B2811" s="36"/>
      <c r="C2811" s="36"/>
      <c r="D2811" s="36"/>
      <c r="E2811" s="36"/>
      <c r="F2811" s="36"/>
      <c r="G2811" s="36"/>
      <c r="H2811" s="36"/>
      <c r="I2811" s="36"/>
      <c r="J2811" s="36"/>
      <c r="K2811" s="36"/>
    </row>
    <row r="2812" spans="1:11" x14ac:dyDescent="0.3">
      <c r="A2812" s="36"/>
      <c r="B2812" s="36"/>
      <c r="C2812" s="36"/>
      <c r="D2812" s="36"/>
      <c r="E2812" s="36"/>
      <c r="F2812" s="36"/>
      <c r="G2812" s="36"/>
      <c r="H2812" s="36"/>
      <c r="I2812" s="36"/>
      <c r="J2812" s="36"/>
      <c r="K2812" s="36"/>
    </row>
    <row r="2813" spans="1:11" x14ac:dyDescent="0.3">
      <c r="A2813" s="36"/>
      <c r="B2813" s="36"/>
      <c r="C2813" s="36"/>
      <c r="D2813" s="36"/>
      <c r="E2813" s="36"/>
      <c r="F2813" s="36"/>
      <c r="G2813" s="36"/>
      <c r="H2813" s="36"/>
      <c r="I2813" s="36"/>
      <c r="J2813" s="36"/>
      <c r="K2813" s="36"/>
    </row>
    <row r="2814" spans="1:11" x14ac:dyDescent="0.3">
      <c r="A2814" s="36"/>
      <c r="B2814" s="36"/>
      <c r="C2814" s="36"/>
      <c r="D2814" s="36"/>
      <c r="E2814" s="36"/>
      <c r="F2814" s="36"/>
      <c r="G2814" s="36"/>
      <c r="H2814" s="36"/>
      <c r="I2814" s="36"/>
      <c r="J2814" s="36"/>
      <c r="K2814" s="36"/>
    </row>
    <row r="2815" spans="1:11" x14ac:dyDescent="0.3">
      <c r="A2815" s="36"/>
      <c r="B2815" s="36"/>
      <c r="C2815" s="36"/>
      <c r="D2815" s="36"/>
      <c r="E2815" s="36"/>
      <c r="F2815" s="36"/>
      <c r="G2815" s="36"/>
      <c r="H2815" s="36"/>
      <c r="I2815" s="36"/>
      <c r="J2815" s="36"/>
      <c r="K2815" s="36"/>
    </row>
    <row r="2816" spans="1:11" x14ac:dyDescent="0.3">
      <c r="A2816" s="36"/>
      <c r="B2816" s="36"/>
      <c r="C2816" s="36"/>
      <c r="D2816" s="36"/>
      <c r="E2816" s="36"/>
      <c r="F2816" s="36"/>
      <c r="G2816" s="36"/>
      <c r="H2816" s="36"/>
      <c r="I2816" s="36"/>
      <c r="J2816" s="36"/>
      <c r="K2816" s="36"/>
    </row>
    <row r="2817" spans="1:11" x14ac:dyDescent="0.3">
      <c r="A2817" s="36"/>
      <c r="B2817" s="36"/>
      <c r="C2817" s="36"/>
      <c r="D2817" s="36"/>
      <c r="E2817" s="36"/>
      <c r="F2817" s="36"/>
      <c r="G2817" s="36"/>
      <c r="H2817" s="36"/>
      <c r="I2817" s="36"/>
      <c r="J2817" s="36"/>
      <c r="K2817" s="36"/>
    </row>
    <row r="2818" spans="1:11" x14ac:dyDescent="0.3">
      <c r="A2818" s="36"/>
      <c r="B2818" s="36"/>
      <c r="C2818" s="36"/>
      <c r="D2818" s="36"/>
      <c r="E2818" s="36"/>
      <c r="F2818" s="36"/>
      <c r="G2818" s="36"/>
      <c r="H2818" s="36"/>
      <c r="I2818" s="36"/>
      <c r="J2818" s="36"/>
      <c r="K2818" s="36"/>
    </row>
    <row r="2819" spans="1:11" x14ac:dyDescent="0.3">
      <c r="A2819" s="36"/>
      <c r="B2819" s="36"/>
      <c r="C2819" s="36"/>
      <c r="D2819" s="36"/>
      <c r="E2819" s="36"/>
      <c r="F2819" s="36"/>
      <c r="G2819" s="36"/>
      <c r="H2819" s="36"/>
      <c r="I2819" s="36"/>
      <c r="J2819" s="36"/>
      <c r="K2819" s="36"/>
    </row>
    <row r="2820" spans="1:11" x14ac:dyDescent="0.3">
      <c r="A2820" s="36"/>
      <c r="B2820" s="36"/>
      <c r="C2820" s="36"/>
      <c r="D2820" s="36"/>
      <c r="E2820" s="36"/>
      <c r="F2820" s="36"/>
      <c r="G2820" s="36"/>
      <c r="H2820" s="36"/>
      <c r="I2820" s="36"/>
      <c r="J2820" s="36"/>
      <c r="K2820" s="36"/>
    </row>
    <row r="2821" spans="1:11" x14ac:dyDescent="0.3">
      <c r="A2821" s="36"/>
      <c r="B2821" s="36"/>
      <c r="C2821" s="36"/>
      <c r="D2821" s="36"/>
      <c r="E2821" s="36"/>
      <c r="F2821" s="36"/>
      <c r="G2821" s="36"/>
      <c r="H2821" s="36"/>
      <c r="I2821" s="36"/>
      <c r="J2821" s="36"/>
      <c r="K2821" s="36"/>
    </row>
    <row r="2822" spans="1:11" x14ac:dyDescent="0.3">
      <c r="A2822" s="36"/>
      <c r="B2822" s="36"/>
      <c r="C2822" s="36"/>
      <c r="D2822" s="36"/>
      <c r="E2822" s="36"/>
      <c r="F2822" s="36"/>
      <c r="G2822" s="36"/>
      <c r="H2822" s="36"/>
      <c r="I2822" s="36"/>
      <c r="J2822" s="36"/>
      <c r="K2822" s="36"/>
    </row>
    <row r="2823" spans="1:11" x14ac:dyDescent="0.3">
      <c r="A2823" s="36"/>
      <c r="B2823" s="36"/>
      <c r="C2823" s="36"/>
      <c r="D2823" s="36"/>
      <c r="E2823" s="36"/>
      <c r="F2823" s="36"/>
      <c r="G2823" s="36"/>
      <c r="H2823" s="36"/>
      <c r="I2823" s="36"/>
      <c r="J2823" s="36"/>
      <c r="K2823" s="36"/>
    </row>
    <row r="2824" spans="1:11" x14ac:dyDescent="0.3">
      <c r="A2824" s="36"/>
      <c r="B2824" s="36"/>
      <c r="C2824" s="36"/>
      <c r="D2824" s="36"/>
      <c r="E2824" s="36"/>
      <c r="F2824" s="36"/>
      <c r="G2824" s="36"/>
      <c r="H2824" s="36"/>
      <c r="I2824" s="36"/>
      <c r="J2824" s="36"/>
      <c r="K2824" s="36"/>
    </row>
    <row r="2825" spans="1:11" x14ac:dyDescent="0.3">
      <c r="A2825" s="36"/>
      <c r="B2825" s="36"/>
      <c r="C2825" s="36"/>
      <c r="D2825" s="36"/>
      <c r="E2825" s="36"/>
      <c r="F2825" s="36"/>
      <c r="G2825" s="36"/>
      <c r="H2825" s="36"/>
      <c r="I2825" s="36"/>
      <c r="J2825" s="36"/>
      <c r="K2825" s="36"/>
    </row>
    <row r="2826" spans="1:11" x14ac:dyDescent="0.3">
      <c r="A2826" s="36"/>
      <c r="B2826" s="36"/>
      <c r="C2826" s="36"/>
      <c r="D2826" s="36"/>
      <c r="E2826" s="36"/>
      <c r="F2826" s="36"/>
      <c r="G2826" s="36"/>
      <c r="H2826" s="36"/>
      <c r="I2826" s="36"/>
      <c r="J2826" s="36"/>
      <c r="K2826" s="36"/>
    </row>
    <row r="2827" spans="1:11" x14ac:dyDescent="0.3">
      <c r="A2827" s="36"/>
      <c r="B2827" s="36"/>
      <c r="C2827" s="36"/>
      <c r="D2827" s="36"/>
      <c r="E2827" s="36"/>
      <c r="F2827" s="36"/>
      <c r="G2827" s="36"/>
      <c r="H2827" s="36"/>
      <c r="I2827" s="36"/>
      <c r="J2827" s="36"/>
      <c r="K2827" s="36"/>
    </row>
    <row r="2828" spans="1:11" x14ac:dyDescent="0.3">
      <c r="A2828" s="36"/>
      <c r="B2828" s="36"/>
      <c r="C2828" s="36"/>
      <c r="D2828" s="36"/>
      <c r="E2828" s="36"/>
      <c r="F2828" s="36"/>
      <c r="G2828" s="36"/>
      <c r="H2828" s="36"/>
      <c r="I2828" s="36"/>
      <c r="J2828" s="36"/>
      <c r="K2828" s="36"/>
    </row>
    <row r="2829" spans="1:11" x14ac:dyDescent="0.3">
      <c r="A2829" s="36"/>
      <c r="B2829" s="36"/>
      <c r="C2829" s="36"/>
      <c r="D2829" s="36"/>
      <c r="E2829" s="36"/>
      <c r="F2829" s="36"/>
      <c r="G2829" s="36"/>
      <c r="H2829" s="36"/>
      <c r="I2829" s="36"/>
      <c r="J2829" s="36"/>
      <c r="K2829" s="36"/>
    </row>
    <row r="2830" spans="1:11" x14ac:dyDescent="0.3">
      <c r="A2830" s="36"/>
      <c r="B2830" s="36"/>
      <c r="C2830" s="36"/>
      <c r="D2830" s="36"/>
      <c r="E2830" s="36"/>
      <c r="F2830" s="36"/>
      <c r="G2830" s="36"/>
      <c r="H2830" s="36"/>
      <c r="I2830" s="36"/>
      <c r="J2830" s="36"/>
      <c r="K2830" s="36"/>
    </row>
    <row r="2831" spans="1:11" x14ac:dyDescent="0.3">
      <c r="A2831" s="36"/>
      <c r="B2831" s="36"/>
      <c r="C2831" s="36"/>
      <c r="D2831" s="36"/>
      <c r="E2831" s="36"/>
      <c r="F2831" s="36"/>
      <c r="G2831" s="36"/>
      <c r="H2831" s="36"/>
      <c r="I2831" s="36"/>
      <c r="J2831" s="36"/>
      <c r="K2831" s="36"/>
    </row>
    <row r="2832" spans="1:11" x14ac:dyDescent="0.3">
      <c r="A2832" s="36"/>
      <c r="B2832" s="36"/>
      <c r="C2832" s="36"/>
      <c r="D2832" s="36"/>
      <c r="E2832" s="36"/>
      <c r="F2832" s="36"/>
      <c r="G2832" s="36"/>
      <c r="H2832" s="36"/>
      <c r="I2832" s="36"/>
      <c r="J2832" s="36"/>
      <c r="K2832" s="36"/>
    </row>
    <row r="2833" spans="1:11" x14ac:dyDescent="0.3">
      <c r="A2833" s="36"/>
      <c r="B2833" s="36"/>
      <c r="C2833" s="36"/>
      <c r="D2833" s="36"/>
      <c r="E2833" s="36"/>
      <c r="F2833" s="36"/>
      <c r="G2833" s="36"/>
      <c r="H2833" s="36"/>
      <c r="I2833" s="36"/>
      <c r="J2833" s="36"/>
      <c r="K2833" s="36"/>
    </row>
    <row r="2834" spans="1:11" x14ac:dyDescent="0.3">
      <c r="A2834" s="36"/>
      <c r="B2834" s="36"/>
      <c r="C2834" s="36"/>
      <c r="D2834" s="36"/>
      <c r="E2834" s="36"/>
      <c r="F2834" s="36"/>
      <c r="G2834" s="36"/>
      <c r="H2834" s="36"/>
      <c r="I2834" s="36"/>
      <c r="J2834" s="36"/>
      <c r="K2834" s="36"/>
    </row>
    <row r="2835" spans="1:11" x14ac:dyDescent="0.3">
      <c r="A2835" s="36"/>
      <c r="B2835" s="36"/>
      <c r="C2835" s="36"/>
      <c r="D2835" s="36"/>
      <c r="E2835" s="36"/>
      <c r="F2835" s="36"/>
      <c r="G2835" s="36"/>
      <c r="H2835" s="36"/>
      <c r="I2835" s="36"/>
      <c r="J2835" s="36"/>
      <c r="K2835" s="36"/>
    </row>
    <row r="2836" spans="1:11" x14ac:dyDescent="0.3">
      <c r="A2836" s="36"/>
      <c r="B2836" s="36"/>
      <c r="C2836" s="36"/>
      <c r="D2836" s="36"/>
      <c r="E2836" s="36"/>
      <c r="F2836" s="36"/>
      <c r="G2836" s="36"/>
      <c r="H2836" s="36"/>
      <c r="I2836" s="36"/>
      <c r="J2836" s="36"/>
      <c r="K2836" s="36"/>
    </row>
    <row r="2837" spans="1:11" x14ac:dyDescent="0.3">
      <c r="A2837" s="36"/>
      <c r="B2837" s="36"/>
      <c r="C2837" s="36"/>
      <c r="D2837" s="36"/>
      <c r="E2837" s="36"/>
      <c r="F2837" s="36"/>
      <c r="G2837" s="36"/>
      <c r="H2837" s="36"/>
      <c r="I2837" s="36"/>
      <c r="J2837" s="36"/>
      <c r="K2837" s="36"/>
    </row>
    <row r="2838" spans="1:11" x14ac:dyDescent="0.3">
      <c r="A2838" s="36"/>
      <c r="B2838" s="36"/>
      <c r="C2838" s="36"/>
      <c r="D2838" s="36"/>
      <c r="E2838" s="36"/>
      <c r="F2838" s="36"/>
      <c r="G2838" s="36"/>
      <c r="H2838" s="36"/>
      <c r="I2838" s="36"/>
      <c r="J2838" s="36"/>
      <c r="K2838" s="36"/>
    </row>
    <row r="2839" spans="1:11" x14ac:dyDescent="0.3">
      <c r="A2839" s="36"/>
      <c r="B2839" s="36"/>
      <c r="C2839" s="36"/>
      <c r="D2839" s="36"/>
      <c r="E2839" s="36"/>
      <c r="F2839" s="36"/>
      <c r="G2839" s="36"/>
      <c r="H2839" s="36"/>
      <c r="I2839" s="36"/>
      <c r="J2839" s="36"/>
      <c r="K2839" s="36"/>
    </row>
    <row r="2840" spans="1:11" x14ac:dyDescent="0.3">
      <c r="A2840" s="36"/>
      <c r="B2840" s="36"/>
      <c r="C2840" s="36"/>
      <c r="D2840" s="36"/>
      <c r="E2840" s="36"/>
      <c r="F2840" s="36"/>
      <c r="G2840" s="36"/>
      <c r="H2840" s="36"/>
      <c r="I2840" s="36"/>
      <c r="J2840" s="36"/>
      <c r="K2840" s="36"/>
    </row>
    <row r="2841" spans="1:11" x14ac:dyDescent="0.3">
      <c r="A2841" s="36"/>
      <c r="B2841" s="36"/>
      <c r="C2841" s="36"/>
      <c r="D2841" s="36"/>
      <c r="E2841" s="36"/>
      <c r="F2841" s="36"/>
      <c r="G2841" s="36"/>
      <c r="H2841" s="36"/>
      <c r="I2841" s="36"/>
      <c r="J2841" s="36"/>
      <c r="K2841" s="36"/>
    </row>
    <row r="2842" spans="1:11" x14ac:dyDescent="0.3">
      <c r="A2842" s="36"/>
      <c r="B2842" s="36"/>
      <c r="C2842" s="36"/>
      <c r="D2842" s="36"/>
      <c r="E2842" s="36"/>
      <c r="F2842" s="36"/>
      <c r="G2842" s="36"/>
      <c r="H2842" s="36"/>
      <c r="I2842" s="36"/>
      <c r="J2842" s="36"/>
      <c r="K2842" s="36"/>
    </row>
    <row r="2843" spans="1:11" x14ac:dyDescent="0.3">
      <c r="A2843" s="36"/>
      <c r="B2843" s="36"/>
      <c r="C2843" s="36"/>
      <c r="D2843" s="36"/>
      <c r="E2843" s="36"/>
      <c r="F2843" s="36"/>
      <c r="G2843" s="36"/>
      <c r="H2843" s="36"/>
      <c r="I2843" s="36"/>
      <c r="J2843" s="36"/>
      <c r="K2843" s="36"/>
    </row>
    <row r="2844" spans="1:11" x14ac:dyDescent="0.3">
      <c r="A2844" s="36"/>
      <c r="B2844" s="36"/>
      <c r="C2844" s="36"/>
      <c r="D2844" s="36"/>
      <c r="E2844" s="36"/>
      <c r="F2844" s="36"/>
      <c r="G2844" s="36"/>
      <c r="H2844" s="36"/>
      <c r="I2844" s="36"/>
      <c r="J2844" s="36"/>
      <c r="K2844" s="36"/>
    </row>
    <row r="2845" spans="1:11" x14ac:dyDescent="0.3">
      <c r="A2845" s="36"/>
      <c r="B2845" s="36"/>
      <c r="C2845" s="36"/>
      <c r="D2845" s="36"/>
      <c r="E2845" s="36"/>
      <c r="F2845" s="36"/>
      <c r="G2845" s="36"/>
      <c r="H2845" s="36"/>
      <c r="I2845" s="36"/>
      <c r="J2845" s="36"/>
      <c r="K2845" s="36"/>
    </row>
    <row r="2846" spans="1:11" x14ac:dyDescent="0.3">
      <c r="A2846" s="36"/>
      <c r="B2846" s="36"/>
      <c r="C2846" s="36"/>
      <c r="D2846" s="36"/>
      <c r="E2846" s="36"/>
      <c r="F2846" s="36"/>
      <c r="G2846" s="36"/>
      <c r="H2846" s="36"/>
      <c r="I2846" s="36"/>
      <c r="J2846" s="36"/>
      <c r="K2846" s="36"/>
    </row>
    <row r="2847" spans="1:11" x14ac:dyDescent="0.3">
      <c r="A2847" s="36"/>
      <c r="B2847" s="36"/>
      <c r="C2847" s="36"/>
      <c r="D2847" s="36"/>
      <c r="E2847" s="36"/>
      <c r="F2847" s="36"/>
      <c r="G2847" s="36"/>
      <c r="H2847" s="36"/>
      <c r="I2847" s="36"/>
      <c r="J2847" s="36"/>
      <c r="K2847" s="36"/>
    </row>
    <row r="2848" spans="1:11" x14ac:dyDescent="0.3">
      <c r="A2848" s="36"/>
      <c r="B2848" s="36"/>
      <c r="C2848" s="36"/>
      <c r="D2848" s="36"/>
      <c r="E2848" s="36"/>
      <c r="F2848" s="36"/>
      <c r="G2848" s="36"/>
      <c r="H2848" s="36"/>
      <c r="I2848" s="36"/>
      <c r="J2848" s="36"/>
      <c r="K2848" s="36"/>
    </row>
    <row r="2849" spans="1:11" x14ac:dyDescent="0.3">
      <c r="A2849" s="36"/>
      <c r="B2849" s="36"/>
      <c r="C2849" s="36"/>
      <c r="D2849" s="36"/>
      <c r="E2849" s="36"/>
      <c r="F2849" s="36"/>
      <c r="G2849" s="36"/>
      <c r="H2849" s="36"/>
      <c r="I2849" s="36"/>
      <c r="J2849" s="36"/>
      <c r="K2849" s="36"/>
    </row>
    <row r="2850" spans="1:11" x14ac:dyDescent="0.3">
      <c r="A2850" s="36"/>
      <c r="B2850" s="36"/>
      <c r="C2850" s="36"/>
      <c r="D2850" s="36"/>
      <c r="E2850" s="36"/>
      <c r="F2850" s="36"/>
      <c r="G2850" s="36"/>
      <c r="H2850" s="36"/>
      <c r="I2850" s="36"/>
      <c r="J2850" s="36"/>
      <c r="K2850" s="36"/>
    </row>
    <row r="2851" spans="1:11" x14ac:dyDescent="0.3">
      <c r="A2851" s="36"/>
      <c r="B2851" s="36"/>
      <c r="C2851" s="36"/>
      <c r="D2851" s="36"/>
      <c r="E2851" s="36"/>
      <c r="F2851" s="36"/>
      <c r="G2851" s="36"/>
      <c r="H2851" s="36"/>
      <c r="I2851" s="36"/>
      <c r="J2851" s="36"/>
      <c r="K2851" s="36"/>
    </row>
    <row r="2852" spans="1:11" x14ac:dyDescent="0.3">
      <c r="A2852" s="36"/>
      <c r="B2852" s="36"/>
      <c r="C2852" s="36"/>
      <c r="D2852" s="36"/>
      <c r="E2852" s="36"/>
      <c r="F2852" s="36"/>
      <c r="G2852" s="36"/>
      <c r="H2852" s="36"/>
      <c r="I2852" s="36"/>
      <c r="J2852" s="36"/>
      <c r="K2852" s="36"/>
    </row>
    <row r="2853" spans="1:11" x14ac:dyDescent="0.3">
      <c r="A2853" s="36"/>
      <c r="B2853" s="36"/>
      <c r="C2853" s="36"/>
      <c r="D2853" s="36"/>
      <c r="E2853" s="36"/>
      <c r="F2853" s="36"/>
      <c r="G2853" s="36"/>
      <c r="H2853" s="36"/>
      <c r="I2853" s="36"/>
      <c r="J2853" s="36"/>
      <c r="K2853" s="36"/>
    </row>
    <row r="2854" spans="1:11" x14ac:dyDescent="0.3">
      <c r="A2854" s="36"/>
      <c r="B2854" s="36"/>
      <c r="C2854" s="36"/>
      <c r="D2854" s="36"/>
      <c r="E2854" s="36"/>
      <c r="F2854" s="36"/>
      <c r="G2854" s="36"/>
      <c r="H2854" s="36"/>
      <c r="I2854" s="36"/>
      <c r="J2854" s="36"/>
      <c r="K2854" s="36"/>
    </row>
    <row r="2855" spans="1:11" x14ac:dyDescent="0.3">
      <c r="A2855" s="36"/>
      <c r="B2855" s="36"/>
      <c r="C2855" s="36"/>
      <c r="D2855" s="36"/>
      <c r="E2855" s="36"/>
      <c r="F2855" s="36"/>
      <c r="G2855" s="36"/>
      <c r="H2855" s="36"/>
      <c r="I2855" s="36"/>
      <c r="J2855" s="36"/>
      <c r="K2855" s="36"/>
    </row>
    <row r="2856" spans="1:11" x14ac:dyDescent="0.3">
      <c r="A2856" s="36"/>
      <c r="B2856" s="36"/>
      <c r="C2856" s="36"/>
      <c r="D2856" s="36"/>
      <c r="E2856" s="36"/>
      <c r="F2856" s="36"/>
      <c r="G2856" s="36"/>
      <c r="H2856" s="36"/>
      <c r="I2856" s="36"/>
      <c r="J2856" s="36"/>
      <c r="K2856" s="36"/>
    </row>
    <row r="2857" spans="1:11" x14ac:dyDescent="0.3">
      <c r="A2857" s="36"/>
      <c r="B2857" s="36"/>
      <c r="C2857" s="36"/>
      <c r="D2857" s="36"/>
      <c r="E2857" s="36"/>
      <c r="F2857" s="36"/>
      <c r="G2857" s="36"/>
      <c r="H2857" s="36"/>
      <c r="I2857" s="36"/>
      <c r="J2857" s="36"/>
      <c r="K2857" s="36"/>
    </row>
    <row r="2858" spans="1:11" x14ac:dyDescent="0.3">
      <c r="A2858" s="36"/>
      <c r="B2858" s="36"/>
      <c r="C2858" s="36"/>
      <c r="D2858" s="36"/>
      <c r="E2858" s="36"/>
      <c r="F2858" s="36"/>
      <c r="G2858" s="36"/>
      <c r="H2858" s="36"/>
      <c r="I2858" s="36"/>
      <c r="J2858" s="36"/>
      <c r="K2858" s="36"/>
    </row>
    <row r="2859" spans="1:11" x14ac:dyDescent="0.3">
      <c r="A2859" s="36"/>
      <c r="B2859" s="36"/>
      <c r="C2859" s="36"/>
      <c r="D2859" s="36"/>
      <c r="E2859" s="36"/>
      <c r="F2859" s="36"/>
      <c r="G2859" s="36"/>
      <c r="H2859" s="36"/>
      <c r="I2859" s="36"/>
      <c r="J2859" s="36"/>
      <c r="K2859" s="36"/>
    </row>
    <row r="2860" spans="1:11" x14ac:dyDescent="0.3">
      <c r="A2860" s="36"/>
      <c r="B2860" s="36"/>
      <c r="C2860" s="36"/>
      <c r="D2860" s="36"/>
      <c r="E2860" s="36"/>
      <c r="F2860" s="36"/>
      <c r="G2860" s="36"/>
      <c r="H2860" s="36"/>
      <c r="I2860" s="36"/>
      <c r="J2860" s="36"/>
      <c r="K2860" s="36"/>
    </row>
    <row r="2861" spans="1:11" x14ac:dyDescent="0.3">
      <c r="A2861" s="36"/>
      <c r="B2861" s="36"/>
      <c r="C2861" s="36"/>
      <c r="D2861" s="36"/>
      <c r="E2861" s="36"/>
      <c r="F2861" s="36"/>
      <c r="G2861" s="36"/>
      <c r="H2861" s="36"/>
      <c r="I2861" s="36"/>
      <c r="J2861" s="36"/>
      <c r="K2861" s="36"/>
    </row>
    <row r="2862" spans="1:11" x14ac:dyDescent="0.3">
      <c r="A2862" s="36"/>
      <c r="B2862" s="36"/>
      <c r="C2862" s="36"/>
      <c r="D2862" s="36"/>
      <c r="E2862" s="36"/>
      <c r="F2862" s="36"/>
      <c r="G2862" s="36"/>
      <c r="H2862" s="36"/>
      <c r="I2862" s="36"/>
      <c r="J2862" s="36"/>
      <c r="K2862" s="36"/>
    </row>
    <row r="2863" spans="1:11" x14ac:dyDescent="0.3">
      <c r="A2863" s="36"/>
      <c r="B2863" s="36"/>
      <c r="C2863" s="36"/>
      <c r="D2863" s="36"/>
      <c r="E2863" s="36"/>
      <c r="F2863" s="36"/>
      <c r="G2863" s="36"/>
      <c r="H2863" s="36"/>
      <c r="I2863" s="36"/>
      <c r="J2863" s="36"/>
      <c r="K2863" s="36"/>
    </row>
    <row r="2864" spans="1:11" x14ac:dyDescent="0.3">
      <c r="A2864" s="36"/>
      <c r="B2864" s="36"/>
      <c r="C2864" s="36"/>
      <c r="D2864" s="36"/>
      <c r="E2864" s="36"/>
      <c r="F2864" s="36"/>
      <c r="G2864" s="36"/>
      <c r="H2864" s="36"/>
      <c r="I2864" s="36"/>
      <c r="J2864" s="36"/>
      <c r="K2864" s="36"/>
    </row>
    <row r="2865" spans="1:11" x14ac:dyDescent="0.3">
      <c r="A2865" s="36"/>
      <c r="B2865" s="36"/>
      <c r="C2865" s="36"/>
      <c r="D2865" s="36"/>
      <c r="E2865" s="36"/>
      <c r="F2865" s="36"/>
      <c r="G2865" s="36"/>
      <c r="H2865" s="36"/>
      <c r="I2865" s="36"/>
      <c r="J2865" s="36"/>
      <c r="K2865" s="36"/>
    </row>
    <row r="2866" spans="1:11" x14ac:dyDescent="0.3">
      <c r="A2866" s="36"/>
      <c r="B2866" s="36"/>
      <c r="C2866" s="36"/>
      <c r="D2866" s="36"/>
      <c r="E2866" s="36"/>
      <c r="F2866" s="36"/>
      <c r="G2866" s="36"/>
      <c r="H2866" s="36"/>
      <c r="I2866" s="36"/>
      <c r="J2866" s="36"/>
      <c r="K2866" s="36"/>
    </row>
    <row r="2867" spans="1:11" x14ac:dyDescent="0.3">
      <c r="A2867" s="36"/>
      <c r="B2867" s="36"/>
      <c r="C2867" s="36"/>
      <c r="D2867" s="36"/>
      <c r="E2867" s="36"/>
      <c r="F2867" s="36"/>
      <c r="G2867" s="36"/>
      <c r="H2867" s="36"/>
      <c r="I2867" s="36"/>
      <c r="J2867" s="36"/>
      <c r="K2867" s="36"/>
    </row>
    <row r="2868" spans="1:11" x14ac:dyDescent="0.3">
      <c r="A2868" s="36"/>
      <c r="B2868" s="36"/>
      <c r="C2868" s="36"/>
      <c r="D2868" s="36"/>
      <c r="E2868" s="36"/>
      <c r="F2868" s="36"/>
      <c r="G2868" s="36"/>
      <c r="H2868" s="36"/>
      <c r="I2868" s="36"/>
      <c r="J2868" s="36"/>
      <c r="K2868" s="36"/>
    </row>
    <row r="2869" spans="1:11" x14ac:dyDescent="0.3">
      <c r="A2869" s="36"/>
      <c r="B2869" s="36"/>
      <c r="C2869" s="36"/>
      <c r="D2869" s="36"/>
      <c r="E2869" s="36"/>
      <c r="F2869" s="36"/>
      <c r="G2869" s="36"/>
      <c r="H2869" s="36"/>
      <c r="I2869" s="36"/>
      <c r="J2869" s="36"/>
      <c r="K2869" s="36"/>
    </row>
    <row r="2870" spans="1:11" x14ac:dyDescent="0.3">
      <c r="A2870" s="36"/>
      <c r="B2870" s="36"/>
      <c r="C2870" s="36"/>
      <c r="D2870" s="36"/>
      <c r="E2870" s="36"/>
      <c r="F2870" s="36"/>
      <c r="G2870" s="36"/>
      <c r="H2870" s="36"/>
      <c r="I2870" s="36"/>
      <c r="J2870" s="36"/>
      <c r="K2870" s="36"/>
    </row>
    <row r="2871" spans="1:11" x14ac:dyDescent="0.3">
      <c r="A2871" s="36"/>
      <c r="B2871" s="36"/>
      <c r="C2871" s="36"/>
      <c r="D2871" s="36"/>
      <c r="E2871" s="36"/>
      <c r="F2871" s="36"/>
      <c r="G2871" s="36"/>
      <c r="H2871" s="36"/>
      <c r="I2871" s="36"/>
      <c r="J2871" s="36"/>
      <c r="K2871" s="36"/>
    </row>
    <row r="2872" spans="1:11" x14ac:dyDescent="0.3">
      <c r="A2872" s="36"/>
      <c r="B2872" s="36"/>
      <c r="C2872" s="36"/>
      <c r="D2872" s="36"/>
      <c r="E2872" s="36"/>
      <c r="F2872" s="36"/>
      <c r="G2872" s="36"/>
      <c r="H2872" s="36"/>
      <c r="I2872" s="36"/>
      <c r="J2872" s="36"/>
      <c r="K2872" s="36"/>
    </row>
    <row r="2873" spans="1:11" x14ac:dyDescent="0.3">
      <c r="A2873" s="36"/>
      <c r="B2873" s="36"/>
      <c r="C2873" s="36"/>
      <c r="D2873" s="36"/>
      <c r="E2873" s="36"/>
      <c r="F2873" s="36"/>
      <c r="G2873" s="36"/>
      <c r="H2873" s="36"/>
      <c r="I2873" s="36"/>
      <c r="J2873" s="36"/>
      <c r="K2873" s="36"/>
    </row>
    <row r="2874" spans="1:11" x14ac:dyDescent="0.3">
      <c r="A2874" s="36"/>
      <c r="B2874" s="36"/>
      <c r="C2874" s="36"/>
      <c r="D2874" s="36"/>
      <c r="E2874" s="36"/>
      <c r="F2874" s="36"/>
      <c r="G2874" s="36"/>
      <c r="H2874" s="36"/>
      <c r="I2874" s="36"/>
      <c r="J2874" s="36"/>
      <c r="K2874" s="36"/>
    </row>
    <row r="2875" spans="1:11" x14ac:dyDescent="0.3">
      <c r="A2875" s="36"/>
      <c r="B2875" s="36"/>
      <c r="C2875" s="36"/>
      <c r="D2875" s="36"/>
      <c r="E2875" s="36"/>
      <c r="F2875" s="36"/>
      <c r="G2875" s="36"/>
      <c r="H2875" s="36"/>
      <c r="I2875" s="36"/>
      <c r="J2875" s="36"/>
      <c r="K2875" s="36"/>
    </row>
    <row r="2876" spans="1:11" x14ac:dyDescent="0.3">
      <c r="A2876" s="36"/>
      <c r="B2876" s="36"/>
      <c r="C2876" s="36"/>
      <c r="D2876" s="36"/>
      <c r="E2876" s="36"/>
      <c r="F2876" s="36"/>
      <c r="G2876" s="36"/>
      <c r="H2876" s="36"/>
      <c r="I2876" s="36"/>
      <c r="J2876" s="36"/>
      <c r="K2876" s="36"/>
    </row>
    <row r="2877" spans="1:11" x14ac:dyDescent="0.3">
      <c r="A2877" s="36"/>
      <c r="B2877" s="36"/>
      <c r="C2877" s="36"/>
      <c r="D2877" s="36"/>
      <c r="E2877" s="36"/>
      <c r="F2877" s="36"/>
      <c r="G2877" s="36"/>
      <c r="H2877" s="36"/>
      <c r="I2877" s="36"/>
      <c r="J2877" s="36"/>
      <c r="K2877" s="36"/>
    </row>
    <row r="2878" spans="1:11" x14ac:dyDescent="0.3">
      <c r="A2878" s="36"/>
      <c r="B2878" s="36"/>
      <c r="C2878" s="36"/>
      <c r="D2878" s="36"/>
      <c r="E2878" s="36"/>
      <c r="F2878" s="36"/>
      <c r="G2878" s="36"/>
      <c r="H2878" s="36"/>
      <c r="I2878" s="36"/>
      <c r="J2878" s="36"/>
      <c r="K2878" s="36"/>
    </row>
    <row r="2879" spans="1:11" x14ac:dyDescent="0.3">
      <c r="A2879" s="36"/>
      <c r="B2879" s="36"/>
      <c r="C2879" s="36"/>
      <c r="D2879" s="36"/>
      <c r="E2879" s="36"/>
      <c r="F2879" s="36"/>
      <c r="G2879" s="36"/>
      <c r="H2879" s="36"/>
      <c r="I2879" s="36"/>
      <c r="J2879" s="36"/>
      <c r="K2879" s="36"/>
    </row>
    <row r="2880" spans="1:11" x14ac:dyDescent="0.3">
      <c r="A2880" s="36"/>
      <c r="B2880" s="36"/>
      <c r="C2880" s="36"/>
      <c r="D2880" s="36"/>
      <c r="E2880" s="36"/>
      <c r="F2880" s="36"/>
      <c r="G2880" s="36"/>
      <c r="H2880" s="36"/>
      <c r="I2880" s="36"/>
      <c r="J2880" s="36"/>
      <c r="K2880" s="36"/>
    </row>
    <row r="2881" spans="1:11" x14ac:dyDescent="0.3">
      <c r="A2881" s="36"/>
      <c r="B2881" s="36"/>
      <c r="C2881" s="36"/>
      <c r="D2881" s="36"/>
      <c r="E2881" s="36"/>
      <c r="F2881" s="36"/>
      <c r="G2881" s="36"/>
      <c r="H2881" s="36"/>
      <c r="I2881" s="36"/>
      <c r="J2881" s="36"/>
      <c r="K2881" s="36"/>
    </row>
    <row r="2882" spans="1:11" x14ac:dyDescent="0.3">
      <c r="A2882" s="36"/>
      <c r="B2882" s="36"/>
      <c r="C2882" s="36"/>
      <c r="D2882" s="36"/>
      <c r="E2882" s="36"/>
      <c r="F2882" s="36"/>
      <c r="G2882" s="36"/>
      <c r="H2882" s="36"/>
      <c r="I2882" s="36"/>
      <c r="J2882" s="36"/>
      <c r="K2882" s="36"/>
    </row>
    <row r="2883" spans="1:11" x14ac:dyDescent="0.3">
      <c r="A2883" s="36"/>
      <c r="B2883" s="36"/>
      <c r="C2883" s="36"/>
      <c r="D2883" s="36"/>
      <c r="E2883" s="36"/>
      <c r="F2883" s="36"/>
      <c r="G2883" s="36"/>
      <c r="H2883" s="36"/>
      <c r="I2883" s="36"/>
      <c r="J2883" s="36"/>
      <c r="K2883" s="36"/>
    </row>
    <row r="2884" spans="1:11" x14ac:dyDescent="0.3">
      <c r="A2884" s="36"/>
      <c r="B2884" s="36"/>
      <c r="C2884" s="36"/>
      <c r="D2884" s="36"/>
      <c r="E2884" s="36"/>
      <c r="F2884" s="36"/>
      <c r="G2884" s="36"/>
      <c r="H2884" s="36"/>
      <c r="I2884" s="36"/>
      <c r="J2884" s="36"/>
      <c r="K2884" s="36"/>
    </row>
    <row r="2885" spans="1:11" x14ac:dyDescent="0.3">
      <c r="A2885" s="36"/>
      <c r="B2885" s="36"/>
      <c r="C2885" s="36"/>
      <c r="D2885" s="36"/>
      <c r="E2885" s="36"/>
      <c r="F2885" s="36"/>
      <c r="G2885" s="36"/>
      <c r="H2885" s="36"/>
      <c r="I2885" s="36"/>
      <c r="J2885" s="36"/>
      <c r="K2885" s="36"/>
    </row>
    <row r="2886" spans="1:11" x14ac:dyDescent="0.3">
      <c r="A2886" s="36"/>
      <c r="B2886" s="36"/>
      <c r="C2886" s="36"/>
      <c r="D2886" s="36"/>
      <c r="E2886" s="36"/>
      <c r="F2886" s="36"/>
      <c r="G2886" s="36"/>
      <c r="H2886" s="36"/>
      <c r="I2886" s="36"/>
      <c r="J2886" s="36"/>
      <c r="K2886" s="36"/>
    </row>
    <row r="2887" spans="1:11" x14ac:dyDescent="0.3">
      <c r="A2887" s="36"/>
      <c r="B2887" s="36"/>
      <c r="C2887" s="36"/>
      <c r="D2887" s="36"/>
      <c r="E2887" s="36"/>
      <c r="F2887" s="36"/>
      <c r="G2887" s="36"/>
      <c r="H2887" s="36"/>
      <c r="I2887" s="36"/>
      <c r="J2887" s="36"/>
      <c r="K2887" s="36"/>
    </row>
    <row r="2888" spans="1:11" x14ac:dyDescent="0.3">
      <c r="A2888" s="36"/>
      <c r="B2888" s="36"/>
      <c r="C2888" s="36"/>
      <c r="D2888" s="36"/>
      <c r="E2888" s="36"/>
      <c r="F2888" s="36"/>
      <c r="G2888" s="36"/>
      <c r="H2888" s="36"/>
      <c r="I2888" s="36"/>
      <c r="J2888" s="36"/>
      <c r="K2888" s="36"/>
    </row>
    <row r="2889" spans="1:11" x14ac:dyDescent="0.3">
      <c r="A2889" s="36"/>
      <c r="B2889" s="36"/>
      <c r="C2889" s="36"/>
      <c r="D2889" s="36"/>
      <c r="E2889" s="36"/>
      <c r="F2889" s="36"/>
      <c r="G2889" s="36"/>
      <c r="H2889" s="36"/>
      <c r="I2889" s="36"/>
      <c r="J2889" s="36"/>
      <c r="K2889" s="36"/>
    </row>
    <row r="2890" spans="1:11" x14ac:dyDescent="0.3">
      <c r="A2890" s="36"/>
      <c r="B2890" s="36"/>
      <c r="C2890" s="36"/>
      <c r="D2890" s="36"/>
      <c r="E2890" s="36"/>
      <c r="F2890" s="36"/>
      <c r="G2890" s="36"/>
      <c r="H2890" s="36"/>
      <c r="I2890" s="36"/>
      <c r="J2890" s="36"/>
      <c r="K2890" s="36"/>
    </row>
    <row r="2891" spans="1:11" x14ac:dyDescent="0.3">
      <c r="A2891" s="36"/>
      <c r="B2891" s="36"/>
      <c r="C2891" s="36"/>
      <c r="D2891" s="36"/>
      <c r="E2891" s="36"/>
      <c r="F2891" s="36"/>
      <c r="G2891" s="36"/>
      <c r="H2891" s="36"/>
      <c r="I2891" s="36"/>
      <c r="J2891" s="36"/>
      <c r="K2891" s="36"/>
    </row>
    <row r="2892" spans="1:11" x14ac:dyDescent="0.3">
      <c r="A2892" s="36"/>
      <c r="B2892" s="36"/>
      <c r="C2892" s="36"/>
      <c r="D2892" s="36"/>
      <c r="E2892" s="36"/>
      <c r="F2892" s="36"/>
      <c r="G2892" s="36"/>
      <c r="H2892" s="36"/>
      <c r="I2892" s="36"/>
      <c r="J2892" s="36"/>
      <c r="K2892" s="36"/>
    </row>
    <row r="2893" spans="1:11" x14ac:dyDescent="0.3">
      <c r="A2893" s="36"/>
      <c r="B2893" s="36"/>
      <c r="C2893" s="36"/>
      <c r="D2893" s="36"/>
      <c r="E2893" s="36"/>
      <c r="F2893" s="36"/>
      <c r="G2893" s="36"/>
      <c r="H2893" s="36"/>
      <c r="I2893" s="36"/>
      <c r="J2893" s="36"/>
      <c r="K2893" s="36"/>
    </row>
    <row r="2894" spans="1:11" x14ac:dyDescent="0.3">
      <c r="A2894" s="36"/>
      <c r="B2894" s="36"/>
      <c r="C2894" s="36"/>
      <c r="D2894" s="36"/>
      <c r="E2894" s="36"/>
      <c r="F2894" s="36"/>
      <c r="G2894" s="36"/>
      <c r="H2894" s="36"/>
      <c r="I2894" s="36"/>
      <c r="J2894" s="36"/>
      <c r="K2894" s="36"/>
    </row>
    <row r="2895" spans="1:11" x14ac:dyDescent="0.3">
      <c r="A2895" s="36"/>
      <c r="B2895" s="36"/>
      <c r="C2895" s="36"/>
      <c r="D2895" s="36"/>
      <c r="E2895" s="36"/>
      <c r="F2895" s="36"/>
      <c r="G2895" s="36"/>
      <c r="H2895" s="36"/>
      <c r="I2895" s="36"/>
      <c r="J2895" s="36"/>
      <c r="K2895" s="36"/>
    </row>
    <row r="2896" spans="1:11" x14ac:dyDescent="0.3">
      <c r="A2896" s="36"/>
      <c r="B2896" s="36"/>
      <c r="C2896" s="36"/>
      <c r="D2896" s="36"/>
      <c r="E2896" s="36"/>
      <c r="F2896" s="36"/>
      <c r="G2896" s="36"/>
      <c r="H2896" s="36"/>
      <c r="I2896" s="36"/>
      <c r="J2896" s="36"/>
      <c r="K2896" s="36"/>
    </row>
    <row r="2897" spans="1:11" x14ac:dyDescent="0.3">
      <c r="A2897" s="36"/>
      <c r="B2897" s="36"/>
      <c r="C2897" s="36"/>
      <c r="D2897" s="36"/>
      <c r="E2897" s="36"/>
      <c r="F2897" s="36"/>
      <c r="G2897" s="36"/>
      <c r="H2897" s="36"/>
      <c r="I2897" s="36"/>
      <c r="J2897" s="36"/>
      <c r="K2897" s="36"/>
    </row>
    <row r="2898" spans="1:11" x14ac:dyDescent="0.3">
      <c r="A2898" s="36"/>
      <c r="B2898" s="36"/>
      <c r="C2898" s="36"/>
      <c r="D2898" s="36"/>
      <c r="E2898" s="36"/>
      <c r="F2898" s="36"/>
      <c r="G2898" s="36"/>
      <c r="H2898" s="36"/>
      <c r="I2898" s="36"/>
      <c r="J2898" s="36"/>
      <c r="K2898" s="36"/>
    </row>
    <row r="2899" spans="1:11" x14ac:dyDescent="0.3">
      <c r="A2899" s="36"/>
      <c r="B2899" s="36"/>
      <c r="C2899" s="36"/>
      <c r="D2899" s="36"/>
      <c r="E2899" s="36"/>
      <c r="F2899" s="36"/>
      <c r="G2899" s="36"/>
      <c r="H2899" s="36"/>
      <c r="I2899" s="36"/>
      <c r="J2899" s="36"/>
      <c r="K2899" s="36"/>
    </row>
    <row r="2900" spans="1:11" x14ac:dyDescent="0.3">
      <c r="A2900" s="36"/>
      <c r="B2900" s="36"/>
      <c r="C2900" s="36"/>
      <c r="D2900" s="36"/>
      <c r="E2900" s="36"/>
      <c r="F2900" s="36"/>
      <c r="G2900" s="36"/>
      <c r="H2900" s="36"/>
      <c r="I2900" s="36"/>
      <c r="J2900" s="36"/>
      <c r="K2900" s="36"/>
    </row>
    <row r="2901" spans="1:11" x14ac:dyDescent="0.3">
      <c r="A2901" s="36"/>
      <c r="B2901" s="36"/>
      <c r="C2901" s="36"/>
      <c r="D2901" s="36"/>
      <c r="E2901" s="36"/>
      <c r="F2901" s="36"/>
      <c r="G2901" s="36"/>
      <c r="H2901" s="36"/>
      <c r="I2901" s="36"/>
      <c r="J2901" s="36"/>
      <c r="K2901" s="36"/>
    </row>
    <row r="2902" spans="1:11" x14ac:dyDescent="0.3">
      <c r="A2902" s="36"/>
      <c r="B2902" s="36"/>
      <c r="C2902" s="36"/>
      <c r="D2902" s="36"/>
      <c r="E2902" s="36"/>
      <c r="F2902" s="36"/>
      <c r="G2902" s="36"/>
      <c r="H2902" s="36"/>
      <c r="I2902" s="36"/>
      <c r="J2902" s="36"/>
      <c r="K2902" s="36"/>
    </row>
    <row r="2903" spans="1:11" x14ac:dyDescent="0.3">
      <c r="A2903" s="36"/>
      <c r="B2903" s="36"/>
      <c r="C2903" s="36"/>
      <c r="D2903" s="36"/>
      <c r="E2903" s="36"/>
      <c r="F2903" s="36"/>
      <c r="G2903" s="36"/>
      <c r="H2903" s="36"/>
      <c r="I2903" s="36"/>
      <c r="J2903" s="36"/>
      <c r="K2903" s="36"/>
    </row>
    <row r="2904" spans="1:11" x14ac:dyDescent="0.3">
      <c r="A2904" s="36"/>
      <c r="B2904" s="36"/>
      <c r="C2904" s="36"/>
      <c r="D2904" s="36"/>
      <c r="E2904" s="36"/>
      <c r="F2904" s="36"/>
      <c r="G2904" s="36"/>
      <c r="H2904" s="36"/>
      <c r="I2904" s="36"/>
      <c r="J2904" s="36"/>
      <c r="K2904" s="36"/>
    </row>
    <row r="2905" spans="1:11" x14ac:dyDescent="0.3">
      <c r="A2905" s="36"/>
      <c r="B2905" s="36"/>
      <c r="C2905" s="36"/>
      <c r="D2905" s="36"/>
      <c r="E2905" s="36"/>
      <c r="F2905" s="36"/>
      <c r="G2905" s="36"/>
      <c r="H2905" s="36"/>
      <c r="I2905" s="36"/>
      <c r="J2905" s="36"/>
      <c r="K2905" s="36"/>
    </row>
    <row r="2906" spans="1:11" x14ac:dyDescent="0.3">
      <c r="A2906" s="36"/>
      <c r="B2906" s="36"/>
      <c r="C2906" s="36"/>
      <c r="D2906" s="36"/>
      <c r="E2906" s="36"/>
      <c r="F2906" s="36"/>
      <c r="G2906" s="36"/>
      <c r="H2906" s="36"/>
      <c r="I2906" s="36"/>
      <c r="J2906" s="36"/>
      <c r="K2906" s="36"/>
    </row>
    <row r="2907" spans="1:11" x14ac:dyDescent="0.3">
      <c r="A2907" s="36"/>
      <c r="B2907" s="36"/>
      <c r="C2907" s="36"/>
      <c r="D2907" s="36"/>
      <c r="E2907" s="36"/>
      <c r="F2907" s="36"/>
      <c r="G2907" s="36"/>
      <c r="H2907" s="36"/>
      <c r="I2907" s="36"/>
      <c r="J2907" s="36"/>
      <c r="K2907" s="36"/>
    </row>
    <row r="2908" spans="1:11" x14ac:dyDescent="0.3">
      <c r="A2908" s="36"/>
      <c r="B2908" s="36"/>
      <c r="C2908" s="36"/>
      <c r="D2908" s="36"/>
      <c r="E2908" s="36"/>
      <c r="F2908" s="36"/>
      <c r="G2908" s="36"/>
      <c r="H2908" s="36"/>
      <c r="I2908" s="36"/>
      <c r="J2908" s="36"/>
      <c r="K2908" s="36"/>
    </row>
    <row r="2909" spans="1:11" x14ac:dyDescent="0.3">
      <c r="A2909" s="36"/>
      <c r="B2909" s="36"/>
      <c r="C2909" s="36"/>
      <c r="D2909" s="36"/>
      <c r="E2909" s="36"/>
      <c r="F2909" s="36"/>
      <c r="G2909" s="36"/>
      <c r="H2909" s="36"/>
      <c r="I2909" s="36"/>
      <c r="J2909" s="36"/>
      <c r="K2909" s="36"/>
    </row>
    <row r="2910" spans="1:11" x14ac:dyDescent="0.3">
      <c r="A2910" s="36"/>
      <c r="B2910" s="36"/>
      <c r="C2910" s="36"/>
      <c r="D2910" s="36"/>
      <c r="E2910" s="36"/>
      <c r="F2910" s="36"/>
      <c r="G2910" s="36"/>
      <c r="H2910" s="36"/>
      <c r="I2910" s="36"/>
      <c r="J2910" s="36"/>
      <c r="K2910" s="36"/>
    </row>
    <row r="2911" spans="1:11" x14ac:dyDescent="0.3">
      <c r="A2911" s="36"/>
      <c r="B2911" s="36"/>
      <c r="C2911" s="36"/>
      <c r="D2911" s="36"/>
      <c r="E2911" s="36"/>
      <c r="F2911" s="36"/>
      <c r="G2911" s="36"/>
      <c r="H2911" s="36"/>
      <c r="I2911" s="36"/>
      <c r="J2911" s="36"/>
      <c r="K2911" s="36"/>
    </row>
    <row r="2912" spans="1:11" x14ac:dyDescent="0.3">
      <c r="A2912" s="36"/>
      <c r="B2912" s="36"/>
      <c r="C2912" s="36"/>
      <c r="D2912" s="36"/>
      <c r="E2912" s="36"/>
      <c r="F2912" s="36"/>
      <c r="G2912" s="36"/>
      <c r="H2912" s="36"/>
      <c r="I2912" s="36"/>
      <c r="J2912" s="36"/>
      <c r="K2912" s="36"/>
    </row>
    <row r="2913" spans="1:11" x14ac:dyDescent="0.3">
      <c r="A2913" s="36"/>
      <c r="B2913" s="36"/>
      <c r="C2913" s="36"/>
      <c r="D2913" s="36"/>
      <c r="E2913" s="36"/>
      <c r="F2913" s="36"/>
      <c r="G2913" s="36"/>
      <c r="H2913" s="36"/>
      <c r="I2913" s="36"/>
      <c r="J2913" s="36"/>
      <c r="K2913" s="36"/>
    </row>
    <row r="2914" spans="1:11" x14ac:dyDescent="0.3">
      <c r="A2914" s="36"/>
      <c r="B2914" s="36"/>
      <c r="C2914" s="36"/>
      <c r="D2914" s="36"/>
      <c r="E2914" s="36"/>
      <c r="F2914" s="36"/>
      <c r="G2914" s="36"/>
      <c r="H2914" s="36"/>
      <c r="I2914" s="36"/>
      <c r="J2914" s="36"/>
      <c r="K2914" s="36"/>
    </row>
    <row r="2915" spans="1:11" x14ac:dyDescent="0.3">
      <c r="A2915" s="36"/>
      <c r="B2915" s="36"/>
      <c r="C2915" s="36"/>
      <c r="D2915" s="36"/>
      <c r="E2915" s="36"/>
      <c r="F2915" s="36"/>
      <c r="G2915" s="36"/>
      <c r="H2915" s="36"/>
      <c r="I2915" s="36"/>
      <c r="J2915" s="36"/>
      <c r="K2915" s="36"/>
    </row>
    <row r="2916" spans="1:11" x14ac:dyDescent="0.3">
      <c r="A2916" s="36"/>
      <c r="B2916" s="36"/>
      <c r="C2916" s="36"/>
      <c r="D2916" s="36"/>
      <c r="E2916" s="36"/>
      <c r="F2916" s="36"/>
      <c r="G2916" s="36"/>
      <c r="H2916" s="36"/>
      <c r="I2916" s="36"/>
      <c r="J2916" s="36"/>
      <c r="K2916" s="36"/>
    </row>
    <row r="2917" spans="1:11" x14ac:dyDescent="0.3">
      <c r="A2917" s="36"/>
      <c r="B2917" s="36"/>
      <c r="C2917" s="36"/>
      <c r="D2917" s="36"/>
      <c r="E2917" s="36"/>
      <c r="F2917" s="36"/>
      <c r="G2917" s="36"/>
      <c r="H2917" s="36"/>
      <c r="I2917" s="36"/>
      <c r="J2917" s="36"/>
      <c r="K2917" s="36"/>
    </row>
    <row r="2918" spans="1:11" x14ac:dyDescent="0.3">
      <c r="A2918" s="36"/>
      <c r="B2918" s="36"/>
      <c r="C2918" s="36"/>
      <c r="D2918" s="36"/>
      <c r="E2918" s="36"/>
      <c r="F2918" s="36"/>
      <c r="G2918" s="36"/>
      <c r="H2918" s="36"/>
      <c r="I2918" s="36"/>
      <c r="J2918" s="36"/>
      <c r="K2918" s="36"/>
    </row>
    <row r="2919" spans="1:11" x14ac:dyDescent="0.3">
      <c r="A2919" s="36"/>
      <c r="B2919" s="36"/>
      <c r="C2919" s="36"/>
      <c r="D2919" s="36"/>
      <c r="E2919" s="36"/>
      <c r="F2919" s="36"/>
      <c r="G2919" s="36"/>
      <c r="H2919" s="36"/>
      <c r="I2919" s="36"/>
      <c r="J2919" s="36"/>
      <c r="K2919" s="36"/>
    </row>
    <row r="2920" spans="1:11" x14ac:dyDescent="0.3">
      <c r="A2920" s="36"/>
      <c r="B2920" s="36"/>
      <c r="C2920" s="36"/>
      <c r="D2920" s="36"/>
      <c r="E2920" s="36"/>
      <c r="F2920" s="36"/>
      <c r="G2920" s="36"/>
      <c r="H2920" s="36"/>
      <c r="I2920" s="36"/>
      <c r="J2920" s="36"/>
      <c r="K2920" s="36"/>
    </row>
    <row r="2921" spans="1:11" x14ac:dyDescent="0.3">
      <c r="A2921" s="36"/>
      <c r="B2921" s="36"/>
      <c r="C2921" s="36"/>
      <c r="D2921" s="36"/>
      <c r="E2921" s="36"/>
      <c r="F2921" s="36"/>
      <c r="G2921" s="36"/>
      <c r="H2921" s="36"/>
      <c r="I2921" s="36"/>
      <c r="J2921" s="36"/>
      <c r="K2921" s="36"/>
    </row>
    <row r="2922" spans="1:11" x14ac:dyDescent="0.3">
      <c r="A2922" s="36"/>
      <c r="B2922" s="36"/>
      <c r="C2922" s="36"/>
      <c r="D2922" s="36"/>
      <c r="E2922" s="36"/>
      <c r="F2922" s="36"/>
      <c r="G2922" s="36"/>
      <c r="H2922" s="36"/>
      <c r="I2922" s="36"/>
      <c r="J2922" s="36"/>
      <c r="K2922" s="36"/>
    </row>
    <row r="2923" spans="1:11" x14ac:dyDescent="0.3">
      <c r="A2923" s="36"/>
      <c r="B2923" s="36"/>
      <c r="C2923" s="36"/>
      <c r="D2923" s="36"/>
      <c r="E2923" s="36"/>
      <c r="F2923" s="36"/>
      <c r="G2923" s="36"/>
      <c r="H2923" s="36"/>
      <c r="I2923" s="36"/>
      <c r="J2923" s="36"/>
      <c r="K2923" s="36"/>
    </row>
    <row r="2924" spans="1:11" x14ac:dyDescent="0.3">
      <c r="A2924" s="36"/>
      <c r="B2924" s="36"/>
      <c r="C2924" s="36"/>
      <c r="D2924" s="36"/>
      <c r="E2924" s="36"/>
      <c r="F2924" s="36"/>
      <c r="G2924" s="36"/>
      <c r="H2924" s="36"/>
      <c r="I2924" s="36"/>
      <c r="J2924" s="36"/>
      <c r="K2924" s="36"/>
    </row>
    <row r="2925" spans="1:11" x14ac:dyDescent="0.3">
      <c r="A2925" s="36"/>
      <c r="B2925" s="36"/>
      <c r="C2925" s="36"/>
      <c r="D2925" s="36"/>
      <c r="E2925" s="36"/>
      <c r="F2925" s="36"/>
      <c r="G2925" s="36"/>
      <c r="H2925" s="36"/>
      <c r="I2925" s="36"/>
      <c r="J2925" s="36"/>
      <c r="K2925" s="36"/>
    </row>
    <row r="2926" spans="1:11" x14ac:dyDescent="0.3">
      <c r="A2926" s="36"/>
      <c r="B2926" s="36"/>
      <c r="C2926" s="36"/>
      <c r="D2926" s="36"/>
      <c r="E2926" s="36"/>
      <c r="F2926" s="36"/>
      <c r="G2926" s="36"/>
      <c r="H2926" s="36"/>
      <c r="I2926" s="36"/>
      <c r="J2926" s="36"/>
      <c r="K2926" s="36"/>
    </row>
    <row r="2927" spans="1:11" x14ac:dyDescent="0.3">
      <c r="A2927" s="36"/>
      <c r="B2927" s="36"/>
      <c r="C2927" s="36"/>
      <c r="D2927" s="36"/>
      <c r="E2927" s="36"/>
      <c r="F2927" s="36"/>
      <c r="G2927" s="36"/>
      <c r="H2927" s="36"/>
      <c r="I2927" s="36"/>
      <c r="J2927" s="36"/>
      <c r="K2927" s="36"/>
    </row>
    <row r="2928" spans="1:11" x14ac:dyDescent="0.3">
      <c r="A2928" s="36"/>
      <c r="B2928" s="36"/>
      <c r="C2928" s="36"/>
      <c r="D2928" s="36"/>
      <c r="E2928" s="36"/>
      <c r="F2928" s="36"/>
      <c r="G2928" s="36"/>
      <c r="H2928" s="36"/>
      <c r="I2928" s="36"/>
      <c r="J2928" s="36"/>
      <c r="K2928" s="36"/>
    </row>
    <row r="2929" spans="1:11" x14ac:dyDescent="0.3">
      <c r="A2929" s="36"/>
      <c r="B2929" s="36"/>
      <c r="C2929" s="36"/>
      <c r="D2929" s="36"/>
      <c r="E2929" s="36"/>
      <c r="F2929" s="36"/>
      <c r="G2929" s="36"/>
      <c r="H2929" s="36"/>
      <c r="I2929" s="36"/>
      <c r="J2929" s="36"/>
      <c r="K2929" s="36"/>
    </row>
    <row r="2930" spans="1:11" x14ac:dyDescent="0.3">
      <c r="A2930" s="36"/>
      <c r="B2930" s="36"/>
      <c r="C2930" s="36"/>
      <c r="D2930" s="36"/>
      <c r="E2930" s="36"/>
      <c r="F2930" s="36"/>
      <c r="G2930" s="36"/>
      <c r="H2930" s="36"/>
      <c r="I2930" s="36"/>
      <c r="J2930" s="36"/>
      <c r="K2930" s="36"/>
    </row>
    <row r="2931" spans="1:11" x14ac:dyDescent="0.3">
      <c r="A2931" s="36"/>
      <c r="B2931" s="36"/>
      <c r="C2931" s="36"/>
      <c r="D2931" s="36"/>
      <c r="E2931" s="36"/>
      <c r="F2931" s="36"/>
      <c r="G2931" s="36"/>
      <c r="H2931" s="36"/>
      <c r="I2931" s="36"/>
      <c r="J2931" s="36"/>
      <c r="K2931" s="36"/>
    </row>
    <row r="2932" spans="1:11" x14ac:dyDescent="0.3">
      <c r="A2932" s="36"/>
      <c r="B2932" s="36"/>
      <c r="C2932" s="36"/>
      <c r="D2932" s="36"/>
      <c r="E2932" s="36"/>
      <c r="F2932" s="36"/>
      <c r="G2932" s="36"/>
      <c r="H2932" s="36"/>
      <c r="I2932" s="36"/>
      <c r="J2932" s="36"/>
      <c r="K2932" s="36"/>
    </row>
    <row r="2933" spans="1:11" x14ac:dyDescent="0.3">
      <c r="A2933" s="36"/>
      <c r="B2933" s="36"/>
      <c r="C2933" s="36"/>
      <c r="D2933" s="36"/>
      <c r="E2933" s="36"/>
      <c r="F2933" s="36"/>
      <c r="G2933" s="36"/>
      <c r="H2933" s="36"/>
      <c r="I2933" s="36"/>
      <c r="J2933" s="36"/>
      <c r="K2933" s="36"/>
    </row>
    <row r="2934" spans="1:11" x14ac:dyDescent="0.3">
      <c r="A2934" s="36"/>
      <c r="B2934" s="36"/>
      <c r="C2934" s="36"/>
      <c r="D2934" s="36"/>
      <c r="E2934" s="36"/>
      <c r="F2934" s="36"/>
      <c r="G2934" s="36"/>
      <c r="H2934" s="36"/>
      <c r="I2934" s="36"/>
      <c r="J2934" s="36"/>
      <c r="K2934" s="36"/>
    </row>
    <row r="2935" spans="1:11" x14ac:dyDescent="0.3">
      <c r="A2935" s="36"/>
      <c r="B2935" s="36"/>
      <c r="C2935" s="36"/>
      <c r="D2935" s="36"/>
      <c r="E2935" s="36"/>
      <c r="F2935" s="36"/>
      <c r="G2935" s="36"/>
      <c r="H2935" s="36"/>
      <c r="I2935" s="36"/>
      <c r="J2935" s="36"/>
      <c r="K2935" s="36"/>
    </row>
    <row r="2936" spans="1:11" x14ac:dyDescent="0.3">
      <c r="A2936" s="36"/>
      <c r="B2936" s="36"/>
      <c r="C2936" s="36"/>
      <c r="D2936" s="36"/>
      <c r="E2936" s="36"/>
      <c r="F2936" s="36"/>
      <c r="G2936" s="36"/>
      <c r="H2936" s="36"/>
      <c r="I2936" s="36"/>
      <c r="J2936" s="36"/>
      <c r="K2936" s="36"/>
    </row>
    <row r="2937" spans="1:11" x14ac:dyDescent="0.3">
      <c r="A2937" s="36"/>
      <c r="B2937" s="36"/>
      <c r="C2937" s="36"/>
      <c r="D2937" s="36"/>
      <c r="E2937" s="36"/>
      <c r="F2937" s="36"/>
      <c r="G2937" s="36"/>
      <c r="H2937" s="36"/>
      <c r="I2937" s="36"/>
      <c r="J2937" s="36"/>
      <c r="K2937" s="36"/>
    </row>
    <row r="2938" spans="1:11" x14ac:dyDescent="0.3">
      <c r="A2938" s="36"/>
      <c r="B2938" s="36"/>
      <c r="C2938" s="36"/>
      <c r="D2938" s="36"/>
      <c r="E2938" s="36"/>
      <c r="F2938" s="36"/>
      <c r="G2938" s="36"/>
      <c r="H2938" s="36"/>
      <c r="I2938" s="36"/>
      <c r="J2938" s="36"/>
      <c r="K2938" s="36"/>
    </row>
    <row r="2939" spans="1:11" x14ac:dyDescent="0.3">
      <c r="A2939" s="36"/>
      <c r="B2939" s="36"/>
      <c r="C2939" s="36"/>
      <c r="D2939" s="36"/>
      <c r="E2939" s="36"/>
      <c r="F2939" s="36"/>
      <c r="G2939" s="36"/>
      <c r="H2939" s="36"/>
      <c r="I2939" s="36"/>
      <c r="J2939" s="36"/>
      <c r="K2939" s="36"/>
    </row>
    <row r="2940" spans="1:11" x14ac:dyDescent="0.3">
      <c r="A2940" s="36"/>
      <c r="B2940" s="36"/>
      <c r="C2940" s="36"/>
      <c r="D2940" s="36"/>
      <c r="E2940" s="36"/>
      <c r="F2940" s="36"/>
      <c r="G2940" s="36"/>
      <c r="H2940" s="36"/>
      <c r="I2940" s="36"/>
      <c r="J2940" s="36"/>
      <c r="K2940" s="36"/>
    </row>
    <row r="2941" spans="1:11" x14ac:dyDescent="0.3">
      <c r="A2941" s="36"/>
      <c r="B2941" s="36"/>
      <c r="C2941" s="36"/>
      <c r="D2941" s="36"/>
      <c r="E2941" s="36"/>
      <c r="F2941" s="36"/>
      <c r="G2941" s="36"/>
      <c r="H2941" s="36"/>
      <c r="I2941" s="36"/>
      <c r="J2941" s="36"/>
      <c r="K2941" s="36"/>
    </row>
    <row r="2942" spans="1:11" x14ac:dyDescent="0.3">
      <c r="A2942" s="36"/>
      <c r="B2942" s="36"/>
      <c r="C2942" s="36"/>
      <c r="D2942" s="36"/>
      <c r="E2942" s="36"/>
      <c r="F2942" s="36"/>
      <c r="G2942" s="36"/>
      <c r="H2942" s="36"/>
      <c r="I2942" s="36"/>
      <c r="J2942" s="36"/>
      <c r="K2942" s="36"/>
    </row>
    <row r="2943" spans="1:11" x14ac:dyDescent="0.3">
      <c r="A2943" s="36"/>
      <c r="B2943" s="36"/>
      <c r="C2943" s="36"/>
      <c r="D2943" s="36"/>
      <c r="E2943" s="36"/>
      <c r="F2943" s="36"/>
      <c r="G2943" s="36"/>
      <c r="H2943" s="36"/>
      <c r="I2943" s="36"/>
      <c r="J2943" s="36"/>
      <c r="K2943" s="36"/>
    </row>
    <row r="2944" spans="1:11" x14ac:dyDescent="0.3">
      <c r="A2944" s="36"/>
      <c r="B2944" s="36"/>
      <c r="C2944" s="36"/>
      <c r="D2944" s="36"/>
      <c r="E2944" s="36"/>
      <c r="F2944" s="36"/>
      <c r="G2944" s="36"/>
      <c r="H2944" s="36"/>
      <c r="I2944" s="36"/>
      <c r="J2944" s="36"/>
      <c r="K2944" s="36"/>
    </row>
    <row r="2945" spans="1:11" x14ac:dyDescent="0.3">
      <c r="A2945" s="36"/>
      <c r="B2945" s="36"/>
      <c r="C2945" s="36"/>
      <c r="D2945" s="36"/>
      <c r="E2945" s="36"/>
      <c r="F2945" s="36"/>
      <c r="G2945" s="36"/>
      <c r="H2945" s="36"/>
      <c r="I2945" s="36"/>
      <c r="J2945" s="36"/>
      <c r="K2945" s="36"/>
    </row>
    <row r="2946" spans="1:11" x14ac:dyDescent="0.3">
      <c r="A2946" s="36"/>
      <c r="B2946" s="36"/>
      <c r="C2946" s="36"/>
      <c r="D2946" s="36"/>
      <c r="E2946" s="36"/>
      <c r="F2946" s="36"/>
      <c r="G2946" s="36"/>
      <c r="H2946" s="36"/>
      <c r="I2946" s="36"/>
      <c r="J2946" s="36"/>
      <c r="K2946" s="36"/>
    </row>
    <row r="2947" spans="1:11" x14ac:dyDescent="0.3">
      <c r="A2947" s="36"/>
      <c r="B2947" s="36"/>
      <c r="C2947" s="36"/>
      <c r="D2947" s="36"/>
      <c r="E2947" s="36"/>
      <c r="F2947" s="36"/>
      <c r="G2947" s="36"/>
      <c r="H2947" s="36"/>
      <c r="I2947" s="36"/>
      <c r="J2947" s="36"/>
      <c r="K2947" s="36"/>
    </row>
    <row r="2948" spans="1:11" x14ac:dyDescent="0.3">
      <c r="A2948" s="36"/>
      <c r="B2948" s="36"/>
      <c r="C2948" s="36"/>
      <c r="D2948" s="36"/>
      <c r="E2948" s="36"/>
      <c r="F2948" s="36"/>
      <c r="G2948" s="36"/>
      <c r="H2948" s="36"/>
      <c r="I2948" s="36"/>
      <c r="J2948" s="36"/>
      <c r="K2948" s="36"/>
    </row>
    <row r="2949" spans="1:11" x14ac:dyDescent="0.3">
      <c r="A2949" s="36"/>
      <c r="B2949" s="36"/>
      <c r="C2949" s="36"/>
      <c r="D2949" s="36"/>
      <c r="E2949" s="36"/>
      <c r="F2949" s="36"/>
      <c r="G2949" s="36"/>
      <c r="H2949" s="36"/>
      <c r="I2949" s="36"/>
      <c r="J2949" s="36"/>
      <c r="K2949" s="36"/>
    </row>
    <row r="2950" spans="1:11" x14ac:dyDescent="0.3">
      <c r="A2950" s="36"/>
      <c r="B2950" s="36"/>
      <c r="C2950" s="36"/>
      <c r="D2950" s="36"/>
      <c r="E2950" s="36"/>
      <c r="F2950" s="36"/>
      <c r="G2950" s="36"/>
      <c r="H2950" s="36"/>
      <c r="I2950" s="36"/>
      <c r="J2950" s="36"/>
      <c r="K2950" s="36"/>
    </row>
    <row r="2951" spans="1:11" x14ac:dyDescent="0.3">
      <c r="A2951" s="36"/>
      <c r="B2951" s="36"/>
      <c r="C2951" s="36"/>
      <c r="D2951" s="36"/>
      <c r="E2951" s="36"/>
      <c r="F2951" s="36"/>
      <c r="G2951" s="36"/>
      <c r="H2951" s="36"/>
      <c r="I2951" s="36"/>
      <c r="J2951" s="36"/>
      <c r="K2951" s="36"/>
    </row>
    <row r="2952" spans="1:11" x14ac:dyDescent="0.3">
      <c r="A2952" s="36"/>
      <c r="B2952" s="36"/>
      <c r="C2952" s="36"/>
      <c r="D2952" s="36"/>
      <c r="E2952" s="36"/>
      <c r="F2952" s="36"/>
      <c r="G2952" s="36"/>
      <c r="H2952" s="36"/>
      <c r="I2952" s="36"/>
      <c r="J2952" s="36"/>
      <c r="K2952" s="36"/>
    </row>
    <row r="2953" spans="1:11" x14ac:dyDescent="0.3">
      <c r="A2953" s="36"/>
      <c r="B2953" s="36"/>
      <c r="C2953" s="36"/>
      <c r="D2953" s="36"/>
      <c r="E2953" s="36"/>
      <c r="F2953" s="36"/>
      <c r="G2953" s="36"/>
      <c r="H2953" s="36"/>
      <c r="I2953" s="36"/>
      <c r="J2953" s="36"/>
      <c r="K2953" s="36"/>
    </row>
    <row r="2954" spans="1:11" x14ac:dyDescent="0.3">
      <c r="A2954" s="36"/>
      <c r="B2954" s="36"/>
      <c r="C2954" s="36"/>
      <c r="D2954" s="36"/>
      <c r="E2954" s="36"/>
      <c r="F2954" s="36"/>
      <c r="G2954" s="36"/>
      <c r="H2954" s="36"/>
      <c r="I2954" s="36"/>
      <c r="J2954" s="36"/>
      <c r="K2954" s="36"/>
    </row>
    <row r="2955" spans="1:11" x14ac:dyDescent="0.3">
      <c r="A2955" s="36"/>
      <c r="B2955" s="36"/>
      <c r="C2955" s="36"/>
      <c r="D2955" s="36"/>
      <c r="E2955" s="36"/>
      <c r="F2955" s="36"/>
      <c r="G2955" s="36"/>
      <c r="H2955" s="36"/>
      <c r="I2955" s="36"/>
      <c r="J2955" s="36"/>
      <c r="K2955" s="36"/>
    </row>
    <row r="2956" spans="1:11" x14ac:dyDescent="0.3">
      <c r="A2956" s="36"/>
      <c r="B2956" s="36"/>
      <c r="C2956" s="36"/>
      <c r="D2956" s="36"/>
      <c r="E2956" s="36"/>
      <c r="F2956" s="36"/>
      <c r="G2956" s="36"/>
      <c r="H2956" s="36"/>
      <c r="I2956" s="36"/>
      <c r="J2956" s="36"/>
      <c r="K2956" s="36"/>
    </row>
    <row r="2957" spans="1:11" x14ac:dyDescent="0.3">
      <c r="A2957" s="36"/>
      <c r="B2957" s="36"/>
      <c r="C2957" s="36"/>
      <c r="D2957" s="36"/>
      <c r="E2957" s="36"/>
      <c r="F2957" s="36"/>
      <c r="G2957" s="36"/>
      <c r="H2957" s="36"/>
      <c r="I2957" s="36"/>
      <c r="J2957" s="36"/>
      <c r="K2957" s="36"/>
    </row>
    <row r="2958" spans="1:11" x14ac:dyDescent="0.3">
      <c r="A2958" s="36"/>
      <c r="B2958" s="36"/>
      <c r="C2958" s="36"/>
      <c r="D2958" s="36"/>
      <c r="E2958" s="36"/>
      <c r="F2958" s="36"/>
      <c r="G2958" s="36"/>
      <c r="H2958" s="36"/>
      <c r="I2958" s="36"/>
      <c r="J2958" s="36"/>
      <c r="K2958" s="36"/>
    </row>
    <row r="2959" spans="1:11" x14ac:dyDescent="0.3">
      <c r="A2959" s="36"/>
      <c r="B2959" s="36"/>
      <c r="C2959" s="36"/>
      <c r="D2959" s="36"/>
      <c r="E2959" s="36"/>
      <c r="F2959" s="36"/>
      <c r="G2959" s="36"/>
      <c r="H2959" s="36"/>
      <c r="I2959" s="36"/>
      <c r="J2959" s="36"/>
      <c r="K2959" s="36"/>
    </row>
    <row r="2960" spans="1:11" x14ac:dyDescent="0.3">
      <c r="A2960" s="36"/>
      <c r="B2960" s="36"/>
      <c r="C2960" s="36"/>
      <c r="D2960" s="36"/>
      <c r="E2960" s="36"/>
      <c r="F2960" s="36"/>
      <c r="G2960" s="36"/>
      <c r="H2960" s="36"/>
      <c r="I2960" s="36"/>
      <c r="J2960" s="36"/>
      <c r="K2960" s="36"/>
    </row>
    <row r="2961" spans="1:11" x14ac:dyDescent="0.3">
      <c r="A2961" s="36"/>
      <c r="B2961" s="36"/>
      <c r="C2961" s="36"/>
      <c r="D2961" s="36"/>
      <c r="E2961" s="36"/>
      <c r="F2961" s="36"/>
      <c r="G2961" s="36"/>
      <c r="H2961" s="36"/>
      <c r="I2961" s="36"/>
      <c r="J2961" s="36"/>
      <c r="K2961" s="36"/>
    </row>
    <row r="2962" spans="1:11" x14ac:dyDescent="0.3">
      <c r="A2962" s="36"/>
      <c r="B2962" s="36"/>
      <c r="C2962" s="36"/>
      <c r="D2962" s="36"/>
      <c r="E2962" s="36"/>
      <c r="F2962" s="36"/>
      <c r="G2962" s="36"/>
      <c r="H2962" s="36"/>
      <c r="I2962" s="36"/>
      <c r="J2962" s="36"/>
      <c r="K2962" s="36"/>
    </row>
    <row r="2963" spans="1:11" x14ac:dyDescent="0.3">
      <c r="A2963" s="36"/>
      <c r="B2963" s="36"/>
      <c r="C2963" s="36"/>
      <c r="D2963" s="36"/>
      <c r="E2963" s="36"/>
      <c r="F2963" s="36"/>
      <c r="G2963" s="36"/>
      <c r="H2963" s="36"/>
      <c r="I2963" s="36"/>
      <c r="J2963" s="36"/>
      <c r="K2963" s="36"/>
    </row>
    <row r="2964" spans="1:11" x14ac:dyDescent="0.3">
      <c r="A2964" s="36"/>
      <c r="B2964" s="36"/>
      <c r="C2964" s="36"/>
      <c r="D2964" s="36"/>
      <c r="E2964" s="36"/>
      <c r="F2964" s="36"/>
      <c r="G2964" s="36"/>
      <c r="H2964" s="36"/>
      <c r="I2964" s="36"/>
      <c r="J2964" s="36"/>
      <c r="K2964" s="36"/>
    </row>
    <row r="2965" spans="1:11" x14ac:dyDescent="0.3">
      <c r="A2965" s="36"/>
      <c r="B2965" s="36"/>
      <c r="C2965" s="36"/>
      <c r="D2965" s="36"/>
      <c r="E2965" s="36"/>
      <c r="F2965" s="36"/>
      <c r="G2965" s="36"/>
      <c r="H2965" s="36"/>
      <c r="I2965" s="36"/>
      <c r="J2965" s="36"/>
      <c r="K2965" s="36"/>
    </row>
    <row r="2966" spans="1:11" x14ac:dyDescent="0.3">
      <c r="A2966" s="36"/>
      <c r="B2966" s="36"/>
      <c r="C2966" s="36"/>
      <c r="D2966" s="36"/>
      <c r="E2966" s="36"/>
      <c r="F2966" s="36"/>
      <c r="G2966" s="36"/>
      <c r="H2966" s="36"/>
      <c r="I2966" s="36"/>
      <c r="J2966" s="36"/>
      <c r="K2966" s="36"/>
    </row>
    <row r="2967" spans="1:11" x14ac:dyDescent="0.3">
      <c r="A2967" s="36"/>
      <c r="B2967" s="36"/>
      <c r="C2967" s="36"/>
      <c r="D2967" s="36"/>
      <c r="E2967" s="36"/>
      <c r="F2967" s="36"/>
      <c r="G2967" s="36"/>
      <c r="H2967" s="36"/>
      <c r="I2967" s="36"/>
      <c r="J2967" s="36"/>
      <c r="K2967" s="36"/>
    </row>
    <row r="2968" spans="1:11" x14ac:dyDescent="0.3">
      <c r="A2968" s="36"/>
      <c r="B2968" s="36"/>
      <c r="C2968" s="36"/>
      <c r="D2968" s="36"/>
      <c r="E2968" s="36"/>
      <c r="F2968" s="36"/>
      <c r="G2968" s="36"/>
      <c r="H2968" s="36"/>
      <c r="I2968" s="36"/>
      <c r="J2968" s="36"/>
      <c r="K2968" s="36"/>
    </row>
    <row r="2969" spans="1:11" x14ac:dyDescent="0.3">
      <c r="A2969" s="36"/>
      <c r="B2969" s="36"/>
      <c r="C2969" s="36"/>
      <c r="D2969" s="36"/>
      <c r="E2969" s="36"/>
      <c r="F2969" s="36"/>
      <c r="G2969" s="36"/>
      <c r="H2969" s="36"/>
      <c r="I2969" s="36"/>
      <c r="J2969" s="36"/>
      <c r="K2969" s="36"/>
    </row>
    <row r="2970" spans="1:11" x14ac:dyDescent="0.3">
      <c r="A2970" s="36"/>
      <c r="B2970" s="36"/>
      <c r="C2970" s="36"/>
      <c r="D2970" s="36"/>
      <c r="E2970" s="36"/>
      <c r="F2970" s="36"/>
      <c r="G2970" s="36"/>
      <c r="H2970" s="36"/>
      <c r="I2970" s="36"/>
      <c r="J2970" s="36"/>
      <c r="K2970" s="36"/>
    </row>
    <row r="2971" spans="1:11" x14ac:dyDescent="0.3">
      <c r="A2971" s="36"/>
      <c r="B2971" s="36"/>
      <c r="C2971" s="36"/>
      <c r="D2971" s="36"/>
      <c r="E2971" s="36"/>
      <c r="F2971" s="36"/>
      <c r="G2971" s="36"/>
      <c r="H2971" s="36"/>
      <c r="I2971" s="36"/>
      <c r="J2971" s="36"/>
      <c r="K2971" s="36"/>
    </row>
    <row r="2972" spans="1:11" x14ac:dyDescent="0.3">
      <c r="A2972" s="36"/>
      <c r="B2972" s="36"/>
      <c r="C2972" s="36"/>
      <c r="D2972" s="36"/>
      <c r="E2972" s="36"/>
      <c r="F2972" s="36"/>
      <c r="G2972" s="36"/>
      <c r="H2972" s="36"/>
      <c r="I2972" s="36"/>
      <c r="J2972" s="36"/>
      <c r="K2972" s="36"/>
    </row>
    <row r="2973" spans="1:11" x14ac:dyDescent="0.3">
      <c r="A2973" s="36"/>
      <c r="B2973" s="36"/>
      <c r="C2973" s="36"/>
      <c r="D2973" s="36"/>
      <c r="E2973" s="36"/>
      <c r="F2973" s="36"/>
      <c r="G2973" s="36"/>
      <c r="H2973" s="36"/>
      <c r="I2973" s="36"/>
      <c r="J2973" s="36"/>
      <c r="K2973" s="36"/>
    </row>
    <row r="2974" spans="1:11" x14ac:dyDescent="0.3">
      <c r="A2974" s="36"/>
      <c r="B2974" s="36"/>
      <c r="C2974" s="36"/>
      <c r="D2974" s="36"/>
      <c r="E2974" s="36"/>
      <c r="F2974" s="36"/>
      <c r="G2974" s="36"/>
      <c r="H2974" s="36"/>
      <c r="I2974" s="36"/>
      <c r="J2974" s="36"/>
      <c r="K2974" s="36"/>
    </row>
    <row r="2975" spans="1:11" x14ac:dyDescent="0.3">
      <c r="A2975" s="36"/>
      <c r="B2975" s="36"/>
      <c r="C2975" s="36"/>
      <c r="D2975" s="36"/>
      <c r="E2975" s="36"/>
      <c r="F2975" s="36"/>
      <c r="G2975" s="36"/>
      <c r="H2975" s="36"/>
      <c r="I2975" s="36"/>
      <c r="J2975" s="36"/>
      <c r="K2975" s="36"/>
    </row>
    <row r="2976" spans="1:11" x14ac:dyDescent="0.3">
      <c r="A2976" s="36"/>
      <c r="B2976" s="36"/>
      <c r="C2976" s="36"/>
      <c r="D2976" s="36"/>
      <c r="E2976" s="36"/>
      <c r="F2976" s="36"/>
      <c r="G2976" s="36"/>
      <c r="H2976" s="36"/>
      <c r="I2976" s="36"/>
      <c r="J2976" s="36"/>
      <c r="K2976" s="36"/>
    </row>
    <row r="2977" spans="1:11" x14ac:dyDescent="0.3">
      <c r="A2977" s="36"/>
      <c r="B2977" s="36"/>
      <c r="C2977" s="36"/>
      <c r="D2977" s="36"/>
      <c r="E2977" s="36"/>
      <c r="F2977" s="36"/>
      <c r="G2977" s="36"/>
      <c r="H2977" s="36"/>
      <c r="I2977" s="36"/>
      <c r="J2977" s="36"/>
      <c r="K2977" s="36"/>
    </row>
    <row r="2978" spans="1:11" x14ac:dyDescent="0.3">
      <c r="A2978" s="36"/>
      <c r="B2978" s="36"/>
      <c r="C2978" s="36"/>
      <c r="D2978" s="36"/>
      <c r="E2978" s="36"/>
      <c r="F2978" s="36"/>
      <c r="G2978" s="36"/>
      <c r="H2978" s="36"/>
      <c r="I2978" s="36"/>
      <c r="J2978" s="36"/>
      <c r="K2978" s="36"/>
    </row>
    <row r="2979" spans="1:11" x14ac:dyDescent="0.3">
      <c r="A2979" s="36"/>
      <c r="B2979" s="36"/>
      <c r="C2979" s="36"/>
      <c r="D2979" s="36"/>
      <c r="E2979" s="36"/>
      <c r="F2979" s="36"/>
      <c r="G2979" s="36"/>
      <c r="H2979" s="36"/>
      <c r="I2979" s="36"/>
      <c r="J2979" s="36"/>
      <c r="K2979" s="36"/>
    </row>
    <row r="2980" spans="1:11" x14ac:dyDescent="0.3">
      <c r="A2980" s="36"/>
      <c r="B2980" s="36"/>
      <c r="C2980" s="36"/>
      <c r="D2980" s="36"/>
      <c r="E2980" s="36"/>
      <c r="F2980" s="36"/>
      <c r="G2980" s="36"/>
      <c r="H2980" s="36"/>
      <c r="I2980" s="36"/>
      <c r="J2980" s="36"/>
      <c r="K2980" s="36"/>
    </row>
    <row r="2981" spans="1:11" x14ac:dyDescent="0.3">
      <c r="A2981" s="36"/>
      <c r="B2981" s="36"/>
      <c r="C2981" s="36"/>
      <c r="D2981" s="36"/>
      <c r="E2981" s="36"/>
      <c r="F2981" s="36"/>
      <c r="G2981" s="36"/>
      <c r="H2981" s="36"/>
      <c r="I2981" s="36"/>
      <c r="J2981" s="36"/>
      <c r="K2981" s="36"/>
    </row>
    <row r="2982" spans="1:11" x14ac:dyDescent="0.3">
      <c r="A2982" s="36"/>
      <c r="B2982" s="36"/>
      <c r="C2982" s="36"/>
      <c r="D2982" s="36"/>
      <c r="E2982" s="36"/>
      <c r="F2982" s="36"/>
      <c r="G2982" s="36"/>
      <c r="H2982" s="36"/>
      <c r="I2982" s="36"/>
      <c r="J2982" s="36"/>
      <c r="K2982" s="36"/>
    </row>
    <row r="2983" spans="1:11" x14ac:dyDescent="0.3">
      <c r="A2983" s="36"/>
      <c r="B2983" s="36"/>
      <c r="C2983" s="36"/>
      <c r="D2983" s="36"/>
      <c r="E2983" s="36"/>
      <c r="F2983" s="36"/>
      <c r="G2983" s="36"/>
      <c r="H2983" s="36"/>
      <c r="I2983" s="36"/>
      <c r="J2983" s="36"/>
      <c r="K2983" s="36"/>
    </row>
    <row r="2984" spans="1:11" x14ac:dyDescent="0.3">
      <c r="A2984" s="36"/>
      <c r="B2984" s="36"/>
      <c r="C2984" s="36"/>
      <c r="D2984" s="36"/>
      <c r="E2984" s="36"/>
      <c r="F2984" s="36"/>
      <c r="G2984" s="36"/>
      <c r="H2984" s="36"/>
      <c r="I2984" s="36"/>
      <c r="J2984" s="36"/>
      <c r="K2984" s="36"/>
    </row>
    <row r="2985" spans="1:11" x14ac:dyDescent="0.3">
      <c r="A2985" s="36"/>
      <c r="B2985" s="36"/>
      <c r="C2985" s="36"/>
      <c r="D2985" s="36"/>
      <c r="E2985" s="36"/>
      <c r="F2985" s="36"/>
      <c r="G2985" s="36"/>
      <c r="H2985" s="36"/>
      <c r="I2985" s="36"/>
      <c r="J2985" s="36"/>
      <c r="K2985" s="36"/>
    </row>
    <row r="2986" spans="1:11" x14ac:dyDescent="0.3">
      <c r="A2986" s="36"/>
      <c r="B2986" s="36"/>
      <c r="C2986" s="36"/>
      <c r="D2986" s="36"/>
      <c r="E2986" s="36"/>
      <c r="F2986" s="36"/>
      <c r="G2986" s="36"/>
      <c r="H2986" s="36"/>
      <c r="I2986" s="36"/>
      <c r="J2986" s="36"/>
      <c r="K2986" s="36"/>
    </row>
    <row r="2987" spans="1:11" x14ac:dyDescent="0.3">
      <c r="A2987" s="36"/>
      <c r="B2987" s="36"/>
      <c r="C2987" s="36"/>
      <c r="D2987" s="36"/>
      <c r="E2987" s="36"/>
      <c r="F2987" s="36"/>
      <c r="G2987" s="36"/>
      <c r="H2987" s="36"/>
      <c r="I2987" s="36"/>
      <c r="J2987" s="36"/>
      <c r="K2987" s="36"/>
    </row>
    <row r="2988" spans="1:11" x14ac:dyDescent="0.3">
      <c r="A2988" s="36"/>
      <c r="B2988" s="36"/>
      <c r="C2988" s="36"/>
      <c r="D2988" s="36"/>
      <c r="E2988" s="36"/>
      <c r="F2988" s="36"/>
      <c r="G2988" s="36"/>
      <c r="H2988" s="36"/>
      <c r="I2988" s="36"/>
      <c r="J2988" s="36"/>
      <c r="K2988" s="36"/>
    </row>
    <row r="2989" spans="1:11" x14ac:dyDescent="0.3">
      <c r="A2989" s="36"/>
      <c r="B2989" s="36"/>
      <c r="C2989" s="36"/>
      <c r="D2989" s="36"/>
      <c r="E2989" s="36"/>
      <c r="F2989" s="36"/>
      <c r="G2989" s="36"/>
      <c r="H2989" s="36"/>
      <c r="I2989" s="36"/>
      <c r="J2989" s="36"/>
      <c r="K2989" s="36"/>
    </row>
    <row r="2990" spans="1:11" x14ac:dyDescent="0.3">
      <c r="A2990" s="36"/>
      <c r="B2990" s="36"/>
      <c r="C2990" s="36"/>
      <c r="D2990" s="36"/>
      <c r="E2990" s="36"/>
      <c r="F2990" s="36"/>
      <c r="G2990" s="36"/>
      <c r="H2990" s="36"/>
      <c r="I2990" s="36"/>
      <c r="J2990" s="36"/>
      <c r="K2990" s="36"/>
    </row>
    <row r="2991" spans="1:11" x14ac:dyDescent="0.3">
      <c r="A2991" s="36"/>
      <c r="B2991" s="36"/>
      <c r="C2991" s="36"/>
      <c r="D2991" s="36"/>
      <c r="E2991" s="36"/>
      <c r="F2991" s="36"/>
      <c r="G2991" s="36"/>
      <c r="H2991" s="36"/>
      <c r="I2991" s="36"/>
      <c r="J2991" s="36"/>
      <c r="K2991" s="36"/>
    </row>
    <row r="2992" spans="1:11" x14ac:dyDescent="0.3">
      <c r="A2992" s="36"/>
      <c r="B2992" s="36"/>
      <c r="C2992" s="36"/>
      <c r="D2992" s="36"/>
      <c r="E2992" s="36"/>
      <c r="F2992" s="36"/>
      <c r="G2992" s="36"/>
      <c r="H2992" s="36"/>
      <c r="I2992" s="36"/>
      <c r="J2992" s="36"/>
      <c r="K2992" s="36"/>
    </row>
    <row r="2993" spans="1:11" x14ac:dyDescent="0.3">
      <c r="A2993" s="36"/>
      <c r="B2993" s="36"/>
      <c r="C2993" s="36"/>
      <c r="D2993" s="36"/>
      <c r="E2993" s="36"/>
      <c r="F2993" s="36"/>
      <c r="G2993" s="36"/>
      <c r="H2993" s="36"/>
      <c r="I2993" s="36"/>
      <c r="J2993" s="36"/>
      <c r="K2993" s="36"/>
    </row>
    <row r="2994" spans="1:11" x14ac:dyDescent="0.3">
      <c r="A2994" s="36"/>
      <c r="B2994" s="36"/>
      <c r="C2994" s="36"/>
      <c r="D2994" s="36"/>
      <c r="E2994" s="36"/>
      <c r="F2994" s="36"/>
      <c r="G2994" s="36"/>
      <c r="H2994" s="36"/>
      <c r="I2994" s="36"/>
      <c r="J2994" s="36"/>
      <c r="K2994" s="36"/>
    </row>
    <row r="2995" spans="1:11" x14ac:dyDescent="0.3">
      <c r="A2995" s="36"/>
      <c r="B2995" s="36"/>
      <c r="C2995" s="36"/>
      <c r="D2995" s="36"/>
      <c r="E2995" s="36"/>
      <c r="F2995" s="36"/>
      <c r="G2995" s="36"/>
      <c r="H2995" s="36"/>
      <c r="I2995" s="36"/>
      <c r="J2995" s="36"/>
      <c r="K2995" s="36"/>
    </row>
    <row r="2996" spans="1:11" x14ac:dyDescent="0.3">
      <c r="A2996" s="36"/>
      <c r="B2996" s="36"/>
      <c r="C2996" s="36"/>
      <c r="D2996" s="36"/>
      <c r="E2996" s="36"/>
      <c r="F2996" s="36"/>
      <c r="G2996" s="36"/>
      <c r="H2996" s="36"/>
      <c r="I2996" s="36"/>
      <c r="J2996" s="36"/>
      <c r="K2996" s="36"/>
    </row>
    <row r="2997" spans="1:11" x14ac:dyDescent="0.3">
      <c r="A2997" s="36"/>
      <c r="B2997" s="36"/>
      <c r="C2997" s="36"/>
      <c r="D2997" s="36"/>
      <c r="E2997" s="36"/>
      <c r="F2997" s="36"/>
      <c r="G2997" s="36"/>
      <c r="H2997" s="36"/>
      <c r="I2997" s="36"/>
      <c r="J2997" s="36"/>
      <c r="K2997" s="36"/>
    </row>
    <row r="2998" spans="1:11" x14ac:dyDescent="0.3">
      <c r="A2998" s="36"/>
      <c r="B2998" s="36"/>
      <c r="C2998" s="36"/>
      <c r="D2998" s="36"/>
      <c r="E2998" s="36"/>
      <c r="F2998" s="36"/>
      <c r="G2998" s="36"/>
      <c r="H2998" s="36"/>
      <c r="I2998" s="36"/>
      <c r="J2998" s="36"/>
      <c r="K2998" s="36"/>
    </row>
    <row r="2999" spans="1:11" x14ac:dyDescent="0.3">
      <c r="A2999" s="36"/>
      <c r="B2999" s="36"/>
      <c r="C2999" s="36"/>
      <c r="D2999" s="36"/>
      <c r="E2999" s="36"/>
      <c r="F2999" s="36"/>
      <c r="G2999" s="36"/>
      <c r="H2999" s="36"/>
      <c r="I2999" s="36"/>
      <c r="J2999" s="36"/>
      <c r="K2999" s="36"/>
    </row>
    <row r="3000" spans="1:11" x14ac:dyDescent="0.3">
      <c r="A3000" s="36"/>
      <c r="B3000" s="36"/>
      <c r="C3000" s="36"/>
      <c r="D3000" s="36"/>
      <c r="E3000" s="36"/>
      <c r="F3000" s="36"/>
      <c r="G3000" s="36"/>
      <c r="H3000" s="36"/>
      <c r="I3000" s="36"/>
      <c r="J3000" s="36"/>
      <c r="K3000" s="36"/>
    </row>
    <row r="3001" spans="1:11" x14ac:dyDescent="0.3">
      <c r="A3001" s="36"/>
      <c r="B3001" s="36"/>
      <c r="C3001" s="36"/>
      <c r="D3001" s="36"/>
      <c r="E3001" s="36"/>
      <c r="F3001" s="36"/>
      <c r="G3001" s="36"/>
      <c r="H3001" s="36"/>
      <c r="I3001" s="36"/>
      <c r="J3001" s="36"/>
      <c r="K3001" s="36"/>
    </row>
    <row r="3002" spans="1:11" x14ac:dyDescent="0.3">
      <c r="A3002" s="36"/>
      <c r="B3002" s="36"/>
      <c r="C3002" s="36"/>
      <c r="D3002" s="36"/>
      <c r="E3002" s="36"/>
      <c r="F3002" s="36"/>
      <c r="G3002" s="36"/>
      <c r="H3002" s="36"/>
      <c r="I3002" s="36"/>
      <c r="J3002" s="36"/>
      <c r="K3002" s="36"/>
    </row>
    <row r="3003" spans="1:11" x14ac:dyDescent="0.3">
      <c r="A3003" s="36"/>
      <c r="B3003" s="36"/>
      <c r="C3003" s="36"/>
      <c r="D3003" s="36"/>
      <c r="E3003" s="36"/>
      <c r="F3003" s="36"/>
      <c r="G3003" s="36"/>
      <c r="H3003" s="36"/>
      <c r="I3003" s="36"/>
      <c r="J3003" s="36"/>
      <c r="K3003" s="36"/>
    </row>
    <row r="3004" spans="1:11" x14ac:dyDescent="0.3">
      <c r="A3004" s="36"/>
      <c r="B3004" s="36"/>
      <c r="C3004" s="36"/>
      <c r="D3004" s="36"/>
      <c r="E3004" s="36"/>
      <c r="F3004" s="36"/>
      <c r="G3004" s="36"/>
      <c r="H3004" s="36"/>
      <c r="I3004" s="36"/>
      <c r="J3004" s="36"/>
      <c r="K3004" s="36"/>
    </row>
    <row r="3005" spans="1:11" x14ac:dyDescent="0.3">
      <c r="A3005" s="36"/>
      <c r="B3005" s="36"/>
      <c r="C3005" s="36"/>
      <c r="D3005" s="36"/>
      <c r="E3005" s="36"/>
      <c r="F3005" s="36"/>
      <c r="G3005" s="36"/>
      <c r="H3005" s="36"/>
      <c r="I3005" s="36"/>
      <c r="J3005" s="36"/>
      <c r="K3005" s="36"/>
    </row>
    <row r="3006" spans="1:11" x14ac:dyDescent="0.3">
      <c r="A3006" s="36"/>
      <c r="B3006" s="36"/>
      <c r="C3006" s="36"/>
      <c r="D3006" s="36"/>
      <c r="E3006" s="36"/>
      <c r="F3006" s="36"/>
      <c r="G3006" s="36"/>
      <c r="H3006" s="36"/>
      <c r="I3006" s="36"/>
      <c r="J3006" s="36"/>
      <c r="K3006" s="36"/>
    </row>
    <row r="3007" spans="1:11" x14ac:dyDescent="0.3">
      <c r="A3007" s="36"/>
      <c r="B3007" s="36"/>
      <c r="C3007" s="36"/>
      <c r="D3007" s="36"/>
      <c r="E3007" s="36"/>
      <c r="F3007" s="36"/>
      <c r="G3007" s="36"/>
      <c r="H3007" s="36"/>
      <c r="I3007" s="36"/>
      <c r="J3007" s="36"/>
      <c r="K3007" s="36"/>
    </row>
    <row r="3008" spans="1:11" x14ac:dyDescent="0.3">
      <c r="A3008" s="36"/>
      <c r="B3008" s="36"/>
      <c r="C3008" s="36"/>
      <c r="D3008" s="36"/>
      <c r="E3008" s="36"/>
      <c r="F3008" s="36"/>
      <c r="G3008" s="36"/>
      <c r="H3008" s="36"/>
      <c r="I3008" s="36"/>
      <c r="J3008" s="36"/>
      <c r="K3008" s="36"/>
    </row>
    <row r="3009" spans="1:11" x14ac:dyDescent="0.3">
      <c r="A3009" s="36"/>
      <c r="B3009" s="36"/>
      <c r="C3009" s="36"/>
      <c r="D3009" s="36"/>
      <c r="E3009" s="36"/>
      <c r="F3009" s="36"/>
      <c r="G3009" s="36"/>
      <c r="H3009" s="36"/>
      <c r="I3009" s="36"/>
      <c r="J3009" s="36"/>
      <c r="K3009" s="36"/>
    </row>
    <row r="3010" spans="1:11" x14ac:dyDescent="0.3">
      <c r="A3010" s="36"/>
      <c r="B3010" s="36"/>
      <c r="C3010" s="36"/>
      <c r="D3010" s="36"/>
      <c r="E3010" s="36"/>
      <c r="F3010" s="36"/>
      <c r="G3010" s="36"/>
      <c r="H3010" s="36"/>
      <c r="I3010" s="36"/>
      <c r="J3010" s="36"/>
      <c r="K3010" s="36"/>
    </row>
    <row r="3011" spans="1:11" x14ac:dyDescent="0.3">
      <c r="A3011" s="36"/>
      <c r="B3011" s="36"/>
      <c r="C3011" s="36"/>
      <c r="D3011" s="36"/>
      <c r="E3011" s="36"/>
      <c r="F3011" s="36"/>
      <c r="G3011" s="36"/>
      <c r="H3011" s="36"/>
      <c r="I3011" s="36"/>
      <c r="J3011" s="36"/>
      <c r="K3011" s="36"/>
    </row>
    <row r="3012" spans="1:11" x14ac:dyDescent="0.3">
      <c r="A3012" s="36"/>
      <c r="B3012" s="36"/>
      <c r="C3012" s="36"/>
      <c r="D3012" s="36"/>
      <c r="E3012" s="36"/>
      <c r="F3012" s="36"/>
      <c r="G3012" s="36"/>
      <c r="H3012" s="36"/>
      <c r="I3012" s="36"/>
      <c r="J3012" s="36"/>
      <c r="K3012" s="36"/>
    </row>
    <row r="3013" spans="1:11" x14ac:dyDescent="0.3">
      <c r="A3013" s="36"/>
      <c r="B3013" s="36"/>
      <c r="C3013" s="36"/>
      <c r="D3013" s="36"/>
      <c r="E3013" s="36"/>
      <c r="F3013" s="36"/>
      <c r="G3013" s="36"/>
      <c r="H3013" s="36"/>
      <c r="I3013" s="36"/>
      <c r="J3013" s="36"/>
      <c r="K3013" s="36"/>
    </row>
    <row r="3014" spans="1:11" x14ac:dyDescent="0.3">
      <c r="A3014" s="36"/>
      <c r="B3014" s="36"/>
      <c r="C3014" s="36"/>
      <c r="D3014" s="36"/>
      <c r="E3014" s="36"/>
      <c r="F3014" s="36"/>
      <c r="G3014" s="36"/>
      <c r="H3014" s="36"/>
      <c r="I3014" s="36"/>
      <c r="J3014" s="36"/>
      <c r="K3014" s="36"/>
    </row>
    <row r="3015" spans="1:11" x14ac:dyDescent="0.3">
      <c r="A3015" s="36"/>
      <c r="B3015" s="36"/>
      <c r="C3015" s="36"/>
      <c r="D3015" s="36"/>
      <c r="E3015" s="36"/>
      <c r="F3015" s="36"/>
      <c r="G3015" s="36"/>
      <c r="H3015" s="36"/>
      <c r="I3015" s="36"/>
      <c r="J3015" s="36"/>
      <c r="K3015" s="36"/>
    </row>
    <row r="3016" spans="1:11" x14ac:dyDescent="0.3">
      <c r="A3016" s="36"/>
      <c r="B3016" s="36"/>
      <c r="C3016" s="36"/>
      <c r="D3016" s="36"/>
      <c r="E3016" s="36"/>
      <c r="F3016" s="36"/>
      <c r="G3016" s="36"/>
      <c r="H3016" s="36"/>
      <c r="I3016" s="36"/>
      <c r="J3016" s="36"/>
      <c r="K3016" s="36"/>
    </row>
    <row r="3017" spans="1:11" x14ac:dyDescent="0.3">
      <c r="A3017" s="36"/>
      <c r="B3017" s="36"/>
      <c r="C3017" s="36"/>
      <c r="D3017" s="36"/>
      <c r="E3017" s="36"/>
      <c r="F3017" s="36"/>
      <c r="G3017" s="36"/>
      <c r="H3017" s="36"/>
      <c r="I3017" s="36"/>
      <c r="J3017" s="36"/>
      <c r="K3017" s="36"/>
    </row>
    <row r="3018" spans="1:11" x14ac:dyDescent="0.3">
      <c r="A3018" s="36"/>
      <c r="B3018" s="36"/>
      <c r="C3018" s="36"/>
      <c r="D3018" s="36"/>
      <c r="E3018" s="36"/>
      <c r="F3018" s="36"/>
      <c r="G3018" s="36"/>
      <c r="H3018" s="36"/>
      <c r="I3018" s="36"/>
      <c r="J3018" s="36"/>
      <c r="K3018" s="36"/>
    </row>
    <row r="3019" spans="1:11" x14ac:dyDescent="0.3">
      <c r="A3019" s="36"/>
      <c r="B3019" s="36"/>
      <c r="C3019" s="36"/>
      <c r="D3019" s="36"/>
      <c r="E3019" s="36"/>
      <c r="F3019" s="36"/>
      <c r="G3019" s="36"/>
      <c r="H3019" s="36"/>
      <c r="I3019" s="36"/>
      <c r="J3019" s="36"/>
      <c r="K3019" s="36"/>
    </row>
    <row r="3020" spans="1:11" x14ac:dyDescent="0.3">
      <c r="A3020" s="36"/>
      <c r="B3020" s="36"/>
      <c r="C3020" s="36"/>
      <c r="D3020" s="36"/>
      <c r="E3020" s="36"/>
      <c r="F3020" s="36"/>
      <c r="G3020" s="36"/>
      <c r="H3020" s="36"/>
      <c r="I3020" s="36"/>
      <c r="J3020" s="36"/>
      <c r="K3020" s="36"/>
    </row>
    <row r="3021" spans="1:11" x14ac:dyDescent="0.3">
      <c r="A3021" s="36"/>
      <c r="B3021" s="36"/>
      <c r="C3021" s="36"/>
      <c r="D3021" s="36"/>
      <c r="E3021" s="36"/>
      <c r="F3021" s="36"/>
      <c r="G3021" s="36"/>
      <c r="H3021" s="36"/>
      <c r="I3021" s="36"/>
      <c r="J3021" s="36"/>
      <c r="K3021" s="36"/>
    </row>
    <row r="3022" spans="1:11" x14ac:dyDescent="0.3">
      <c r="A3022" s="36"/>
      <c r="B3022" s="36"/>
      <c r="C3022" s="36"/>
      <c r="D3022" s="36"/>
      <c r="E3022" s="36"/>
      <c r="F3022" s="36"/>
      <c r="G3022" s="36"/>
      <c r="H3022" s="36"/>
      <c r="I3022" s="36"/>
      <c r="J3022" s="36"/>
      <c r="K3022" s="36"/>
    </row>
    <row r="3023" spans="1:11" x14ac:dyDescent="0.3">
      <c r="A3023" s="36"/>
      <c r="B3023" s="36"/>
      <c r="C3023" s="36"/>
      <c r="D3023" s="36"/>
      <c r="E3023" s="36"/>
      <c r="F3023" s="36"/>
      <c r="G3023" s="36"/>
      <c r="H3023" s="36"/>
      <c r="I3023" s="36"/>
      <c r="J3023" s="36"/>
      <c r="K3023" s="36"/>
    </row>
    <row r="3024" spans="1:11" x14ac:dyDescent="0.3">
      <c r="A3024" s="36"/>
      <c r="B3024" s="36"/>
      <c r="C3024" s="36"/>
      <c r="D3024" s="36"/>
      <c r="E3024" s="36"/>
      <c r="F3024" s="36"/>
      <c r="G3024" s="36"/>
      <c r="H3024" s="36"/>
      <c r="I3024" s="36"/>
      <c r="J3024" s="36"/>
      <c r="K3024" s="36"/>
    </row>
    <row r="3025" spans="1:11" x14ac:dyDescent="0.3">
      <c r="A3025" s="36"/>
      <c r="B3025" s="36"/>
      <c r="C3025" s="36"/>
      <c r="D3025" s="36"/>
      <c r="E3025" s="36"/>
      <c r="F3025" s="36"/>
      <c r="G3025" s="36"/>
      <c r="H3025" s="36"/>
      <c r="I3025" s="36"/>
      <c r="J3025" s="36"/>
      <c r="K3025" s="36"/>
    </row>
    <row r="3026" spans="1:11" x14ac:dyDescent="0.3">
      <c r="A3026" s="36"/>
      <c r="B3026" s="36"/>
      <c r="C3026" s="36"/>
      <c r="D3026" s="36"/>
      <c r="E3026" s="36"/>
      <c r="F3026" s="36"/>
      <c r="G3026" s="36"/>
      <c r="H3026" s="36"/>
      <c r="I3026" s="36"/>
      <c r="J3026" s="36"/>
      <c r="K3026" s="36"/>
    </row>
    <row r="3027" spans="1:11" x14ac:dyDescent="0.3">
      <c r="A3027" s="36"/>
      <c r="B3027" s="36"/>
      <c r="C3027" s="36"/>
      <c r="D3027" s="36"/>
      <c r="E3027" s="36"/>
      <c r="F3027" s="36"/>
      <c r="G3027" s="36"/>
      <c r="H3027" s="36"/>
      <c r="I3027" s="36"/>
      <c r="J3027" s="36"/>
      <c r="K3027" s="36"/>
    </row>
    <row r="3028" spans="1:11" x14ac:dyDescent="0.3">
      <c r="A3028" s="36"/>
      <c r="B3028" s="36"/>
      <c r="C3028" s="36"/>
      <c r="D3028" s="36"/>
      <c r="E3028" s="36"/>
      <c r="F3028" s="36"/>
      <c r="G3028" s="36"/>
      <c r="H3028" s="36"/>
      <c r="I3028" s="36"/>
      <c r="J3028" s="36"/>
      <c r="K3028" s="36"/>
    </row>
    <row r="3029" spans="1:11" x14ac:dyDescent="0.3">
      <c r="A3029" s="36"/>
      <c r="B3029" s="36"/>
      <c r="C3029" s="36"/>
      <c r="D3029" s="36"/>
      <c r="E3029" s="36"/>
      <c r="F3029" s="36"/>
      <c r="G3029" s="36"/>
      <c r="H3029" s="36"/>
      <c r="I3029" s="36"/>
      <c r="J3029" s="36"/>
      <c r="K3029" s="36"/>
    </row>
    <row r="3030" spans="1:11" x14ac:dyDescent="0.3">
      <c r="A3030" s="36"/>
      <c r="B3030" s="36"/>
      <c r="C3030" s="36"/>
      <c r="D3030" s="36"/>
      <c r="E3030" s="36"/>
      <c r="F3030" s="36"/>
      <c r="G3030" s="36"/>
      <c r="H3030" s="36"/>
      <c r="I3030" s="36"/>
      <c r="J3030" s="36"/>
      <c r="K3030" s="36"/>
    </row>
    <row r="3031" spans="1:11" x14ac:dyDescent="0.3">
      <c r="A3031" s="36"/>
      <c r="B3031" s="36"/>
      <c r="C3031" s="36"/>
      <c r="D3031" s="36"/>
      <c r="E3031" s="36"/>
      <c r="F3031" s="36"/>
      <c r="G3031" s="36"/>
      <c r="H3031" s="36"/>
      <c r="I3031" s="36"/>
      <c r="J3031" s="36"/>
      <c r="K3031" s="36"/>
    </row>
    <row r="3032" spans="1:11" x14ac:dyDescent="0.3">
      <c r="A3032" s="36"/>
      <c r="B3032" s="36"/>
      <c r="C3032" s="36"/>
      <c r="D3032" s="36"/>
      <c r="E3032" s="36"/>
      <c r="F3032" s="36"/>
      <c r="G3032" s="36"/>
      <c r="H3032" s="36"/>
      <c r="I3032" s="36"/>
      <c r="J3032" s="36"/>
      <c r="K3032" s="36"/>
    </row>
    <row r="3033" spans="1:11" x14ac:dyDescent="0.3">
      <c r="A3033" s="36"/>
      <c r="B3033" s="36"/>
      <c r="C3033" s="36"/>
      <c r="D3033" s="36"/>
      <c r="E3033" s="36"/>
      <c r="F3033" s="36"/>
      <c r="G3033" s="36"/>
      <c r="H3033" s="36"/>
      <c r="I3033" s="36"/>
      <c r="J3033" s="36"/>
      <c r="K3033" s="36"/>
    </row>
    <row r="3034" spans="1:11" x14ac:dyDescent="0.3">
      <c r="A3034" s="36"/>
      <c r="B3034" s="36"/>
      <c r="C3034" s="36"/>
      <c r="D3034" s="36"/>
      <c r="E3034" s="36"/>
      <c r="F3034" s="36"/>
      <c r="G3034" s="36"/>
      <c r="H3034" s="36"/>
      <c r="I3034" s="36"/>
      <c r="J3034" s="36"/>
      <c r="K3034" s="36"/>
    </row>
    <row r="3035" spans="1:11" x14ac:dyDescent="0.3">
      <c r="A3035" s="36"/>
      <c r="B3035" s="36"/>
      <c r="C3035" s="36"/>
      <c r="D3035" s="36"/>
      <c r="E3035" s="36"/>
      <c r="F3035" s="36"/>
      <c r="G3035" s="36"/>
      <c r="H3035" s="36"/>
      <c r="I3035" s="36"/>
      <c r="J3035" s="36"/>
      <c r="K3035" s="36"/>
    </row>
    <row r="3036" spans="1:11" x14ac:dyDescent="0.3">
      <c r="A3036" s="36"/>
      <c r="B3036" s="36"/>
      <c r="C3036" s="36"/>
      <c r="D3036" s="36"/>
      <c r="E3036" s="36"/>
      <c r="F3036" s="36"/>
      <c r="G3036" s="36"/>
      <c r="H3036" s="36"/>
      <c r="I3036" s="36"/>
      <c r="J3036" s="36"/>
      <c r="K3036" s="36"/>
    </row>
    <row r="3037" spans="1:11" x14ac:dyDescent="0.3">
      <c r="A3037" s="36"/>
      <c r="B3037" s="36"/>
      <c r="C3037" s="36"/>
      <c r="D3037" s="36"/>
      <c r="E3037" s="36"/>
      <c r="F3037" s="36"/>
      <c r="G3037" s="36"/>
      <c r="H3037" s="36"/>
      <c r="I3037" s="36"/>
      <c r="J3037" s="36"/>
      <c r="K3037" s="36"/>
    </row>
    <row r="3038" spans="1:11" x14ac:dyDescent="0.3">
      <c r="A3038" s="36"/>
      <c r="B3038" s="36"/>
      <c r="C3038" s="36"/>
      <c r="D3038" s="36"/>
      <c r="E3038" s="36"/>
      <c r="F3038" s="36"/>
      <c r="G3038" s="36"/>
      <c r="H3038" s="36"/>
      <c r="I3038" s="36"/>
      <c r="J3038" s="36"/>
      <c r="K3038" s="36"/>
    </row>
    <row r="3039" spans="1:11" x14ac:dyDescent="0.3">
      <c r="A3039" s="36"/>
      <c r="B3039" s="36"/>
      <c r="C3039" s="36"/>
      <c r="D3039" s="36"/>
      <c r="E3039" s="36"/>
      <c r="F3039" s="36"/>
      <c r="G3039" s="36"/>
      <c r="H3039" s="36"/>
      <c r="I3039" s="36"/>
      <c r="J3039" s="36"/>
      <c r="K3039" s="36"/>
    </row>
    <row r="3040" spans="1:11" x14ac:dyDescent="0.3">
      <c r="A3040" s="36"/>
      <c r="B3040" s="36"/>
      <c r="C3040" s="36"/>
      <c r="D3040" s="36"/>
      <c r="E3040" s="36"/>
      <c r="F3040" s="36"/>
      <c r="G3040" s="36"/>
      <c r="H3040" s="36"/>
      <c r="I3040" s="36"/>
      <c r="J3040" s="36"/>
      <c r="K3040" s="36"/>
    </row>
    <row r="3041" spans="1:11" x14ac:dyDescent="0.3">
      <c r="A3041" s="36"/>
      <c r="B3041" s="36"/>
      <c r="C3041" s="36"/>
      <c r="D3041" s="36"/>
      <c r="E3041" s="36"/>
      <c r="F3041" s="36"/>
      <c r="G3041" s="36"/>
      <c r="H3041" s="36"/>
      <c r="I3041" s="36"/>
      <c r="J3041" s="36"/>
      <c r="K3041" s="36"/>
    </row>
    <row r="3042" spans="1:11" x14ac:dyDescent="0.3">
      <c r="A3042" s="36"/>
      <c r="B3042" s="36"/>
      <c r="C3042" s="36"/>
      <c r="D3042" s="36"/>
      <c r="E3042" s="36"/>
      <c r="F3042" s="36"/>
      <c r="G3042" s="36"/>
      <c r="H3042" s="36"/>
      <c r="I3042" s="36"/>
      <c r="J3042" s="36"/>
      <c r="K3042" s="36"/>
    </row>
    <row r="3043" spans="1:11" x14ac:dyDescent="0.3">
      <c r="A3043" s="36"/>
      <c r="B3043" s="36"/>
      <c r="C3043" s="36"/>
      <c r="D3043" s="36"/>
      <c r="E3043" s="36"/>
      <c r="F3043" s="36"/>
      <c r="G3043" s="36"/>
      <c r="H3043" s="36"/>
      <c r="I3043" s="36"/>
      <c r="J3043" s="36"/>
      <c r="K3043" s="36"/>
    </row>
    <row r="3044" spans="1:11" x14ac:dyDescent="0.3">
      <c r="A3044" s="36"/>
      <c r="B3044" s="36"/>
      <c r="C3044" s="36"/>
      <c r="D3044" s="36"/>
      <c r="E3044" s="36"/>
      <c r="F3044" s="36"/>
      <c r="G3044" s="36"/>
      <c r="H3044" s="36"/>
      <c r="I3044" s="36"/>
      <c r="J3044" s="36"/>
      <c r="K3044" s="36"/>
    </row>
    <row r="3045" spans="1:11" x14ac:dyDescent="0.3">
      <c r="A3045" s="36"/>
      <c r="B3045" s="36"/>
      <c r="C3045" s="36"/>
      <c r="D3045" s="36"/>
      <c r="E3045" s="36"/>
      <c r="F3045" s="36"/>
      <c r="G3045" s="36"/>
      <c r="H3045" s="36"/>
      <c r="I3045" s="36"/>
      <c r="J3045" s="36"/>
      <c r="K3045" s="36"/>
    </row>
    <row r="3046" spans="1:11" x14ac:dyDescent="0.3">
      <c r="A3046" s="36"/>
      <c r="B3046" s="36"/>
      <c r="C3046" s="36"/>
      <c r="D3046" s="36"/>
      <c r="E3046" s="36"/>
      <c r="F3046" s="36"/>
      <c r="G3046" s="36"/>
      <c r="H3046" s="36"/>
      <c r="I3046" s="36"/>
      <c r="J3046" s="36"/>
      <c r="K3046" s="36"/>
    </row>
    <row r="3047" spans="1:11" x14ac:dyDescent="0.3">
      <c r="A3047" s="36"/>
      <c r="B3047" s="36"/>
      <c r="C3047" s="36"/>
      <c r="D3047" s="36"/>
      <c r="E3047" s="36"/>
      <c r="F3047" s="36"/>
      <c r="G3047" s="36"/>
      <c r="H3047" s="36"/>
      <c r="I3047" s="36"/>
      <c r="J3047" s="36"/>
      <c r="K3047" s="36"/>
    </row>
    <row r="3048" spans="1:11" x14ac:dyDescent="0.3">
      <c r="A3048" s="36"/>
      <c r="B3048" s="36"/>
      <c r="C3048" s="36"/>
      <c r="D3048" s="36"/>
      <c r="E3048" s="36"/>
      <c r="F3048" s="36"/>
      <c r="G3048" s="36"/>
      <c r="H3048" s="36"/>
      <c r="I3048" s="36"/>
      <c r="J3048" s="36"/>
      <c r="K3048" s="36"/>
    </row>
    <row r="3049" spans="1:11" x14ac:dyDescent="0.3">
      <c r="A3049" s="36"/>
      <c r="B3049" s="36"/>
      <c r="C3049" s="36"/>
      <c r="D3049" s="36"/>
      <c r="E3049" s="36"/>
      <c r="F3049" s="36"/>
      <c r="G3049" s="36"/>
      <c r="H3049" s="36"/>
      <c r="I3049" s="36"/>
      <c r="J3049" s="36"/>
      <c r="K3049" s="36"/>
    </row>
    <row r="3050" spans="1:11" x14ac:dyDescent="0.3">
      <c r="A3050" s="36"/>
      <c r="B3050" s="36"/>
      <c r="C3050" s="36"/>
      <c r="D3050" s="36"/>
      <c r="E3050" s="36"/>
      <c r="F3050" s="36"/>
      <c r="G3050" s="36"/>
      <c r="H3050" s="36"/>
      <c r="I3050" s="36"/>
      <c r="J3050" s="36"/>
      <c r="K3050" s="36"/>
    </row>
    <row r="3051" spans="1:11" x14ac:dyDescent="0.3">
      <c r="A3051" s="36"/>
      <c r="B3051" s="36"/>
      <c r="C3051" s="36"/>
      <c r="D3051" s="36"/>
      <c r="E3051" s="36"/>
      <c r="F3051" s="36"/>
      <c r="G3051" s="36"/>
      <c r="H3051" s="36"/>
      <c r="I3051" s="36"/>
      <c r="J3051" s="36"/>
      <c r="K3051" s="36"/>
    </row>
    <row r="3052" spans="1:11" x14ac:dyDescent="0.3">
      <c r="A3052" s="36"/>
      <c r="B3052" s="36"/>
      <c r="C3052" s="36"/>
      <c r="D3052" s="36"/>
      <c r="E3052" s="36"/>
      <c r="F3052" s="36"/>
      <c r="G3052" s="36"/>
      <c r="H3052" s="36"/>
      <c r="I3052" s="36"/>
      <c r="J3052" s="36"/>
      <c r="K3052" s="36"/>
    </row>
    <row r="3053" spans="1:11" x14ac:dyDescent="0.3">
      <c r="A3053" s="36"/>
      <c r="B3053" s="36"/>
      <c r="C3053" s="36"/>
      <c r="D3053" s="36"/>
      <c r="E3053" s="36"/>
      <c r="F3053" s="36"/>
      <c r="G3053" s="36"/>
      <c r="H3053" s="36"/>
      <c r="I3053" s="36"/>
      <c r="J3053" s="36"/>
      <c r="K3053" s="36"/>
    </row>
    <row r="3054" spans="1:11" x14ac:dyDescent="0.3">
      <c r="A3054" s="36"/>
      <c r="B3054" s="36"/>
      <c r="C3054" s="36"/>
      <c r="D3054" s="36"/>
      <c r="E3054" s="36"/>
      <c r="F3054" s="36"/>
      <c r="G3054" s="36"/>
      <c r="H3054" s="36"/>
      <c r="I3054" s="36"/>
      <c r="J3054" s="36"/>
      <c r="K3054" s="36"/>
    </row>
    <row r="3055" spans="1:11" x14ac:dyDescent="0.3">
      <c r="A3055" s="36"/>
      <c r="B3055" s="36"/>
      <c r="C3055" s="36"/>
      <c r="D3055" s="36"/>
      <c r="E3055" s="36"/>
      <c r="F3055" s="36"/>
      <c r="G3055" s="36"/>
      <c r="H3055" s="36"/>
      <c r="I3055" s="36"/>
      <c r="J3055" s="36"/>
      <c r="K3055" s="36"/>
    </row>
    <row r="3056" spans="1:11" x14ac:dyDescent="0.3">
      <c r="A3056" s="36"/>
      <c r="B3056" s="36"/>
      <c r="C3056" s="36"/>
      <c r="D3056" s="36"/>
      <c r="E3056" s="36"/>
      <c r="F3056" s="36"/>
      <c r="G3056" s="36"/>
      <c r="H3056" s="36"/>
      <c r="I3056" s="36"/>
      <c r="J3056" s="36"/>
      <c r="K3056" s="36"/>
    </row>
    <row r="3057" spans="1:11" x14ac:dyDescent="0.3">
      <c r="A3057" s="36"/>
      <c r="B3057" s="36"/>
      <c r="C3057" s="36"/>
      <c r="D3057" s="36"/>
      <c r="E3057" s="36"/>
      <c r="F3057" s="36"/>
      <c r="G3057" s="36"/>
      <c r="H3057" s="36"/>
      <c r="I3057" s="36"/>
      <c r="J3057" s="36"/>
      <c r="K3057" s="36"/>
    </row>
    <row r="3058" spans="1:11" x14ac:dyDescent="0.3">
      <c r="A3058" s="36"/>
      <c r="B3058" s="36"/>
      <c r="C3058" s="36"/>
      <c r="D3058" s="36"/>
      <c r="E3058" s="36"/>
      <c r="F3058" s="36"/>
      <c r="G3058" s="36"/>
      <c r="H3058" s="36"/>
      <c r="I3058" s="36"/>
      <c r="J3058" s="36"/>
      <c r="K3058" s="36"/>
    </row>
    <row r="3059" spans="1:11" x14ac:dyDescent="0.3">
      <c r="A3059" s="36"/>
      <c r="B3059" s="36"/>
      <c r="C3059" s="36"/>
      <c r="D3059" s="36"/>
      <c r="E3059" s="36"/>
      <c r="F3059" s="36"/>
      <c r="G3059" s="36"/>
      <c r="H3059" s="36"/>
      <c r="I3059" s="36"/>
      <c r="J3059" s="36"/>
      <c r="K3059" s="36"/>
    </row>
    <row r="3060" spans="1:11" x14ac:dyDescent="0.3">
      <c r="A3060" s="36"/>
      <c r="B3060" s="36"/>
      <c r="C3060" s="36"/>
      <c r="D3060" s="36"/>
      <c r="E3060" s="36"/>
      <c r="F3060" s="36"/>
      <c r="G3060" s="36"/>
      <c r="H3060" s="36"/>
      <c r="I3060" s="36"/>
      <c r="J3060" s="36"/>
      <c r="K3060" s="36"/>
    </row>
    <row r="3061" spans="1:11" x14ac:dyDescent="0.3">
      <c r="A3061" s="36"/>
      <c r="B3061" s="36"/>
      <c r="C3061" s="36"/>
      <c r="D3061" s="36"/>
      <c r="E3061" s="36"/>
      <c r="F3061" s="36"/>
      <c r="G3061" s="36"/>
      <c r="H3061" s="36"/>
      <c r="I3061" s="36"/>
      <c r="J3061" s="36"/>
      <c r="K3061" s="36"/>
    </row>
    <row r="3062" spans="1:11" x14ac:dyDescent="0.3">
      <c r="A3062" s="36"/>
      <c r="B3062" s="36"/>
      <c r="C3062" s="36"/>
      <c r="D3062" s="36"/>
      <c r="E3062" s="36"/>
      <c r="F3062" s="36"/>
      <c r="G3062" s="36"/>
      <c r="H3062" s="36"/>
      <c r="I3062" s="36"/>
      <c r="J3062" s="36"/>
      <c r="K3062" s="36"/>
    </row>
    <row r="3063" spans="1:11" x14ac:dyDescent="0.3">
      <c r="A3063" s="36"/>
      <c r="B3063" s="36"/>
      <c r="C3063" s="36"/>
      <c r="D3063" s="36"/>
      <c r="E3063" s="36"/>
      <c r="F3063" s="36"/>
      <c r="G3063" s="36"/>
      <c r="H3063" s="36"/>
      <c r="I3063" s="36"/>
      <c r="J3063" s="36"/>
      <c r="K3063" s="36"/>
    </row>
    <row r="3064" spans="1:11" x14ac:dyDescent="0.3">
      <c r="A3064" s="36"/>
      <c r="B3064" s="36"/>
      <c r="C3064" s="36"/>
      <c r="D3064" s="36"/>
      <c r="E3064" s="36"/>
      <c r="F3064" s="36"/>
      <c r="G3064" s="36"/>
      <c r="H3064" s="36"/>
      <c r="I3064" s="36"/>
      <c r="J3064" s="36"/>
      <c r="K3064" s="36"/>
    </row>
    <row r="3065" spans="1:11" x14ac:dyDescent="0.3">
      <c r="A3065" s="36"/>
      <c r="B3065" s="36"/>
      <c r="C3065" s="36"/>
      <c r="D3065" s="36"/>
      <c r="E3065" s="36"/>
      <c r="F3065" s="36"/>
      <c r="G3065" s="36"/>
      <c r="H3065" s="36"/>
      <c r="I3065" s="36"/>
      <c r="J3065" s="36"/>
      <c r="K3065" s="36"/>
    </row>
    <row r="3066" spans="1:11" x14ac:dyDescent="0.3">
      <c r="A3066" s="36"/>
      <c r="B3066" s="36"/>
      <c r="C3066" s="36"/>
      <c r="D3066" s="36"/>
      <c r="E3066" s="36"/>
      <c r="F3066" s="36"/>
      <c r="G3066" s="36"/>
      <c r="H3066" s="36"/>
      <c r="I3066" s="36"/>
      <c r="J3066" s="36"/>
      <c r="K3066" s="36"/>
    </row>
    <row r="3067" spans="1:11" x14ac:dyDescent="0.3">
      <c r="A3067" s="36"/>
      <c r="B3067" s="36"/>
      <c r="C3067" s="36"/>
      <c r="D3067" s="36"/>
      <c r="E3067" s="36"/>
      <c r="F3067" s="36"/>
      <c r="G3067" s="36"/>
      <c r="H3067" s="36"/>
      <c r="I3067" s="36"/>
      <c r="J3067" s="36"/>
      <c r="K3067" s="36"/>
    </row>
    <row r="3068" spans="1:11" x14ac:dyDescent="0.3">
      <c r="A3068" s="36"/>
      <c r="B3068" s="36"/>
      <c r="C3068" s="36"/>
      <c r="D3068" s="36"/>
      <c r="E3068" s="36"/>
      <c r="F3068" s="36"/>
      <c r="G3068" s="36"/>
      <c r="H3068" s="36"/>
      <c r="I3068" s="36"/>
      <c r="J3068" s="36"/>
      <c r="K3068" s="36"/>
    </row>
    <row r="3069" spans="1:11" x14ac:dyDescent="0.3">
      <c r="A3069" s="36"/>
      <c r="B3069" s="36"/>
      <c r="C3069" s="36"/>
      <c r="D3069" s="36"/>
      <c r="E3069" s="36"/>
      <c r="F3069" s="36"/>
      <c r="G3069" s="36"/>
      <c r="H3069" s="36"/>
      <c r="I3069" s="36"/>
      <c r="J3069" s="36"/>
      <c r="K3069" s="36"/>
    </row>
    <row r="3070" spans="1:11" x14ac:dyDescent="0.3">
      <c r="A3070" s="36"/>
      <c r="B3070" s="36"/>
      <c r="C3070" s="36"/>
      <c r="D3070" s="36"/>
      <c r="E3070" s="36"/>
      <c r="F3070" s="36"/>
      <c r="G3070" s="36"/>
      <c r="H3070" s="36"/>
      <c r="I3070" s="36"/>
      <c r="J3070" s="36"/>
      <c r="K3070" s="36"/>
    </row>
    <row r="3071" spans="1:11" x14ac:dyDescent="0.3">
      <c r="A3071" s="36"/>
      <c r="B3071" s="36"/>
      <c r="C3071" s="36"/>
      <c r="D3071" s="36"/>
      <c r="E3071" s="36"/>
      <c r="F3071" s="36"/>
      <c r="G3071" s="36"/>
      <c r="H3071" s="36"/>
      <c r="I3071" s="36"/>
      <c r="J3071" s="36"/>
      <c r="K3071" s="36"/>
    </row>
    <row r="3072" spans="1:11" x14ac:dyDescent="0.3">
      <c r="A3072" s="36"/>
      <c r="B3072" s="36"/>
      <c r="C3072" s="36"/>
      <c r="D3072" s="36"/>
      <c r="E3072" s="36"/>
      <c r="F3072" s="36"/>
      <c r="G3072" s="36"/>
      <c r="H3072" s="36"/>
      <c r="I3072" s="36"/>
      <c r="J3072" s="36"/>
      <c r="K3072" s="36"/>
    </row>
    <row r="3073" spans="1:11" x14ac:dyDescent="0.3">
      <c r="A3073" s="36"/>
      <c r="B3073" s="36"/>
      <c r="C3073" s="36"/>
      <c r="D3073" s="36"/>
      <c r="E3073" s="36"/>
      <c r="F3073" s="36"/>
      <c r="G3073" s="36"/>
      <c r="H3073" s="36"/>
      <c r="I3073" s="36"/>
      <c r="J3073" s="36"/>
      <c r="K3073" s="36"/>
    </row>
    <row r="3074" spans="1:11" x14ac:dyDescent="0.3">
      <c r="A3074" s="36"/>
      <c r="B3074" s="36"/>
      <c r="C3074" s="36"/>
      <c r="D3074" s="36"/>
      <c r="E3074" s="36"/>
      <c r="F3074" s="36"/>
      <c r="G3074" s="36"/>
      <c r="H3074" s="36"/>
      <c r="I3074" s="36"/>
      <c r="J3074" s="36"/>
      <c r="K3074" s="36"/>
    </row>
    <row r="3075" spans="1:11" x14ac:dyDescent="0.3">
      <c r="A3075" s="36"/>
      <c r="B3075" s="36"/>
      <c r="C3075" s="36"/>
      <c r="D3075" s="36"/>
      <c r="E3075" s="36"/>
      <c r="F3075" s="36"/>
      <c r="G3075" s="36"/>
      <c r="H3075" s="36"/>
      <c r="I3075" s="36"/>
      <c r="J3075" s="36"/>
      <c r="K3075" s="36"/>
    </row>
    <row r="3076" spans="1:11" x14ac:dyDescent="0.3">
      <c r="A3076" s="36"/>
      <c r="B3076" s="36"/>
      <c r="C3076" s="36"/>
      <c r="D3076" s="36"/>
      <c r="E3076" s="36"/>
      <c r="F3076" s="36"/>
      <c r="G3076" s="36"/>
      <c r="H3076" s="36"/>
      <c r="I3076" s="36"/>
      <c r="J3076" s="36"/>
      <c r="K3076" s="36"/>
    </row>
    <row r="3077" spans="1:11" x14ac:dyDescent="0.3">
      <c r="A3077" s="36"/>
      <c r="B3077" s="36"/>
      <c r="C3077" s="36"/>
      <c r="D3077" s="36"/>
      <c r="E3077" s="36"/>
      <c r="F3077" s="36"/>
      <c r="G3077" s="36"/>
      <c r="H3077" s="36"/>
      <c r="I3077" s="36"/>
      <c r="J3077" s="36"/>
      <c r="K3077" s="36"/>
    </row>
    <row r="3078" spans="1:11" x14ac:dyDescent="0.3">
      <c r="A3078" s="36"/>
      <c r="B3078" s="36"/>
      <c r="C3078" s="36"/>
      <c r="D3078" s="36"/>
      <c r="E3078" s="36"/>
      <c r="F3078" s="36"/>
      <c r="G3078" s="36"/>
      <c r="H3078" s="36"/>
      <c r="I3078" s="36"/>
      <c r="J3078" s="36"/>
      <c r="K3078" s="36"/>
    </row>
    <row r="3079" spans="1:11" x14ac:dyDescent="0.3">
      <c r="A3079" s="36"/>
      <c r="B3079" s="36"/>
      <c r="C3079" s="36"/>
      <c r="D3079" s="36"/>
      <c r="E3079" s="36"/>
      <c r="F3079" s="36"/>
      <c r="G3079" s="36"/>
      <c r="H3079" s="36"/>
      <c r="I3079" s="36"/>
      <c r="J3079" s="36"/>
      <c r="K3079" s="36"/>
    </row>
    <row r="3080" spans="1:11" x14ac:dyDescent="0.3">
      <c r="A3080" s="36"/>
      <c r="B3080" s="36"/>
      <c r="C3080" s="36"/>
      <c r="D3080" s="36"/>
      <c r="E3080" s="36"/>
      <c r="F3080" s="36"/>
      <c r="G3080" s="36"/>
      <c r="H3080" s="36"/>
      <c r="I3080" s="36"/>
      <c r="J3080" s="36"/>
      <c r="K3080" s="36"/>
    </row>
    <row r="3081" spans="1:11" x14ac:dyDescent="0.3">
      <c r="A3081" s="36"/>
      <c r="B3081" s="36"/>
      <c r="C3081" s="36"/>
      <c r="D3081" s="36"/>
      <c r="E3081" s="36"/>
      <c r="F3081" s="36"/>
      <c r="G3081" s="36"/>
      <c r="H3081" s="36"/>
      <c r="I3081" s="36"/>
      <c r="J3081" s="36"/>
      <c r="K3081" s="36"/>
    </row>
    <row r="3082" spans="1:11" x14ac:dyDescent="0.3">
      <c r="A3082" s="36"/>
      <c r="B3082" s="36"/>
      <c r="C3082" s="36"/>
      <c r="D3082" s="36"/>
      <c r="E3082" s="36"/>
      <c r="F3082" s="36"/>
      <c r="G3082" s="36"/>
      <c r="H3082" s="36"/>
      <c r="I3082" s="36"/>
      <c r="J3082" s="36"/>
      <c r="K3082" s="36"/>
    </row>
    <row r="3083" spans="1:11" x14ac:dyDescent="0.3">
      <c r="A3083" s="36"/>
      <c r="B3083" s="36"/>
      <c r="C3083" s="36"/>
      <c r="D3083" s="36"/>
      <c r="E3083" s="36"/>
      <c r="F3083" s="36"/>
      <c r="G3083" s="36"/>
      <c r="H3083" s="36"/>
      <c r="I3083" s="36"/>
      <c r="J3083" s="36"/>
      <c r="K3083" s="36"/>
    </row>
    <row r="3084" spans="1:11" x14ac:dyDescent="0.3">
      <c r="A3084" s="36"/>
      <c r="B3084" s="36"/>
      <c r="C3084" s="36"/>
      <c r="D3084" s="36"/>
      <c r="E3084" s="36"/>
      <c r="F3084" s="36"/>
      <c r="G3084" s="36"/>
      <c r="H3084" s="36"/>
      <c r="I3084" s="36"/>
      <c r="J3084" s="36"/>
      <c r="K3084" s="36"/>
    </row>
    <row r="3085" spans="1:11" x14ac:dyDescent="0.3">
      <c r="A3085" s="36"/>
      <c r="B3085" s="36"/>
      <c r="C3085" s="36"/>
      <c r="D3085" s="36"/>
      <c r="E3085" s="36"/>
      <c r="F3085" s="36"/>
      <c r="G3085" s="36"/>
      <c r="H3085" s="36"/>
      <c r="I3085" s="36"/>
      <c r="J3085" s="36"/>
      <c r="K3085" s="36"/>
    </row>
    <row r="3086" spans="1:11" x14ac:dyDescent="0.3">
      <c r="A3086" s="36"/>
      <c r="B3086" s="36"/>
      <c r="C3086" s="36"/>
      <c r="D3086" s="36"/>
      <c r="E3086" s="36"/>
      <c r="F3086" s="36"/>
      <c r="G3086" s="36"/>
      <c r="H3086" s="36"/>
      <c r="I3086" s="36"/>
      <c r="J3086" s="36"/>
      <c r="K3086" s="36"/>
    </row>
    <row r="3087" spans="1:11" x14ac:dyDescent="0.3">
      <c r="A3087" s="36"/>
      <c r="B3087" s="36"/>
      <c r="C3087" s="36"/>
      <c r="D3087" s="36"/>
      <c r="E3087" s="36"/>
      <c r="F3087" s="36"/>
      <c r="G3087" s="36"/>
      <c r="H3087" s="36"/>
      <c r="I3087" s="36"/>
      <c r="J3087" s="36"/>
      <c r="K3087" s="36"/>
    </row>
    <row r="3088" spans="1:11" x14ac:dyDescent="0.3">
      <c r="A3088" s="36"/>
      <c r="B3088" s="36"/>
      <c r="C3088" s="36"/>
      <c r="D3088" s="36"/>
      <c r="E3088" s="36"/>
      <c r="F3088" s="36"/>
      <c r="G3088" s="36"/>
      <c r="H3088" s="36"/>
      <c r="I3088" s="36"/>
      <c r="J3088" s="36"/>
      <c r="K3088" s="36"/>
    </row>
    <row r="3089" spans="1:11" x14ac:dyDescent="0.3">
      <c r="A3089" s="36"/>
      <c r="B3089" s="36"/>
      <c r="C3089" s="36"/>
      <c r="D3089" s="36"/>
      <c r="E3089" s="36"/>
      <c r="F3089" s="36"/>
      <c r="G3089" s="36"/>
      <c r="H3089" s="36"/>
      <c r="I3089" s="36"/>
      <c r="J3089" s="36"/>
      <c r="K3089" s="36"/>
    </row>
    <row r="3090" spans="1:11" x14ac:dyDescent="0.3">
      <c r="A3090" s="36"/>
      <c r="B3090" s="36"/>
      <c r="C3090" s="36"/>
      <c r="D3090" s="36"/>
      <c r="E3090" s="36"/>
      <c r="F3090" s="36"/>
      <c r="G3090" s="36"/>
      <c r="H3090" s="36"/>
      <c r="I3090" s="36"/>
      <c r="J3090" s="36"/>
      <c r="K3090" s="36"/>
    </row>
    <row r="3091" spans="1:11" x14ac:dyDescent="0.3">
      <c r="A3091" s="36"/>
      <c r="B3091" s="36"/>
      <c r="C3091" s="36"/>
      <c r="D3091" s="36"/>
      <c r="E3091" s="36"/>
      <c r="F3091" s="36"/>
      <c r="G3091" s="36"/>
      <c r="H3091" s="36"/>
      <c r="I3091" s="36"/>
      <c r="J3091" s="36"/>
      <c r="K3091" s="36"/>
    </row>
    <row r="3092" spans="1:11" x14ac:dyDescent="0.3">
      <c r="A3092" s="36"/>
      <c r="B3092" s="36"/>
      <c r="C3092" s="36"/>
      <c r="D3092" s="36"/>
      <c r="E3092" s="36"/>
      <c r="F3092" s="36"/>
      <c r="G3092" s="36"/>
      <c r="H3092" s="36"/>
      <c r="I3092" s="36"/>
      <c r="J3092" s="36"/>
      <c r="K3092" s="36"/>
    </row>
    <row r="3093" spans="1:11" x14ac:dyDescent="0.3">
      <c r="A3093" s="36"/>
      <c r="B3093" s="36"/>
      <c r="C3093" s="36"/>
      <c r="D3093" s="36"/>
      <c r="E3093" s="36"/>
      <c r="F3093" s="36"/>
      <c r="G3093" s="36"/>
      <c r="H3093" s="36"/>
      <c r="I3093" s="36"/>
      <c r="J3093" s="36"/>
      <c r="K3093" s="36"/>
    </row>
    <row r="3094" spans="1:11" x14ac:dyDescent="0.3">
      <c r="A3094" s="36"/>
      <c r="B3094" s="36"/>
      <c r="C3094" s="36"/>
      <c r="D3094" s="36"/>
      <c r="E3094" s="36"/>
      <c r="F3094" s="36"/>
      <c r="G3094" s="36"/>
      <c r="H3094" s="36"/>
      <c r="I3094" s="36"/>
      <c r="J3094" s="36"/>
      <c r="K3094" s="36"/>
    </row>
    <row r="3095" spans="1:11" x14ac:dyDescent="0.3">
      <c r="A3095" s="36"/>
      <c r="B3095" s="36"/>
      <c r="C3095" s="36"/>
      <c r="D3095" s="36"/>
      <c r="E3095" s="36"/>
      <c r="F3095" s="36"/>
      <c r="G3095" s="36"/>
      <c r="H3095" s="36"/>
      <c r="I3095" s="36"/>
      <c r="J3095" s="36"/>
      <c r="K3095" s="36"/>
    </row>
    <row r="3096" spans="1:11" x14ac:dyDescent="0.3">
      <c r="A3096" s="36"/>
      <c r="B3096" s="36"/>
      <c r="C3096" s="36"/>
      <c r="D3096" s="36"/>
      <c r="E3096" s="36"/>
      <c r="F3096" s="36"/>
      <c r="G3096" s="36"/>
      <c r="H3096" s="36"/>
      <c r="I3096" s="36"/>
      <c r="J3096" s="36"/>
      <c r="K3096" s="36"/>
    </row>
    <row r="3097" spans="1:11" x14ac:dyDescent="0.3">
      <c r="A3097" s="36"/>
      <c r="B3097" s="36"/>
      <c r="C3097" s="36"/>
      <c r="D3097" s="36"/>
      <c r="E3097" s="36"/>
      <c r="F3097" s="36"/>
      <c r="G3097" s="36"/>
      <c r="H3097" s="36"/>
      <c r="I3097" s="36"/>
      <c r="J3097" s="36"/>
      <c r="K3097" s="36"/>
    </row>
    <row r="3098" spans="1:11" x14ac:dyDescent="0.3">
      <c r="A3098" s="36"/>
      <c r="B3098" s="36"/>
      <c r="C3098" s="36"/>
      <c r="D3098" s="36"/>
      <c r="E3098" s="36"/>
      <c r="F3098" s="36"/>
      <c r="G3098" s="36"/>
      <c r="H3098" s="36"/>
      <c r="I3098" s="36"/>
      <c r="J3098" s="36"/>
      <c r="K3098" s="36"/>
    </row>
    <row r="3099" spans="1:11" x14ac:dyDescent="0.3">
      <c r="A3099" s="36"/>
      <c r="B3099" s="36"/>
      <c r="C3099" s="36"/>
      <c r="D3099" s="36"/>
      <c r="E3099" s="36"/>
      <c r="F3099" s="36"/>
      <c r="G3099" s="36"/>
      <c r="H3099" s="36"/>
      <c r="I3099" s="36"/>
      <c r="J3099" s="36"/>
      <c r="K3099" s="36"/>
    </row>
    <row r="3100" spans="1:11" x14ac:dyDescent="0.3">
      <c r="A3100" s="36"/>
      <c r="B3100" s="36"/>
      <c r="C3100" s="36"/>
      <c r="D3100" s="36"/>
      <c r="E3100" s="36"/>
      <c r="F3100" s="36"/>
      <c r="G3100" s="36"/>
      <c r="H3100" s="36"/>
      <c r="I3100" s="36"/>
      <c r="J3100" s="36"/>
      <c r="K3100" s="36"/>
    </row>
    <row r="3101" spans="1:11" x14ac:dyDescent="0.3">
      <c r="A3101" s="36"/>
      <c r="B3101" s="36"/>
      <c r="C3101" s="36"/>
      <c r="D3101" s="36"/>
      <c r="E3101" s="36"/>
      <c r="F3101" s="36"/>
      <c r="G3101" s="36"/>
      <c r="H3101" s="36"/>
      <c r="I3101" s="36"/>
      <c r="J3101" s="36"/>
      <c r="K3101" s="36"/>
    </row>
    <row r="3102" spans="1:11" x14ac:dyDescent="0.3">
      <c r="A3102" s="36"/>
      <c r="B3102" s="36"/>
      <c r="C3102" s="36"/>
      <c r="D3102" s="36"/>
      <c r="E3102" s="36"/>
      <c r="F3102" s="36"/>
      <c r="G3102" s="36"/>
      <c r="H3102" s="36"/>
      <c r="I3102" s="36"/>
      <c r="J3102" s="36"/>
      <c r="K3102" s="36"/>
    </row>
    <row r="3103" spans="1:11" x14ac:dyDescent="0.3">
      <c r="A3103" s="36"/>
      <c r="B3103" s="36"/>
      <c r="C3103" s="36"/>
      <c r="D3103" s="36"/>
      <c r="E3103" s="36"/>
      <c r="F3103" s="36"/>
      <c r="G3103" s="36"/>
      <c r="H3103" s="36"/>
      <c r="I3103" s="36"/>
      <c r="J3103" s="36"/>
      <c r="K3103" s="36"/>
    </row>
    <row r="3104" spans="1:11" x14ac:dyDescent="0.3">
      <c r="A3104" s="36"/>
      <c r="B3104" s="36"/>
      <c r="C3104" s="36"/>
      <c r="D3104" s="36"/>
      <c r="E3104" s="36"/>
      <c r="F3104" s="36"/>
      <c r="G3104" s="36"/>
      <c r="H3104" s="36"/>
      <c r="I3104" s="36"/>
      <c r="J3104" s="36"/>
      <c r="K3104" s="36"/>
    </row>
    <row r="3105" spans="1:11" x14ac:dyDescent="0.3">
      <c r="A3105" s="36"/>
      <c r="B3105" s="36"/>
      <c r="C3105" s="36"/>
      <c r="D3105" s="36"/>
      <c r="E3105" s="36"/>
      <c r="F3105" s="36"/>
      <c r="G3105" s="36"/>
      <c r="H3105" s="36"/>
      <c r="I3105" s="36"/>
      <c r="J3105" s="36"/>
      <c r="K3105" s="36"/>
    </row>
    <row r="3106" spans="1:11" x14ac:dyDescent="0.3">
      <c r="A3106" s="36"/>
      <c r="B3106" s="36"/>
      <c r="C3106" s="36"/>
      <c r="D3106" s="36"/>
      <c r="E3106" s="36"/>
      <c r="F3106" s="36"/>
      <c r="G3106" s="36"/>
      <c r="H3106" s="36"/>
      <c r="I3106" s="36"/>
      <c r="J3106" s="36"/>
      <c r="K3106" s="36"/>
    </row>
    <row r="3107" spans="1:11" x14ac:dyDescent="0.3">
      <c r="A3107" s="36"/>
      <c r="B3107" s="36"/>
      <c r="C3107" s="36"/>
      <c r="D3107" s="36"/>
      <c r="E3107" s="36"/>
      <c r="F3107" s="36"/>
      <c r="G3107" s="36"/>
      <c r="H3107" s="36"/>
      <c r="I3107" s="36"/>
      <c r="J3107" s="36"/>
      <c r="K3107" s="36"/>
    </row>
    <row r="3108" spans="1:11" x14ac:dyDescent="0.3">
      <c r="A3108" s="36"/>
      <c r="B3108" s="36"/>
      <c r="C3108" s="36"/>
      <c r="D3108" s="36"/>
      <c r="E3108" s="36"/>
      <c r="F3108" s="36"/>
      <c r="G3108" s="36"/>
      <c r="H3108" s="36"/>
      <c r="I3108" s="36"/>
      <c r="J3108" s="36"/>
      <c r="K3108" s="36"/>
    </row>
    <row r="3109" spans="1:11" x14ac:dyDescent="0.3">
      <c r="A3109" s="36"/>
      <c r="B3109" s="36"/>
      <c r="C3109" s="36"/>
      <c r="D3109" s="36"/>
      <c r="E3109" s="36"/>
      <c r="F3109" s="36"/>
      <c r="G3109" s="36"/>
      <c r="H3109" s="36"/>
      <c r="I3109" s="36"/>
      <c r="J3109" s="36"/>
      <c r="K3109" s="36"/>
    </row>
    <row r="3110" spans="1:11" x14ac:dyDescent="0.3">
      <c r="A3110" s="36"/>
      <c r="B3110" s="36"/>
      <c r="C3110" s="36"/>
      <c r="D3110" s="36"/>
      <c r="E3110" s="36"/>
      <c r="F3110" s="36"/>
      <c r="G3110" s="36"/>
      <c r="H3110" s="36"/>
      <c r="I3110" s="36"/>
      <c r="J3110" s="36"/>
      <c r="K3110" s="36"/>
    </row>
    <row r="3111" spans="1:11" x14ac:dyDescent="0.3">
      <c r="A3111" s="36"/>
      <c r="B3111" s="36"/>
      <c r="C3111" s="36"/>
      <c r="D3111" s="36"/>
      <c r="E3111" s="36"/>
      <c r="F3111" s="36"/>
      <c r="G3111" s="36"/>
      <c r="H3111" s="36"/>
      <c r="I3111" s="36"/>
      <c r="J3111" s="36"/>
      <c r="K3111" s="36"/>
    </row>
    <row r="3112" spans="1:11" x14ac:dyDescent="0.3">
      <c r="A3112" s="36"/>
      <c r="B3112" s="36"/>
      <c r="C3112" s="36"/>
      <c r="D3112" s="36"/>
      <c r="E3112" s="36"/>
      <c r="F3112" s="36"/>
      <c r="G3112" s="36"/>
      <c r="H3112" s="36"/>
      <c r="I3112" s="36"/>
      <c r="J3112" s="36"/>
      <c r="K3112" s="36"/>
    </row>
    <row r="3113" spans="1:11" x14ac:dyDescent="0.3">
      <c r="A3113" s="36"/>
      <c r="B3113" s="36"/>
      <c r="C3113" s="36"/>
      <c r="D3113" s="36"/>
      <c r="E3113" s="36"/>
      <c r="F3113" s="36"/>
      <c r="G3113" s="36"/>
      <c r="H3113" s="36"/>
      <c r="I3113" s="36"/>
      <c r="J3113" s="36"/>
      <c r="K3113" s="36"/>
    </row>
    <row r="3114" spans="1:11" x14ac:dyDescent="0.3">
      <c r="A3114" s="36"/>
      <c r="B3114" s="36"/>
      <c r="C3114" s="36"/>
      <c r="D3114" s="36"/>
      <c r="E3114" s="36"/>
      <c r="F3114" s="36"/>
      <c r="G3114" s="36"/>
      <c r="H3114" s="36"/>
      <c r="I3114" s="36"/>
      <c r="J3114" s="36"/>
      <c r="K3114" s="36"/>
    </row>
    <row r="3115" spans="1:11" x14ac:dyDescent="0.3">
      <c r="A3115" s="36"/>
      <c r="B3115" s="36"/>
      <c r="C3115" s="36"/>
      <c r="D3115" s="36"/>
      <c r="E3115" s="36"/>
      <c r="F3115" s="36"/>
      <c r="G3115" s="36"/>
      <c r="H3115" s="36"/>
      <c r="I3115" s="36"/>
      <c r="J3115" s="36"/>
      <c r="K3115" s="36"/>
    </row>
    <row r="3116" spans="1:11" x14ac:dyDescent="0.3">
      <c r="A3116" s="36"/>
      <c r="B3116" s="36"/>
      <c r="C3116" s="36"/>
      <c r="D3116" s="36"/>
      <c r="E3116" s="36"/>
      <c r="F3116" s="36"/>
      <c r="G3116" s="36"/>
      <c r="H3116" s="36"/>
      <c r="I3116" s="36"/>
      <c r="J3116" s="36"/>
      <c r="K3116" s="3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7EA3C-F602-4F46-8A72-0BE18EEE2C8D}">
  <dimension ref="A1:K3116"/>
  <sheetViews>
    <sheetView topLeftCell="A715" workbookViewId="0">
      <selection activeCell="K717" sqref="K717"/>
    </sheetView>
  </sheetViews>
  <sheetFormatPr defaultRowHeight="14.4" x14ac:dyDescent="0.3"/>
  <cols>
    <col min="6" max="6" width="20.6640625" customWidth="1"/>
    <col min="7" max="7" width="19.5546875" customWidth="1"/>
    <col min="9" max="9" width="19.33203125" customWidth="1"/>
  </cols>
  <sheetData>
    <row r="1" spans="1:11" ht="41.4" x14ac:dyDescent="0.3">
      <c r="A1" s="52" t="s">
        <v>89</v>
      </c>
      <c r="B1" s="52" t="s">
        <v>2</v>
      </c>
      <c r="C1" s="52" t="s">
        <v>3</v>
      </c>
      <c r="D1" s="52" t="s">
        <v>90</v>
      </c>
      <c r="E1" s="52" t="s">
        <v>91</v>
      </c>
      <c r="F1" s="52" t="s">
        <v>92</v>
      </c>
      <c r="G1" s="52" t="s">
        <v>93</v>
      </c>
      <c r="H1" s="52" t="s">
        <v>94</v>
      </c>
      <c r="I1" s="52" t="s">
        <v>95</v>
      </c>
      <c r="J1" s="52" t="s">
        <v>51</v>
      </c>
      <c r="K1" s="52" t="s">
        <v>56</v>
      </c>
    </row>
    <row r="2" spans="1:11" ht="41.4" x14ac:dyDescent="0.3">
      <c r="A2" s="33" t="s">
        <v>96</v>
      </c>
      <c r="B2" s="33">
        <v>2020</v>
      </c>
      <c r="C2" s="33" t="s">
        <v>33</v>
      </c>
      <c r="D2" s="33" t="s">
        <v>97</v>
      </c>
      <c r="E2" s="33" t="s">
        <v>98</v>
      </c>
      <c r="F2" s="33" t="s">
        <v>99</v>
      </c>
      <c r="G2" s="33" t="s">
        <v>100</v>
      </c>
      <c r="H2" s="33" t="s">
        <v>101</v>
      </c>
      <c r="I2" s="33" t="s">
        <v>102</v>
      </c>
      <c r="J2" s="33">
        <v>350</v>
      </c>
      <c r="K2" s="33">
        <v>500.5</v>
      </c>
    </row>
    <row r="3" spans="1:11" ht="41.4" x14ac:dyDescent="0.3">
      <c r="A3" s="34" t="s">
        <v>96</v>
      </c>
      <c r="B3" s="34">
        <v>2020</v>
      </c>
      <c r="C3" s="34" t="s">
        <v>33</v>
      </c>
      <c r="D3" s="34" t="s">
        <v>97</v>
      </c>
      <c r="E3" s="34" t="s">
        <v>98</v>
      </c>
      <c r="F3" s="34" t="s">
        <v>99</v>
      </c>
      <c r="G3" s="34" t="s">
        <v>100</v>
      </c>
      <c r="H3" s="34" t="s">
        <v>101</v>
      </c>
      <c r="I3" s="34" t="s">
        <v>102</v>
      </c>
      <c r="J3" s="34">
        <v>344</v>
      </c>
      <c r="K3" s="34">
        <v>491.92</v>
      </c>
    </row>
    <row r="4" spans="1:11" ht="41.4" x14ac:dyDescent="0.3">
      <c r="A4" s="33" t="s">
        <v>103</v>
      </c>
      <c r="B4" s="33">
        <v>2020</v>
      </c>
      <c r="C4" s="33" t="s">
        <v>33</v>
      </c>
      <c r="D4" s="33" t="s">
        <v>97</v>
      </c>
      <c r="E4" s="33" t="s">
        <v>98</v>
      </c>
      <c r="F4" s="33" t="s">
        <v>99</v>
      </c>
      <c r="G4" s="33" t="s">
        <v>100</v>
      </c>
      <c r="H4" s="33" t="s">
        <v>101</v>
      </c>
      <c r="I4" s="33" t="s">
        <v>104</v>
      </c>
      <c r="J4" s="33">
        <v>236</v>
      </c>
      <c r="K4" s="33">
        <v>337.48</v>
      </c>
    </row>
    <row r="5" spans="1:11" ht="41.4" x14ac:dyDescent="0.3">
      <c r="A5" s="34" t="s">
        <v>103</v>
      </c>
      <c r="B5" s="34">
        <v>2020</v>
      </c>
      <c r="C5" s="34" t="s">
        <v>33</v>
      </c>
      <c r="D5" s="34" t="s">
        <v>97</v>
      </c>
      <c r="E5" s="34" t="s">
        <v>98</v>
      </c>
      <c r="F5" s="34" t="s">
        <v>99</v>
      </c>
      <c r="G5" s="34" t="s">
        <v>100</v>
      </c>
      <c r="H5" s="34" t="s">
        <v>101</v>
      </c>
      <c r="I5" s="34" t="s">
        <v>104</v>
      </c>
      <c r="J5" s="34">
        <v>284</v>
      </c>
      <c r="K5" s="34">
        <v>406.12</v>
      </c>
    </row>
    <row r="6" spans="1:11" ht="41.4" x14ac:dyDescent="0.3">
      <c r="A6" s="33" t="s">
        <v>105</v>
      </c>
      <c r="B6" s="33">
        <v>2020</v>
      </c>
      <c r="C6" s="33" t="s">
        <v>33</v>
      </c>
      <c r="D6" s="33" t="s">
        <v>97</v>
      </c>
      <c r="E6" s="33" t="s">
        <v>98</v>
      </c>
      <c r="F6" s="33" t="s">
        <v>99</v>
      </c>
      <c r="G6" s="33" t="s">
        <v>100</v>
      </c>
      <c r="H6" s="33" t="s">
        <v>101</v>
      </c>
      <c r="I6" s="33" t="s">
        <v>104</v>
      </c>
      <c r="J6" s="33">
        <v>238</v>
      </c>
      <c r="K6" s="33">
        <v>340.34</v>
      </c>
    </row>
    <row r="7" spans="1:11" ht="41.4" x14ac:dyDescent="0.3">
      <c r="A7" s="34" t="s">
        <v>96</v>
      </c>
      <c r="B7" s="34">
        <v>2020</v>
      </c>
      <c r="C7" s="34" t="s">
        <v>33</v>
      </c>
      <c r="D7" s="34" t="s">
        <v>97</v>
      </c>
      <c r="E7" s="34" t="s">
        <v>98</v>
      </c>
      <c r="F7" s="34" t="s">
        <v>99</v>
      </c>
      <c r="G7" s="34" t="s">
        <v>100</v>
      </c>
      <c r="H7" s="34" t="s">
        <v>101</v>
      </c>
      <c r="I7" s="34" t="s">
        <v>104</v>
      </c>
      <c r="J7" s="34">
        <v>280</v>
      </c>
      <c r="K7" s="34">
        <v>400.4</v>
      </c>
    </row>
    <row r="8" spans="1:11" ht="41.4" x14ac:dyDescent="0.3">
      <c r="A8" s="33" t="s">
        <v>96</v>
      </c>
      <c r="B8" s="33">
        <v>2020</v>
      </c>
      <c r="C8" s="33" t="s">
        <v>33</v>
      </c>
      <c r="D8" s="33" t="s">
        <v>97</v>
      </c>
      <c r="E8" s="33" t="s">
        <v>98</v>
      </c>
      <c r="F8" s="33" t="s">
        <v>99</v>
      </c>
      <c r="G8" s="33" t="s">
        <v>100</v>
      </c>
      <c r="H8" s="33" t="s">
        <v>101</v>
      </c>
      <c r="I8" s="33" t="s">
        <v>104</v>
      </c>
      <c r="J8" s="33">
        <v>208</v>
      </c>
      <c r="K8" s="33">
        <v>297.44</v>
      </c>
    </row>
    <row r="9" spans="1:11" ht="41.4" x14ac:dyDescent="0.3">
      <c r="A9" s="34" t="s">
        <v>103</v>
      </c>
      <c r="B9" s="34">
        <v>2020</v>
      </c>
      <c r="C9" s="34" t="s">
        <v>33</v>
      </c>
      <c r="D9" s="34" t="s">
        <v>97</v>
      </c>
      <c r="E9" s="34" t="s">
        <v>98</v>
      </c>
      <c r="F9" s="34" t="s">
        <v>99</v>
      </c>
      <c r="G9" s="34" t="s">
        <v>100</v>
      </c>
      <c r="H9" s="34" t="s">
        <v>101</v>
      </c>
      <c r="I9" s="34" t="s">
        <v>102</v>
      </c>
      <c r="J9" s="34">
        <v>354</v>
      </c>
      <c r="K9" s="34">
        <v>526.24</v>
      </c>
    </row>
    <row r="10" spans="1:11" ht="41.4" x14ac:dyDescent="0.3">
      <c r="A10" s="33" t="s">
        <v>96</v>
      </c>
      <c r="B10" s="33">
        <v>2020</v>
      </c>
      <c r="C10" s="33" t="s">
        <v>33</v>
      </c>
      <c r="D10" s="33" t="s">
        <v>97</v>
      </c>
      <c r="E10" s="33" t="s">
        <v>98</v>
      </c>
      <c r="F10" s="33" t="s">
        <v>99</v>
      </c>
      <c r="G10" s="33" t="s">
        <v>100</v>
      </c>
      <c r="H10" s="33" t="s">
        <v>101</v>
      </c>
      <c r="I10" s="33" t="s">
        <v>102</v>
      </c>
      <c r="J10" s="33">
        <v>348</v>
      </c>
      <c r="K10" s="33">
        <v>526.24</v>
      </c>
    </row>
    <row r="11" spans="1:11" ht="41.4" x14ac:dyDescent="0.3">
      <c r="A11" s="34" t="s">
        <v>105</v>
      </c>
      <c r="B11" s="34">
        <v>2020</v>
      </c>
      <c r="C11" s="34" t="s">
        <v>33</v>
      </c>
      <c r="D11" s="34" t="s">
        <v>97</v>
      </c>
      <c r="E11" s="34" t="s">
        <v>98</v>
      </c>
      <c r="F11" s="34" t="s">
        <v>99</v>
      </c>
      <c r="G11" s="34" t="s">
        <v>100</v>
      </c>
      <c r="H11" s="34" t="s">
        <v>101</v>
      </c>
      <c r="I11" s="34" t="s">
        <v>102</v>
      </c>
      <c r="J11" s="34">
        <v>342</v>
      </c>
      <c r="K11" s="34">
        <v>526.24</v>
      </c>
    </row>
    <row r="12" spans="1:11" ht="41.4" x14ac:dyDescent="0.3">
      <c r="A12" s="33" t="s">
        <v>106</v>
      </c>
      <c r="B12" s="33">
        <v>2020</v>
      </c>
      <c r="C12" s="33" t="s">
        <v>33</v>
      </c>
      <c r="D12" s="33" t="s">
        <v>97</v>
      </c>
      <c r="E12" s="33" t="s">
        <v>98</v>
      </c>
      <c r="F12" s="33" t="s">
        <v>99</v>
      </c>
      <c r="G12" s="33" t="s">
        <v>100</v>
      </c>
      <c r="H12" s="33" t="s">
        <v>101</v>
      </c>
      <c r="I12" s="33" t="s">
        <v>104</v>
      </c>
      <c r="J12" s="33">
        <v>677</v>
      </c>
      <c r="K12" s="33">
        <v>968.11</v>
      </c>
    </row>
    <row r="13" spans="1:11" ht="41.4" x14ac:dyDescent="0.3">
      <c r="A13" s="34" t="s">
        <v>105</v>
      </c>
      <c r="B13" s="34">
        <v>2020</v>
      </c>
      <c r="C13" s="34" t="s">
        <v>33</v>
      </c>
      <c r="D13" s="34" t="s">
        <v>97</v>
      </c>
      <c r="E13" s="34" t="s">
        <v>98</v>
      </c>
      <c r="F13" s="34" t="s">
        <v>99</v>
      </c>
      <c r="G13" s="34" t="s">
        <v>100</v>
      </c>
      <c r="H13" s="34" t="s">
        <v>101</v>
      </c>
      <c r="I13" s="34" t="s">
        <v>104</v>
      </c>
      <c r="J13" s="34">
        <v>710</v>
      </c>
      <c r="K13" s="34">
        <v>1015.3</v>
      </c>
    </row>
    <row r="14" spans="1:11" ht="41.4" x14ac:dyDescent="0.3">
      <c r="A14" s="33" t="s">
        <v>103</v>
      </c>
      <c r="B14" s="33">
        <v>2020</v>
      </c>
      <c r="C14" s="33" t="s">
        <v>33</v>
      </c>
      <c r="D14" s="33" t="s">
        <v>97</v>
      </c>
      <c r="E14" s="33" t="s">
        <v>98</v>
      </c>
      <c r="F14" s="33" t="s">
        <v>99</v>
      </c>
      <c r="G14" s="33" t="s">
        <v>100</v>
      </c>
      <c r="H14" s="33" t="s">
        <v>101</v>
      </c>
      <c r="I14" s="33" t="s">
        <v>104</v>
      </c>
      <c r="J14" s="33">
        <v>763</v>
      </c>
      <c r="K14" s="33">
        <v>1091.0899999999999</v>
      </c>
    </row>
    <row r="15" spans="1:11" ht="41.4" x14ac:dyDescent="0.3">
      <c r="A15" s="34" t="s">
        <v>103</v>
      </c>
      <c r="B15" s="34">
        <v>2020</v>
      </c>
      <c r="C15" s="34" t="s">
        <v>33</v>
      </c>
      <c r="D15" s="34" t="s">
        <v>97</v>
      </c>
      <c r="E15" s="34" t="s">
        <v>98</v>
      </c>
      <c r="F15" s="34" t="s">
        <v>99</v>
      </c>
      <c r="G15" s="34" t="s">
        <v>100</v>
      </c>
      <c r="H15" s="34" t="s">
        <v>101</v>
      </c>
      <c r="I15" s="34" t="s">
        <v>102</v>
      </c>
      <c r="J15" s="34">
        <v>351</v>
      </c>
      <c r="K15" s="34">
        <v>501.93</v>
      </c>
    </row>
    <row r="16" spans="1:11" ht="41.4" x14ac:dyDescent="0.3">
      <c r="A16" s="33" t="s">
        <v>105</v>
      </c>
      <c r="B16" s="33">
        <v>2020</v>
      </c>
      <c r="C16" s="33" t="s">
        <v>33</v>
      </c>
      <c r="D16" s="33" t="s">
        <v>97</v>
      </c>
      <c r="E16" s="33" t="s">
        <v>98</v>
      </c>
      <c r="F16" s="33" t="s">
        <v>99</v>
      </c>
      <c r="G16" s="33" t="s">
        <v>100</v>
      </c>
      <c r="H16" s="33" t="s">
        <v>101</v>
      </c>
      <c r="I16" s="33" t="s">
        <v>102</v>
      </c>
      <c r="J16" s="33">
        <v>345</v>
      </c>
      <c r="K16" s="33">
        <v>493.35</v>
      </c>
    </row>
    <row r="17" spans="1:11" ht="41.4" x14ac:dyDescent="0.3">
      <c r="A17" s="34" t="s">
        <v>96</v>
      </c>
      <c r="B17" s="34">
        <v>2020</v>
      </c>
      <c r="C17" s="34" t="s">
        <v>33</v>
      </c>
      <c r="D17" s="34" t="s">
        <v>97</v>
      </c>
      <c r="E17" s="34" t="s">
        <v>98</v>
      </c>
      <c r="F17" s="34" t="s">
        <v>99</v>
      </c>
      <c r="G17" s="34" t="s">
        <v>100</v>
      </c>
      <c r="H17" s="34" t="s">
        <v>101</v>
      </c>
      <c r="I17" s="34" t="s">
        <v>102</v>
      </c>
      <c r="J17" s="34">
        <v>339</v>
      </c>
      <c r="K17" s="34">
        <v>484.77</v>
      </c>
    </row>
    <row r="18" spans="1:11" ht="41.4" x14ac:dyDescent="0.3">
      <c r="A18" s="33" t="s">
        <v>103</v>
      </c>
      <c r="B18" s="33">
        <v>2020</v>
      </c>
      <c r="C18" s="33" t="s">
        <v>33</v>
      </c>
      <c r="D18" s="33" t="s">
        <v>97</v>
      </c>
      <c r="E18" s="33" t="s">
        <v>98</v>
      </c>
      <c r="F18" s="33" t="s">
        <v>99</v>
      </c>
      <c r="G18" s="33" t="s">
        <v>100</v>
      </c>
      <c r="H18" s="33" t="s">
        <v>101</v>
      </c>
      <c r="I18" s="33" t="s">
        <v>104</v>
      </c>
      <c r="J18" s="33">
        <v>237</v>
      </c>
      <c r="K18" s="33">
        <v>338.91</v>
      </c>
    </row>
    <row r="19" spans="1:11" ht="41.4" x14ac:dyDescent="0.3">
      <c r="A19" s="34" t="s">
        <v>103</v>
      </c>
      <c r="B19" s="34">
        <v>2020</v>
      </c>
      <c r="C19" s="34" t="s">
        <v>33</v>
      </c>
      <c r="D19" s="34" t="s">
        <v>97</v>
      </c>
      <c r="E19" s="34" t="s">
        <v>98</v>
      </c>
      <c r="F19" s="34" t="s">
        <v>99</v>
      </c>
      <c r="G19" s="34" t="s">
        <v>100</v>
      </c>
      <c r="H19" s="34" t="s">
        <v>101</v>
      </c>
      <c r="I19" s="34" t="s">
        <v>104</v>
      </c>
      <c r="J19" s="34">
        <v>749</v>
      </c>
      <c r="K19" s="34">
        <v>526.24</v>
      </c>
    </row>
    <row r="20" spans="1:11" ht="41.4" x14ac:dyDescent="0.3">
      <c r="A20" s="33" t="s">
        <v>106</v>
      </c>
      <c r="B20" s="33">
        <v>2020</v>
      </c>
      <c r="C20" s="33" t="s">
        <v>33</v>
      </c>
      <c r="D20" s="33" t="s">
        <v>97</v>
      </c>
      <c r="E20" s="33" t="s">
        <v>98</v>
      </c>
      <c r="F20" s="33" t="s">
        <v>99</v>
      </c>
      <c r="G20" s="33" t="s">
        <v>100</v>
      </c>
      <c r="H20" s="33" t="s">
        <v>101</v>
      </c>
      <c r="I20" s="33" t="s">
        <v>104</v>
      </c>
      <c r="J20" s="33">
        <v>803</v>
      </c>
      <c r="K20" s="33">
        <v>526.24</v>
      </c>
    </row>
    <row r="21" spans="1:11" ht="41.4" x14ac:dyDescent="0.3">
      <c r="A21" s="34" t="s">
        <v>96</v>
      </c>
      <c r="B21" s="34">
        <v>2020</v>
      </c>
      <c r="C21" s="34" t="s">
        <v>33</v>
      </c>
      <c r="D21" s="34" t="s">
        <v>97</v>
      </c>
      <c r="E21" s="34" t="s">
        <v>98</v>
      </c>
      <c r="F21" s="34" t="s">
        <v>99</v>
      </c>
      <c r="G21" s="34" t="s">
        <v>100</v>
      </c>
      <c r="H21" s="34" t="s">
        <v>101</v>
      </c>
      <c r="I21" s="34" t="s">
        <v>104</v>
      </c>
      <c r="J21" s="34">
        <v>235</v>
      </c>
      <c r="K21" s="34">
        <v>336.05</v>
      </c>
    </row>
    <row r="22" spans="1:11" ht="41.4" x14ac:dyDescent="0.3">
      <c r="A22" s="33" t="s">
        <v>96</v>
      </c>
      <c r="B22" s="33">
        <v>2020</v>
      </c>
      <c r="C22" s="33" t="s">
        <v>33</v>
      </c>
      <c r="D22" s="33" t="s">
        <v>97</v>
      </c>
      <c r="E22" s="33" t="s">
        <v>98</v>
      </c>
      <c r="F22" s="33" t="s">
        <v>99</v>
      </c>
      <c r="G22" s="33" t="s">
        <v>100</v>
      </c>
      <c r="H22" s="33" t="s">
        <v>101</v>
      </c>
      <c r="I22" s="33" t="s">
        <v>104</v>
      </c>
      <c r="J22" s="33">
        <v>283</v>
      </c>
      <c r="K22" s="33">
        <v>404.69</v>
      </c>
    </row>
    <row r="23" spans="1:11" ht="41.4" x14ac:dyDescent="0.3">
      <c r="A23" s="34" t="s">
        <v>105</v>
      </c>
      <c r="B23" s="34">
        <v>2020</v>
      </c>
      <c r="C23" s="34" t="s">
        <v>33</v>
      </c>
      <c r="D23" s="34" t="s">
        <v>97</v>
      </c>
      <c r="E23" s="34" t="s">
        <v>98</v>
      </c>
      <c r="F23" s="34" t="s">
        <v>99</v>
      </c>
      <c r="G23" s="34" t="s">
        <v>100</v>
      </c>
      <c r="H23" s="34" t="s">
        <v>101</v>
      </c>
      <c r="I23" s="34" t="s">
        <v>104</v>
      </c>
      <c r="J23" s="34">
        <v>211</v>
      </c>
      <c r="K23" s="34">
        <v>301.73</v>
      </c>
    </row>
    <row r="24" spans="1:11" ht="41.4" x14ac:dyDescent="0.3">
      <c r="A24" s="33" t="s">
        <v>96</v>
      </c>
      <c r="B24" s="33">
        <v>2020</v>
      </c>
      <c r="C24" s="33" t="s">
        <v>33</v>
      </c>
      <c r="D24" s="33" t="s">
        <v>97</v>
      </c>
      <c r="E24" s="33" t="s">
        <v>98</v>
      </c>
      <c r="F24" s="33" t="s">
        <v>99</v>
      </c>
      <c r="G24" s="33" t="s">
        <v>100</v>
      </c>
      <c r="H24" s="33" t="s">
        <v>101</v>
      </c>
      <c r="I24" s="33" t="s">
        <v>102</v>
      </c>
      <c r="J24" s="33">
        <v>876</v>
      </c>
      <c r="K24" s="33">
        <v>1252.68</v>
      </c>
    </row>
    <row r="25" spans="1:11" ht="41.4" x14ac:dyDescent="0.3">
      <c r="A25" s="34" t="s">
        <v>96</v>
      </c>
      <c r="B25" s="34">
        <v>2020</v>
      </c>
      <c r="C25" s="34" t="s">
        <v>33</v>
      </c>
      <c r="D25" s="34" t="s">
        <v>97</v>
      </c>
      <c r="E25" s="34" t="s">
        <v>98</v>
      </c>
      <c r="F25" s="34" t="s">
        <v>99</v>
      </c>
      <c r="G25" s="34" t="s">
        <v>100</v>
      </c>
      <c r="H25" s="34" t="s">
        <v>101</v>
      </c>
      <c r="I25" s="34" t="s">
        <v>102</v>
      </c>
      <c r="J25" s="34">
        <v>877</v>
      </c>
      <c r="K25" s="34">
        <v>1254.1099999999999</v>
      </c>
    </row>
    <row r="26" spans="1:11" ht="41.4" x14ac:dyDescent="0.3">
      <c r="A26" s="33" t="s">
        <v>96</v>
      </c>
      <c r="B26" s="33">
        <v>2020</v>
      </c>
      <c r="C26" s="33" t="s">
        <v>33</v>
      </c>
      <c r="D26" s="33" t="s">
        <v>97</v>
      </c>
      <c r="E26" s="33" t="s">
        <v>98</v>
      </c>
      <c r="F26" s="33" t="s">
        <v>99</v>
      </c>
      <c r="G26" s="33" t="s">
        <v>100</v>
      </c>
      <c r="H26" s="33" t="s">
        <v>101</v>
      </c>
      <c r="I26" s="33" t="s">
        <v>102</v>
      </c>
      <c r="J26" s="33">
        <v>878</v>
      </c>
      <c r="K26" s="33">
        <v>1255.54</v>
      </c>
    </row>
    <row r="27" spans="1:11" ht="41.4" x14ac:dyDescent="0.3">
      <c r="A27" s="34" t="s">
        <v>105</v>
      </c>
      <c r="B27" s="34">
        <v>2020</v>
      </c>
      <c r="C27" s="34" t="s">
        <v>33</v>
      </c>
      <c r="D27" s="34" t="s">
        <v>97</v>
      </c>
      <c r="E27" s="34" t="s">
        <v>98</v>
      </c>
      <c r="F27" s="34" t="s">
        <v>99</v>
      </c>
      <c r="G27" s="34" t="s">
        <v>100</v>
      </c>
      <c r="H27" s="34" t="s">
        <v>101</v>
      </c>
      <c r="I27" s="34" t="s">
        <v>104</v>
      </c>
      <c r="J27" s="34">
        <v>281</v>
      </c>
      <c r="K27" s="34">
        <v>401.83</v>
      </c>
    </row>
    <row r="28" spans="1:11" ht="41.4" x14ac:dyDescent="0.3">
      <c r="A28" s="33" t="s">
        <v>103</v>
      </c>
      <c r="B28" s="33">
        <v>2020</v>
      </c>
      <c r="C28" s="33" t="s">
        <v>33</v>
      </c>
      <c r="D28" s="33" t="s">
        <v>97</v>
      </c>
      <c r="E28" s="33" t="s">
        <v>98</v>
      </c>
      <c r="F28" s="33" t="s">
        <v>99</v>
      </c>
      <c r="G28" s="33" t="s">
        <v>100</v>
      </c>
      <c r="H28" s="33" t="s">
        <v>101</v>
      </c>
      <c r="I28" s="33" t="s">
        <v>104</v>
      </c>
      <c r="J28" s="33">
        <v>772</v>
      </c>
      <c r="K28" s="33">
        <v>1103.96</v>
      </c>
    </row>
    <row r="29" spans="1:11" ht="41.4" x14ac:dyDescent="0.3">
      <c r="A29" s="34" t="s">
        <v>96</v>
      </c>
      <c r="B29" s="34">
        <v>2020</v>
      </c>
      <c r="C29" s="34" t="s">
        <v>37</v>
      </c>
      <c r="D29" s="34" t="s">
        <v>97</v>
      </c>
      <c r="E29" s="34" t="s">
        <v>98</v>
      </c>
      <c r="F29" s="34" t="s">
        <v>99</v>
      </c>
      <c r="G29" s="34" t="s">
        <v>100</v>
      </c>
      <c r="H29" s="34" t="s">
        <v>101</v>
      </c>
      <c r="I29" s="34" t="s">
        <v>102</v>
      </c>
      <c r="J29" s="34">
        <v>290</v>
      </c>
      <c r="K29" s="34">
        <v>414.7</v>
      </c>
    </row>
    <row r="30" spans="1:11" ht="41.4" x14ac:dyDescent="0.3">
      <c r="A30" s="33" t="s">
        <v>96</v>
      </c>
      <c r="B30" s="33">
        <v>2020</v>
      </c>
      <c r="C30" s="33" t="s">
        <v>37</v>
      </c>
      <c r="D30" s="33" t="s">
        <v>97</v>
      </c>
      <c r="E30" s="33" t="s">
        <v>98</v>
      </c>
      <c r="F30" s="33" t="s">
        <v>99</v>
      </c>
      <c r="G30" s="33" t="s">
        <v>100</v>
      </c>
      <c r="H30" s="33" t="s">
        <v>101</v>
      </c>
      <c r="I30" s="33" t="s">
        <v>102</v>
      </c>
      <c r="J30" s="33">
        <v>284</v>
      </c>
      <c r="K30" s="33">
        <v>406.12</v>
      </c>
    </row>
    <row r="31" spans="1:11" ht="41.4" x14ac:dyDescent="0.3">
      <c r="A31" s="34" t="s">
        <v>107</v>
      </c>
      <c r="B31" s="34">
        <v>2020</v>
      </c>
      <c r="C31" s="34" t="s">
        <v>37</v>
      </c>
      <c r="D31" s="34" t="s">
        <v>97</v>
      </c>
      <c r="E31" s="34" t="s">
        <v>98</v>
      </c>
      <c r="F31" s="34" t="s">
        <v>99</v>
      </c>
      <c r="G31" s="34" t="s">
        <v>100</v>
      </c>
      <c r="H31" s="34" t="s">
        <v>101</v>
      </c>
      <c r="I31" s="34" t="s">
        <v>102</v>
      </c>
      <c r="J31" s="34">
        <v>278</v>
      </c>
      <c r="K31" s="34">
        <v>397.54</v>
      </c>
    </row>
    <row r="32" spans="1:11" ht="41.4" x14ac:dyDescent="0.3">
      <c r="A32" s="33" t="s">
        <v>103</v>
      </c>
      <c r="B32" s="33">
        <v>2020</v>
      </c>
      <c r="C32" s="33" t="s">
        <v>37</v>
      </c>
      <c r="D32" s="33" t="s">
        <v>97</v>
      </c>
      <c r="E32" s="33" t="s">
        <v>98</v>
      </c>
      <c r="F32" s="33" t="s">
        <v>99</v>
      </c>
      <c r="G32" s="33" t="s">
        <v>100</v>
      </c>
      <c r="H32" s="33" t="s">
        <v>101</v>
      </c>
      <c r="I32" s="33" t="s">
        <v>104</v>
      </c>
      <c r="J32" s="33">
        <v>212</v>
      </c>
      <c r="K32" s="33">
        <v>303.16000000000003</v>
      </c>
    </row>
    <row r="33" spans="1:11" ht="41.4" x14ac:dyDescent="0.3">
      <c r="A33" s="34" t="s">
        <v>96</v>
      </c>
      <c r="B33" s="34">
        <v>2020</v>
      </c>
      <c r="C33" s="34" t="s">
        <v>37</v>
      </c>
      <c r="D33" s="34" t="s">
        <v>97</v>
      </c>
      <c r="E33" s="34" t="s">
        <v>98</v>
      </c>
      <c r="F33" s="34" t="s">
        <v>99</v>
      </c>
      <c r="G33" s="34" t="s">
        <v>100</v>
      </c>
      <c r="H33" s="34" t="s">
        <v>101</v>
      </c>
      <c r="I33" s="34" t="s">
        <v>104</v>
      </c>
      <c r="J33" s="34">
        <v>260</v>
      </c>
      <c r="K33" s="34">
        <v>371.8</v>
      </c>
    </row>
    <row r="34" spans="1:11" ht="41.4" x14ac:dyDescent="0.3">
      <c r="A34" s="33" t="s">
        <v>96</v>
      </c>
      <c r="B34" s="33">
        <v>2020</v>
      </c>
      <c r="C34" s="33" t="s">
        <v>37</v>
      </c>
      <c r="D34" s="33" t="s">
        <v>97</v>
      </c>
      <c r="E34" s="33" t="s">
        <v>98</v>
      </c>
      <c r="F34" s="33" t="s">
        <v>99</v>
      </c>
      <c r="G34" s="33" t="s">
        <v>100</v>
      </c>
      <c r="H34" s="33" t="s">
        <v>101</v>
      </c>
      <c r="I34" s="33" t="s">
        <v>104</v>
      </c>
      <c r="J34" s="33">
        <v>188</v>
      </c>
      <c r="K34" s="33">
        <v>268.83999999999997</v>
      </c>
    </row>
    <row r="35" spans="1:11" ht="41.4" x14ac:dyDescent="0.3">
      <c r="A35" s="34" t="s">
        <v>105</v>
      </c>
      <c r="B35" s="34">
        <v>2020</v>
      </c>
      <c r="C35" s="34" t="s">
        <v>37</v>
      </c>
      <c r="D35" s="34" t="s">
        <v>97</v>
      </c>
      <c r="E35" s="34" t="s">
        <v>98</v>
      </c>
      <c r="F35" s="34" t="s">
        <v>99</v>
      </c>
      <c r="G35" s="34" t="s">
        <v>100</v>
      </c>
      <c r="H35" s="34" t="s">
        <v>101</v>
      </c>
      <c r="I35" s="34" t="s">
        <v>104</v>
      </c>
      <c r="J35" s="34">
        <v>214</v>
      </c>
      <c r="K35" s="34">
        <v>306.02</v>
      </c>
    </row>
    <row r="36" spans="1:11" ht="41.4" x14ac:dyDescent="0.3">
      <c r="A36" s="33" t="s">
        <v>103</v>
      </c>
      <c r="B36" s="33">
        <v>2020</v>
      </c>
      <c r="C36" s="33" t="s">
        <v>37</v>
      </c>
      <c r="D36" s="33" t="s">
        <v>97</v>
      </c>
      <c r="E36" s="33" t="s">
        <v>98</v>
      </c>
      <c r="F36" s="33" t="s">
        <v>99</v>
      </c>
      <c r="G36" s="33" t="s">
        <v>100</v>
      </c>
      <c r="H36" s="33" t="s">
        <v>101</v>
      </c>
      <c r="I36" s="33" t="s">
        <v>104</v>
      </c>
      <c r="J36" s="33">
        <v>262</v>
      </c>
      <c r="K36" s="33">
        <v>374.66</v>
      </c>
    </row>
    <row r="37" spans="1:11" ht="41.4" x14ac:dyDescent="0.3">
      <c r="A37" s="34" t="s">
        <v>105</v>
      </c>
      <c r="B37" s="34">
        <v>2020</v>
      </c>
      <c r="C37" s="34" t="s">
        <v>37</v>
      </c>
      <c r="D37" s="34" t="s">
        <v>97</v>
      </c>
      <c r="E37" s="34" t="s">
        <v>98</v>
      </c>
      <c r="F37" s="34" t="s">
        <v>99</v>
      </c>
      <c r="G37" s="34" t="s">
        <v>100</v>
      </c>
      <c r="H37" s="34" t="s">
        <v>101</v>
      </c>
      <c r="I37" s="34" t="s">
        <v>104</v>
      </c>
      <c r="J37" s="34">
        <v>190</v>
      </c>
      <c r="K37" s="34">
        <v>271.7</v>
      </c>
    </row>
    <row r="38" spans="1:11" ht="41.4" x14ac:dyDescent="0.3">
      <c r="A38" s="33" t="s">
        <v>106</v>
      </c>
      <c r="B38" s="33">
        <v>2020</v>
      </c>
      <c r="C38" s="33" t="s">
        <v>37</v>
      </c>
      <c r="D38" s="33" t="s">
        <v>97</v>
      </c>
      <c r="E38" s="33" t="s">
        <v>98</v>
      </c>
      <c r="F38" s="33" t="s">
        <v>99</v>
      </c>
      <c r="G38" s="33" t="s">
        <v>100</v>
      </c>
      <c r="H38" s="33" t="s">
        <v>101</v>
      </c>
      <c r="I38" s="33" t="s">
        <v>104</v>
      </c>
      <c r="J38" s="33">
        <v>288</v>
      </c>
      <c r="K38" s="33">
        <v>526.24</v>
      </c>
    </row>
    <row r="39" spans="1:11" ht="41.4" x14ac:dyDescent="0.3">
      <c r="A39" s="34" t="s">
        <v>105</v>
      </c>
      <c r="B39" s="34">
        <v>2020</v>
      </c>
      <c r="C39" s="34" t="s">
        <v>37</v>
      </c>
      <c r="D39" s="34" t="s">
        <v>97</v>
      </c>
      <c r="E39" s="34" t="s">
        <v>98</v>
      </c>
      <c r="F39" s="34" t="s">
        <v>99</v>
      </c>
      <c r="G39" s="34" t="s">
        <v>100</v>
      </c>
      <c r="H39" s="34" t="s">
        <v>101</v>
      </c>
      <c r="I39" s="34" t="s">
        <v>104</v>
      </c>
      <c r="J39" s="34">
        <v>282</v>
      </c>
      <c r="K39" s="34">
        <v>526.24</v>
      </c>
    </row>
    <row r="40" spans="1:11" ht="41.4" x14ac:dyDescent="0.3">
      <c r="A40" s="33" t="s">
        <v>96</v>
      </c>
      <c r="B40" s="33">
        <v>2020</v>
      </c>
      <c r="C40" s="33" t="s">
        <v>37</v>
      </c>
      <c r="D40" s="33" t="s">
        <v>97</v>
      </c>
      <c r="E40" s="33" t="s">
        <v>98</v>
      </c>
      <c r="F40" s="33" t="s">
        <v>99</v>
      </c>
      <c r="G40" s="33" t="s">
        <v>100</v>
      </c>
      <c r="H40" s="33" t="s">
        <v>101</v>
      </c>
      <c r="I40" s="33" t="s">
        <v>104</v>
      </c>
      <c r="J40" s="33">
        <v>276</v>
      </c>
      <c r="K40" s="33">
        <v>526.24</v>
      </c>
    </row>
    <row r="41" spans="1:11" ht="41.4" x14ac:dyDescent="0.3">
      <c r="A41" s="34" t="s">
        <v>96</v>
      </c>
      <c r="B41" s="34">
        <v>2020</v>
      </c>
      <c r="C41" s="34" t="s">
        <v>37</v>
      </c>
      <c r="D41" s="34" t="s">
        <v>97</v>
      </c>
      <c r="E41" s="34" t="s">
        <v>98</v>
      </c>
      <c r="F41" s="34" t="s">
        <v>99</v>
      </c>
      <c r="G41" s="34" t="s">
        <v>100</v>
      </c>
      <c r="H41" s="34" t="s">
        <v>101</v>
      </c>
      <c r="I41" s="34" t="s">
        <v>104</v>
      </c>
      <c r="J41" s="34">
        <v>680</v>
      </c>
      <c r="K41" s="34">
        <v>972.4</v>
      </c>
    </row>
    <row r="42" spans="1:11" ht="41.4" x14ac:dyDescent="0.3">
      <c r="A42" s="33" t="s">
        <v>105</v>
      </c>
      <c r="B42" s="33">
        <v>2020</v>
      </c>
      <c r="C42" s="33" t="s">
        <v>37</v>
      </c>
      <c r="D42" s="33" t="s">
        <v>97</v>
      </c>
      <c r="E42" s="33" t="s">
        <v>98</v>
      </c>
      <c r="F42" s="33" t="s">
        <v>99</v>
      </c>
      <c r="G42" s="33" t="s">
        <v>100</v>
      </c>
      <c r="H42" s="33" t="s">
        <v>101</v>
      </c>
      <c r="I42" s="33" t="s">
        <v>104</v>
      </c>
      <c r="J42" s="33">
        <v>767</v>
      </c>
      <c r="K42" s="33">
        <v>1096.81</v>
      </c>
    </row>
    <row r="43" spans="1:11" ht="41.4" x14ac:dyDescent="0.3">
      <c r="A43" s="34" t="s">
        <v>103</v>
      </c>
      <c r="B43" s="34">
        <v>2020</v>
      </c>
      <c r="C43" s="34" t="s">
        <v>37</v>
      </c>
      <c r="D43" s="34" t="s">
        <v>97</v>
      </c>
      <c r="E43" s="34" t="s">
        <v>98</v>
      </c>
      <c r="F43" s="34" t="s">
        <v>99</v>
      </c>
      <c r="G43" s="34" t="s">
        <v>100</v>
      </c>
      <c r="H43" s="34" t="s">
        <v>101</v>
      </c>
      <c r="I43" s="34" t="s">
        <v>104</v>
      </c>
      <c r="J43" s="34">
        <v>285</v>
      </c>
      <c r="K43" s="34">
        <v>407.55</v>
      </c>
    </row>
    <row r="44" spans="1:11" ht="41.4" x14ac:dyDescent="0.3">
      <c r="A44" s="33" t="s">
        <v>96</v>
      </c>
      <c r="B44" s="33">
        <v>2020</v>
      </c>
      <c r="C44" s="33" t="s">
        <v>37</v>
      </c>
      <c r="D44" s="33" t="s">
        <v>97</v>
      </c>
      <c r="E44" s="33" t="s">
        <v>98</v>
      </c>
      <c r="F44" s="33" t="s">
        <v>99</v>
      </c>
      <c r="G44" s="33" t="s">
        <v>100</v>
      </c>
      <c r="H44" s="33" t="s">
        <v>101</v>
      </c>
      <c r="I44" s="33" t="s">
        <v>104</v>
      </c>
      <c r="J44" s="33">
        <v>279</v>
      </c>
      <c r="K44" s="33">
        <v>398.97</v>
      </c>
    </row>
    <row r="45" spans="1:11" ht="41.4" x14ac:dyDescent="0.3">
      <c r="A45" s="34" t="s">
        <v>105</v>
      </c>
      <c r="B45" s="34">
        <v>2020</v>
      </c>
      <c r="C45" s="34" t="s">
        <v>37</v>
      </c>
      <c r="D45" s="34" t="s">
        <v>97</v>
      </c>
      <c r="E45" s="34" t="s">
        <v>98</v>
      </c>
      <c r="F45" s="34" t="s">
        <v>99</v>
      </c>
      <c r="G45" s="34" t="s">
        <v>100</v>
      </c>
      <c r="H45" s="34" t="s">
        <v>101</v>
      </c>
      <c r="I45" s="34" t="s">
        <v>104</v>
      </c>
      <c r="J45" s="34">
        <v>213</v>
      </c>
      <c r="K45" s="34">
        <v>304.58999999999997</v>
      </c>
    </row>
    <row r="46" spans="1:11" ht="41.4" x14ac:dyDescent="0.3">
      <c r="A46" s="33" t="s">
        <v>105</v>
      </c>
      <c r="B46" s="33">
        <v>2020</v>
      </c>
      <c r="C46" s="33" t="s">
        <v>37</v>
      </c>
      <c r="D46" s="33" t="s">
        <v>97</v>
      </c>
      <c r="E46" s="33" t="s">
        <v>98</v>
      </c>
      <c r="F46" s="33" t="s">
        <v>99</v>
      </c>
      <c r="G46" s="33" t="s">
        <v>100</v>
      </c>
      <c r="H46" s="33" t="s">
        <v>101</v>
      </c>
      <c r="I46" s="33" t="s">
        <v>104</v>
      </c>
      <c r="J46" s="33">
        <v>753</v>
      </c>
      <c r="K46" s="33">
        <v>526.24</v>
      </c>
    </row>
    <row r="47" spans="1:11" ht="41.4" x14ac:dyDescent="0.3">
      <c r="A47" s="34" t="s">
        <v>96</v>
      </c>
      <c r="B47" s="34">
        <v>2020</v>
      </c>
      <c r="C47" s="34" t="s">
        <v>37</v>
      </c>
      <c r="D47" s="34" t="s">
        <v>97</v>
      </c>
      <c r="E47" s="34" t="s">
        <v>98</v>
      </c>
      <c r="F47" s="34" t="s">
        <v>99</v>
      </c>
      <c r="G47" s="34" t="s">
        <v>100</v>
      </c>
      <c r="H47" s="34" t="s">
        <v>101</v>
      </c>
      <c r="I47" s="34" t="s">
        <v>104</v>
      </c>
      <c r="J47" s="34">
        <v>806</v>
      </c>
      <c r="K47" s="34">
        <v>526.24</v>
      </c>
    </row>
    <row r="48" spans="1:11" ht="41.4" x14ac:dyDescent="0.3">
      <c r="A48" s="33" t="s">
        <v>105</v>
      </c>
      <c r="B48" s="33">
        <v>2020</v>
      </c>
      <c r="C48" s="33" t="s">
        <v>37</v>
      </c>
      <c r="D48" s="33" t="s">
        <v>97</v>
      </c>
      <c r="E48" s="33" t="s">
        <v>98</v>
      </c>
      <c r="F48" s="33" t="s">
        <v>99</v>
      </c>
      <c r="G48" s="33" t="s">
        <v>100</v>
      </c>
      <c r="H48" s="33" t="s">
        <v>101</v>
      </c>
      <c r="I48" s="33" t="s">
        <v>104</v>
      </c>
      <c r="J48" s="33">
        <v>217</v>
      </c>
      <c r="K48" s="33">
        <v>310.31</v>
      </c>
    </row>
    <row r="49" spans="1:11" ht="41.4" x14ac:dyDescent="0.3">
      <c r="A49" s="34" t="s">
        <v>96</v>
      </c>
      <c r="B49" s="34">
        <v>2020</v>
      </c>
      <c r="C49" s="34" t="s">
        <v>37</v>
      </c>
      <c r="D49" s="34" t="s">
        <v>97</v>
      </c>
      <c r="E49" s="34" t="s">
        <v>98</v>
      </c>
      <c r="F49" s="34" t="s">
        <v>99</v>
      </c>
      <c r="G49" s="34" t="s">
        <v>100</v>
      </c>
      <c r="H49" s="34" t="s">
        <v>101</v>
      </c>
      <c r="I49" s="34" t="s">
        <v>104</v>
      </c>
      <c r="J49" s="34">
        <v>259</v>
      </c>
      <c r="K49" s="34">
        <v>370.37</v>
      </c>
    </row>
    <row r="50" spans="1:11" ht="41.4" x14ac:dyDescent="0.3">
      <c r="A50" s="33" t="s">
        <v>105</v>
      </c>
      <c r="B50" s="33">
        <v>2020</v>
      </c>
      <c r="C50" s="33" t="s">
        <v>37</v>
      </c>
      <c r="D50" s="33" t="s">
        <v>97</v>
      </c>
      <c r="E50" s="33" t="s">
        <v>98</v>
      </c>
      <c r="F50" s="33" t="s">
        <v>99</v>
      </c>
      <c r="G50" s="33" t="s">
        <v>100</v>
      </c>
      <c r="H50" s="33" t="s">
        <v>101</v>
      </c>
      <c r="I50" s="33" t="s">
        <v>104</v>
      </c>
      <c r="J50" s="33">
        <v>187</v>
      </c>
      <c r="K50" s="33">
        <v>267.41000000000003</v>
      </c>
    </row>
    <row r="51" spans="1:11" ht="41.4" x14ac:dyDescent="0.3">
      <c r="A51" s="34" t="s">
        <v>96</v>
      </c>
      <c r="B51" s="34">
        <v>2020</v>
      </c>
      <c r="C51" s="34" t="s">
        <v>37</v>
      </c>
      <c r="D51" s="34" t="s">
        <v>97</v>
      </c>
      <c r="E51" s="34" t="s">
        <v>98</v>
      </c>
      <c r="F51" s="34" t="s">
        <v>99</v>
      </c>
      <c r="G51" s="34" t="s">
        <v>100</v>
      </c>
      <c r="H51" s="34" t="s">
        <v>101</v>
      </c>
      <c r="I51" s="34" t="s">
        <v>102</v>
      </c>
      <c r="J51" s="34">
        <v>287</v>
      </c>
      <c r="K51" s="34">
        <v>410.41</v>
      </c>
    </row>
    <row r="52" spans="1:11" ht="69" x14ac:dyDescent="0.3">
      <c r="A52" s="33" t="s">
        <v>103</v>
      </c>
      <c r="B52" s="33">
        <v>2020</v>
      </c>
      <c r="C52" s="33" t="s">
        <v>37</v>
      </c>
      <c r="D52" s="33" t="s">
        <v>97</v>
      </c>
      <c r="E52" s="33" t="s">
        <v>98</v>
      </c>
      <c r="F52" s="33" t="s">
        <v>99</v>
      </c>
      <c r="G52" s="33" t="s">
        <v>108</v>
      </c>
      <c r="H52" s="33" t="s">
        <v>101</v>
      </c>
      <c r="I52" s="33" t="s">
        <v>102</v>
      </c>
      <c r="J52" s="33">
        <v>281</v>
      </c>
      <c r="K52" s="33">
        <v>401.83</v>
      </c>
    </row>
    <row r="53" spans="1:11" ht="69" x14ac:dyDescent="0.3">
      <c r="A53" s="34" t="s">
        <v>103</v>
      </c>
      <c r="B53" s="34">
        <v>2020</v>
      </c>
      <c r="C53" s="34" t="s">
        <v>37</v>
      </c>
      <c r="D53" s="34" t="s">
        <v>97</v>
      </c>
      <c r="E53" s="34" t="s">
        <v>98</v>
      </c>
      <c r="F53" s="34" t="s">
        <v>99</v>
      </c>
      <c r="G53" s="34" t="s">
        <v>108</v>
      </c>
      <c r="H53" s="34" t="s">
        <v>101</v>
      </c>
      <c r="I53" s="34" t="s">
        <v>102</v>
      </c>
      <c r="J53" s="34">
        <v>275</v>
      </c>
      <c r="K53" s="34">
        <v>393.25</v>
      </c>
    </row>
    <row r="54" spans="1:11" ht="69" x14ac:dyDescent="0.3">
      <c r="A54" s="33" t="s">
        <v>96</v>
      </c>
      <c r="B54" s="33">
        <v>2020</v>
      </c>
      <c r="C54" s="33" t="s">
        <v>37</v>
      </c>
      <c r="D54" s="33" t="s">
        <v>97</v>
      </c>
      <c r="E54" s="33" t="s">
        <v>98</v>
      </c>
      <c r="F54" s="33" t="s">
        <v>99</v>
      </c>
      <c r="G54" s="33" t="s">
        <v>108</v>
      </c>
      <c r="H54" s="33" t="s">
        <v>101</v>
      </c>
      <c r="I54" s="33" t="s">
        <v>104</v>
      </c>
      <c r="J54" s="33">
        <v>215</v>
      </c>
      <c r="K54" s="33">
        <v>307.45</v>
      </c>
    </row>
    <row r="55" spans="1:11" ht="69" x14ac:dyDescent="0.3">
      <c r="A55" s="34" t="s">
        <v>106</v>
      </c>
      <c r="B55" s="34">
        <v>2020</v>
      </c>
      <c r="C55" s="34" t="s">
        <v>37</v>
      </c>
      <c r="D55" s="34" t="s">
        <v>97</v>
      </c>
      <c r="E55" s="34" t="s">
        <v>98</v>
      </c>
      <c r="F55" s="34" t="s">
        <v>99</v>
      </c>
      <c r="G55" s="34" t="s">
        <v>108</v>
      </c>
      <c r="H55" s="34" t="s">
        <v>101</v>
      </c>
      <c r="I55" s="34" t="s">
        <v>104</v>
      </c>
      <c r="J55" s="34">
        <v>263</v>
      </c>
      <c r="K55" s="34">
        <v>376.09</v>
      </c>
    </row>
    <row r="56" spans="1:11" ht="69" x14ac:dyDescent="0.3">
      <c r="A56" s="33" t="s">
        <v>103</v>
      </c>
      <c r="B56" s="33">
        <v>2020</v>
      </c>
      <c r="C56" s="33" t="s">
        <v>37</v>
      </c>
      <c r="D56" s="33" t="s">
        <v>97</v>
      </c>
      <c r="E56" s="33" t="s">
        <v>98</v>
      </c>
      <c r="F56" s="33" t="s">
        <v>99</v>
      </c>
      <c r="G56" s="33" t="s">
        <v>108</v>
      </c>
      <c r="H56" s="33" t="s">
        <v>101</v>
      </c>
      <c r="I56" s="33" t="s">
        <v>104</v>
      </c>
      <c r="J56" s="33">
        <v>776</v>
      </c>
      <c r="K56" s="33">
        <v>1109.68</v>
      </c>
    </row>
    <row r="57" spans="1:11" ht="69" x14ac:dyDescent="0.3">
      <c r="A57" s="34" t="s">
        <v>96</v>
      </c>
      <c r="B57" s="34">
        <v>2020</v>
      </c>
      <c r="C57" s="34" t="s">
        <v>41</v>
      </c>
      <c r="D57" s="34" t="s">
        <v>97</v>
      </c>
      <c r="E57" s="34" t="s">
        <v>98</v>
      </c>
      <c r="F57" s="34" t="s">
        <v>99</v>
      </c>
      <c r="G57" s="34" t="s">
        <v>108</v>
      </c>
      <c r="H57" s="34" t="s">
        <v>101</v>
      </c>
      <c r="I57" s="34" t="s">
        <v>102</v>
      </c>
      <c r="J57" s="34">
        <v>224</v>
      </c>
      <c r="K57" s="34">
        <v>526.24</v>
      </c>
    </row>
    <row r="58" spans="1:11" ht="69" x14ac:dyDescent="0.3">
      <c r="A58" s="33" t="s">
        <v>96</v>
      </c>
      <c r="B58" s="33">
        <v>2020</v>
      </c>
      <c r="C58" s="33" t="s">
        <v>41</v>
      </c>
      <c r="D58" s="33" t="s">
        <v>97</v>
      </c>
      <c r="E58" s="33" t="s">
        <v>98</v>
      </c>
      <c r="F58" s="33" t="s">
        <v>99</v>
      </c>
      <c r="G58" s="33" t="s">
        <v>108</v>
      </c>
      <c r="H58" s="33" t="s">
        <v>101</v>
      </c>
      <c r="I58" s="33" t="s">
        <v>102</v>
      </c>
      <c r="J58" s="33">
        <v>218</v>
      </c>
      <c r="K58" s="33">
        <v>526.24</v>
      </c>
    </row>
    <row r="59" spans="1:11" ht="69" x14ac:dyDescent="0.3">
      <c r="A59" s="34" t="s">
        <v>96</v>
      </c>
      <c r="B59" s="34">
        <v>2020</v>
      </c>
      <c r="C59" s="34" t="s">
        <v>41</v>
      </c>
      <c r="D59" s="34" t="s">
        <v>97</v>
      </c>
      <c r="E59" s="34" t="s">
        <v>98</v>
      </c>
      <c r="F59" s="34" t="s">
        <v>99</v>
      </c>
      <c r="G59" s="34" t="s">
        <v>108</v>
      </c>
      <c r="H59" s="34" t="s">
        <v>101</v>
      </c>
      <c r="I59" s="34" t="s">
        <v>102</v>
      </c>
      <c r="J59" s="34">
        <v>212</v>
      </c>
      <c r="K59" s="34">
        <v>526.24</v>
      </c>
    </row>
    <row r="60" spans="1:11" ht="69" x14ac:dyDescent="0.3">
      <c r="A60" s="33" t="s">
        <v>96</v>
      </c>
      <c r="B60" s="33">
        <v>2020</v>
      </c>
      <c r="C60" s="33" t="s">
        <v>41</v>
      </c>
      <c r="D60" s="33" t="s">
        <v>97</v>
      </c>
      <c r="E60" s="33" t="s">
        <v>98</v>
      </c>
      <c r="F60" s="33" t="s">
        <v>99</v>
      </c>
      <c r="G60" s="33" t="s">
        <v>108</v>
      </c>
      <c r="H60" s="33" t="s">
        <v>101</v>
      </c>
      <c r="I60" s="33" t="s">
        <v>104</v>
      </c>
      <c r="J60" s="33">
        <v>194</v>
      </c>
      <c r="K60" s="33">
        <v>277.42</v>
      </c>
    </row>
    <row r="61" spans="1:11" ht="69" x14ac:dyDescent="0.3">
      <c r="A61" s="34" t="s">
        <v>103</v>
      </c>
      <c r="B61" s="34">
        <v>2020</v>
      </c>
      <c r="C61" s="34" t="s">
        <v>41</v>
      </c>
      <c r="D61" s="34" t="s">
        <v>97</v>
      </c>
      <c r="E61" s="34" t="s">
        <v>98</v>
      </c>
      <c r="F61" s="34" t="s">
        <v>99</v>
      </c>
      <c r="G61" s="34" t="s">
        <v>108</v>
      </c>
      <c r="H61" s="34" t="s">
        <v>101</v>
      </c>
      <c r="I61" s="34" t="s">
        <v>104</v>
      </c>
      <c r="J61" s="34">
        <v>242</v>
      </c>
      <c r="K61" s="34">
        <v>346.06</v>
      </c>
    </row>
    <row r="62" spans="1:11" ht="69" x14ac:dyDescent="0.3">
      <c r="A62" s="33" t="s">
        <v>103</v>
      </c>
      <c r="B62" s="33">
        <v>2020</v>
      </c>
      <c r="C62" s="33" t="s">
        <v>41</v>
      </c>
      <c r="D62" s="33" t="s">
        <v>97</v>
      </c>
      <c r="E62" s="33" t="s">
        <v>98</v>
      </c>
      <c r="F62" s="33" t="s">
        <v>99</v>
      </c>
      <c r="G62" s="33" t="s">
        <v>108</v>
      </c>
      <c r="H62" s="33" t="s">
        <v>101</v>
      </c>
      <c r="I62" s="33" t="s">
        <v>104</v>
      </c>
      <c r="J62" s="33">
        <v>164</v>
      </c>
      <c r="K62" s="33">
        <v>234.52</v>
      </c>
    </row>
    <row r="63" spans="1:11" ht="69" x14ac:dyDescent="0.3">
      <c r="A63" s="34" t="s">
        <v>105</v>
      </c>
      <c r="B63" s="34">
        <v>2020</v>
      </c>
      <c r="C63" s="34" t="s">
        <v>41</v>
      </c>
      <c r="D63" s="34" t="s">
        <v>97</v>
      </c>
      <c r="E63" s="34" t="s">
        <v>98</v>
      </c>
      <c r="F63" s="34" t="s">
        <v>99</v>
      </c>
      <c r="G63" s="34" t="s">
        <v>108</v>
      </c>
      <c r="H63" s="34" t="s">
        <v>101</v>
      </c>
      <c r="I63" s="34" t="s">
        <v>104</v>
      </c>
      <c r="J63" s="34">
        <v>238</v>
      </c>
      <c r="K63" s="34">
        <v>340.34</v>
      </c>
    </row>
    <row r="64" spans="1:11" ht="69" x14ac:dyDescent="0.3">
      <c r="A64" s="33" t="s">
        <v>96</v>
      </c>
      <c r="B64" s="33">
        <v>2020</v>
      </c>
      <c r="C64" s="33" t="s">
        <v>41</v>
      </c>
      <c r="D64" s="33" t="s">
        <v>97</v>
      </c>
      <c r="E64" s="33" t="s">
        <v>98</v>
      </c>
      <c r="F64" s="33" t="s">
        <v>99</v>
      </c>
      <c r="G64" s="33" t="s">
        <v>108</v>
      </c>
      <c r="H64" s="33" t="s">
        <v>101</v>
      </c>
      <c r="I64" s="33" t="s">
        <v>104</v>
      </c>
      <c r="J64" s="33">
        <v>166</v>
      </c>
      <c r="K64" s="33">
        <v>237.38</v>
      </c>
    </row>
    <row r="65" spans="1:11" ht="69" x14ac:dyDescent="0.3">
      <c r="A65" s="34" t="s">
        <v>105</v>
      </c>
      <c r="B65" s="34">
        <v>2020</v>
      </c>
      <c r="C65" s="34" t="s">
        <v>41</v>
      </c>
      <c r="D65" s="34" t="s">
        <v>97</v>
      </c>
      <c r="E65" s="34" t="s">
        <v>98</v>
      </c>
      <c r="F65" s="34" t="s">
        <v>99</v>
      </c>
      <c r="G65" s="34" t="s">
        <v>108</v>
      </c>
      <c r="H65" s="34" t="s">
        <v>101</v>
      </c>
      <c r="I65" s="34" t="s">
        <v>102</v>
      </c>
      <c r="J65" s="34">
        <v>222</v>
      </c>
      <c r="K65" s="34">
        <v>526.24</v>
      </c>
    </row>
    <row r="66" spans="1:11" ht="69" x14ac:dyDescent="0.3">
      <c r="A66" s="33" t="s">
        <v>96</v>
      </c>
      <c r="B66" s="33">
        <v>2020</v>
      </c>
      <c r="C66" s="33" t="s">
        <v>41</v>
      </c>
      <c r="D66" s="33" t="s">
        <v>97</v>
      </c>
      <c r="E66" s="33" t="s">
        <v>98</v>
      </c>
      <c r="F66" s="33" t="s">
        <v>99</v>
      </c>
      <c r="G66" s="33" t="s">
        <v>108</v>
      </c>
      <c r="H66" s="33" t="s">
        <v>101</v>
      </c>
      <c r="I66" s="33" t="s">
        <v>102</v>
      </c>
      <c r="J66" s="33">
        <v>216</v>
      </c>
      <c r="K66" s="33">
        <v>526.24</v>
      </c>
    </row>
    <row r="67" spans="1:11" ht="69" x14ac:dyDescent="0.3">
      <c r="A67" s="34" t="s">
        <v>103</v>
      </c>
      <c r="B67" s="34">
        <v>2020</v>
      </c>
      <c r="C67" s="34" t="s">
        <v>41</v>
      </c>
      <c r="D67" s="34" t="s">
        <v>97</v>
      </c>
      <c r="E67" s="34" t="s">
        <v>98</v>
      </c>
      <c r="F67" s="34" t="s">
        <v>99</v>
      </c>
      <c r="G67" s="34" t="s">
        <v>108</v>
      </c>
      <c r="H67" s="34" t="s">
        <v>101</v>
      </c>
      <c r="I67" s="34" t="s">
        <v>104</v>
      </c>
      <c r="J67" s="34">
        <v>684</v>
      </c>
      <c r="K67" s="34">
        <v>978.12</v>
      </c>
    </row>
    <row r="68" spans="1:11" ht="69" x14ac:dyDescent="0.3">
      <c r="A68" s="33" t="s">
        <v>106</v>
      </c>
      <c r="B68" s="33">
        <v>2020</v>
      </c>
      <c r="C68" s="33" t="s">
        <v>41</v>
      </c>
      <c r="D68" s="33" t="s">
        <v>97</v>
      </c>
      <c r="E68" s="33" t="s">
        <v>98</v>
      </c>
      <c r="F68" s="33" t="s">
        <v>99</v>
      </c>
      <c r="G68" s="33" t="s">
        <v>108</v>
      </c>
      <c r="H68" s="33" t="s">
        <v>101</v>
      </c>
      <c r="I68" s="33" t="s">
        <v>104</v>
      </c>
      <c r="J68" s="33">
        <v>717</v>
      </c>
      <c r="K68" s="33">
        <v>1025.31</v>
      </c>
    </row>
    <row r="69" spans="1:11" ht="69" x14ac:dyDescent="0.3">
      <c r="A69" s="34" t="s">
        <v>103</v>
      </c>
      <c r="B69" s="34">
        <v>2020</v>
      </c>
      <c r="C69" s="34" t="s">
        <v>41</v>
      </c>
      <c r="D69" s="34" t="s">
        <v>97</v>
      </c>
      <c r="E69" s="34" t="s">
        <v>98</v>
      </c>
      <c r="F69" s="34" t="s">
        <v>99</v>
      </c>
      <c r="G69" s="34" t="s">
        <v>108</v>
      </c>
      <c r="H69" s="34" t="s">
        <v>101</v>
      </c>
      <c r="I69" s="34" t="s">
        <v>104</v>
      </c>
      <c r="J69" s="34">
        <v>770</v>
      </c>
      <c r="K69" s="34">
        <v>1101.0999999999999</v>
      </c>
    </row>
    <row r="70" spans="1:11" ht="69" x14ac:dyDescent="0.3">
      <c r="A70" s="33" t="s">
        <v>103</v>
      </c>
      <c r="B70" s="33">
        <v>2020</v>
      </c>
      <c r="C70" s="33" t="s">
        <v>41</v>
      </c>
      <c r="D70" s="33" t="s">
        <v>97</v>
      </c>
      <c r="E70" s="33" t="s">
        <v>98</v>
      </c>
      <c r="F70" s="33" t="s">
        <v>99</v>
      </c>
      <c r="G70" s="33" t="s">
        <v>108</v>
      </c>
      <c r="H70" s="33" t="s">
        <v>101</v>
      </c>
      <c r="I70" s="33" t="s">
        <v>102</v>
      </c>
      <c r="J70" s="33">
        <v>225</v>
      </c>
      <c r="K70" s="33">
        <v>321.75</v>
      </c>
    </row>
    <row r="71" spans="1:11" ht="69" x14ac:dyDescent="0.3">
      <c r="A71" s="34" t="s">
        <v>106</v>
      </c>
      <c r="B71" s="34">
        <v>2020</v>
      </c>
      <c r="C71" s="34" t="s">
        <v>41</v>
      </c>
      <c r="D71" s="34" t="s">
        <v>97</v>
      </c>
      <c r="E71" s="34" t="s">
        <v>98</v>
      </c>
      <c r="F71" s="34" t="s">
        <v>99</v>
      </c>
      <c r="G71" s="34" t="s">
        <v>108</v>
      </c>
      <c r="H71" s="34" t="s">
        <v>101</v>
      </c>
      <c r="I71" s="34" t="s">
        <v>102</v>
      </c>
      <c r="J71" s="34">
        <v>219</v>
      </c>
      <c r="K71" s="34">
        <v>313.17</v>
      </c>
    </row>
    <row r="72" spans="1:11" ht="69" x14ac:dyDescent="0.3">
      <c r="A72" s="33" t="s">
        <v>105</v>
      </c>
      <c r="B72" s="33">
        <v>2020</v>
      </c>
      <c r="C72" s="33" t="s">
        <v>41</v>
      </c>
      <c r="D72" s="33" t="s">
        <v>97</v>
      </c>
      <c r="E72" s="33" t="s">
        <v>98</v>
      </c>
      <c r="F72" s="33" t="s">
        <v>99</v>
      </c>
      <c r="G72" s="33" t="s">
        <v>108</v>
      </c>
      <c r="H72" s="33" t="s">
        <v>101</v>
      </c>
      <c r="I72" s="33" t="s">
        <v>102</v>
      </c>
      <c r="J72" s="33">
        <v>213</v>
      </c>
      <c r="K72" s="33">
        <v>304.58999999999997</v>
      </c>
    </row>
    <row r="73" spans="1:11" ht="69" x14ac:dyDescent="0.3">
      <c r="A73" s="34" t="s">
        <v>103</v>
      </c>
      <c r="B73" s="34">
        <v>2020</v>
      </c>
      <c r="C73" s="34" t="s">
        <v>41</v>
      </c>
      <c r="D73" s="34" t="s">
        <v>97</v>
      </c>
      <c r="E73" s="34" t="s">
        <v>98</v>
      </c>
      <c r="F73" s="34" t="s">
        <v>99</v>
      </c>
      <c r="G73" s="34" t="s">
        <v>108</v>
      </c>
      <c r="H73" s="34" t="s">
        <v>101</v>
      </c>
      <c r="I73" s="34" t="s">
        <v>104</v>
      </c>
      <c r="J73" s="34">
        <v>195</v>
      </c>
      <c r="K73" s="34">
        <v>278.85000000000002</v>
      </c>
    </row>
    <row r="74" spans="1:11" ht="69" x14ac:dyDescent="0.3">
      <c r="A74" s="33" t="s">
        <v>103</v>
      </c>
      <c r="B74" s="33">
        <v>2020</v>
      </c>
      <c r="C74" s="33" t="s">
        <v>41</v>
      </c>
      <c r="D74" s="33" t="s">
        <v>97</v>
      </c>
      <c r="E74" s="33" t="s">
        <v>98</v>
      </c>
      <c r="F74" s="33" t="s">
        <v>99</v>
      </c>
      <c r="G74" s="33" t="s">
        <v>108</v>
      </c>
      <c r="H74" s="33" t="s">
        <v>101</v>
      </c>
      <c r="I74" s="33" t="s">
        <v>104</v>
      </c>
      <c r="J74" s="33">
        <v>810</v>
      </c>
      <c r="K74" s="33">
        <v>526.24</v>
      </c>
    </row>
    <row r="75" spans="1:11" ht="69" x14ac:dyDescent="0.3">
      <c r="A75" s="34" t="s">
        <v>96</v>
      </c>
      <c r="B75" s="34">
        <v>2020</v>
      </c>
      <c r="C75" s="34" t="s">
        <v>41</v>
      </c>
      <c r="D75" s="34" t="s">
        <v>97</v>
      </c>
      <c r="E75" s="34" t="s">
        <v>98</v>
      </c>
      <c r="F75" s="34" t="s">
        <v>99</v>
      </c>
      <c r="G75" s="34" t="s">
        <v>108</v>
      </c>
      <c r="H75" s="34" t="s">
        <v>101</v>
      </c>
      <c r="I75" s="34" t="s">
        <v>104</v>
      </c>
      <c r="J75" s="34">
        <v>193</v>
      </c>
      <c r="K75" s="34">
        <v>275.99</v>
      </c>
    </row>
    <row r="76" spans="1:11" ht="69" x14ac:dyDescent="0.3">
      <c r="A76" s="33" t="s">
        <v>105</v>
      </c>
      <c r="B76" s="33">
        <v>2020</v>
      </c>
      <c r="C76" s="33" t="s">
        <v>41</v>
      </c>
      <c r="D76" s="33" t="s">
        <v>97</v>
      </c>
      <c r="E76" s="33" t="s">
        <v>98</v>
      </c>
      <c r="F76" s="33" t="s">
        <v>99</v>
      </c>
      <c r="G76" s="33" t="s">
        <v>108</v>
      </c>
      <c r="H76" s="33" t="s">
        <v>101</v>
      </c>
      <c r="I76" s="33" t="s">
        <v>104</v>
      </c>
      <c r="J76" s="33">
        <v>241</v>
      </c>
      <c r="K76" s="33">
        <v>344.63</v>
      </c>
    </row>
    <row r="77" spans="1:11" ht="69" x14ac:dyDescent="0.3">
      <c r="A77" s="34" t="s">
        <v>96</v>
      </c>
      <c r="B77" s="34">
        <v>2020</v>
      </c>
      <c r="C77" s="34" t="s">
        <v>41</v>
      </c>
      <c r="D77" s="34" t="s">
        <v>97</v>
      </c>
      <c r="E77" s="34" t="s">
        <v>98</v>
      </c>
      <c r="F77" s="34" t="s">
        <v>99</v>
      </c>
      <c r="G77" s="34" t="s">
        <v>108</v>
      </c>
      <c r="H77" s="34" t="s">
        <v>101</v>
      </c>
      <c r="I77" s="34" t="s">
        <v>102</v>
      </c>
      <c r="J77" s="34">
        <v>221</v>
      </c>
      <c r="K77" s="34">
        <v>316.02999999999997</v>
      </c>
    </row>
    <row r="78" spans="1:11" ht="69" x14ac:dyDescent="0.3">
      <c r="A78" s="33" t="s">
        <v>103</v>
      </c>
      <c r="B78" s="33">
        <v>2020</v>
      </c>
      <c r="C78" s="33" t="s">
        <v>41</v>
      </c>
      <c r="D78" s="33" t="s">
        <v>97</v>
      </c>
      <c r="E78" s="33" t="s">
        <v>98</v>
      </c>
      <c r="F78" s="33" t="s">
        <v>99</v>
      </c>
      <c r="G78" s="33" t="s">
        <v>108</v>
      </c>
      <c r="H78" s="33" t="s">
        <v>101</v>
      </c>
      <c r="I78" s="33" t="s">
        <v>102</v>
      </c>
      <c r="J78" s="33">
        <v>215</v>
      </c>
      <c r="K78" s="33">
        <v>307.45</v>
      </c>
    </row>
    <row r="79" spans="1:11" ht="69" x14ac:dyDescent="0.3">
      <c r="A79" s="34" t="s">
        <v>103</v>
      </c>
      <c r="B79" s="34">
        <v>2020</v>
      </c>
      <c r="C79" s="34" t="s">
        <v>41</v>
      </c>
      <c r="D79" s="34" t="s">
        <v>97</v>
      </c>
      <c r="E79" s="34" t="s">
        <v>98</v>
      </c>
      <c r="F79" s="34" t="s">
        <v>99</v>
      </c>
      <c r="G79" s="34" t="s">
        <v>108</v>
      </c>
      <c r="H79" s="34" t="s">
        <v>101</v>
      </c>
      <c r="I79" s="34" t="s">
        <v>104</v>
      </c>
      <c r="J79" s="34">
        <v>191</v>
      </c>
      <c r="K79" s="34">
        <v>273.13</v>
      </c>
    </row>
    <row r="80" spans="1:11" ht="69" x14ac:dyDescent="0.3">
      <c r="A80" s="33" t="s">
        <v>96</v>
      </c>
      <c r="B80" s="33">
        <v>2020</v>
      </c>
      <c r="C80" s="33" t="s">
        <v>41</v>
      </c>
      <c r="D80" s="33" t="s">
        <v>97</v>
      </c>
      <c r="E80" s="33" t="s">
        <v>98</v>
      </c>
      <c r="F80" s="33" t="s">
        <v>99</v>
      </c>
      <c r="G80" s="33" t="s">
        <v>108</v>
      </c>
      <c r="H80" s="33" t="s">
        <v>101</v>
      </c>
      <c r="I80" s="33" t="s">
        <v>104</v>
      </c>
      <c r="J80" s="33">
        <v>239</v>
      </c>
      <c r="K80" s="33">
        <v>341.77</v>
      </c>
    </row>
    <row r="81" spans="1:11" ht="69" x14ac:dyDescent="0.3">
      <c r="A81" s="34" t="s">
        <v>96</v>
      </c>
      <c r="B81" s="34">
        <v>2020</v>
      </c>
      <c r="C81" s="34" t="s">
        <v>41</v>
      </c>
      <c r="D81" s="34" t="s">
        <v>97</v>
      </c>
      <c r="E81" s="34" t="s">
        <v>98</v>
      </c>
      <c r="F81" s="34" t="s">
        <v>99</v>
      </c>
      <c r="G81" s="34" t="s">
        <v>108</v>
      </c>
      <c r="H81" s="34" t="s">
        <v>101</v>
      </c>
      <c r="I81" s="34" t="s">
        <v>104</v>
      </c>
      <c r="J81" s="34">
        <v>779</v>
      </c>
      <c r="K81" s="34">
        <v>1113.97</v>
      </c>
    </row>
    <row r="82" spans="1:11" ht="69" x14ac:dyDescent="0.3">
      <c r="A82" s="33" t="s">
        <v>103</v>
      </c>
      <c r="B82" s="33">
        <v>2020</v>
      </c>
      <c r="C82" s="33" t="s">
        <v>30</v>
      </c>
      <c r="D82" s="33" t="s">
        <v>97</v>
      </c>
      <c r="E82" s="33" t="s">
        <v>98</v>
      </c>
      <c r="F82" s="33" t="s">
        <v>99</v>
      </c>
      <c r="G82" s="33" t="s">
        <v>108</v>
      </c>
      <c r="H82" s="33" t="s">
        <v>101</v>
      </c>
      <c r="I82" s="33" t="s">
        <v>104</v>
      </c>
      <c r="J82" s="33">
        <v>248</v>
      </c>
      <c r="K82" s="33">
        <v>354.64</v>
      </c>
    </row>
    <row r="83" spans="1:11" ht="69" x14ac:dyDescent="0.3">
      <c r="A83" s="34" t="s">
        <v>105</v>
      </c>
      <c r="B83" s="34">
        <v>2020</v>
      </c>
      <c r="C83" s="34" t="s">
        <v>30</v>
      </c>
      <c r="D83" s="34" t="s">
        <v>97</v>
      </c>
      <c r="E83" s="34" t="s">
        <v>98</v>
      </c>
      <c r="F83" s="34" t="s">
        <v>99</v>
      </c>
      <c r="G83" s="34" t="s">
        <v>108</v>
      </c>
      <c r="H83" s="34" t="s">
        <v>101</v>
      </c>
      <c r="I83" s="34" t="s">
        <v>104</v>
      </c>
      <c r="J83" s="34">
        <v>218</v>
      </c>
      <c r="K83" s="34">
        <v>311.74</v>
      </c>
    </row>
    <row r="84" spans="1:11" ht="69" x14ac:dyDescent="0.3">
      <c r="A84" s="33" t="s">
        <v>103</v>
      </c>
      <c r="B84" s="33">
        <v>2020</v>
      </c>
      <c r="C84" s="33" t="s">
        <v>30</v>
      </c>
      <c r="D84" s="33" t="s">
        <v>97</v>
      </c>
      <c r="E84" s="33" t="s">
        <v>98</v>
      </c>
      <c r="F84" s="33" t="s">
        <v>99</v>
      </c>
      <c r="G84" s="33" t="s">
        <v>108</v>
      </c>
      <c r="H84" s="33" t="s">
        <v>101</v>
      </c>
      <c r="I84" s="33" t="s">
        <v>104</v>
      </c>
      <c r="J84" s="33">
        <v>244</v>
      </c>
      <c r="K84" s="33">
        <v>348.92</v>
      </c>
    </row>
    <row r="85" spans="1:11" ht="69" x14ac:dyDescent="0.3">
      <c r="A85" s="34" t="s">
        <v>105</v>
      </c>
      <c r="B85" s="34">
        <v>2020</v>
      </c>
      <c r="C85" s="34" t="s">
        <v>30</v>
      </c>
      <c r="D85" s="34" t="s">
        <v>97</v>
      </c>
      <c r="E85" s="34" t="s">
        <v>98</v>
      </c>
      <c r="F85" s="34" t="s">
        <v>99</v>
      </c>
      <c r="G85" s="34" t="s">
        <v>108</v>
      </c>
      <c r="H85" s="34" t="s">
        <v>101</v>
      </c>
      <c r="I85" s="34" t="s">
        <v>104</v>
      </c>
      <c r="J85" s="34">
        <v>292</v>
      </c>
      <c r="K85" s="34">
        <v>417.56</v>
      </c>
    </row>
    <row r="86" spans="1:11" ht="69" x14ac:dyDescent="0.3">
      <c r="A86" s="33" t="s">
        <v>103</v>
      </c>
      <c r="B86" s="33">
        <v>2020</v>
      </c>
      <c r="C86" s="33" t="s">
        <v>30</v>
      </c>
      <c r="D86" s="33" t="s">
        <v>97</v>
      </c>
      <c r="E86" s="33" t="s">
        <v>98</v>
      </c>
      <c r="F86" s="33" t="s">
        <v>99</v>
      </c>
      <c r="G86" s="33" t="s">
        <v>108</v>
      </c>
      <c r="H86" s="33" t="s">
        <v>101</v>
      </c>
      <c r="I86" s="33" t="s">
        <v>104</v>
      </c>
      <c r="J86" s="33">
        <v>220</v>
      </c>
      <c r="K86" s="33">
        <v>314.60000000000002</v>
      </c>
    </row>
    <row r="87" spans="1:11" ht="69" x14ac:dyDescent="0.3">
      <c r="A87" s="34" t="s">
        <v>105</v>
      </c>
      <c r="B87" s="34">
        <v>2020</v>
      </c>
      <c r="C87" s="34" t="s">
        <v>30</v>
      </c>
      <c r="D87" s="34" t="s">
        <v>97</v>
      </c>
      <c r="E87" s="34" t="s">
        <v>98</v>
      </c>
      <c r="F87" s="34" t="s">
        <v>99</v>
      </c>
      <c r="G87" s="34" t="s">
        <v>108</v>
      </c>
      <c r="H87" s="34" t="s">
        <v>101</v>
      </c>
      <c r="I87" s="34" t="s">
        <v>104</v>
      </c>
      <c r="J87" s="34">
        <v>675</v>
      </c>
      <c r="K87" s="34">
        <v>965.25</v>
      </c>
    </row>
    <row r="88" spans="1:11" ht="69" x14ac:dyDescent="0.3">
      <c r="A88" s="33" t="s">
        <v>103</v>
      </c>
      <c r="B88" s="33">
        <v>2020</v>
      </c>
      <c r="C88" s="33" t="s">
        <v>30</v>
      </c>
      <c r="D88" s="33" t="s">
        <v>97</v>
      </c>
      <c r="E88" s="33" t="s">
        <v>98</v>
      </c>
      <c r="F88" s="33" t="s">
        <v>99</v>
      </c>
      <c r="G88" s="33" t="s">
        <v>108</v>
      </c>
      <c r="H88" s="33" t="s">
        <v>101</v>
      </c>
      <c r="I88" s="33" t="s">
        <v>104</v>
      </c>
      <c r="J88" s="33">
        <v>708</v>
      </c>
      <c r="K88" s="33">
        <v>1012.44</v>
      </c>
    </row>
    <row r="89" spans="1:11" ht="69" x14ac:dyDescent="0.3">
      <c r="A89" s="34" t="s">
        <v>96</v>
      </c>
      <c r="B89" s="34">
        <v>2020</v>
      </c>
      <c r="C89" s="34" t="s">
        <v>30</v>
      </c>
      <c r="D89" s="34" t="s">
        <v>97</v>
      </c>
      <c r="E89" s="34" t="s">
        <v>98</v>
      </c>
      <c r="F89" s="34" t="s">
        <v>99</v>
      </c>
      <c r="G89" s="34" t="s">
        <v>108</v>
      </c>
      <c r="H89" s="34" t="s">
        <v>101</v>
      </c>
      <c r="I89" s="34" t="s">
        <v>104</v>
      </c>
      <c r="J89" s="34">
        <v>761</v>
      </c>
      <c r="K89" s="34">
        <v>1088.23</v>
      </c>
    </row>
    <row r="90" spans="1:11" ht="69" x14ac:dyDescent="0.3">
      <c r="A90" s="33" t="s">
        <v>96</v>
      </c>
      <c r="B90" s="33">
        <v>2020</v>
      </c>
      <c r="C90" s="33" t="s">
        <v>30</v>
      </c>
      <c r="D90" s="33" t="s">
        <v>97</v>
      </c>
      <c r="E90" s="33" t="s">
        <v>98</v>
      </c>
      <c r="F90" s="33" t="s">
        <v>99</v>
      </c>
      <c r="G90" s="33" t="s">
        <v>108</v>
      </c>
      <c r="H90" s="33" t="s">
        <v>101</v>
      </c>
      <c r="I90" s="33" t="s">
        <v>104</v>
      </c>
      <c r="J90" s="33">
        <v>249</v>
      </c>
      <c r="K90" s="33">
        <v>356.07</v>
      </c>
    </row>
    <row r="91" spans="1:11" ht="69" x14ac:dyDescent="0.3">
      <c r="A91" s="34" t="s">
        <v>103</v>
      </c>
      <c r="B91" s="34">
        <v>2020</v>
      </c>
      <c r="C91" s="34" t="s">
        <v>30</v>
      </c>
      <c r="D91" s="34" t="s">
        <v>97</v>
      </c>
      <c r="E91" s="34" t="s">
        <v>98</v>
      </c>
      <c r="F91" s="34" t="s">
        <v>99</v>
      </c>
      <c r="G91" s="34" t="s">
        <v>108</v>
      </c>
      <c r="H91" s="34" t="s">
        <v>101</v>
      </c>
      <c r="I91" s="34" t="s">
        <v>104</v>
      </c>
      <c r="J91" s="34">
        <v>748</v>
      </c>
      <c r="K91" s="34">
        <v>526.24</v>
      </c>
    </row>
    <row r="92" spans="1:11" ht="69" x14ac:dyDescent="0.3">
      <c r="A92" s="33" t="s">
        <v>105</v>
      </c>
      <c r="B92" s="33">
        <v>2020</v>
      </c>
      <c r="C92" s="33" t="s">
        <v>30</v>
      </c>
      <c r="D92" s="33" t="s">
        <v>97</v>
      </c>
      <c r="E92" s="33" t="s">
        <v>98</v>
      </c>
      <c r="F92" s="33" t="s">
        <v>99</v>
      </c>
      <c r="G92" s="33" t="s">
        <v>108</v>
      </c>
      <c r="H92" s="33" t="s">
        <v>101</v>
      </c>
      <c r="I92" s="33" t="s">
        <v>104</v>
      </c>
      <c r="J92" s="33">
        <v>801</v>
      </c>
      <c r="K92" s="33">
        <v>526.24</v>
      </c>
    </row>
    <row r="93" spans="1:11" ht="69" x14ac:dyDescent="0.3">
      <c r="A93" s="34" t="s">
        <v>103</v>
      </c>
      <c r="B93" s="34">
        <v>2020</v>
      </c>
      <c r="C93" s="34" t="s">
        <v>30</v>
      </c>
      <c r="D93" s="34" t="s">
        <v>97</v>
      </c>
      <c r="E93" s="34" t="s">
        <v>98</v>
      </c>
      <c r="F93" s="34" t="s">
        <v>99</v>
      </c>
      <c r="G93" s="34" t="s">
        <v>108</v>
      </c>
      <c r="H93" s="34" t="s">
        <v>101</v>
      </c>
      <c r="I93" s="34" t="s">
        <v>104</v>
      </c>
      <c r="J93" s="34">
        <v>247</v>
      </c>
      <c r="K93" s="34">
        <v>353.21</v>
      </c>
    </row>
    <row r="94" spans="1:11" ht="69" x14ac:dyDescent="0.3">
      <c r="A94" s="33" t="s">
        <v>103</v>
      </c>
      <c r="B94" s="33">
        <v>2020</v>
      </c>
      <c r="C94" s="33" t="s">
        <v>30</v>
      </c>
      <c r="D94" s="33" t="s">
        <v>97</v>
      </c>
      <c r="E94" s="33" t="s">
        <v>98</v>
      </c>
      <c r="F94" s="33" t="s">
        <v>99</v>
      </c>
      <c r="G94" s="33" t="s">
        <v>108</v>
      </c>
      <c r="H94" s="33" t="s">
        <v>101</v>
      </c>
      <c r="I94" s="33" t="s">
        <v>104</v>
      </c>
      <c r="J94" s="33">
        <v>295</v>
      </c>
      <c r="K94" s="33">
        <v>421.85</v>
      </c>
    </row>
    <row r="95" spans="1:11" ht="69" x14ac:dyDescent="0.3">
      <c r="A95" s="34" t="s">
        <v>103</v>
      </c>
      <c r="B95" s="34">
        <v>2020</v>
      </c>
      <c r="C95" s="34" t="s">
        <v>30</v>
      </c>
      <c r="D95" s="34" t="s">
        <v>97</v>
      </c>
      <c r="E95" s="34" t="s">
        <v>98</v>
      </c>
      <c r="F95" s="34" t="s">
        <v>99</v>
      </c>
      <c r="G95" s="34" t="s">
        <v>108</v>
      </c>
      <c r="H95" s="34" t="s">
        <v>101</v>
      </c>
      <c r="I95" s="34" t="s">
        <v>104</v>
      </c>
      <c r="J95" s="34">
        <v>217</v>
      </c>
      <c r="K95" s="34">
        <v>310.31</v>
      </c>
    </row>
    <row r="96" spans="1:11" ht="69" x14ac:dyDescent="0.3">
      <c r="A96" s="33" t="s">
        <v>105</v>
      </c>
      <c r="B96" s="33">
        <v>2020</v>
      </c>
      <c r="C96" s="33" t="s">
        <v>30</v>
      </c>
      <c r="D96" s="33" t="s">
        <v>97</v>
      </c>
      <c r="E96" s="33" t="s">
        <v>98</v>
      </c>
      <c r="F96" s="33" t="s">
        <v>99</v>
      </c>
      <c r="G96" s="33" t="s">
        <v>108</v>
      </c>
      <c r="H96" s="33" t="s">
        <v>101</v>
      </c>
      <c r="I96" s="33" t="s">
        <v>104</v>
      </c>
      <c r="J96" s="33">
        <v>245</v>
      </c>
      <c r="K96" s="33">
        <v>350.35</v>
      </c>
    </row>
    <row r="97" spans="1:11" ht="69" x14ac:dyDescent="0.3">
      <c r="A97" s="34" t="s">
        <v>96</v>
      </c>
      <c r="B97" s="34">
        <v>2020</v>
      </c>
      <c r="C97" s="34" t="s">
        <v>30</v>
      </c>
      <c r="D97" s="34" t="s">
        <v>97</v>
      </c>
      <c r="E97" s="34" t="s">
        <v>98</v>
      </c>
      <c r="F97" s="34" t="s">
        <v>99</v>
      </c>
      <c r="G97" s="34" t="s">
        <v>108</v>
      </c>
      <c r="H97" s="34" t="s">
        <v>101</v>
      </c>
      <c r="I97" s="34" t="s">
        <v>104</v>
      </c>
      <c r="J97" s="34">
        <v>293</v>
      </c>
      <c r="K97" s="34">
        <v>418.99</v>
      </c>
    </row>
    <row r="98" spans="1:11" ht="69" x14ac:dyDescent="0.3">
      <c r="A98" s="33" t="s">
        <v>103</v>
      </c>
      <c r="B98" s="33">
        <v>2020</v>
      </c>
      <c r="C98" s="33" t="s">
        <v>30</v>
      </c>
      <c r="D98" s="33" t="s">
        <v>97</v>
      </c>
      <c r="E98" s="33" t="s">
        <v>98</v>
      </c>
      <c r="F98" s="33" t="s">
        <v>99</v>
      </c>
      <c r="G98" s="33" t="s">
        <v>108</v>
      </c>
      <c r="H98" s="33" t="s">
        <v>101</v>
      </c>
      <c r="I98" s="33" t="s">
        <v>104</v>
      </c>
      <c r="J98" s="33">
        <v>770</v>
      </c>
      <c r="K98" s="33">
        <v>1101.0999999999999</v>
      </c>
    </row>
    <row r="99" spans="1:11" ht="69" x14ac:dyDescent="0.3">
      <c r="A99" s="34" t="s">
        <v>96</v>
      </c>
      <c r="B99" s="34">
        <v>2020</v>
      </c>
      <c r="C99" s="34" t="s">
        <v>8</v>
      </c>
      <c r="D99" s="34" t="s">
        <v>97</v>
      </c>
      <c r="E99" s="34" t="s">
        <v>98</v>
      </c>
      <c r="F99" s="34" t="s">
        <v>99</v>
      </c>
      <c r="G99" s="34" t="s">
        <v>108</v>
      </c>
      <c r="H99" s="34" t="s">
        <v>101</v>
      </c>
      <c r="I99" s="34" t="s">
        <v>104</v>
      </c>
      <c r="J99" s="34">
        <v>254</v>
      </c>
      <c r="K99" s="34">
        <v>388.62</v>
      </c>
    </row>
    <row r="100" spans="1:11" ht="69" x14ac:dyDescent="0.3">
      <c r="A100" s="33" t="s">
        <v>96</v>
      </c>
      <c r="B100" s="33">
        <v>2020</v>
      </c>
      <c r="C100" s="33" t="s">
        <v>8</v>
      </c>
      <c r="D100" s="33" t="s">
        <v>97</v>
      </c>
      <c r="E100" s="33" t="s">
        <v>98</v>
      </c>
      <c r="F100" s="33" t="s">
        <v>99</v>
      </c>
      <c r="G100" s="33" t="s">
        <v>108</v>
      </c>
      <c r="H100" s="33" t="s">
        <v>101</v>
      </c>
      <c r="I100" s="33" t="s">
        <v>104</v>
      </c>
      <c r="J100" s="33">
        <v>296</v>
      </c>
      <c r="K100" s="33">
        <v>423.28</v>
      </c>
    </row>
    <row r="101" spans="1:11" ht="69" x14ac:dyDescent="0.3">
      <c r="A101" s="34" t="s">
        <v>105</v>
      </c>
      <c r="B101" s="34">
        <v>2020</v>
      </c>
      <c r="C101" s="34" t="s">
        <v>8</v>
      </c>
      <c r="D101" s="34" t="s">
        <v>97</v>
      </c>
      <c r="E101" s="34" t="s">
        <v>98</v>
      </c>
      <c r="F101" s="34" t="s">
        <v>99</v>
      </c>
      <c r="G101" s="34" t="s">
        <v>108</v>
      </c>
      <c r="H101" s="34" t="s">
        <v>101</v>
      </c>
      <c r="I101" s="34" t="s">
        <v>104</v>
      </c>
      <c r="J101" s="34">
        <v>224</v>
      </c>
      <c r="K101" s="34">
        <v>320.32</v>
      </c>
    </row>
    <row r="102" spans="1:11" ht="69" x14ac:dyDescent="0.3">
      <c r="A102" s="33" t="s">
        <v>103</v>
      </c>
      <c r="B102" s="33">
        <v>2020</v>
      </c>
      <c r="C102" s="33" t="s">
        <v>8</v>
      </c>
      <c r="D102" s="33" t="s">
        <v>97</v>
      </c>
      <c r="E102" s="33" t="s">
        <v>98</v>
      </c>
      <c r="F102" s="33" t="s">
        <v>99</v>
      </c>
      <c r="G102" s="33" t="s">
        <v>108</v>
      </c>
      <c r="H102" s="33" t="s">
        <v>101</v>
      </c>
      <c r="I102" s="33" t="s">
        <v>102</v>
      </c>
      <c r="J102" s="33">
        <v>370</v>
      </c>
      <c r="K102" s="33">
        <v>529.1</v>
      </c>
    </row>
    <row r="103" spans="1:11" ht="69" x14ac:dyDescent="0.3">
      <c r="A103" s="34" t="s">
        <v>103</v>
      </c>
      <c r="B103" s="34">
        <v>2020</v>
      </c>
      <c r="C103" s="34" t="s">
        <v>8</v>
      </c>
      <c r="D103" s="34" t="s">
        <v>97</v>
      </c>
      <c r="E103" s="34" t="s">
        <v>98</v>
      </c>
      <c r="F103" s="34" t="s">
        <v>99</v>
      </c>
      <c r="G103" s="34" t="s">
        <v>108</v>
      </c>
      <c r="H103" s="34" t="s">
        <v>101</v>
      </c>
      <c r="I103" s="34" t="s">
        <v>104</v>
      </c>
      <c r="J103" s="34">
        <v>250</v>
      </c>
      <c r="K103" s="34">
        <v>357.5</v>
      </c>
    </row>
    <row r="104" spans="1:11" ht="69" x14ac:dyDescent="0.3">
      <c r="A104" s="33" t="s">
        <v>103</v>
      </c>
      <c r="B104" s="33">
        <v>2020</v>
      </c>
      <c r="C104" s="33" t="s">
        <v>8</v>
      </c>
      <c r="D104" s="33" t="s">
        <v>97</v>
      </c>
      <c r="E104" s="33" t="s">
        <v>98</v>
      </c>
      <c r="F104" s="33" t="s">
        <v>99</v>
      </c>
      <c r="G104" s="33" t="s">
        <v>108</v>
      </c>
      <c r="H104" s="33" t="s">
        <v>101</v>
      </c>
      <c r="I104" s="33" t="s">
        <v>104</v>
      </c>
      <c r="J104" s="33">
        <v>298</v>
      </c>
      <c r="K104" s="33">
        <v>426.14</v>
      </c>
    </row>
    <row r="105" spans="1:11" ht="69" x14ac:dyDescent="0.3">
      <c r="A105" s="34" t="s">
        <v>105</v>
      </c>
      <c r="B105" s="34">
        <v>2020</v>
      </c>
      <c r="C105" s="34" t="s">
        <v>8</v>
      </c>
      <c r="D105" s="34" t="s">
        <v>97</v>
      </c>
      <c r="E105" s="34" t="s">
        <v>98</v>
      </c>
      <c r="F105" s="34" t="s">
        <v>99</v>
      </c>
      <c r="G105" s="34" t="s">
        <v>108</v>
      </c>
      <c r="H105" s="34" t="s">
        <v>101</v>
      </c>
      <c r="I105" s="34" t="s">
        <v>104</v>
      </c>
      <c r="J105" s="34">
        <v>226</v>
      </c>
      <c r="K105" s="34">
        <v>323.18</v>
      </c>
    </row>
    <row r="106" spans="1:11" ht="69" x14ac:dyDescent="0.3">
      <c r="A106" s="33" t="s">
        <v>105</v>
      </c>
      <c r="B106" s="33">
        <v>2020</v>
      </c>
      <c r="C106" s="33" t="s">
        <v>8</v>
      </c>
      <c r="D106" s="33" t="s">
        <v>97</v>
      </c>
      <c r="E106" s="33" t="s">
        <v>98</v>
      </c>
      <c r="F106" s="33" t="s">
        <v>99</v>
      </c>
      <c r="G106" s="33" t="s">
        <v>108</v>
      </c>
      <c r="H106" s="33" t="s">
        <v>101</v>
      </c>
      <c r="I106" s="33" t="s">
        <v>102</v>
      </c>
      <c r="J106" s="33">
        <v>372</v>
      </c>
      <c r="K106" s="33">
        <v>526.24</v>
      </c>
    </row>
    <row r="107" spans="1:11" ht="69" x14ac:dyDescent="0.3">
      <c r="A107" s="34" t="s">
        <v>106</v>
      </c>
      <c r="B107" s="34">
        <v>2020</v>
      </c>
      <c r="C107" s="34" t="s">
        <v>8</v>
      </c>
      <c r="D107" s="34" t="s">
        <v>97</v>
      </c>
      <c r="E107" s="34" t="s">
        <v>98</v>
      </c>
      <c r="F107" s="34" t="s">
        <v>99</v>
      </c>
      <c r="G107" s="34" t="s">
        <v>108</v>
      </c>
      <c r="H107" s="34" t="s">
        <v>101</v>
      </c>
      <c r="I107" s="34" t="s">
        <v>104</v>
      </c>
      <c r="J107" s="34">
        <v>674</v>
      </c>
      <c r="K107" s="34">
        <v>963.82</v>
      </c>
    </row>
    <row r="108" spans="1:11" ht="69" x14ac:dyDescent="0.3">
      <c r="A108" s="33" t="s">
        <v>105</v>
      </c>
      <c r="B108" s="33">
        <v>2020</v>
      </c>
      <c r="C108" s="33" t="s">
        <v>8</v>
      </c>
      <c r="D108" s="33" t="s">
        <v>97</v>
      </c>
      <c r="E108" s="33" t="s">
        <v>98</v>
      </c>
      <c r="F108" s="33" t="s">
        <v>99</v>
      </c>
      <c r="G108" s="33" t="s">
        <v>108</v>
      </c>
      <c r="H108" s="33" t="s">
        <v>101</v>
      </c>
      <c r="I108" s="33" t="s">
        <v>104</v>
      </c>
      <c r="J108" s="33">
        <v>707</v>
      </c>
      <c r="K108" s="33">
        <v>1011.01</v>
      </c>
    </row>
    <row r="109" spans="1:11" ht="69" x14ac:dyDescent="0.3">
      <c r="A109" s="34" t="s">
        <v>96</v>
      </c>
      <c r="B109" s="34">
        <v>2020</v>
      </c>
      <c r="C109" s="34" t="s">
        <v>8</v>
      </c>
      <c r="D109" s="34" t="s">
        <v>97</v>
      </c>
      <c r="E109" s="34" t="s">
        <v>98</v>
      </c>
      <c r="F109" s="34" t="s">
        <v>99</v>
      </c>
      <c r="G109" s="34" t="s">
        <v>108</v>
      </c>
      <c r="H109" s="34" t="s">
        <v>101</v>
      </c>
      <c r="I109" s="34" t="s">
        <v>104</v>
      </c>
      <c r="J109" s="34">
        <v>747</v>
      </c>
      <c r="K109" s="34">
        <v>526.24</v>
      </c>
    </row>
    <row r="110" spans="1:11" ht="69" x14ac:dyDescent="0.3">
      <c r="A110" s="33" t="s">
        <v>106</v>
      </c>
      <c r="B110" s="33">
        <v>2020</v>
      </c>
      <c r="C110" s="33" t="s">
        <v>8</v>
      </c>
      <c r="D110" s="33" t="s">
        <v>97</v>
      </c>
      <c r="E110" s="33" t="s">
        <v>98</v>
      </c>
      <c r="F110" s="33" t="s">
        <v>99</v>
      </c>
      <c r="G110" s="33" t="s">
        <v>108</v>
      </c>
      <c r="H110" s="33" t="s">
        <v>101</v>
      </c>
      <c r="I110" s="33" t="s">
        <v>104</v>
      </c>
      <c r="J110" s="33">
        <v>800</v>
      </c>
      <c r="K110" s="33">
        <v>526.24</v>
      </c>
    </row>
    <row r="111" spans="1:11" ht="69" x14ac:dyDescent="0.3">
      <c r="A111" s="34" t="s">
        <v>105</v>
      </c>
      <c r="B111" s="34">
        <v>2020</v>
      </c>
      <c r="C111" s="34" t="s">
        <v>8</v>
      </c>
      <c r="D111" s="34" t="s">
        <v>97</v>
      </c>
      <c r="E111" s="34" t="s">
        <v>98</v>
      </c>
      <c r="F111" s="34" t="s">
        <v>99</v>
      </c>
      <c r="G111" s="34" t="s">
        <v>108</v>
      </c>
      <c r="H111" s="34" t="s">
        <v>101</v>
      </c>
      <c r="I111" s="34" t="s">
        <v>104</v>
      </c>
      <c r="J111" s="34">
        <v>253</v>
      </c>
      <c r="K111" s="34">
        <v>361.79</v>
      </c>
    </row>
    <row r="112" spans="1:11" ht="69" x14ac:dyDescent="0.3">
      <c r="A112" s="33" t="s">
        <v>103</v>
      </c>
      <c r="B112" s="33">
        <v>2020</v>
      </c>
      <c r="C112" s="33" t="s">
        <v>8</v>
      </c>
      <c r="D112" s="33" t="s">
        <v>97</v>
      </c>
      <c r="E112" s="33" t="s">
        <v>98</v>
      </c>
      <c r="F112" s="33" t="s">
        <v>99</v>
      </c>
      <c r="G112" s="33" t="s">
        <v>108</v>
      </c>
      <c r="H112" s="33" t="s">
        <v>101</v>
      </c>
      <c r="I112" s="33" t="s">
        <v>104</v>
      </c>
      <c r="J112" s="33">
        <v>223</v>
      </c>
      <c r="K112" s="33">
        <v>318.89</v>
      </c>
    </row>
    <row r="113" spans="1:11" ht="69" x14ac:dyDescent="0.3">
      <c r="A113" s="34" t="s">
        <v>96</v>
      </c>
      <c r="B113" s="34">
        <v>2020</v>
      </c>
      <c r="C113" s="34" t="s">
        <v>8</v>
      </c>
      <c r="D113" s="34" t="s">
        <v>97</v>
      </c>
      <c r="E113" s="34" t="s">
        <v>98</v>
      </c>
      <c r="F113" s="34" t="s">
        <v>99</v>
      </c>
      <c r="G113" s="34" t="s">
        <v>108</v>
      </c>
      <c r="H113" s="34" t="s">
        <v>101</v>
      </c>
      <c r="I113" s="34" t="s">
        <v>102</v>
      </c>
      <c r="J113" s="34">
        <v>873</v>
      </c>
      <c r="K113" s="34">
        <v>1248.3900000000001</v>
      </c>
    </row>
    <row r="114" spans="1:11" ht="69" x14ac:dyDescent="0.3">
      <c r="A114" s="33" t="s">
        <v>105</v>
      </c>
      <c r="B114" s="33">
        <v>2020</v>
      </c>
      <c r="C114" s="33" t="s">
        <v>8</v>
      </c>
      <c r="D114" s="33" t="s">
        <v>97</v>
      </c>
      <c r="E114" s="33" t="s">
        <v>98</v>
      </c>
      <c r="F114" s="33" t="s">
        <v>99</v>
      </c>
      <c r="G114" s="33" t="s">
        <v>108</v>
      </c>
      <c r="H114" s="33" t="s">
        <v>101</v>
      </c>
      <c r="I114" s="33" t="s">
        <v>104</v>
      </c>
      <c r="J114" s="33">
        <v>251</v>
      </c>
      <c r="K114" s="33">
        <v>358.93</v>
      </c>
    </row>
    <row r="115" spans="1:11" ht="69" x14ac:dyDescent="0.3">
      <c r="A115" s="34" t="s">
        <v>96</v>
      </c>
      <c r="B115" s="34">
        <v>2020</v>
      </c>
      <c r="C115" s="34" t="s">
        <v>8</v>
      </c>
      <c r="D115" s="34" t="s">
        <v>97</v>
      </c>
      <c r="E115" s="34" t="s">
        <v>98</v>
      </c>
      <c r="F115" s="34" t="s">
        <v>99</v>
      </c>
      <c r="G115" s="34" t="s">
        <v>108</v>
      </c>
      <c r="H115" s="34" t="s">
        <v>101</v>
      </c>
      <c r="I115" s="34" t="s">
        <v>104</v>
      </c>
      <c r="J115" s="34">
        <v>299</v>
      </c>
      <c r="K115" s="34">
        <v>427.57</v>
      </c>
    </row>
    <row r="116" spans="1:11" ht="69" x14ac:dyDescent="0.3">
      <c r="A116" s="33" t="s">
        <v>96</v>
      </c>
      <c r="B116" s="33">
        <v>2020</v>
      </c>
      <c r="C116" s="33" t="s">
        <v>8</v>
      </c>
      <c r="D116" s="33" t="s">
        <v>97</v>
      </c>
      <c r="E116" s="33" t="s">
        <v>98</v>
      </c>
      <c r="F116" s="33" t="s">
        <v>99</v>
      </c>
      <c r="G116" s="33" t="s">
        <v>108</v>
      </c>
      <c r="H116" s="33" t="s">
        <v>101</v>
      </c>
      <c r="I116" s="33" t="s">
        <v>104</v>
      </c>
      <c r="J116" s="33">
        <v>769</v>
      </c>
      <c r="K116" s="33">
        <v>1099.67</v>
      </c>
    </row>
    <row r="117" spans="1:11" ht="69" x14ac:dyDescent="0.3">
      <c r="A117" s="34" t="s">
        <v>96</v>
      </c>
      <c r="B117" s="34">
        <v>2020</v>
      </c>
      <c r="C117" s="34" t="s">
        <v>36</v>
      </c>
      <c r="D117" s="34" t="s">
        <v>97</v>
      </c>
      <c r="E117" s="34" t="s">
        <v>98</v>
      </c>
      <c r="F117" s="34" t="s">
        <v>99</v>
      </c>
      <c r="G117" s="34" t="s">
        <v>108</v>
      </c>
      <c r="H117" s="34" t="s">
        <v>101</v>
      </c>
      <c r="I117" s="34" t="s">
        <v>102</v>
      </c>
      <c r="J117" s="34">
        <v>302</v>
      </c>
      <c r="K117" s="34">
        <v>431.86</v>
      </c>
    </row>
    <row r="118" spans="1:11" ht="69" x14ac:dyDescent="0.3">
      <c r="A118" s="33" t="s">
        <v>103</v>
      </c>
      <c r="B118" s="33">
        <v>2020</v>
      </c>
      <c r="C118" s="33" t="s">
        <v>36</v>
      </c>
      <c r="D118" s="33" t="s">
        <v>97</v>
      </c>
      <c r="E118" s="33" t="s">
        <v>98</v>
      </c>
      <c r="F118" s="33" t="s">
        <v>99</v>
      </c>
      <c r="G118" s="33" t="s">
        <v>108</v>
      </c>
      <c r="H118" s="33" t="s">
        <v>101</v>
      </c>
      <c r="I118" s="33" t="s">
        <v>102</v>
      </c>
      <c r="J118" s="33">
        <v>296</v>
      </c>
      <c r="K118" s="33">
        <v>423.28</v>
      </c>
    </row>
    <row r="119" spans="1:11" ht="69" x14ac:dyDescent="0.3">
      <c r="A119" s="34" t="s">
        <v>103</v>
      </c>
      <c r="B119" s="34">
        <v>2020</v>
      </c>
      <c r="C119" s="34" t="s">
        <v>36</v>
      </c>
      <c r="D119" s="34" t="s">
        <v>97</v>
      </c>
      <c r="E119" s="34" t="s">
        <v>98</v>
      </c>
      <c r="F119" s="34" t="s">
        <v>99</v>
      </c>
      <c r="G119" s="34" t="s">
        <v>108</v>
      </c>
      <c r="H119" s="34" t="s">
        <v>101</v>
      </c>
      <c r="I119" s="34" t="s">
        <v>104</v>
      </c>
      <c r="J119" s="34">
        <v>218</v>
      </c>
      <c r="K119" s="34">
        <v>311.74</v>
      </c>
    </row>
    <row r="120" spans="1:11" ht="69" x14ac:dyDescent="0.3">
      <c r="A120" s="33" t="s">
        <v>96</v>
      </c>
      <c r="B120" s="33">
        <v>2020</v>
      </c>
      <c r="C120" s="33" t="s">
        <v>36</v>
      </c>
      <c r="D120" s="33" t="s">
        <v>97</v>
      </c>
      <c r="E120" s="33" t="s">
        <v>98</v>
      </c>
      <c r="F120" s="33" t="s">
        <v>99</v>
      </c>
      <c r="G120" s="33" t="s">
        <v>108</v>
      </c>
      <c r="H120" s="33" t="s">
        <v>101</v>
      </c>
      <c r="I120" s="33" t="s">
        <v>104</v>
      </c>
      <c r="J120" s="33">
        <v>266</v>
      </c>
      <c r="K120" s="33">
        <v>380.38</v>
      </c>
    </row>
    <row r="121" spans="1:11" ht="69" x14ac:dyDescent="0.3">
      <c r="A121" s="34" t="s">
        <v>103</v>
      </c>
      <c r="B121" s="34">
        <v>2020</v>
      </c>
      <c r="C121" s="34" t="s">
        <v>36</v>
      </c>
      <c r="D121" s="34" t="s">
        <v>97</v>
      </c>
      <c r="E121" s="34" t="s">
        <v>98</v>
      </c>
      <c r="F121" s="34" t="s">
        <v>99</v>
      </c>
      <c r="G121" s="34" t="s">
        <v>108</v>
      </c>
      <c r="H121" s="34" t="s">
        <v>101</v>
      </c>
      <c r="I121" s="34" t="s">
        <v>104</v>
      </c>
      <c r="J121" s="34">
        <v>194</v>
      </c>
      <c r="K121" s="34">
        <v>277.42</v>
      </c>
    </row>
    <row r="122" spans="1:11" ht="69" x14ac:dyDescent="0.3">
      <c r="A122" s="33" t="s">
        <v>96</v>
      </c>
      <c r="B122" s="33">
        <v>2020</v>
      </c>
      <c r="C122" s="33" t="s">
        <v>36</v>
      </c>
      <c r="D122" s="33" t="s">
        <v>97</v>
      </c>
      <c r="E122" s="33" t="s">
        <v>98</v>
      </c>
      <c r="F122" s="33" t="s">
        <v>99</v>
      </c>
      <c r="G122" s="33" t="s">
        <v>108</v>
      </c>
      <c r="H122" s="33" t="s">
        <v>101</v>
      </c>
      <c r="I122" s="33" t="s">
        <v>104</v>
      </c>
      <c r="J122" s="33">
        <v>220</v>
      </c>
      <c r="K122" s="33">
        <v>314.60000000000002</v>
      </c>
    </row>
    <row r="123" spans="1:11" ht="69" x14ac:dyDescent="0.3">
      <c r="A123" s="34" t="s">
        <v>96</v>
      </c>
      <c r="B123" s="34">
        <v>2020</v>
      </c>
      <c r="C123" s="34" t="s">
        <v>36</v>
      </c>
      <c r="D123" s="34" t="s">
        <v>97</v>
      </c>
      <c r="E123" s="34" t="s">
        <v>98</v>
      </c>
      <c r="F123" s="34" t="s">
        <v>99</v>
      </c>
      <c r="G123" s="34" t="s">
        <v>108</v>
      </c>
      <c r="H123" s="34" t="s">
        <v>101</v>
      </c>
      <c r="I123" s="34" t="s">
        <v>104</v>
      </c>
      <c r="J123" s="34">
        <v>268</v>
      </c>
      <c r="K123" s="34">
        <v>383.24</v>
      </c>
    </row>
    <row r="124" spans="1:11" ht="69" x14ac:dyDescent="0.3">
      <c r="A124" s="33" t="s">
        <v>103</v>
      </c>
      <c r="B124" s="33">
        <v>2020</v>
      </c>
      <c r="C124" s="33" t="s">
        <v>36</v>
      </c>
      <c r="D124" s="33" t="s">
        <v>97</v>
      </c>
      <c r="E124" s="33" t="s">
        <v>98</v>
      </c>
      <c r="F124" s="33" t="s">
        <v>99</v>
      </c>
      <c r="G124" s="33" t="s">
        <v>108</v>
      </c>
      <c r="H124" s="33" t="s">
        <v>101</v>
      </c>
      <c r="I124" s="33" t="s">
        <v>104</v>
      </c>
      <c r="J124" s="33">
        <v>306</v>
      </c>
      <c r="K124" s="33">
        <v>526.24</v>
      </c>
    </row>
    <row r="125" spans="1:11" ht="69" x14ac:dyDescent="0.3">
      <c r="A125" s="34" t="s">
        <v>105</v>
      </c>
      <c r="B125" s="34">
        <v>2020</v>
      </c>
      <c r="C125" s="34" t="s">
        <v>36</v>
      </c>
      <c r="D125" s="34" t="s">
        <v>97</v>
      </c>
      <c r="E125" s="34" t="s">
        <v>98</v>
      </c>
      <c r="F125" s="34" t="s">
        <v>99</v>
      </c>
      <c r="G125" s="34" t="s">
        <v>108</v>
      </c>
      <c r="H125" s="34" t="s">
        <v>101</v>
      </c>
      <c r="I125" s="34" t="s">
        <v>104</v>
      </c>
      <c r="J125" s="34">
        <v>300</v>
      </c>
      <c r="K125" s="34">
        <v>526.24</v>
      </c>
    </row>
    <row r="126" spans="1:11" ht="69" x14ac:dyDescent="0.3">
      <c r="A126" s="33" t="s">
        <v>103</v>
      </c>
      <c r="B126" s="33">
        <v>2020</v>
      </c>
      <c r="C126" s="33" t="s">
        <v>36</v>
      </c>
      <c r="D126" s="33" t="s">
        <v>97</v>
      </c>
      <c r="E126" s="33" t="s">
        <v>98</v>
      </c>
      <c r="F126" s="33" t="s">
        <v>99</v>
      </c>
      <c r="G126" s="33" t="s">
        <v>108</v>
      </c>
      <c r="H126" s="33" t="s">
        <v>101</v>
      </c>
      <c r="I126" s="33" t="s">
        <v>104</v>
      </c>
      <c r="J126" s="33">
        <v>294</v>
      </c>
      <c r="K126" s="33">
        <v>526.24</v>
      </c>
    </row>
    <row r="127" spans="1:11" ht="69" x14ac:dyDescent="0.3">
      <c r="A127" s="34" t="s">
        <v>103</v>
      </c>
      <c r="B127" s="34">
        <v>2020</v>
      </c>
      <c r="C127" s="34" t="s">
        <v>36</v>
      </c>
      <c r="D127" s="34" t="s">
        <v>97</v>
      </c>
      <c r="E127" s="34" t="s">
        <v>98</v>
      </c>
      <c r="F127" s="34" t="s">
        <v>99</v>
      </c>
      <c r="G127" s="34" t="s">
        <v>108</v>
      </c>
      <c r="H127" s="34" t="s">
        <v>101</v>
      </c>
      <c r="I127" s="34" t="s">
        <v>104</v>
      </c>
      <c r="J127" s="34">
        <v>679</v>
      </c>
      <c r="K127" s="34">
        <v>970.97</v>
      </c>
    </row>
    <row r="128" spans="1:11" ht="69" x14ac:dyDescent="0.3">
      <c r="A128" s="33" t="s">
        <v>103</v>
      </c>
      <c r="B128" s="33">
        <v>2020</v>
      </c>
      <c r="C128" s="33" t="s">
        <v>36</v>
      </c>
      <c r="D128" s="33" t="s">
        <v>97</v>
      </c>
      <c r="E128" s="33" t="s">
        <v>98</v>
      </c>
      <c r="F128" s="33" t="s">
        <v>99</v>
      </c>
      <c r="G128" s="33" t="s">
        <v>108</v>
      </c>
      <c r="H128" s="33" t="s">
        <v>101</v>
      </c>
      <c r="I128" s="33" t="s">
        <v>104</v>
      </c>
      <c r="J128" s="33">
        <v>713</v>
      </c>
      <c r="K128" s="33">
        <v>1019.59</v>
      </c>
    </row>
    <row r="129" spans="1:11" ht="69" x14ac:dyDescent="0.3">
      <c r="A129" s="34" t="s">
        <v>105</v>
      </c>
      <c r="B129" s="34">
        <v>2020</v>
      </c>
      <c r="C129" s="34" t="s">
        <v>36</v>
      </c>
      <c r="D129" s="34" t="s">
        <v>97</v>
      </c>
      <c r="E129" s="34" t="s">
        <v>98</v>
      </c>
      <c r="F129" s="34" t="s">
        <v>99</v>
      </c>
      <c r="G129" s="34" t="s">
        <v>108</v>
      </c>
      <c r="H129" s="34" t="s">
        <v>101</v>
      </c>
      <c r="I129" s="34" t="s">
        <v>104</v>
      </c>
      <c r="J129" s="34">
        <v>766</v>
      </c>
      <c r="K129" s="34">
        <v>1095.3800000000001</v>
      </c>
    </row>
    <row r="130" spans="1:11" ht="69" x14ac:dyDescent="0.3">
      <c r="A130" s="33" t="s">
        <v>96</v>
      </c>
      <c r="B130" s="33">
        <v>2020</v>
      </c>
      <c r="C130" s="33" t="s">
        <v>36</v>
      </c>
      <c r="D130" s="33" t="s">
        <v>97</v>
      </c>
      <c r="E130" s="33" t="s">
        <v>98</v>
      </c>
      <c r="F130" s="33" t="s">
        <v>99</v>
      </c>
      <c r="G130" s="33" t="s">
        <v>108</v>
      </c>
      <c r="H130" s="33" t="s">
        <v>101</v>
      </c>
      <c r="I130" s="33" t="s">
        <v>104</v>
      </c>
      <c r="J130" s="33">
        <v>303</v>
      </c>
      <c r="K130" s="33">
        <v>433.29</v>
      </c>
    </row>
    <row r="131" spans="1:11" ht="69" x14ac:dyDescent="0.3">
      <c r="A131" s="34" t="s">
        <v>96</v>
      </c>
      <c r="B131" s="34">
        <v>2020</v>
      </c>
      <c r="C131" s="34" t="s">
        <v>36</v>
      </c>
      <c r="D131" s="34" t="s">
        <v>97</v>
      </c>
      <c r="E131" s="34" t="s">
        <v>98</v>
      </c>
      <c r="F131" s="34" t="s">
        <v>99</v>
      </c>
      <c r="G131" s="34" t="s">
        <v>108</v>
      </c>
      <c r="H131" s="34" t="s">
        <v>101</v>
      </c>
      <c r="I131" s="34" t="s">
        <v>104</v>
      </c>
      <c r="J131" s="34">
        <v>297</v>
      </c>
      <c r="K131" s="34">
        <v>424.71</v>
      </c>
    </row>
    <row r="132" spans="1:11" ht="69" x14ac:dyDescent="0.3">
      <c r="A132" s="33" t="s">
        <v>103</v>
      </c>
      <c r="B132" s="33">
        <v>2020</v>
      </c>
      <c r="C132" s="33" t="s">
        <v>36</v>
      </c>
      <c r="D132" s="33" t="s">
        <v>97</v>
      </c>
      <c r="E132" s="33" t="s">
        <v>98</v>
      </c>
      <c r="F132" s="33" t="s">
        <v>99</v>
      </c>
      <c r="G132" s="33" t="s">
        <v>108</v>
      </c>
      <c r="H132" s="33" t="s">
        <v>101</v>
      </c>
      <c r="I132" s="33" t="s">
        <v>104</v>
      </c>
      <c r="J132" s="33">
        <v>291</v>
      </c>
      <c r="K132" s="33">
        <v>416.13</v>
      </c>
    </row>
    <row r="133" spans="1:11" ht="69" x14ac:dyDescent="0.3">
      <c r="A133" s="34" t="s">
        <v>105</v>
      </c>
      <c r="B133" s="34">
        <v>2020</v>
      </c>
      <c r="C133" s="34" t="s">
        <v>36</v>
      </c>
      <c r="D133" s="34" t="s">
        <v>97</v>
      </c>
      <c r="E133" s="34" t="s">
        <v>98</v>
      </c>
      <c r="F133" s="34" t="s">
        <v>99</v>
      </c>
      <c r="G133" s="34" t="s">
        <v>108</v>
      </c>
      <c r="H133" s="34" t="s">
        <v>101</v>
      </c>
      <c r="I133" s="34" t="s">
        <v>104</v>
      </c>
      <c r="J133" s="34">
        <v>219</v>
      </c>
      <c r="K133" s="34">
        <v>313.17</v>
      </c>
    </row>
    <row r="134" spans="1:11" ht="69" x14ac:dyDescent="0.3">
      <c r="A134" s="33" t="s">
        <v>105</v>
      </c>
      <c r="B134" s="33">
        <v>2020</v>
      </c>
      <c r="C134" s="33" t="s">
        <v>36</v>
      </c>
      <c r="D134" s="33" t="s">
        <v>97</v>
      </c>
      <c r="E134" s="33" t="s">
        <v>98</v>
      </c>
      <c r="F134" s="33" t="s">
        <v>99</v>
      </c>
      <c r="G134" s="33" t="s">
        <v>108</v>
      </c>
      <c r="H134" s="33" t="s">
        <v>101</v>
      </c>
      <c r="I134" s="33" t="s">
        <v>104</v>
      </c>
      <c r="J134" s="33">
        <v>752</v>
      </c>
      <c r="K134" s="33">
        <v>526.24</v>
      </c>
    </row>
    <row r="135" spans="1:11" ht="69" x14ac:dyDescent="0.3">
      <c r="A135" s="34" t="s">
        <v>103</v>
      </c>
      <c r="B135" s="34">
        <v>2020</v>
      </c>
      <c r="C135" s="34" t="s">
        <v>36</v>
      </c>
      <c r="D135" s="34" t="s">
        <v>97</v>
      </c>
      <c r="E135" s="34" t="s">
        <v>98</v>
      </c>
      <c r="F135" s="34" t="s">
        <v>99</v>
      </c>
      <c r="G135" s="34" t="s">
        <v>108</v>
      </c>
      <c r="H135" s="34" t="s">
        <v>101</v>
      </c>
      <c r="I135" s="34" t="s">
        <v>104</v>
      </c>
      <c r="J135" s="34">
        <v>805</v>
      </c>
      <c r="K135" s="34">
        <v>526.24</v>
      </c>
    </row>
    <row r="136" spans="1:11" ht="69" x14ac:dyDescent="0.3">
      <c r="A136" s="33" t="s">
        <v>103</v>
      </c>
      <c r="B136" s="33">
        <v>2020</v>
      </c>
      <c r="C136" s="33" t="s">
        <v>36</v>
      </c>
      <c r="D136" s="33" t="s">
        <v>97</v>
      </c>
      <c r="E136" s="33" t="s">
        <v>98</v>
      </c>
      <c r="F136" s="33" t="s">
        <v>99</v>
      </c>
      <c r="G136" s="33" t="s">
        <v>108</v>
      </c>
      <c r="H136" s="33" t="s">
        <v>101</v>
      </c>
      <c r="I136" s="33" t="s">
        <v>104</v>
      </c>
      <c r="J136" s="33">
        <v>265</v>
      </c>
      <c r="K136" s="33">
        <v>378.95</v>
      </c>
    </row>
    <row r="137" spans="1:11" ht="69" x14ac:dyDescent="0.3">
      <c r="A137" s="34" t="s">
        <v>96</v>
      </c>
      <c r="B137" s="34">
        <v>2020</v>
      </c>
      <c r="C137" s="34" t="s">
        <v>36</v>
      </c>
      <c r="D137" s="34" t="s">
        <v>97</v>
      </c>
      <c r="E137" s="34" t="s">
        <v>98</v>
      </c>
      <c r="F137" s="34" t="s">
        <v>99</v>
      </c>
      <c r="G137" s="34" t="s">
        <v>108</v>
      </c>
      <c r="H137" s="34" t="s">
        <v>101</v>
      </c>
      <c r="I137" s="34" t="s">
        <v>104</v>
      </c>
      <c r="J137" s="34">
        <v>193</v>
      </c>
      <c r="K137" s="34">
        <v>275.99</v>
      </c>
    </row>
    <row r="138" spans="1:11" ht="69" x14ac:dyDescent="0.3">
      <c r="A138" s="33" t="s">
        <v>105</v>
      </c>
      <c r="B138" s="33">
        <v>2020</v>
      </c>
      <c r="C138" s="33" t="s">
        <v>36</v>
      </c>
      <c r="D138" s="33" t="s">
        <v>97</v>
      </c>
      <c r="E138" s="33" t="s">
        <v>98</v>
      </c>
      <c r="F138" s="33" t="s">
        <v>99</v>
      </c>
      <c r="G138" s="33" t="s">
        <v>108</v>
      </c>
      <c r="H138" s="33" t="s">
        <v>101</v>
      </c>
      <c r="I138" s="33" t="s">
        <v>102</v>
      </c>
      <c r="J138" s="33">
        <v>884</v>
      </c>
      <c r="K138" s="33">
        <v>1264.1199999999999</v>
      </c>
    </row>
    <row r="139" spans="1:11" ht="69" x14ac:dyDescent="0.3">
      <c r="A139" s="34" t="s">
        <v>103</v>
      </c>
      <c r="B139" s="34">
        <v>2020</v>
      </c>
      <c r="C139" s="34" t="s">
        <v>36</v>
      </c>
      <c r="D139" s="34" t="s">
        <v>97</v>
      </c>
      <c r="E139" s="34" t="s">
        <v>98</v>
      </c>
      <c r="F139" s="34" t="s">
        <v>99</v>
      </c>
      <c r="G139" s="34" t="s">
        <v>108</v>
      </c>
      <c r="H139" s="34" t="s">
        <v>101</v>
      </c>
      <c r="I139" s="34" t="s">
        <v>102</v>
      </c>
      <c r="J139" s="34">
        <v>885</v>
      </c>
      <c r="K139" s="34">
        <v>1265.55</v>
      </c>
    </row>
    <row r="140" spans="1:11" ht="69" x14ac:dyDescent="0.3">
      <c r="A140" s="33" t="s">
        <v>103</v>
      </c>
      <c r="B140" s="33">
        <v>2020</v>
      </c>
      <c r="C140" s="33" t="s">
        <v>36</v>
      </c>
      <c r="D140" s="33" t="s">
        <v>97</v>
      </c>
      <c r="E140" s="33" t="s">
        <v>98</v>
      </c>
      <c r="F140" s="33" t="s">
        <v>99</v>
      </c>
      <c r="G140" s="33" t="s">
        <v>108</v>
      </c>
      <c r="H140" s="33" t="s">
        <v>101</v>
      </c>
      <c r="I140" s="33" t="s">
        <v>102</v>
      </c>
      <c r="J140" s="33">
        <v>886</v>
      </c>
      <c r="K140" s="33">
        <v>1266.98</v>
      </c>
    </row>
    <row r="141" spans="1:11" ht="69" x14ac:dyDescent="0.3">
      <c r="A141" s="34" t="s">
        <v>103</v>
      </c>
      <c r="B141" s="34">
        <v>2020</v>
      </c>
      <c r="C141" s="34" t="s">
        <v>36</v>
      </c>
      <c r="D141" s="34" t="s">
        <v>97</v>
      </c>
      <c r="E141" s="34" t="s">
        <v>98</v>
      </c>
      <c r="F141" s="34" t="s">
        <v>99</v>
      </c>
      <c r="G141" s="34" t="s">
        <v>108</v>
      </c>
      <c r="H141" s="34" t="s">
        <v>101</v>
      </c>
      <c r="I141" s="34" t="s">
        <v>104</v>
      </c>
      <c r="J141" s="34">
        <v>221</v>
      </c>
      <c r="K141" s="34">
        <v>316.02999999999997</v>
      </c>
    </row>
    <row r="142" spans="1:11" ht="69" x14ac:dyDescent="0.3">
      <c r="A142" s="33" t="s">
        <v>103</v>
      </c>
      <c r="B142" s="33">
        <v>2020</v>
      </c>
      <c r="C142" s="33" t="s">
        <v>36</v>
      </c>
      <c r="D142" s="33" t="s">
        <v>97</v>
      </c>
      <c r="E142" s="33" t="s">
        <v>98</v>
      </c>
      <c r="F142" s="33" t="s">
        <v>99</v>
      </c>
      <c r="G142" s="33" t="s">
        <v>108</v>
      </c>
      <c r="H142" s="33" t="s">
        <v>101</v>
      </c>
      <c r="I142" s="33" t="s">
        <v>104</v>
      </c>
      <c r="J142" s="33">
        <v>269</v>
      </c>
      <c r="K142" s="33">
        <v>384.67</v>
      </c>
    </row>
    <row r="143" spans="1:11" ht="69" x14ac:dyDescent="0.3">
      <c r="A143" s="34" t="s">
        <v>103</v>
      </c>
      <c r="B143" s="34">
        <v>2020</v>
      </c>
      <c r="C143" s="34" t="s">
        <v>36</v>
      </c>
      <c r="D143" s="34" t="s">
        <v>97</v>
      </c>
      <c r="E143" s="34" t="s">
        <v>98</v>
      </c>
      <c r="F143" s="34" t="s">
        <v>99</v>
      </c>
      <c r="G143" s="34" t="s">
        <v>108</v>
      </c>
      <c r="H143" s="34" t="s">
        <v>101</v>
      </c>
      <c r="I143" s="34" t="s">
        <v>104</v>
      </c>
      <c r="J143" s="34">
        <v>775</v>
      </c>
      <c r="K143" s="34">
        <v>1108.25</v>
      </c>
    </row>
    <row r="144" spans="1:11" ht="69" x14ac:dyDescent="0.3">
      <c r="A144" s="33" t="s">
        <v>96</v>
      </c>
      <c r="B144" s="33">
        <v>2020</v>
      </c>
      <c r="C144" s="33" t="s">
        <v>35</v>
      </c>
      <c r="D144" s="33" t="s">
        <v>97</v>
      </c>
      <c r="E144" s="33" t="s">
        <v>98</v>
      </c>
      <c r="F144" s="33" t="s">
        <v>99</v>
      </c>
      <c r="G144" s="33" t="s">
        <v>108</v>
      </c>
      <c r="H144" s="33" t="s">
        <v>101</v>
      </c>
      <c r="I144" s="33" t="s">
        <v>102</v>
      </c>
      <c r="J144" s="33">
        <v>320</v>
      </c>
      <c r="K144" s="33">
        <v>457.6</v>
      </c>
    </row>
    <row r="145" spans="1:11" ht="69" x14ac:dyDescent="0.3">
      <c r="A145" s="34" t="s">
        <v>103</v>
      </c>
      <c r="B145" s="34">
        <v>2020</v>
      </c>
      <c r="C145" s="34" t="s">
        <v>35</v>
      </c>
      <c r="D145" s="34" t="s">
        <v>97</v>
      </c>
      <c r="E145" s="34" t="s">
        <v>98</v>
      </c>
      <c r="F145" s="34" t="s">
        <v>99</v>
      </c>
      <c r="G145" s="34" t="s">
        <v>108</v>
      </c>
      <c r="H145" s="34" t="s">
        <v>101</v>
      </c>
      <c r="I145" s="34" t="s">
        <v>102</v>
      </c>
      <c r="J145" s="34">
        <v>314</v>
      </c>
      <c r="K145" s="34">
        <v>449.02</v>
      </c>
    </row>
    <row r="146" spans="1:11" ht="69" x14ac:dyDescent="0.3">
      <c r="A146" s="33" t="s">
        <v>96</v>
      </c>
      <c r="B146" s="33">
        <v>2020</v>
      </c>
      <c r="C146" s="33" t="s">
        <v>35</v>
      </c>
      <c r="D146" s="33" t="s">
        <v>97</v>
      </c>
      <c r="E146" s="33" t="s">
        <v>98</v>
      </c>
      <c r="F146" s="33" t="s">
        <v>99</v>
      </c>
      <c r="G146" s="33" t="s">
        <v>108</v>
      </c>
      <c r="H146" s="33" t="s">
        <v>101</v>
      </c>
      <c r="I146" s="33" t="s">
        <v>102</v>
      </c>
      <c r="J146" s="33">
        <v>308</v>
      </c>
      <c r="K146" s="33">
        <v>440.44</v>
      </c>
    </row>
    <row r="147" spans="1:11" ht="69" x14ac:dyDescent="0.3">
      <c r="A147" s="34" t="s">
        <v>103</v>
      </c>
      <c r="B147" s="34">
        <v>2020</v>
      </c>
      <c r="C147" s="34" t="s">
        <v>35</v>
      </c>
      <c r="D147" s="34" t="s">
        <v>97</v>
      </c>
      <c r="E147" s="34" t="s">
        <v>98</v>
      </c>
      <c r="F147" s="34" t="s">
        <v>99</v>
      </c>
      <c r="G147" s="34" t="s">
        <v>108</v>
      </c>
      <c r="H147" s="34" t="s">
        <v>101</v>
      </c>
      <c r="I147" s="34" t="s">
        <v>104</v>
      </c>
      <c r="J147" s="34">
        <v>224</v>
      </c>
      <c r="K147" s="34">
        <v>320.32</v>
      </c>
    </row>
    <row r="148" spans="1:11" ht="69" x14ac:dyDescent="0.3">
      <c r="A148" s="33" t="s">
        <v>96</v>
      </c>
      <c r="B148" s="33">
        <v>2020</v>
      </c>
      <c r="C148" s="33" t="s">
        <v>35</v>
      </c>
      <c r="D148" s="33" t="s">
        <v>97</v>
      </c>
      <c r="E148" s="33" t="s">
        <v>98</v>
      </c>
      <c r="F148" s="33" t="s">
        <v>99</v>
      </c>
      <c r="G148" s="33" t="s">
        <v>108</v>
      </c>
      <c r="H148" s="33" t="s">
        <v>101</v>
      </c>
      <c r="I148" s="33" t="s">
        <v>104</v>
      </c>
      <c r="J148" s="33">
        <v>272</v>
      </c>
      <c r="K148" s="33">
        <v>388.96</v>
      </c>
    </row>
    <row r="149" spans="1:11" ht="69" x14ac:dyDescent="0.3">
      <c r="A149" s="34" t="s">
        <v>105</v>
      </c>
      <c r="B149" s="34">
        <v>2020</v>
      </c>
      <c r="C149" s="34" t="s">
        <v>35</v>
      </c>
      <c r="D149" s="34" t="s">
        <v>97</v>
      </c>
      <c r="E149" s="34" t="s">
        <v>98</v>
      </c>
      <c r="F149" s="34" t="s">
        <v>99</v>
      </c>
      <c r="G149" s="34" t="s">
        <v>108</v>
      </c>
      <c r="H149" s="34" t="s">
        <v>101</v>
      </c>
      <c r="I149" s="34" t="s">
        <v>104</v>
      </c>
      <c r="J149" s="34">
        <v>200</v>
      </c>
      <c r="K149" s="34">
        <v>286</v>
      </c>
    </row>
    <row r="150" spans="1:11" ht="69" x14ac:dyDescent="0.3">
      <c r="A150" s="33" t="s">
        <v>103</v>
      </c>
      <c r="B150" s="33">
        <v>2020</v>
      </c>
      <c r="C150" s="33" t="s">
        <v>35</v>
      </c>
      <c r="D150" s="33" t="s">
        <v>97</v>
      </c>
      <c r="E150" s="33" t="s">
        <v>98</v>
      </c>
      <c r="F150" s="33" t="s">
        <v>99</v>
      </c>
      <c r="G150" s="33" t="s">
        <v>108</v>
      </c>
      <c r="H150" s="33" t="s">
        <v>101</v>
      </c>
      <c r="I150" s="33" t="s">
        <v>104</v>
      </c>
      <c r="J150" s="33">
        <v>226</v>
      </c>
      <c r="K150" s="33">
        <v>323.18</v>
      </c>
    </row>
    <row r="151" spans="1:11" ht="69" x14ac:dyDescent="0.3">
      <c r="A151" s="34" t="s">
        <v>103</v>
      </c>
      <c r="B151" s="34">
        <v>2020</v>
      </c>
      <c r="C151" s="34" t="s">
        <v>35</v>
      </c>
      <c r="D151" s="34" t="s">
        <v>97</v>
      </c>
      <c r="E151" s="34" t="s">
        <v>98</v>
      </c>
      <c r="F151" s="34" t="s">
        <v>99</v>
      </c>
      <c r="G151" s="34" t="s">
        <v>108</v>
      </c>
      <c r="H151" s="34" t="s">
        <v>101</v>
      </c>
      <c r="I151" s="34" t="s">
        <v>104</v>
      </c>
      <c r="J151" s="34">
        <v>274</v>
      </c>
      <c r="K151" s="34">
        <v>391.82</v>
      </c>
    </row>
    <row r="152" spans="1:11" ht="69" x14ac:dyDescent="0.3">
      <c r="A152" s="33" t="s">
        <v>103</v>
      </c>
      <c r="B152" s="33">
        <v>2020</v>
      </c>
      <c r="C152" s="33" t="s">
        <v>35</v>
      </c>
      <c r="D152" s="33" t="s">
        <v>97</v>
      </c>
      <c r="E152" s="33" t="s">
        <v>98</v>
      </c>
      <c r="F152" s="33" t="s">
        <v>99</v>
      </c>
      <c r="G152" s="33" t="s">
        <v>108</v>
      </c>
      <c r="H152" s="33" t="s">
        <v>101</v>
      </c>
      <c r="I152" s="33" t="s">
        <v>104</v>
      </c>
      <c r="J152" s="33">
        <v>196</v>
      </c>
      <c r="K152" s="33">
        <v>280.27999999999997</v>
      </c>
    </row>
    <row r="153" spans="1:11" ht="69" x14ac:dyDescent="0.3">
      <c r="A153" s="34" t="s">
        <v>96</v>
      </c>
      <c r="B153" s="34">
        <v>2020</v>
      </c>
      <c r="C153" s="34" t="s">
        <v>35</v>
      </c>
      <c r="D153" s="34" t="s">
        <v>97</v>
      </c>
      <c r="E153" s="34" t="s">
        <v>98</v>
      </c>
      <c r="F153" s="34" t="s">
        <v>99</v>
      </c>
      <c r="G153" s="34" t="s">
        <v>108</v>
      </c>
      <c r="H153" s="34" t="s">
        <v>101</v>
      </c>
      <c r="I153" s="34" t="s">
        <v>104</v>
      </c>
      <c r="J153" s="34">
        <v>318</v>
      </c>
      <c r="K153" s="34">
        <v>526.24</v>
      </c>
    </row>
    <row r="154" spans="1:11" ht="69" x14ac:dyDescent="0.3">
      <c r="A154" s="33" t="s">
        <v>107</v>
      </c>
      <c r="B154" s="33">
        <v>2020</v>
      </c>
      <c r="C154" s="33" t="s">
        <v>35</v>
      </c>
      <c r="D154" s="33" t="s">
        <v>97</v>
      </c>
      <c r="E154" s="33" t="s">
        <v>98</v>
      </c>
      <c r="F154" s="33" t="s">
        <v>99</v>
      </c>
      <c r="G154" s="33" t="s">
        <v>108</v>
      </c>
      <c r="H154" s="33" t="s">
        <v>101</v>
      </c>
      <c r="I154" s="33" t="s">
        <v>104</v>
      </c>
      <c r="J154" s="33">
        <v>312</v>
      </c>
      <c r="K154" s="33">
        <v>526.24</v>
      </c>
    </row>
    <row r="155" spans="1:11" ht="69" x14ac:dyDescent="0.3">
      <c r="A155" s="34" t="s">
        <v>105</v>
      </c>
      <c r="B155" s="34">
        <v>2020</v>
      </c>
      <c r="C155" s="34" t="s">
        <v>35</v>
      </c>
      <c r="D155" s="34" t="s">
        <v>97</v>
      </c>
      <c r="E155" s="34" t="s">
        <v>98</v>
      </c>
      <c r="F155" s="34" t="s">
        <v>99</v>
      </c>
      <c r="G155" s="34" t="s">
        <v>108</v>
      </c>
      <c r="H155" s="34" t="s">
        <v>101</v>
      </c>
      <c r="I155" s="34" t="s">
        <v>104</v>
      </c>
      <c r="J155" s="34">
        <v>712</v>
      </c>
      <c r="K155" s="34">
        <v>1018.16</v>
      </c>
    </row>
    <row r="156" spans="1:11" ht="69" x14ac:dyDescent="0.3">
      <c r="A156" s="33" t="s">
        <v>96</v>
      </c>
      <c r="B156" s="33">
        <v>2020</v>
      </c>
      <c r="C156" s="33" t="s">
        <v>35</v>
      </c>
      <c r="D156" s="33" t="s">
        <v>97</v>
      </c>
      <c r="E156" s="33" t="s">
        <v>98</v>
      </c>
      <c r="F156" s="33" t="s">
        <v>99</v>
      </c>
      <c r="G156" s="33" t="s">
        <v>108</v>
      </c>
      <c r="H156" s="33" t="s">
        <v>101</v>
      </c>
      <c r="I156" s="33" t="s">
        <v>104</v>
      </c>
      <c r="J156" s="33">
        <v>765</v>
      </c>
      <c r="K156" s="33">
        <v>1093.95</v>
      </c>
    </row>
    <row r="157" spans="1:11" ht="69" x14ac:dyDescent="0.3">
      <c r="A157" s="34" t="s">
        <v>103</v>
      </c>
      <c r="B157" s="34">
        <v>2020</v>
      </c>
      <c r="C157" s="34" t="s">
        <v>35</v>
      </c>
      <c r="D157" s="34" t="s">
        <v>97</v>
      </c>
      <c r="E157" s="34" t="s">
        <v>98</v>
      </c>
      <c r="F157" s="34" t="s">
        <v>99</v>
      </c>
      <c r="G157" s="34" t="s">
        <v>108</v>
      </c>
      <c r="H157" s="34" t="s">
        <v>101</v>
      </c>
      <c r="I157" s="34" t="s">
        <v>102</v>
      </c>
      <c r="J157" s="34">
        <v>321</v>
      </c>
      <c r="K157" s="34">
        <v>459.03</v>
      </c>
    </row>
    <row r="158" spans="1:11" ht="69" x14ac:dyDescent="0.3">
      <c r="A158" s="33" t="s">
        <v>96</v>
      </c>
      <c r="B158" s="33">
        <v>2020</v>
      </c>
      <c r="C158" s="33" t="s">
        <v>35</v>
      </c>
      <c r="D158" s="33" t="s">
        <v>97</v>
      </c>
      <c r="E158" s="33" t="s">
        <v>98</v>
      </c>
      <c r="F158" s="33" t="s">
        <v>99</v>
      </c>
      <c r="G158" s="33" t="s">
        <v>108</v>
      </c>
      <c r="H158" s="33" t="s">
        <v>101</v>
      </c>
      <c r="I158" s="33" t="s">
        <v>104</v>
      </c>
      <c r="J158" s="33">
        <v>315</v>
      </c>
      <c r="K158" s="33">
        <v>450.45</v>
      </c>
    </row>
    <row r="159" spans="1:11" ht="69" x14ac:dyDescent="0.3">
      <c r="A159" s="34" t="s">
        <v>105</v>
      </c>
      <c r="B159" s="34">
        <v>2020</v>
      </c>
      <c r="C159" s="34" t="s">
        <v>35</v>
      </c>
      <c r="D159" s="34" t="s">
        <v>97</v>
      </c>
      <c r="E159" s="34" t="s">
        <v>98</v>
      </c>
      <c r="F159" s="34" t="s">
        <v>99</v>
      </c>
      <c r="G159" s="34" t="s">
        <v>108</v>
      </c>
      <c r="H159" s="34" t="s">
        <v>101</v>
      </c>
      <c r="I159" s="34" t="s">
        <v>104</v>
      </c>
      <c r="J159" s="34">
        <v>309</v>
      </c>
      <c r="K159" s="34">
        <v>441.87</v>
      </c>
    </row>
    <row r="160" spans="1:11" ht="69" x14ac:dyDescent="0.3">
      <c r="A160" s="33" t="s">
        <v>96</v>
      </c>
      <c r="B160" s="33">
        <v>2020</v>
      </c>
      <c r="C160" s="33" t="s">
        <v>35</v>
      </c>
      <c r="D160" s="33" t="s">
        <v>97</v>
      </c>
      <c r="E160" s="33" t="s">
        <v>98</v>
      </c>
      <c r="F160" s="33" t="s">
        <v>99</v>
      </c>
      <c r="G160" s="33" t="s">
        <v>108</v>
      </c>
      <c r="H160" s="33" t="s">
        <v>101</v>
      </c>
      <c r="I160" s="33" t="s">
        <v>104</v>
      </c>
      <c r="J160" s="33">
        <v>225</v>
      </c>
      <c r="K160" s="33">
        <v>321.75</v>
      </c>
    </row>
    <row r="161" spans="1:11" ht="69" x14ac:dyDescent="0.3">
      <c r="A161" s="34" t="s">
        <v>96</v>
      </c>
      <c r="B161" s="34">
        <v>2020</v>
      </c>
      <c r="C161" s="34" t="s">
        <v>35</v>
      </c>
      <c r="D161" s="34" t="s">
        <v>97</v>
      </c>
      <c r="E161" s="34" t="s">
        <v>98</v>
      </c>
      <c r="F161" s="34" t="s">
        <v>99</v>
      </c>
      <c r="G161" s="34" t="s">
        <v>108</v>
      </c>
      <c r="H161" s="34" t="s">
        <v>101</v>
      </c>
      <c r="I161" s="34" t="s">
        <v>104</v>
      </c>
      <c r="J161" s="34">
        <v>751</v>
      </c>
      <c r="K161" s="34">
        <v>526.24</v>
      </c>
    </row>
    <row r="162" spans="1:11" ht="69" x14ac:dyDescent="0.3">
      <c r="A162" s="33" t="s">
        <v>103</v>
      </c>
      <c r="B162" s="33">
        <v>2020</v>
      </c>
      <c r="C162" s="33" t="s">
        <v>35</v>
      </c>
      <c r="D162" s="33" t="s">
        <v>97</v>
      </c>
      <c r="E162" s="33" t="s">
        <v>98</v>
      </c>
      <c r="F162" s="33" t="s">
        <v>99</v>
      </c>
      <c r="G162" s="33" t="s">
        <v>108</v>
      </c>
      <c r="H162" s="33" t="s">
        <v>101</v>
      </c>
      <c r="I162" s="33" t="s">
        <v>104</v>
      </c>
      <c r="J162" s="33">
        <v>223</v>
      </c>
      <c r="K162" s="33">
        <v>318.89</v>
      </c>
    </row>
    <row r="163" spans="1:11" ht="69" x14ac:dyDescent="0.3">
      <c r="A163" s="34" t="s">
        <v>107</v>
      </c>
      <c r="B163" s="34">
        <v>2020</v>
      </c>
      <c r="C163" s="34" t="s">
        <v>35</v>
      </c>
      <c r="D163" s="34" t="s">
        <v>97</v>
      </c>
      <c r="E163" s="34" t="s">
        <v>98</v>
      </c>
      <c r="F163" s="34" t="s">
        <v>99</v>
      </c>
      <c r="G163" s="34" t="s">
        <v>108</v>
      </c>
      <c r="H163" s="34" t="s">
        <v>101</v>
      </c>
      <c r="I163" s="34" t="s">
        <v>104</v>
      </c>
      <c r="J163" s="34">
        <v>271</v>
      </c>
      <c r="K163" s="34">
        <v>387.53</v>
      </c>
    </row>
    <row r="164" spans="1:11" ht="69" x14ac:dyDescent="0.3">
      <c r="A164" s="33" t="s">
        <v>103</v>
      </c>
      <c r="B164" s="33">
        <v>2020</v>
      </c>
      <c r="C164" s="33" t="s">
        <v>35</v>
      </c>
      <c r="D164" s="33" t="s">
        <v>97</v>
      </c>
      <c r="E164" s="33" t="s">
        <v>98</v>
      </c>
      <c r="F164" s="33" t="s">
        <v>99</v>
      </c>
      <c r="G164" s="33" t="s">
        <v>108</v>
      </c>
      <c r="H164" s="33" t="s">
        <v>101</v>
      </c>
      <c r="I164" s="33" t="s">
        <v>104</v>
      </c>
      <c r="J164" s="33">
        <v>199</v>
      </c>
      <c r="K164" s="33">
        <v>284.57</v>
      </c>
    </row>
    <row r="165" spans="1:11" ht="69" x14ac:dyDescent="0.3">
      <c r="A165" s="34" t="s">
        <v>105</v>
      </c>
      <c r="B165" s="34">
        <v>2020</v>
      </c>
      <c r="C165" s="34" t="s">
        <v>35</v>
      </c>
      <c r="D165" s="34" t="s">
        <v>97</v>
      </c>
      <c r="E165" s="34" t="s">
        <v>98</v>
      </c>
      <c r="F165" s="34" t="s">
        <v>99</v>
      </c>
      <c r="G165" s="34" t="s">
        <v>108</v>
      </c>
      <c r="H165" s="34" t="s">
        <v>101</v>
      </c>
      <c r="I165" s="34" t="s">
        <v>102</v>
      </c>
      <c r="J165" s="34">
        <v>882</v>
      </c>
      <c r="K165" s="34">
        <v>1261.26</v>
      </c>
    </row>
    <row r="166" spans="1:11" ht="69" x14ac:dyDescent="0.3">
      <c r="A166" s="33" t="s">
        <v>96</v>
      </c>
      <c r="B166" s="33">
        <v>2020</v>
      </c>
      <c r="C166" s="33" t="s">
        <v>35</v>
      </c>
      <c r="D166" s="33" t="s">
        <v>97</v>
      </c>
      <c r="E166" s="33" t="s">
        <v>98</v>
      </c>
      <c r="F166" s="33" t="s">
        <v>99</v>
      </c>
      <c r="G166" s="33" t="s">
        <v>108</v>
      </c>
      <c r="H166" s="33" t="s">
        <v>101</v>
      </c>
      <c r="I166" s="33" t="s">
        <v>102</v>
      </c>
      <c r="J166" s="33">
        <v>883</v>
      </c>
      <c r="K166" s="33">
        <v>1262.69</v>
      </c>
    </row>
    <row r="167" spans="1:11" ht="69" x14ac:dyDescent="0.3">
      <c r="A167" s="34" t="s">
        <v>105</v>
      </c>
      <c r="B167" s="34">
        <v>2020</v>
      </c>
      <c r="C167" s="34" t="s">
        <v>35</v>
      </c>
      <c r="D167" s="34" t="s">
        <v>97</v>
      </c>
      <c r="E167" s="34" t="s">
        <v>98</v>
      </c>
      <c r="F167" s="34" t="s">
        <v>99</v>
      </c>
      <c r="G167" s="34" t="s">
        <v>108</v>
      </c>
      <c r="H167" s="34" t="s">
        <v>101</v>
      </c>
      <c r="I167" s="34" t="s">
        <v>104</v>
      </c>
      <c r="J167" s="34">
        <v>227</v>
      </c>
      <c r="K167" s="34">
        <v>324.61</v>
      </c>
    </row>
    <row r="168" spans="1:11" ht="69" x14ac:dyDescent="0.3">
      <c r="A168" s="33" t="s">
        <v>103</v>
      </c>
      <c r="B168" s="33">
        <v>2020</v>
      </c>
      <c r="C168" s="33" t="s">
        <v>35</v>
      </c>
      <c r="D168" s="33" t="s">
        <v>97</v>
      </c>
      <c r="E168" s="33" t="s">
        <v>98</v>
      </c>
      <c r="F168" s="33" t="s">
        <v>99</v>
      </c>
      <c r="G168" s="33" t="s">
        <v>108</v>
      </c>
      <c r="H168" s="33" t="s">
        <v>101</v>
      </c>
      <c r="I168" s="33" t="s">
        <v>104</v>
      </c>
      <c r="J168" s="33">
        <v>774</v>
      </c>
      <c r="K168" s="33">
        <v>1106.82</v>
      </c>
    </row>
    <row r="169" spans="1:11" ht="69" x14ac:dyDescent="0.3">
      <c r="A169" s="34" t="s">
        <v>105</v>
      </c>
      <c r="B169" s="34">
        <v>2020</v>
      </c>
      <c r="C169" s="34" t="s">
        <v>31</v>
      </c>
      <c r="D169" s="34" t="s">
        <v>97</v>
      </c>
      <c r="E169" s="34" t="s">
        <v>98</v>
      </c>
      <c r="F169" s="34" t="s">
        <v>99</v>
      </c>
      <c r="G169" s="34" t="s">
        <v>108</v>
      </c>
      <c r="H169" s="34" t="s">
        <v>101</v>
      </c>
      <c r="I169" s="34" t="s">
        <v>104</v>
      </c>
      <c r="J169" s="34">
        <v>368</v>
      </c>
      <c r="K169" s="34">
        <v>526.24</v>
      </c>
    </row>
    <row r="170" spans="1:11" ht="69" x14ac:dyDescent="0.3">
      <c r="A170" s="33" t="s">
        <v>105</v>
      </c>
      <c r="B170" s="33">
        <v>2020</v>
      </c>
      <c r="C170" s="33" t="s">
        <v>31</v>
      </c>
      <c r="D170" s="33" t="s">
        <v>97</v>
      </c>
      <c r="E170" s="33" t="s">
        <v>98</v>
      </c>
      <c r="F170" s="33" t="s">
        <v>99</v>
      </c>
      <c r="G170" s="33" t="s">
        <v>108</v>
      </c>
      <c r="H170" s="33" t="s">
        <v>101</v>
      </c>
      <c r="I170" s="33" t="s">
        <v>102</v>
      </c>
      <c r="J170" s="33">
        <v>362</v>
      </c>
      <c r="K170" s="33">
        <v>517.66</v>
      </c>
    </row>
    <row r="171" spans="1:11" ht="69" x14ac:dyDescent="0.3">
      <c r="A171" s="34" t="s">
        <v>105</v>
      </c>
      <c r="B171" s="34">
        <v>2020</v>
      </c>
      <c r="C171" s="34" t="s">
        <v>31</v>
      </c>
      <c r="D171" s="34" t="s">
        <v>97</v>
      </c>
      <c r="E171" s="34" t="s">
        <v>98</v>
      </c>
      <c r="F171" s="34" t="s">
        <v>99</v>
      </c>
      <c r="G171" s="34" t="s">
        <v>108</v>
      </c>
      <c r="H171" s="34" t="s">
        <v>101</v>
      </c>
      <c r="I171" s="34" t="s">
        <v>102</v>
      </c>
      <c r="J171" s="34">
        <v>356</v>
      </c>
      <c r="K171" s="34">
        <v>509.08</v>
      </c>
    </row>
    <row r="172" spans="1:11" ht="69" x14ac:dyDescent="0.3">
      <c r="A172" s="33" t="s">
        <v>106</v>
      </c>
      <c r="B172" s="33">
        <v>2020</v>
      </c>
      <c r="C172" s="33" t="s">
        <v>31</v>
      </c>
      <c r="D172" s="33" t="s">
        <v>97</v>
      </c>
      <c r="E172" s="33" t="s">
        <v>98</v>
      </c>
      <c r="F172" s="33" t="s">
        <v>99</v>
      </c>
      <c r="G172" s="33" t="s">
        <v>108</v>
      </c>
      <c r="H172" s="33" t="s">
        <v>101</v>
      </c>
      <c r="I172" s="33" t="s">
        <v>104</v>
      </c>
      <c r="J172" s="33">
        <v>242</v>
      </c>
      <c r="K172" s="33">
        <v>346.06</v>
      </c>
    </row>
    <row r="173" spans="1:11" ht="69" x14ac:dyDescent="0.3">
      <c r="A173" s="34" t="s">
        <v>96</v>
      </c>
      <c r="B173" s="34">
        <v>2020</v>
      </c>
      <c r="C173" s="34" t="s">
        <v>31</v>
      </c>
      <c r="D173" s="34" t="s">
        <v>97</v>
      </c>
      <c r="E173" s="34" t="s">
        <v>98</v>
      </c>
      <c r="F173" s="34" t="s">
        <v>99</v>
      </c>
      <c r="G173" s="34" t="s">
        <v>108</v>
      </c>
      <c r="H173" s="34" t="s">
        <v>101</v>
      </c>
      <c r="I173" s="34" t="s">
        <v>104</v>
      </c>
      <c r="J173" s="34">
        <v>290</v>
      </c>
      <c r="K173" s="34">
        <v>414.7</v>
      </c>
    </row>
    <row r="174" spans="1:11" ht="69" x14ac:dyDescent="0.3">
      <c r="A174" s="33" t="s">
        <v>103</v>
      </c>
      <c r="B174" s="33">
        <v>2020</v>
      </c>
      <c r="C174" s="33" t="s">
        <v>31</v>
      </c>
      <c r="D174" s="33" t="s">
        <v>97</v>
      </c>
      <c r="E174" s="33" t="s">
        <v>98</v>
      </c>
      <c r="F174" s="33" t="s">
        <v>99</v>
      </c>
      <c r="G174" s="33" t="s">
        <v>108</v>
      </c>
      <c r="H174" s="33" t="s">
        <v>101</v>
      </c>
      <c r="I174" s="33" t="s">
        <v>104</v>
      </c>
      <c r="J174" s="33">
        <v>212</v>
      </c>
      <c r="K174" s="33">
        <v>303.16000000000003</v>
      </c>
    </row>
    <row r="175" spans="1:11" ht="69" x14ac:dyDescent="0.3">
      <c r="A175" s="34" t="s">
        <v>107</v>
      </c>
      <c r="B175" s="34">
        <v>2020</v>
      </c>
      <c r="C175" s="34" t="s">
        <v>31</v>
      </c>
      <c r="D175" s="34" t="s">
        <v>97</v>
      </c>
      <c r="E175" s="34" t="s">
        <v>98</v>
      </c>
      <c r="F175" s="34" t="s">
        <v>99</v>
      </c>
      <c r="G175" s="34" t="s">
        <v>108</v>
      </c>
      <c r="H175" s="34" t="s">
        <v>101</v>
      </c>
      <c r="I175" s="34" t="s">
        <v>104</v>
      </c>
      <c r="J175" s="34">
        <v>286</v>
      </c>
      <c r="K175" s="34">
        <v>408.98</v>
      </c>
    </row>
    <row r="176" spans="1:11" ht="69" x14ac:dyDescent="0.3">
      <c r="A176" s="33" t="s">
        <v>106</v>
      </c>
      <c r="B176" s="33">
        <v>2020</v>
      </c>
      <c r="C176" s="33" t="s">
        <v>31</v>
      </c>
      <c r="D176" s="33" t="s">
        <v>97</v>
      </c>
      <c r="E176" s="33" t="s">
        <v>98</v>
      </c>
      <c r="F176" s="33" t="s">
        <v>99</v>
      </c>
      <c r="G176" s="33" t="s">
        <v>108</v>
      </c>
      <c r="H176" s="33" t="s">
        <v>101</v>
      </c>
      <c r="I176" s="33" t="s">
        <v>104</v>
      </c>
      <c r="J176" s="33">
        <v>214</v>
      </c>
      <c r="K176" s="33">
        <v>306.02</v>
      </c>
    </row>
    <row r="177" spans="1:11" ht="69" x14ac:dyDescent="0.3">
      <c r="A177" s="34" t="s">
        <v>103</v>
      </c>
      <c r="B177" s="34">
        <v>2020</v>
      </c>
      <c r="C177" s="34" t="s">
        <v>31</v>
      </c>
      <c r="D177" s="34" t="s">
        <v>97</v>
      </c>
      <c r="E177" s="34" t="s">
        <v>98</v>
      </c>
      <c r="F177" s="34" t="s">
        <v>99</v>
      </c>
      <c r="G177" s="34" t="s">
        <v>108</v>
      </c>
      <c r="H177" s="34" t="s">
        <v>101</v>
      </c>
      <c r="I177" s="34" t="s">
        <v>104</v>
      </c>
      <c r="J177" s="34">
        <v>366</v>
      </c>
      <c r="K177" s="34">
        <v>526.24</v>
      </c>
    </row>
    <row r="178" spans="1:11" ht="69" x14ac:dyDescent="0.3">
      <c r="A178" s="33" t="s">
        <v>103</v>
      </c>
      <c r="B178" s="33">
        <v>2020</v>
      </c>
      <c r="C178" s="33" t="s">
        <v>31</v>
      </c>
      <c r="D178" s="33" t="s">
        <v>97</v>
      </c>
      <c r="E178" s="33" t="s">
        <v>98</v>
      </c>
      <c r="F178" s="33" t="s">
        <v>99</v>
      </c>
      <c r="G178" s="33" t="s">
        <v>108</v>
      </c>
      <c r="H178" s="33" t="s">
        <v>101</v>
      </c>
      <c r="I178" s="33" t="s">
        <v>102</v>
      </c>
      <c r="J178" s="33">
        <v>360</v>
      </c>
      <c r="K178" s="33">
        <v>526.24</v>
      </c>
    </row>
    <row r="179" spans="1:11" ht="69" x14ac:dyDescent="0.3">
      <c r="A179" s="34" t="s">
        <v>105</v>
      </c>
      <c r="B179" s="34">
        <v>2020</v>
      </c>
      <c r="C179" s="34" t="s">
        <v>31</v>
      </c>
      <c r="D179" s="34" t="s">
        <v>97</v>
      </c>
      <c r="E179" s="34" t="s">
        <v>98</v>
      </c>
      <c r="F179" s="34" t="s">
        <v>99</v>
      </c>
      <c r="G179" s="34" t="s">
        <v>108</v>
      </c>
      <c r="H179" s="34" t="s">
        <v>101</v>
      </c>
      <c r="I179" s="34" t="s">
        <v>104</v>
      </c>
      <c r="J179" s="34">
        <v>676</v>
      </c>
      <c r="K179" s="34">
        <v>966.68</v>
      </c>
    </row>
    <row r="180" spans="1:11" ht="69" x14ac:dyDescent="0.3">
      <c r="A180" s="33" t="s">
        <v>105</v>
      </c>
      <c r="B180" s="33">
        <v>2020</v>
      </c>
      <c r="C180" s="33" t="s">
        <v>31</v>
      </c>
      <c r="D180" s="33" t="s">
        <v>97</v>
      </c>
      <c r="E180" s="33" t="s">
        <v>98</v>
      </c>
      <c r="F180" s="33" t="s">
        <v>99</v>
      </c>
      <c r="G180" s="33" t="s">
        <v>108</v>
      </c>
      <c r="H180" s="33" t="s">
        <v>101</v>
      </c>
      <c r="I180" s="33" t="s">
        <v>104</v>
      </c>
      <c r="J180" s="33">
        <v>709</v>
      </c>
      <c r="K180" s="33">
        <v>1013.87</v>
      </c>
    </row>
    <row r="181" spans="1:11" ht="69" x14ac:dyDescent="0.3">
      <c r="A181" s="34" t="s">
        <v>96</v>
      </c>
      <c r="B181" s="34">
        <v>2020</v>
      </c>
      <c r="C181" s="34" t="s">
        <v>31</v>
      </c>
      <c r="D181" s="34" t="s">
        <v>97</v>
      </c>
      <c r="E181" s="34" t="s">
        <v>98</v>
      </c>
      <c r="F181" s="34" t="s">
        <v>99</v>
      </c>
      <c r="G181" s="34" t="s">
        <v>108</v>
      </c>
      <c r="H181" s="34" t="s">
        <v>101</v>
      </c>
      <c r="I181" s="34" t="s">
        <v>104</v>
      </c>
      <c r="J181" s="34">
        <v>762</v>
      </c>
      <c r="K181" s="34">
        <v>1089.6600000000001</v>
      </c>
    </row>
    <row r="182" spans="1:11" ht="69" x14ac:dyDescent="0.3">
      <c r="A182" s="33" t="s">
        <v>96</v>
      </c>
      <c r="B182" s="33">
        <v>2020</v>
      </c>
      <c r="C182" s="33" t="s">
        <v>31</v>
      </c>
      <c r="D182" s="33" t="s">
        <v>97</v>
      </c>
      <c r="E182" s="33" t="s">
        <v>98</v>
      </c>
      <c r="F182" s="33" t="s">
        <v>99</v>
      </c>
      <c r="G182" s="33" t="s">
        <v>108</v>
      </c>
      <c r="H182" s="33" t="s">
        <v>101</v>
      </c>
      <c r="I182" s="33" t="s">
        <v>104</v>
      </c>
      <c r="J182" s="33">
        <v>369</v>
      </c>
      <c r="K182" s="33">
        <v>527.66999999999996</v>
      </c>
    </row>
    <row r="183" spans="1:11" ht="69" x14ac:dyDescent="0.3">
      <c r="A183" s="34" t="s">
        <v>105</v>
      </c>
      <c r="B183" s="34">
        <v>2020</v>
      </c>
      <c r="C183" s="34" t="s">
        <v>31</v>
      </c>
      <c r="D183" s="34" t="s">
        <v>97</v>
      </c>
      <c r="E183" s="34" t="s">
        <v>98</v>
      </c>
      <c r="F183" s="34" t="s">
        <v>99</v>
      </c>
      <c r="G183" s="34" t="s">
        <v>108</v>
      </c>
      <c r="H183" s="34" t="s">
        <v>101</v>
      </c>
      <c r="I183" s="34" t="s">
        <v>104</v>
      </c>
      <c r="J183" s="34">
        <v>363</v>
      </c>
      <c r="K183" s="34">
        <v>519.09</v>
      </c>
    </row>
    <row r="184" spans="1:11" ht="69" x14ac:dyDescent="0.3">
      <c r="A184" s="33" t="s">
        <v>107</v>
      </c>
      <c r="B184" s="33">
        <v>2020</v>
      </c>
      <c r="C184" s="33" t="s">
        <v>31</v>
      </c>
      <c r="D184" s="33" t="s">
        <v>97</v>
      </c>
      <c r="E184" s="33" t="s">
        <v>98</v>
      </c>
      <c r="F184" s="33" t="s">
        <v>99</v>
      </c>
      <c r="G184" s="33" t="s">
        <v>108</v>
      </c>
      <c r="H184" s="33" t="s">
        <v>101</v>
      </c>
      <c r="I184" s="33" t="s">
        <v>102</v>
      </c>
      <c r="J184" s="33">
        <v>357</v>
      </c>
      <c r="K184" s="33">
        <v>510.51</v>
      </c>
    </row>
    <row r="185" spans="1:11" ht="69" x14ac:dyDescent="0.3">
      <c r="A185" s="34" t="s">
        <v>96</v>
      </c>
      <c r="B185" s="34">
        <v>2020</v>
      </c>
      <c r="C185" s="34" t="s">
        <v>31</v>
      </c>
      <c r="D185" s="34" t="s">
        <v>97</v>
      </c>
      <c r="E185" s="34" t="s">
        <v>98</v>
      </c>
      <c r="F185" s="34" t="s">
        <v>99</v>
      </c>
      <c r="G185" s="34" t="s">
        <v>108</v>
      </c>
      <c r="H185" s="34" t="s">
        <v>101</v>
      </c>
      <c r="I185" s="34" t="s">
        <v>104</v>
      </c>
      <c r="J185" s="34">
        <v>243</v>
      </c>
      <c r="K185" s="34">
        <v>347.49</v>
      </c>
    </row>
    <row r="186" spans="1:11" ht="69" x14ac:dyDescent="0.3">
      <c r="A186" s="33" t="s">
        <v>105</v>
      </c>
      <c r="B186" s="33">
        <v>2020</v>
      </c>
      <c r="C186" s="33" t="s">
        <v>31</v>
      </c>
      <c r="D186" s="33" t="s">
        <v>97</v>
      </c>
      <c r="E186" s="33" t="s">
        <v>98</v>
      </c>
      <c r="F186" s="33" t="s">
        <v>99</v>
      </c>
      <c r="G186" s="33" t="s">
        <v>108</v>
      </c>
      <c r="H186" s="33" t="s">
        <v>101</v>
      </c>
      <c r="I186" s="33" t="s">
        <v>104</v>
      </c>
      <c r="J186" s="33">
        <v>802</v>
      </c>
      <c r="K186" s="33">
        <v>526.24</v>
      </c>
    </row>
    <row r="187" spans="1:11" ht="69" x14ac:dyDescent="0.3">
      <c r="A187" s="34" t="s">
        <v>106</v>
      </c>
      <c r="B187" s="34">
        <v>2020</v>
      </c>
      <c r="C187" s="34" t="s">
        <v>31</v>
      </c>
      <c r="D187" s="34" t="s">
        <v>97</v>
      </c>
      <c r="E187" s="34" t="s">
        <v>98</v>
      </c>
      <c r="F187" s="34" t="s">
        <v>99</v>
      </c>
      <c r="G187" s="34" t="s">
        <v>108</v>
      </c>
      <c r="H187" s="34" t="s">
        <v>101</v>
      </c>
      <c r="I187" s="34" t="s">
        <v>104</v>
      </c>
      <c r="J187" s="34">
        <v>241</v>
      </c>
      <c r="K187" s="34">
        <v>344.63</v>
      </c>
    </row>
    <row r="188" spans="1:11" ht="69" x14ac:dyDescent="0.3">
      <c r="A188" s="33" t="s">
        <v>103</v>
      </c>
      <c r="B188" s="33">
        <v>2020</v>
      </c>
      <c r="C188" s="33" t="s">
        <v>31</v>
      </c>
      <c r="D188" s="33" t="s">
        <v>97</v>
      </c>
      <c r="E188" s="33" t="s">
        <v>98</v>
      </c>
      <c r="F188" s="33" t="s">
        <v>99</v>
      </c>
      <c r="G188" s="33" t="s">
        <v>108</v>
      </c>
      <c r="H188" s="33" t="s">
        <v>101</v>
      </c>
      <c r="I188" s="33" t="s">
        <v>104</v>
      </c>
      <c r="J188" s="33">
        <v>289</v>
      </c>
      <c r="K188" s="33">
        <v>413.27</v>
      </c>
    </row>
    <row r="189" spans="1:11" ht="69" x14ac:dyDescent="0.3">
      <c r="A189" s="34" t="s">
        <v>105</v>
      </c>
      <c r="B189" s="34">
        <v>2020</v>
      </c>
      <c r="C189" s="34" t="s">
        <v>31</v>
      </c>
      <c r="D189" s="34" t="s">
        <v>97</v>
      </c>
      <c r="E189" s="34" t="s">
        <v>98</v>
      </c>
      <c r="F189" s="34" t="s">
        <v>99</v>
      </c>
      <c r="G189" s="34" t="s">
        <v>108</v>
      </c>
      <c r="H189" s="34" t="s">
        <v>101</v>
      </c>
      <c r="I189" s="34" t="s">
        <v>104</v>
      </c>
      <c r="J189" s="34">
        <v>874</v>
      </c>
      <c r="K189" s="34">
        <v>1249.82</v>
      </c>
    </row>
    <row r="190" spans="1:11" ht="69" x14ac:dyDescent="0.3">
      <c r="A190" s="33" t="s">
        <v>96</v>
      </c>
      <c r="B190" s="33">
        <v>2020</v>
      </c>
      <c r="C190" s="33" t="s">
        <v>31</v>
      </c>
      <c r="D190" s="33" t="s">
        <v>97</v>
      </c>
      <c r="E190" s="33" t="s">
        <v>98</v>
      </c>
      <c r="F190" s="33" t="s">
        <v>99</v>
      </c>
      <c r="G190" s="33" t="s">
        <v>108</v>
      </c>
      <c r="H190" s="33" t="s">
        <v>101</v>
      </c>
      <c r="I190" s="33" t="s">
        <v>102</v>
      </c>
      <c r="J190" s="33">
        <v>875</v>
      </c>
      <c r="K190" s="33">
        <v>1251.25</v>
      </c>
    </row>
    <row r="191" spans="1:11" ht="69" x14ac:dyDescent="0.3">
      <c r="A191" s="34" t="s">
        <v>103</v>
      </c>
      <c r="B191" s="34">
        <v>2020</v>
      </c>
      <c r="C191" s="34" t="s">
        <v>31</v>
      </c>
      <c r="D191" s="34" t="s">
        <v>97</v>
      </c>
      <c r="E191" s="34" t="s">
        <v>98</v>
      </c>
      <c r="F191" s="34" t="s">
        <v>99</v>
      </c>
      <c r="G191" s="34" t="s">
        <v>108</v>
      </c>
      <c r="H191" s="34" t="s">
        <v>101</v>
      </c>
      <c r="I191" s="34" t="s">
        <v>104</v>
      </c>
      <c r="J191" s="34">
        <v>239</v>
      </c>
      <c r="K191" s="34">
        <v>341.77</v>
      </c>
    </row>
    <row r="192" spans="1:11" ht="69" x14ac:dyDescent="0.3">
      <c r="A192" s="33" t="s">
        <v>103</v>
      </c>
      <c r="B192" s="33">
        <v>2020</v>
      </c>
      <c r="C192" s="33" t="s">
        <v>31</v>
      </c>
      <c r="D192" s="33" t="s">
        <v>97</v>
      </c>
      <c r="E192" s="33" t="s">
        <v>98</v>
      </c>
      <c r="F192" s="33" t="s">
        <v>99</v>
      </c>
      <c r="G192" s="33" t="s">
        <v>108</v>
      </c>
      <c r="H192" s="33" t="s">
        <v>101</v>
      </c>
      <c r="I192" s="33" t="s">
        <v>104</v>
      </c>
      <c r="J192" s="33">
        <v>287</v>
      </c>
      <c r="K192" s="33">
        <v>410.41</v>
      </c>
    </row>
    <row r="193" spans="1:11" ht="69" x14ac:dyDescent="0.3">
      <c r="A193" s="34" t="s">
        <v>106</v>
      </c>
      <c r="B193" s="34">
        <v>2020</v>
      </c>
      <c r="C193" s="34" t="s">
        <v>31</v>
      </c>
      <c r="D193" s="34" t="s">
        <v>97</v>
      </c>
      <c r="E193" s="34" t="s">
        <v>98</v>
      </c>
      <c r="F193" s="34" t="s">
        <v>99</v>
      </c>
      <c r="G193" s="34" t="s">
        <v>108</v>
      </c>
      <c r="H193" s="34" t="s">
        <v>101</v>
      </c>
      <c r="I193" s="34" t="s">
        <v>104</v>
      </c>
      <c r="J193" s="34">
        <v>771</v>
      </c>
      <c r="K193" s="34">
        <v>1102.53</v>
      </c>
    </row>
    <row r="194" spans="1:11" ht="69" x14ac:dyDescent="0.3">
      <c r="A194" s="33" t="s">
        <v>96</v>
      </c>
      <c r="B194" s="33">
        <v>2020</v>
      </c>
      <c r="C194" s="33" t="s">
        <v>34</v>
      </c>
      <c r="D194" s="33" t="s">
        <v>97</v>
      </c>
      <c r="E194" s="33" t="s">
        <v>98</v>
      </c>
      <c r="F194" s="33" t="s">
        <v>99</v>
      </c>
      <c r="G194" s="33" t="s">
        <v>108</v>
      </c>
      <c r="H194" s="33" t="s">
        <v>101</v>
      </c>
      <c r="I194" s="33" t="s">
        <v>102</v>
      </c>
      <c r="J194" s="33">
        <v>338</v>
      </c>
      <c r="K194" s="33">
        <v>483.34</v>
      </c>
    </row>
    <row r="195" spans="1:11" ht="69" x14ac:dyDescent="0.3">
      <c r="A195" s="34" t="s">
        <v>96</v>
      </c>
      <c r="B195" s="34">
        <v>2020</v>
      </c>
      <c r="C195" s="34" t="s">
        <v>34</v>
      </c>
      <c r="D195" s="34" t="s">
        <v>97</v>
      </c>
      <c r="E195" s="34" t="s">
        <v>98</v>
      </c>
      <c r="F195" s="34" t="s">
        <v>99</v>
      </c>
      <c r="G195" s="34" t="s">
        <v>108</v>
      </c>
      <c r="H195" s="34" t="s">
        <v>101</v>
      </c>
      <c r="I195" s="34" t="s">
        <v>102</v>
      </c>
      <c r="J195" s="34">
        <v>332</v>
      </c>
      <c r="K195" s="34">
        <v>474.76</v>
      </c>
    </row>
    <row r="196" spans="1:11" ht="69" x14ac:dyDescent="0.3">
      <c r="A196" s="33" t="s">
        <v>103</v>
      </c>
      <c r="B196" s="33">
        <v>2020</v>
      </c>
      <c r="C196" s="33" t="s">
        <v>34</v>
      </c>
      <c r="D196" s="33" t="s">
        <v>97</v>
      </c>
      <c r="E196" s="33" t="s">
        <v>98</v>
      </c>
      <c r="F196" s="33" t="s">
        <v>99</v>
      </c>
      <c r="G196" s="33" t="s">
        <v>108</v>
      </c>
      <c r="H196" s="33" t="s">
        <v>101</v>
      </c>
      <c r="I196" s="33" t="s">
        <v>102</v>
      </c>
      <c r="J196" s="33">
        <v>326</v>
      </c>
      <c r="K196" s="33">
        <v>466.18</v>
      </c>
    </row>
    <row r="197" spans="1:11" ht="69" x14ac:dyDescent="0.3">
      <c r="A197" s="34" t="s">
        <v>103</v>
      </c>
      <c r="B197" s="34">
        <v>2020</v>
      </c>
      <c r="C197" s="34" t="s">
        <v>34</v>
      </c>
      <c r="D197" s="34" t="s">
        <v>97</v>
      </c>
      <c r="E197" s="34" t="s">
        <v>98</v>
      </c>
      <c r="F197" s="34" t="s">
        <v>99</v>
      </c>
      <c r="G197" s="34" t="s">
        <v>108</v>
      </c>
      <c r="H197" s="34" t="s">
        <v>101</v>
      </c>
      <c r="I197" s="34" t="s">
        <v>104</v>
      </c>
      <c r="J197" s="34">
        <v>230</v>
      </c>
      <c r="K197" s="34">
        <v>328.9</v>
      </c>
    </row>
    <row r="198" spans="1:11" ht="69" x14ac:dyDescent="0.3">
      <c r="A198" s="33" t="s">
        <v>105</v>
      </c>
      <c r="B198" s="33">
        <v>2020</v>
      </c>
      <c r="C198" s="33" t="s">
        <v>34</v>
      </c>
      <c r="D198" s="33" t="s">
        <v>97</v>
      </c>
      <c r="E198" s="33" t="s">
        <v>98</v>
      </c>
      <c r="F198" s="33" t="s">
        <v>99</v>
      </c>
      <c r="G198" s="33" t="s">
        <v>108</v>
      </c>
      <c r="H198" s="33" t="s">
        <v>101</v>
      </c>
      <c r="I198" s="33" t="s">
        <v>104</v>
      </c>
      <c r="J198" s="33">
        <v>278</v>
      </c>
      <c r="K198" s="33">
        <v>397.54</v>
      </c>
    </row>
    <row r="199" spans="1:11" ht="69" x14ac:dyDescent="0.3">
      <c r="A199" s="34" t="s">
        <v>103</v>
      </c>
      <c r="B199" s="34">
        <v>2020</v>
      </c>
      <c r="C199" s="34" t="s">
        <v>34</v>
      </c>
      <c r="D199" s="34" t="s">
        <v>97</v>
      </c>
      <c r="E199" s="34" t="s">
        <v>98</v>
      </c>
      <c r="F199" s="34" t="s">
        <v>99</v>
      </c>
      <c r="G199" s="34" t="s">
        <v>108</v>
      </c>
      <c r="H199" s="34" t="s">
        <v>101</v>
      </c>
      <c r="I199" s="34" t="s">
        <v>104</v>
      </c>
      <c r="J199" s="34">
        <v>206</v>
      </c>
      <c r="K199" s="34">
        <v>294.58</v>
      </c>
    </row>
    <row r="200" spans="1:11" ht="69" x14ac:dyDescent="0.3">
      <c r="A200" s="33" t="s">
        <v>96</v>
      </c>
      <c r="B200" s="33">
        <v>2020</v>
      </c>
      <c r="C200" s="33" t="s">
        <v>34</v>
      </c>
      <c r="D200" s="33" t="s">
        <v>97</v>
      </c>
      <c r="E200" s="33" t="s">
        <v>98</v>
      </c>
      <c r="F200" s="33" t="s">
        <v>99</v>
      </c>
      <c r="G200" s="33" t="s">
        <v>108</v>
      </c>
      <c r="H200" s="33" t="s">
        <v>101</v>
      </c>
      <c r="I200" s="33" t="s">
        <v>104</v>
      </c>
      <c r="J200" s="33">
        <v>232</v>
      </c>
      <c r="K200" s="33">
        <v>331.76</v>
      </c>
    </row>
    <row r="201" spans="1:11" ht="69" x14ac:dyDescent="0.3">
      <c r="A201" s="34" t="s">
        <v>96</v>
      </c>
      <c r="B201" s="34">
        <v>2020</v>
      </c>
      <c r="C201" s="34" t="s">
        <v>34</v>
      </c>
      <c r="D201" s="34" t="s">
        <v>97</v>
      </c>
      <c r="E201" s="34" t="s">
        <v>98</v>
      </c>
      <c r="F201" s="34" t="s">
        <v>99</v>
      </c>
      <c r="G201" s="34" t="s">
        <v>108</v>
      </c>
      <c r="H201" s="34" t="s">
        <v>101</v>
      </c>
      <c r="I201" s="34" t="s">
        <v>104</v>
      </c>
      <c r="J201" s="34">
        <v>202</v>
      </c>
      <c r="K201" s="34">
        <v>288.86</v>
      </c>
    </row>
    <row r="202" spans="1:11" ht="69" x14ac:dyDescent="0.3">
      <c r="A202" s="33" t="s">
        <v>105</v>
      </c>
      <c r="B202" s="33">
        <v>2020</v>
      </c>
      <c r="C202" s="33" t="s">
        <v>34</v>
      </c>
      <c r="D202" s="33" t="s">
        <v>97</v>
      </c>
      <c r="E202" s="33" t="s">
        <v>98</v>
      </c>
      <c r="F202" s="33" t="s">
        <v>99</v>
      </c>
      <c r="G202" s="33" t="s">
        <v>108</v>
      </c>
      <c r="H202" s="33" t="s">
        <v>101</v>
      </c>
      <c r="I202" s="33" t="s">
        <v>102</v>
      </c>
      <c r="J202" s="33">
        <v>336</v>
      </c>
      <c r="K202" s="33">
        <v>526.24</v>
      </c>
    </row>
    <row r="203" spans="1:11" ht="69" x14ac:dyDescent="0.3">
      <c r="A203" s="34" t="s">
        <v>103</v>
      </c>
      <c r="B203" s="34">
        <v>2020</v>
      </c>
      <c r="C203" s="34" t="s">
        <v>34</v>
      </c>
      <c r="D203" s="34" t="s">
        <v>97</v>
      </c>
      <c r="E203" s="34" t="s">
        <v>98</v>
      </c>
      <c r="F203" s="34" t="s">
        <v>99</v>
      </c>
      <c r="G203" s="34" t="s">
        <v>108</v>
      </c>
      <c r="H203" s="34" t="s">
        <v>101</v>
      </c>
      <c r="I203" s="34" t="s">
        <v>102</v>
      </c>
      <c r="J203" s="34">
        <v>330</v>
      </c>
      <c r="K203" s="34">
        <v>526.24</v>
      </c>
    </row>
    <row r="204" spans="1:11" ht="69" x14ac:dyDescent="0.3">
      <c r="A204" s="33" t="s">
        <v>96</v>
      </c>
      <c r="B204" s="33">
        <v>2020</v>
      </c>
      <c r="C204" s="33" t="s">
        <v>34</v>
      </c>
      <c r="D204" s="33" t="s">
        <v>97</v>
      </c>
      <c r="E204" s="33" t="s">
        <v>98</v>
      </c>
      <c r="F204" s="33" t="s">
        <v>99</v>
      </c>
      <c r="G204" s="33" t="s">
        <v>108</v>
      </c>
      <c r="H204" s="33" t="s">
        <v>101</v>
      </c>
      <c r="I204" s="33" t="s">
        <v>102</v>
      </c>
      <c r="J204" s="33">
        <v>324</v>
      </c>
      <c r="K204" s="33">
        <v>526.24</v>
      </c>
    </row>
    <row r="205" spans="1:11" ht="69" x14ac:dyDescent="0.3">
      <c r="A205" s="34" t="s">
        <v>103</v>
      </c>
      <c r="B205" s="34">
        <v>2020</v>
      </c>
      <c r="C205" s="34" t="s">
        <v>34</v>
      </c>
      <c r="D205" s="34" t="s">
        <v>97</v>
      </c>
      <c r="E205" s="34" t="s">
        <v>98</v>
      </c>
      <c r="F205" s="34" t="s">
        <v>99</v>
      </c>
      <c r="G205" s="34" t="s">
        <v>108</v>
      </c>
      <c r="H205" s="34" t="s">
        <v>101</v>
      </c>
      <c r="I205" s="34" t="s">
        <v>104</v>
      </c>
      <c r="J205" s="34">
        <v>678</v>
      </c>
      <c r="K205" s="34">
        <v>969.54</v>
      </c>
    </row>
    <row r="206" spans="1:11" ht="69" x14ac:dyDescent="0.3">
      <c r="A206" s="33" t="s">
        <v>105</v>
      </c>
      <c r="B206" s="33">
        <v>2020</v>
      </c>
      <c r="C206" s="33" t="s">
        <v>34</v>
      </c>
      <c r="D206" s="33" t="s">
        <v>97</v>
      </c>
      <c r="E206" s="33" t="s">
        <v>98</v>
      </c>
      <c r="F206" s="33" t="s">
        <v>99</v>
      </c>
      <c r="G206" s="33" t="s">
        <v>108</v>
      </c>
      <c r="H206" s="33" t="s">
        <v>101</v>
      </c>
      <c r="I206" s="33" t="s">
        <v>104</v>
      </c>
      <c r="J206" s="33">
        <v>711</v>
      </c>
      <c r="K206" s="33">
        <v>1016.73</v>
      </c>
    </row>
    <row r="207" spans="1:11" ht="69" x14ac:dyDescent="0.3">
      <c r="A207" s="34" t="s">
        <v>103</v>
      </c>
      <c r="B207" s="34">
        <v>2020</v>
      </c>
      <c r="C207" s="34" t="s">
        <v>34</v>
      </c>
      <c r="D207" s="34" t="s">
        <v>97</v>
      </c>
      <c r="E207" s="34" t="s">
        <v>98</v>
      </c>
      <c r="F207" s="34" t="s">
        <v>99</v>
      </c>
      <c r="G207" s="34" t="s">
        <v>108</v>
      </c>
      <c r="H207" s="34" t="s">
        <v>101</v>
      </c>
      <c r="I207" s="34" t="s">
        <v>104</v>
      </c>
      <c r="J207" s="34">
        <v>764</v>
      </c>
      <c r="K207" s="34">
        <v>1092.52</v>
      </c>
    </row>
    <row r="208" spans="1:11" ht="69" x14ac:dyDescent="0.3">
      <c r="A208" s="33" t="s">
        <v>105</v>
      </c>
      <c r="B208" s="33">
        <v>2020</v>
      </c>
      <c r="C208" s="33" t="s">
        <v>34</v>
      </c>
      <c r="D208" s="33" t="s">
        <v>97</v>
      </c>
      <c r="E208" s="33" t="s">
        <v>98</v>
      </c>
      <c r="F208" s="33" t="s">
        <v>99</v>
      </c>
      <c r="G208" s="33" t="s">
        <v>108</v>
      </c>
      <c r="H208" s="33" t="s">
        <v>101</v>
      </c>
      <c r="I208" s="33" t="s">
        <v>102</v>
      </c>
      <c r="J208" s="33">
        <v>333</v>
      </c>
      <c r="K208" s="33">
        <v>476.19</v>
      </c>
    </row>
    <row r="209" spans="1:11" ht="69" x14ac:dyDescent="0.3">
      <c r="A209" s="34" t="s">
        <v>105</v>
      </c>
      <c r="B209" s="34">
        <v>2020</v>
      </c>
      <c r="C209" s="34" t="s">
        <v>34</v>
      </c>
      <c r="D209" s="34" t="s">
        <v>97</v>
      </c>
      <c r="E209" s="34" t="s">
        <v>98</v>
      </c>
      <c r="F209" s="34" t="s">
        <v>99</v>
      </c>
      <c r="G209" s="34" t="s">
        <v>108</v>
      </c>
      <c r="H209" s="34" t="s">
        <v>101</v>
      </c>
      <c r="I209" s="34" t="s">
        <v>102</v>
      </c>
      <c r="J209" s="34">
        <v>327</v>
      </c>
      <c r="K209" s="34">
        <v>467.61</v>
      </c>
    </row>
    <row r="210" spans="1:11" ht="69" x14ac:dyDescent="0.3">
      <c r="A210" s="33" t="s">
        <v>103</v>
      </c>
      <c r="B210" s="33">
        <v>2020</v>
      </c>
      <c r="C210" s="33" t="s">
        <v>34</v>
      </c>
      <c r="D210" s="33" t="s">
        <v>97</v>
      </c>
      <c r="E210" s="33" t="s">
        <v>98</v>
      </c>
      <c r="F210" s="33" t="s">
        <v>99</v>
      </c>
      <c r="G210" s="33" t="s">
        <v>108</v>
      </c>
      <c r="H210" s="33" t="s">
        <v>101</v>
      </c>
      <c r="I210" s="33" t="s">
        <v>104</v>
      </c>
      <c r="J210" s="33">
        <v>231</v>
      </c>
      <c r="K210" s="33">
        <v>330.33</v>
      </c>
    </row>
    <row r="211" spans="1:11" ht="69" x14ac:dyDescent="0.3">
      <c r="A211" s="34" t="s">
        <v>105</v>
      </c>
      <c r="B211" s="34">
        <v>2020</v>
      </c>
      <c r="C211" s="34" t="s">
        <v>34</v>
      </c>
      <c r="D211" s="34" t="s">
        <v>97</v>
      </c>
      <c r="E211" s="34" t="s">
        <v>98</v>
      </c>
      <c r="F211" s="34" t="s">
        <v>99</v>
      </c>
      <c r="G211" s="34" t="s">
        <v>108</v>
      </c>
      <c r="H211" s="34" t="s">
        <v>101</v>
      </c>
      <c r="I211" s="34" t="s">
        <v>104</v>
      </c>
      <c r="J211" s="34">
        <v>750</v>
      </c>
      <c r="K211" s="34">
        <v>526.24</v>
      </c>
    </row>
    <row r="212" spans="1:11" ht="69" x14ac:dyDescent="0.3">
      <c r="A212" s="33" t="s">
        <v>103</v>
      </c>
      <c r="B212" s="33">
        <v>2020</v>
      </c>
      <c r="C212" s="33" t="s">
        <v>34</v>
      </c>
      <c r="D212" s="33" t="s">
        <v>97</v>
      </c>
      <c r="E212" s="33" t="s">
        <v>98</v>
      </c>
      <c r="F212" s="33" t="s">
        <v>99</v>
      </c>
      <c r="G212" s="33" t="s">
        <v>108</v>
      </c>
      <c r="H212" s="33" t="s">
        <v>101</v>
      </c>
      <c r="I212" s="33" t="s">
        <v>104</v>
      </c>
      <c r="J212" s="33">
        <v>804</v>
      </c>
      <c r="K212" s="33">
        <v>526.24</v>
      </c>
    </row>
    <row r="213" spans="1:11" ht="69" x14ac:dyDescent="0.3">
      <c r="A213" s="34" t="s">
        <v>96</v>
      </c>
      <c r="B213" s="34">
        <v>2020</v>
      </c>
      <c r="C213" s="34" t="s">
        <v>34</v>
      </c>
      <c r="D213" s="34" t="s">
        <v>97</v>
      </c>
      <c r="E213" s="34" t="s">
        <v>98</v>
      </c>
      <c r="F213" s="34" t="s">
        <v>99</v>
      </c>
      <c r="G213" s="34" t="s">
        <v>108</v>
      </c>
      <c r="H213" s="34" t="s">
        <v>101</v>
      </c>
      <c r="I213" s="34" t="s">
        <v>104</v>
      </c>
      <c r="J213" s="34">
        <v>229</v>
      </c>
      <c r="K213" s="34">
        <v>327.47000000000003</v>
      </c>
    </row>
    <row r="214" spans="1:11" ht="69" x14ac:dyDescent="0.3">
      <c r="A214" s="33" t="s">
        <v>103</v>
      </c>
      <c r="B214" s="33">
        <v>2020</v>
      </c>
      <c r="C214" s="33" t="s">
        <v>34</v>
      </c>
      <c r="D214" s="33" t="s">
        <v>97</v>
      </c>
      <c r="E214" s="33" t="s">
        <v>98</v>
      </c>
      <c r="F214" s="33" t="s">
        <v>99</v>
      </c>
      <c r="G214" s="33" t="s">
        <v>108</v>
      </c>
      <c r="H214" s="33" t="s">
        <v>101</v>
      </c>
      <c r="I214" s="33" t="s">
        <v>104</v>
      </c>
      <c r="J214" s="33">
        <v>277</v>
      </c>
      <c r="K214" s="33">
        <v>396.11</v>
      </c>
    </row>
    <row r="215" spans="1:11" ht="41.4" x14ac:dyDescent="0.3">
      <c r="A215" s="34" t="s">
        <v>96</v>
      </c>
      <c r="B215" s="34">
        <v>2020</v>
      </c>
      <c r="C215" s="34" t="s">
        <v>34</v>
      </c>
      <c r="D215" s="34" t="s">
        <v>97</v>
      </c>
      <c r="E215" s="34" t="s">
        <v>98</v>
      </c>
      <c r="F215" s="34" t="s">
        <v>99</v>
      </c>
      <c r="G215" s="34" t="s">
        <v>100</v>
      </c>
      <c r="H215" s="34" t="s">
        <v>101</v>
      </c>
      <c r="I215" s="34" t="s">
        <v>104</v>
      </c>
      <c r="J215" s="34">
        <v>205</v>
      </c>
      <c r="K215" s="34">
        <v>293.14999999999998</v>
      </c>
    </row>
    <row r="216" spans="1:11" ht="41.4" x14ac:dyDescent="0.3">
      <c r="A216" s="33" t="s">
        <v>96</v>
      </c>
      <c r="B216" s="33">
        <v>2020</v>
      </c>
      <c r="C216" s="33" t="s">
        <v>34</v>
      </c>
      <c r="D216" s="33" t="s">
        <v>97</v>
      </c>
      <c r="E216" s="33" t="s">
        <v>98</v>
      </c>
      <c r="F216" s="33" t="s">
        <v>99</v>
      </c>
      <c r="G216" s="33" t="s">
        <v>100</v>
      </c>
      <c r="H216" s="33" t="s">
        <v>101</v>
      </c>
      <c r="I216" s="33" t="s">
        <v>102</v>
      </c>
      <c r="J216" s="33">
        <v>879</v>
      </c>
      <c r="K216" s="33">
        <v>1256.97</v>
      </c>
    </row>
    <row r="217" spans="1:11" ht="41.4" x14ac:dyDescent="0.3">
      <c r="A217" s="34" t="s">
        <v>107</v>
      </c>
      <c r="B217" s="34">
        <v>2020</v>
      </c>
      <c r="C217" s="34" t="s">
        <v>34</v>
      </c>
      <c r="D217" s="34" t="s">
        <v>97</v>
      </c>
      <c r="E217" s="34" t="s">
        <v>98</v>
      </c>
      <c r="F217" s="34" t="s">
        <v>99</v>
      </c>
      <c r="G217" s="34" t="s">
        <v>100</v>
      </c>
      <c r="H217" s="34" t="s">
        <v>101</v>
      </c>
      <c r="I217" s="34" t="s">
        <v>102</v>
      </c>
      <c r="J217" s="34">
        <v>880</v>
      </c>
      <c r="K217" s="34">
        <v>1258.4000000000001</v>
      </c>
    </row>
    <row r="218" spans="1:11" ht="41.4" x14ac:dyDescent="0.3">
      <c r="A218" s="33" t="s">
        <v>103</v>
      </c>
      <c r="B218" s="33">
        <v>2020</v>
      </c>
      <c r="C218" s="33" t="s">
        <v>34</v>
      </c>
      <c r="D218" s="33" t="s">
        <v>97</v>
      </c>
      <c r="E218" s="33" t="s">
        <v>98</v>
      </c>
      <c r="F218" s="33" t="s">
        <v>99</v>
      </c>
      <c r="G218" s="33" t="s">
        <v>100</v>
      </c>
      <c r="H218" s="33" t="s">
        <v>101</v>
      </c>
      <c r="I218" s="33" t="s">
        <v>102</v>
      </c>
      <c r="J218" s="33">
        <v>881</v>
      </c>
      <c r="K218" s="33">
        <v>1259.83</v>
      </c>
    </row>
    <row r="219" spans="1:11" ht="41.4" x14ac:dyDescent="0.3">
      <c r="A219" s="34" t="s">
        <v>103</v>
      </c>
      <c r="B219" s="34">
        <v>2020</v>
      </c>
      <c r="C219" s="34" t="s">
        <v>34</v>
      </c>
      <c r="D219" s="34" t="s">
        <v>97</v>
      </c>
      <c r="E219" s="34" t="s">
        <v>98</v>
      </c>
      <c r="F219" s="34" t="s">
        <v>99</v>
      </c>
      <c r="G219" s="34" t="s">
        <v>100</v>
      </c>
      <c r="H219" s="34" t="s">
        <v>101</v>
      </c>
      <c r="I219" s="34" t="s">
        <v>104</v>
      </c>
      <c r="J219" s="34">
        <v>233</v>
      </c>
      <c r="K219" s="34">
        <v>333.19</v>
      </c>
    </row>
    <row r="220" spans="1:11" ht="41.4" x14ac:dyDescent="0.3">
      <c r="A220" s="33" t="s">
        <v>96</v>
      </c>
      <c r="B220" s="33">
        <v>2020</v>
      </c>
      <c r="C220" s="33" t="s">
        <v>34</v>
      </c>
      <c r="D220" s="33" t="s">
        <v>97</v>
      </c>
      <c r="E220" s="33" t="s">
        <v>98</v>
      </c>
      <c r="F220" s="33" t="s">
        <v>99</v>
      </c>
      <c r="G220" s="33" t="s">
        <v>100</v>
      </c>
      <c r="H220" s="33" t="s">
        <v>101</v>
      </c>
      <c r="I220" s="33" t="s">
        <v>104</v>
      </c>
      <c r="J220" s="33">
        <v>275</v>
      </c>
      <c r="K220" s="33">
        <v>393.25</v>
      </c>
    </row>
    <row r="221" spans="1:11" ht="41.4" x14ac:dyDescent="0.3">
      <c r="A221" s="34" t="s">
        <v>103</v>
      </c>
      <c r="B221" s="34">
        <v>2020</v>
      </c>
      <c r="C221" s="34" t="s">
        <v>34</v>
      </c>
      <c r="D221" s="34" t="s">
        <v>97</v>
      </c>
      <c r="E221" s="34" t="s">
        <v>98</v>
      </c>
      <c r="F221" s="34" t="s">
        <v>99</v>
      </c>
      <c r="G221" s="34" t="s">
        <v>100</v>
      </c>
      <c r="H221" s="34" t="s">
        <v>101</v>
      </c>
      <c r="I221" s="34" t="s">
        <v>104</v>
      </c>
      <c r="J221" s="34">
        <v>773</v>
      </c>
      <c r="K221" s="34">
        <v>1105.3900000000001</v>
      </c>
    </row>
    <row r="222" spans="1:11" ht="41.4" x14ac:dyDescent="0.3">
      <c r="A222" s="33" t="s">
        <v>106</v>
      </c>
      <c r="B222" s="33">
        <v>2020</v>
      </c>
      <c r="C222" s="33" t="s">
        <v>40</v>
      </c>
      <c r="D222" s="33" t="s">
        <v>97</v>
      </c>
      <c r="E222" s="33" t="s">
        <v>98</v>
      </c>
      <c r="F222" s="33" t="s">
        <v>99</v>
      </c>
      <c r="G222" s="33" t="s">
        <v>100</v>
      </c>
      <c r="H222" s="33" t="s">
        <v>101</v>
      </c>
      <c r="I222" s="33" t="s">
        <v>102</v>
      </c>
      <c r="J222" s="33">
        <v>242</v>
      </c>
      <c r="K222" s="33">
        <v>526.24</v>
      </c>
    </row>
    <row r="223" spans="1:11" ht="41.4" x14ac:dyDescent="0.3">
      <c r="A223" s="34" t="s">
        <v>103</v>
      </c>
      <c r="B223" s="34">
        <v>2020</v>
      </c>
      <c r="C223" s="34" t="s">
        <v>40</v>
      </c>
      <c r="D223" s="34" t="s">
        <v>97</v>
      </c>
      <c r="E223" s="34" t="s">
        <v>98</v>
      </c>
      <c r="F223" s="34" t="s">
        <v>99</v>
      </c>
      <c r="G223" s="34" t="s">
        <v>100</v>
      </c>
      <c r="H223" s="34" t="s">
        <v>101</v>
      </c>
      <c r="I223" s="34" t="s">
        <v>102</v>
      </c>
      <c r="J223" s="34">
        <v>236</v>
      </c>
      <c r="K223" s="34">
        <v>526.24</v>
      </c>
    </row>
    <row r="224" spans="1:11" ht="41.4" x14ac:dyDescent="0.3">
      <c r="A224" s="33" t="s">
        <v>105</v>
      </c>
      <c r="B224" s="33">
        <v>2020</v>
      </c>
      <c r="C224" s="33" t="s">
        <v>40</v>
      </c>
      <c r="D224" s="33" t="s">
        <v>97</v>
      </c>
      <c r="E224" s="33" t="s">
        <v>98</v>
      </c>
      <c r="F224" s="33" t="s">
        <v>99</v>
      </c>
      <c r="G224" s="33" t="s">
        <v>100</v>
      </c>
      <c r="H224" s="33" t="s">
        <v>101</v>
      </c>
      <c r="I224" s="33" t="s">
        <v>102</v>
      </c>
      <c r="J224" s="33">
        <v>230</v>
      </c>
      <c r="K224" s="33">
        <v>526.24</v>
      </c>
    </row>
    <row r="225" spans="1:11" ht="41.4" x14ac:dyDescent="0.3">
      <c r="A225" s="34" t="s">
        <v>106</v>
      </c>
      <c r="B225" s="34">
        <v>2020</v>
      </c>
      <c r="C225" s="34" t="s">
        <v>40</v>
      </c>
      <c r="D225" s="34" t="s">
        <v>97</v>
      </c>
      <c r="E225" s="34" t="s">
        <v>98</v>
      </c>
      <c r="F225" s="34" t="s">
        <v>99</v>
      </c>
      <c r="G225" s="34" t="s">
        <v>100</v>
      </c>
      <c r="H225" s="34" t="s">
        <v>101</v>
      </c>
      <c r="I225" s="34" t="s">
        <v>104</v>
      </c>
      <c r="J225" s="34">
        <v>200</v>
      </c>
      <c r="K225" s="34">
        <v>286</v>
      </c>
    </row>
    <row r="226" spans="1:11" ht="41.4" x14ac:dyDescent="0.3">
      <c r="A226" s="33" t="s">
        <v>105</v>
      </c>
      <c r="B226" s="33">
        <v>2020</v>
      </c>
      <c r="C226" s="33" t="s">
        <v>40</v>
      </c>
      <c r="D226" s="33" t="s">
        <v>97</v>
      </c>
      <c r="E226" s="33" t="s">
        <v>98</v>
      </c>
      <c r="F226" s="33" t="s">
        <v>99</v>
      </c>
      <c r="G226" s="33" t="s">
        <v>100</v>
      </c>
      <c r="H226" s="33" t="s">
        <v>101</v>
      </c>
      <c r="I226" s="33" t="s">
        <v>104</v>
      </c>
      <c r="J226" s="33">
        <v>170</v>
      </c>
      <c r="K226" s="33">
        <v>243.1</v>
      </c>
    </row>
    <row r="227" spans="1:11" ht="41.4" x14ac:dyDescent="0.3">
      <c r="A227" s="34" t="s">
        <v>105</v>
      </c>
      <c r="B227" s="34">
        <v>2020</v>
      </c>
      <c r="C227" s="34" t="s">
        <v>40</v>
      </c>
      <c r="D227" s="34" t="s">
        <v>97</v>
      </c>
      <c r="E227" s="34" t="s">
        <v>98</v>
      </c>
      <c r="F227" s="34" t="s">
        <v>99</v>
      </c>
      <c r="G227" s="34" t="s">
        <v>100</v>
      </c>
      <c r="H227" s="34" t="s">
        <v>101</v>
      </c>
      <c r="I227" s="34" t="s">
        <v>104</v>
      </c>
      <c r="J227" s="34">
        <v>196</v>
      </c>
      <c r="K227" s="34">
        <v>280.27999999999997</v>
      </c>
    </row>
    <row r="228" spans="1:11" ht="41.4" x14ac:dyDescent="0.3">
      <c r="A228" s="33" t="s">
        <v>103</v>
      </c>
      <c r="B228" s="33">
        <v>2020</v>
      </c>
      <c r="C228" s="33" t="s">
        <v>40</v>
      </c>
      <c r="D228" s="33" t="s">
        <v>97</v>
      </c>
      <c r="E228" s="33" t="s">
        <v>98</v>
      </c>
      <c r="F228" s="33" t="s">
        <v>99</v>
      </c>
      <c r="G228" s="33" t="s">
        <v>100</v>
      </c>
      <c r="H228" s="33" t="s">
        <v>101</v>
      </c>
      <c r="I228" s="33" t="s">
        <v>104</v>
      </c>
      <c r="J228" s="33">
        <v>244</v>
      </c>
      <c r="K228" s="33">
        <v>348.92</v>
      </c>
    </row>
    <row r="229" spans="1:11" ht="41.4" x14ac:dyDescent="0.3">
      <c r="A229" s="34" t="s">
        <v>96</v>
      </c>
      <c r="B229" s="34">
        <v>2020</v>
      </c>
      <c r="C229" s="34" t="s">
        <v>40</v>
      </c>
      <c r="D229" s="34" t="s">
        <v>97</v>
      </c>
      <c r="E229" s="34" t="s">
        <v>98</v>
      </c>
      <c r="F229" s="34" t="s">
        <v>99</v>
      </c>
      <c r="G229" s="34" t="s">
        <v>100</v>
      </c>
      <c r="H229" s="34" t="s">
        <v>101</v>
      </c>
      <c r="I229" s="34" t="s">
        <v>104</v>
      </c>
      <c r="J229" s="34">
        <v>172</v>
      </c>
      <c r="K229" s="34">
        <v>245.96</v>
      </c>
    </row>
    <row r="230" spans="1:11" ht="41.4" x14ac:dyDescent="0.3">
      <c r="A230" s="33" t="s">
        <v>96</v>
      </c>
      <c r="B230" s="33">
        <v>2020</v>
      </c>
      <c r="C230" s="33" t="s">
        <v>40</v>
      </c>
      <c r="D230" s="33" t="s">
        <v>97</v>
      </c>
      <c r="E230" s="33" t="s">
        <v>98</v>
      </c>
      <c r="F230" s="33" t="s">
        <v>99</v>
      </c>
      <c r="G230" s="33" t="s">
        <v>100</v>
      </c>
      <c r="H230" s="33" t="s">
        <v>101</v>
      </c>
      <c r="I230" s="33" t="s">
        <v>102</v>
      </c>
      <c r="J230" s="33">
        <v>240</v>
      </c>
      <c r="K230" s="33">
        <v>526.24</v>
      </c>
    </row>
    <row r="231" spans="1:11" ht="41.4" x14ac:dyDescent="0.3">
      <c r="A231" s="34" t="s">
        <v>105</v>
      </c>
      <c r="B231" s="34">
        <v>2020</v>
      </c>
      <c r="C231" s="34" t="s">
        <v>40</v>
      </c>
      <c r="D231" s="34" t="s">
        <v>97</v>
      </c>
      <c r="E231" s="34" t="s">
        <v>98</v>
      </c>
      <c r="F231" s="34" t="s">
        <v>99</v>
      </c>
      <c r="G231" s="34" t="s">
        <v>100</v>
      </c>
      <c r="H231" s="34" t="s">
        <v>101</v>
      </c>
      <c r="I231" s="34" t="s">
        <v>102</v>
      </c>
      <c r="J231" s="34">
        <v>234</v>
      </c>
      <c r="K231" s="34">
        <v>526.24</v>
      </c>
    </row>
    <row r="232" spans="1:11" ht="41.4" x14ac:dyDescent="0.3">
      <c r="A232" s="33" t="s">
        <v>103</v>
      </c>
      <c r="B232" s="33">
        <v>2020</v>
      </c>
      <c r="C232" s="33" t="s">
        <v>40</v>
      </c>
      <c r="D232" s="33" t="s">
        <v>97</v>
      </c>
      <c r="E232" s="33" t="s">
        <v>98</v>
      </c>
      <c r="F232" s="33" t="s">
        <v>99</v>
      </c>
      <c r="G232" s="33" t="s">
        <v>100</v>
      </c>
      <c r="H232" s="33" t="s">
        <v>101</v>
      </c>
      <c r="I232" s="33" t="s">
        <v>102</v>
      </c>
      <c r="J232" s="33">
        <v>228</v>
      </c>
      <c r="K232" s="33">
        <v>526.24</v>
      </c>
    </row>
    <row r="233" spans="1:11" ht="41.4" x14ac:dyDescent="0.3">
      <c r="A233" s="34" t="s">
        <v>96</v>
      </c>
      <c r="B233" s="34">
        <v>2020</v>
      </c>
      <c r="C233" s="34" t="s">
        <v>40</v>
      </c>
      <c r="D233" s="34" t="s">
        <v>97</v>
      </c>
      <c r="E233" s="34" t="s">
        <v>98</v>
      </c>
      <c r="F233" s="34" t="s">
        <v>99</v>
      </c>
      <c r="G233" s="34" t="s">
        <v>100</v>
      </c>
      <c r="H233" s="34" t="s">
        <v>101</v>
      </c>
      <c r="I233" s="34" t="s">
        <v>104</v>
      </c>
      <c r="J233" s="34">
        <v>683</v>
      </c>
      <c r="K233" s="34">
        <v>976.69</v>
      </c>
    </row>
    <row r="234" spans="1:11" ht="41.4" x14ac:dyDescent="0.3">
      <c r="A234" s="33" t="s">
        <v>103</v>
      </c>
      <c r="B234" s="33">
        <v>2020</v>
      </c>
      <c r="C234" s="33" t="s">
        <v>40</v>
      </c>
      <c r="D234" s="33" t="s">
        <v>97</v>
      </c>
      <c r="E234" s="33" t="s">
        <v>98</v>
      </c>
      <c r="F234" s="33" t="s">
        <v>99</v>
      </c>
      <c r="G234" s="33" t="s">
        <v>100</v>
      </c>
      <c r="H234" s="33" t="s">
        <v>101</v>
      </c>
      <c r="I234" s="33" t="s">
        <v>104</v>
      </c>
      <c r="J234" s="33">
        <v>716</v>
      </c>
      <c r="K234" s="33">
        <v>1023.88</v>
      </c>
    </row>
    <row r="235" spans="1:11" ht="41.4" x14ac:dyDescent="0.3">
      <c r="A235" s="34" t="s">
        <v>105</v>
      </c>
      <c r="B235" s="34">
        <v>2020</v>
      </c>
      <c r="C235" s="34" t="s">
        <v>40</v>
      </c>
      <c r="D235" s="34" t="s">
        <v>97</v>
      </c>
      <c r="E235" s="34" t="s">
        <v>98</v>
      </c>
      <c r="F235" s="34" t="s">
        <v>99</v>
      </c>
      <c r="G235" s="34" t="s">
        <v>100</v>
      </c>
      <c r="H235" s="34" t="s">
        <v>101</v>
      </c>
      <c r="I235" s="34" t="s">
        <v>104</v>
      </c>
      <c r="J235" s="34">
        <v>769</v>
      </c>
      <c r="K235" s="34">
        <v>1099.67</v>
      </c>
    </row>
    <row r="236" spans="1:11" ht="41.4" x14ac:dyDescent="0.3">
      <c r="A236" s="33" t="s">
        <v>103</v>
      </c>
      <c r="B236" s="33">
        <v>2020</v>
      </c>
      <c r="C236" s="33" t="s">
        <v>40</v>
      </c>
      <c r="D236" s="33" t="s">
        <v>97</v>
      </c>
      <c r="E236" s="33" t="s">
        <v>98</v>
      </c>
      <c r="F236" s="33" t="s">
        <v>99</v>
      </c>
      <c r="G236" s="33" t="s">
        <v>100</v>
      </c>
      <c r="H236" s="33" t="s">
        <v>101</v>
      </c>
      <c r="I236" s="33" t="s">
        <v>102</v>
      </c>
      <c r="J236" s="33">
        <v>237</v>
      </c>
      <c r="K236" s="33">
        <v>338.91</v>
      </c>
    </row>
    <row r="237" spans="1:11" ht="41.4" x14ac:dyDescent="0.3">
      <c r="A237" s="34" t="s">
        <v>103</v>
      </c>
      <c r="B237" s="34">
        <v>2020</v>
      </c>
      <c r="C237" s="34" t="s">
        <v>40</v>
      </c>
      <c r="D237" s="34" t="s">
        <v>97</v>
      </c>
      <c r="E237" s="34" t="s">
        <v>98</v>
      </c>
      <c r="F237" s="34" t="s">
        <v>99</v>
      </c>
      <c r="G237" s="34" t="s">
        <v>100</v>
      </c>
      <c r="H237" s="34" t="s">
        <v>101</v>
      </c>
      <c r="I237" s="34" t="s">
        <v>102</v>
      </c>
      <c r="J237" s="34">
        <v>231</v>
      </c>
      <c r="K237" s="34">
        <v>330.33</v>
      </c>
    </row>
    <row r="238" spans="1:11" ht="41.4" x14ac:dyDescent="0.3">
      <c r="A238" s="33" t="s">
        <v>105</v>
      </c>
      <c r="B238" s="33">
        <v>2020</v>
      </c>
      <c r="C238" s="33" t="s">
        <v>40</v>
      </c>
      <c r="D238" s="33" t="s">
        <v>97</v>
      </c>
      <c r="E238" s="33" t="s">
        <v>98</v>
      </c>
      <c r="F238" s="33" t="s">
        <v>99</v>
      </c>
      <c r="G238" s="33" t="s">
        <v>100</v>
      </c>
      <c r="H238" s="33" t="s">
        <v>101</v>
      </c>
      <c r="I238" s="33" t="s">
        <v>104</v>
      </c>
      <c r="J238" s="33">
        <v>201</v>
      </c>
      <c r="K238" s="33">
        <v>287.43</v>
      </c>
    </row>
    <row r="239" spans="1:11" ht="41.4" x14ac:dyDescent="0.3">
      <c r="A239" s="34" t="s">
        <v>103</v>
      </c>
      <c r="B239" s="34">
        <v>2020</v>
      </c>
      <c r="C239" s="34" t="s">
        <v>40</v>
      </c>
      <c r="D239" s="34" t="s">
        <v>97</v>
      </c>
      <c r="E239" s="34" t="s">
        <v>98</v>
      </c>
      <c r="F239" s="34" t="s">
        <v>99</v>
      </c>
      <c r="G239" s="34" t="s">
        <v>100</v>
      </c>
      <c r="H239" s="34" t="s">
        <v>101</v>
      </c>
      <c r="I239" s="34" t="s">
        <v>104</v>
      </c>
      <c r="J239" s="34">
        <v>756</v>
      </c>
      <c r="K239" s="34">
        <v>526.24</v>
      </c>
    </row>
    <row r="240" spans="1:11" ht="41.4" x14ac:dyDescent="0.3">
      <c r="A240" s="33" t="s">
        <v>96</v>
      </c>
      <c r="B240" s="33">
        <v>2020</v>
      </c>
      <c r="C240" s="33" t="s">
        <v>40</v>
      </c>
      <c r="D240" s="33" t="s">
        <v>97</v>
      </c>
      <c r="E240" s="33" t="s">
        <v>98</v>
      </c>
      <c r="F240" s="33" t="s">
        <v>99</v>
      </c>
      <c r="G240" s="33" t="s">
        <v>100</v>
      </c>
      <c r="H240" s="33" t="s">
        <v>101</v>
      </c>
      <c r="I240" s="33" t="s">
        <v>104</v>
      </c>
      <c r="J240" s="33">
        <v>809</v>
      </c>
      <c r="K240" s="33">
        <v>526.24</v>
      </c>
    </row>
    <row r="241" spans="1:11" ht="41.4" x14ac:dyDescent="0.3">
      <c r="A241" s="34" t="s">
        <v>96</v>
      </c>
      <c r="B241" s="34">
        <v>2020</v>
      </c>
      <c r="C241" s="34" t="s">
        <v>40</v>
      </c>
      <c r="D241" s="34" t="s">
        <v>97</v>
      </c>
      <c r="E241" s="34" t="s">
        <v>98</v>
      </c>
      <c r="F241" s="34" t="s">
        <v>99</v>
      </c>
      <c r="G241" s="34" t="s">
        <v>100</v>
      </c>
      <c r="H241" s="34" t="s">
        <v>101</v>
      </c>
      <c r="I241" s="34" t="s">
        <v>104</v>
      </c>
      <c r="J241" s="34">
        <v>199</v>
      </c>
      <c r="K241" s="34">
        <v>284.57</v>
      </c>
    </row>
    <row r="242" spans="1:11" ht="41.4" x14ac:dyDescent="0.3">
      <c r="A242" s="33" t="s">
        <v>96</v>
      </c>
      <c r="B242" s="33">
        <v>2020</v>
      </c>
      <c r="C242" s="33" t="s">
        <v>40</v>
      </c>
      <c r="D242" s="33" t="s">
        <v>97</v>
      </c>
      <c r="E242" s="33" t="s">
        <v>98</v>
      </c>
      <c r="F242" s="33" t="s">
        <v>99</v>
      </c>
      <c r="G242" s="33" t="s">
        <v>100</v>
      </c>
      <c r="H242" s="33" t="s">
        <v>101</v>
      </c>
      <c r="I242" s="33" t="s">
        <v>104</v>
      </c>
      <c r="J242" s="33">
        <v>247</v>
      </c>
      <c r="K242" s="33">
        <v>353.21</v>
      </c>
    </row>
    <row r="243" spans="1:11" ht="41.4" x14ac:dyDescent="0.3">
      <c r="A243" s="34" t="s">
        <v>105</v>
      </c>
      <c r="B243" s="34">
        <v>2020</v>
      </c>
      <c r="C243" s="34" t="s">
        <v>40</v>
      </c>
      <c r="D243" s="34" t="s">
        <v>97</v>
      </c>
      <c r="E243" s="34" t="s">
        <v>98</v>
      </c>
      <c r="F243" s="34" t="s">
        <v>99</v>
      </c>
      <c r="G243" s="34" t="s">
        <v>100</v>
      </c>
      <c r="H243" s="34" t="s">
        <v>101</v>
      </c>
      <c r="I243" s="34" t="s">
        <v>104</v>
      </c>
      <c r="J243" s="34">
        <v>169</v>
      </c>
      <c r="K243" s="34">
        <v>241.67</v>
      </c>
    </row>
    <row r="244" spans="1:11" ht="41.4" x14ac:dyDescent="0.3">
      <c r="A244" s="33" t="s">
        <v>96</v>
      </c>
      <c r="B244" s="33">
        <v>2020</v>
      </c>
      <c r="C244" s="33" t="s">
        <v>40</v>
      </c>
      <c r="D244" s="33" t="s">
        <v>97</v>
      </c>
      <c r="E244" s="33" t="s">
        <v>98</v>
      </c>
      <c r="F244" s="33" t="s">
        <v>99</v>
      </c>
      <c r="G244" s="33" t="s">
        <v>100</v>
      </c>
      <c r="H244" s="33" t="s">
        <v>101</v>
      </c>
      <c r="I244" s="33" t="s">
        <v>102</v>
      </c>
      <c r="J244" s="33">
        <v>239</v>
      </c>
      <c r="K244" s="33">
        <v>341.77</v>
      </c>
    </row>
    <row r="245" spans="1:11" ht="41.4" x14ac:dyDescent="0.3">
      <c r="A245" s="34" t="s">
        <v>103</v>
      </c>
      <c r="B245" s="34">
        <v>2020</v>
      </c>
      <c r="C245" s="34" t="s">
        <v>40</v>
      </c>
      <c r="D245" s="34" t="s">
        <v>97</v>
      </c>
      <c r="E245" s="34" t="s">
        <v>98</v>
      </c>
      <c r="F245" s="34" t="s">
        <v>99</v>
      </c>
      <c r="G245" s="34" t="s">
        <v>100</v>
      </c>
      <c r="H245" s="34" t="s">
        <v>101</v>
      </c>
      <c r="I245" s="34" t="s">
        <v>102</v>
      </c>
      <c r="J245" s="34">
        <v>233</v>
      </c>
      <c r="K245" s="34">
        <v>333.19</v>
      </c>
    </row>
    <row r="246" spans="1:11" ht="41.4" x14ac:dyDescent="0.3">
      <c r="A246" s="33" t="s">
        <v>105</v>
      </c>
      <c r="B246" s="33">
        <v>2020</v>
      </c>
      <c r="C246" s="33" t="s">
        <v>40</v>
      </c>
      <c r="D246" s="33" t="s">
        <v>97</v>
      </c>
      <c r="E246" s="33" t="s">
        <v>98</v>
      </c>
      <c r="F246" s="33" t="s">
        <v>99</v>
      </c>
      <c r="G246" s="33" t="s">
        <v>100</v>
      </c>
      <c r="H246" s="33" t="s">
        <v>101</v>
      </c>
      <c r="I246" s="33" t="s">
        <v>102</v>
      </c>
      <c r="J246" s="33">
        <v>227</v>
      </c>
      <c r="K246" s="33">
        <v>324.61</v>
      </c>
    </row>
    <row r="247" spans="1:11" ht="41.4" x14ac:dyDescent="0.3">
      <c r="A247" s="34" t="s">
        <v>105</v>
      </c>
      <c r="B247" s="34">
        <v>2020</v>
      </c>
      <c r="C247" s="34" t="s">
        <v>40</v>
      </c>
      <c r="D247" s="34" t="s">
        <v>97</v>
      </c>
      <c r="E247" s="34" t="s">
        <v>98</v>
      </c>
      <c r="F247" s="34" t="s">
        <v>99</v>
      </c>
      <c r="G247" s="34" t="s">
        <v>100</v>
      </c>
      <c r="H247" s="34" t="s">
        <v>101</v>
      </c>
      <c r="I247" s="34" t="s">
        <v>104</v>
      </c>
      <c r="J247" s="34">
        <v>197</v>
      </c>
      <c r="K247" s="34">
        <v>281.70999999999998</v>
      </c>
    </row>
    <row r="248" spans="1:11" ht="41.4" x14ac:dyDescent="0.3">
      <c r="A248" s="33" t="s">
        <v>105</v>
      </c>
      <c r="B248" s="33">
        <v>2020</v>
      </c>
      <c r="C248" s="33" t="s">
        <v>40</v>
      </c>
      <c r="D248" s="33" t="s">
        <v>97</v>
      </c>
      <c r="E248" s="33" t="s">
        <v>98</v>
      </c>
      <c r="F248" s="33" t="s">
        <v>99</v>
      </c>
      <c r="G248" s="33" t="s">
        <v>100</v>
      </c>
      <c r="H248" s="33" t="s">
        <v>101</v>
      </c>
      <c r="I248" s="33" t="s">
        <v>104</v>
      </c>
      <c r="J248" s="33">
        <v>245</v>
      </c>
      <c r="K248" s="33">
        <v>350.35</v>
      </c>
    </row>
    <row r="249" spans="1:11" ht="41.4" x14ac:dyDescent="0.3">
      <c r="A249" s="34" t="s">
        <v>106</v>
      </c>
      <c r="B249" s="34">
        <v>2020</v>
      </c>
      <c r="C249" s="34" t="s">
        <v>40</v>
      </c>
      <c r="D249" s="34" t="s">
        <v>97</v>
      </c>
      <c r="E249" s="34" t="s">
        <v>98</v>
      </c>
      <c r="F249" s="34" t="s">
        <v>99</v>
      </c>
      <c r="G249" s="34" t="s">
        <v>100</v>
      </c>
      <c r="H249" s="34" t="s">
        <v>101</v>
      </c>
      <c r="I249" s="34" t="s">
        <v>104</v>
      </c>
      <c r="J249" s="34">
        <v>778</v>
      </c>
      <c r="K249" s="34">
        <v>1112.54</v>
      </c>
    </row>
    <row r="250" spans="1:11" ht="41.4" x14ac:dyDescent="0.3">
      <c r="A250" s="33" t="s">
        <v>103</v>
      </c>
      <c r="B250" s="33">
        <v>2020</v>
      </c>
      <c r="C250" s="33" t="s">
        <v>39</v>
      </c>
      <c r="D250" s="33" t="s">
        <v>97</v>
      </c>
      <c r="E250" s="33" t="s">
        <v>98</v>
      </c>
      <c r="F250" s="33" t="s">
        <v>99</v>
      </c>
      <c r="G250" s="33" t="s">
        <v>100</v>
      </c>
      <c r="H250" s="33" t="s">
        <v>101</v>
      </c>
      <c r="I250" s="33" t="s">
        <v>102</v>
      </c>
      <c r="J250" s="33">
        <v>254</v>
      </c>
      <c r="K250" s="33">
        <v>526.24</v>
      </c>
    </row>
    <row r="251" spans="1:11" ht="41.4" x14ac:dyDescent="0.3">
      <c r="A251" s="34" t="s">
        <v>103</v>
      </c>
      <c r="B251" s="34">
        <v>2020</v>
      </c>
      <c r="C251" s="34" t="s">
        <v>39</v>
      </c>
      <c r="D251" s="34" t="s">
        <v>97</v>
      </c>
      <c r="E251" s="34" t="s">
        <v>98</v>
      </c>
      <c r="F251" s="34" t="s">
        <v>99</v>
      </c>
      <c r="G251" s="34" t="s">
        <v>100</v>
      </c>
      <c r="H251" s="34" t="s">
        <v>101</v>
      </c>
      <c r="I251" s="34" t="s">
        <v>102</v>
      </c>
      <c r="J251" s="34">
        <v>248</v>
      </c>
      <c r="K251" s="34">
        <v>526.24</v>
      </c>
    </row>
    <row r="252" spans="1:11" ht="41.4" x14ac:dyDescent="0.3">
      <c r="A252" s="33" t="s">
        <v>103</v>
      </c>
      <c r="B252" s="33">
        <v>2020</v>
      </c>
      <c r="C252" s="33" t="s">
        <v>39</v>
      </c>
      <c r="D252" s="33" t="s">
        <v>97</v>
      </c>
      <c r="E252" s="33" t="s">
        <v>98</v>
      </c>
      <c r="F252" s="33" t="s">
        <v>99</v>
      </c>
      <c r="G252" s="33" t="s">
        <v>100</v>
      </c>
      <c r="H252" s="33" t="s">
        <v>101</v>
      </c>
      <c r="I252" s="33" t="s">
        <v>104</v>
      </c>
      <c r="J252" s="33">
        <v>206</v>
      </c>
      <c r="K252" s="33">
        <v>294.58</v>
      </c>
    </row>
    <row r="253" spans="1:11" ht="41.4" x14ac:dyDescent="0.3">
      <c r="A253" s="34" t="s">
        <v>96</v>
      </c>
      <c r="B253" s="34">
        <v>2020</v>
      </c>
      <c r="C253" s="34" t="s">
        <v>39</v>
      </c>
      <c r="D253" s="34" t="s">
        <v>97</v>
      </c>
      <c r="E253" s="34" t="s">
        <v>98</v>
      </c>
      <c r="F253" s="34" t="s">
        <v>99</v>
      </c>
      <c r="G253" s="34" t="s">
        <v>100</v>
      </c>
      <c r="H253" s="34" t="s">
        <v>101</v>
      </c>
      <c r="I253" s="34" t="s">
        <v>104</v>
      </c>
      <c r="J253" s="34">
        <v>248</v>
      </c>
      <c r="K253" s="34">
        <v>354.64</v>
      </c>
    </row>
    <row r="254" spans="1:11" ht="41.4" x14ac:dyDescent="0.3">
      <c r="A254" s="33" t="s">
        <v>105</v>
      </c>
      <c r="B254" s="33">
        <v>2020</v>
      </c>
      <c r="C254" s="33" t="s">
        <v>39</v>
      </c>
      <c r="D254" s="33" t="s">
        <v>97</v>
      </c>
      <c r="E254" s="33" t="s">
        <v>98</v>
      </c>
      <c r="F254" s="33" t="s">
        <v>99</v>
      </c>
      <c r="G254" s="33" t="s">
        <v>100</v>
      </c>
      <c r="H254" s="33" t="s">
        <v>101</v>
      </c>
      <c r="I254" s="33" t="s">
        <v>104</v>
      </c>
      <c r="J254" s="33">
        <v>176</v>
      </c>
      <c r="K254" s="33">
        <v>251.68</v>
      </c>
    </row>
    <row r="255" spans="1:11" ht="41.4" x14ac:dyDescent="0.3">
      <c r="A255" s="34" t="s">
        <v>107</v>
      </c>
      <c r="B255" s="34">
        <v>2020</v>
      </c>
      <c r="C255" s="34" t="s">
        <v>39</v>
      </c>
      <c r="D255" s="34" t="s">
        <v>97</v>
      </c>
      <c r="E255" s="34" t="s">
        <v>98</v>
      </c>
      <c r="F255" s="34" t="s">
        <v>99</v>
      </c>
      <c r="G255" s="34" t="s">
        <v>100</v>
      </c>
      <c r="H255" s="34" t="s">
        <v>101</v>
      </c>
      <c r="I255" s="34" t="s">
        <v>104</v>
      </c>
      <c r="J255" s="34">
        <v>202</v>
      </c>
      <c r="K255" s="34">
        <v>288.86</v>
      </c>
    </row>
    <row r="256" spans="1:11" ht="41.4" x14ac:dyDescent="0.3">
      <c r="A256" s="33" t="s">
        <v>103</v>
      </c>
      <c r="B256" s="33">
        <v>2020</v>
      </c>
      <c r="C256" s="33" t="s">
        <v>39</v>
      </c>
      <c r="D256" s="33" t="s">
        <v>97</v>
      </c>
      <c r="E256" s="33" t="s">
        <v>98</v>
      </c>
      <c r="F256" s="33" t="s">
        <v>99</v>
      </c>
      <c r="G256" s="33" t="s">
        <v>100</v>
      </c>
      <c r="H256" s="33" t="s">
        <v>101</v>
      </c>
      <c r="I256" s="33" t="s">
        <v>104</v>
      </c>
      <c r="J256" s="33">
        <v>250</v>
      </c>
      <c r="K256" s="33">
        <v>357.5</v>
      </c>
    </row>
    <row r="257" spans="1:11" ht="41.4" x14ac:dyDescent="0.3">
      <c r="A257" s="34" t="s">
        <v>96</v>
      </c>
      <c r="B257" s="34">
        <v>2020</v>
      </c>
      <c r="C257" s="34" t="s">
        <v>39</v>
      </c>
      <c r="D257" s="34" t="s">
        <v>97</v>
      </c>
      <c r="E257" s="34" t="s">
        <v>98</v>
      </c>
      <c r="F257" s="34" t="s">
        <v>99</v>
      </c>
      <c r="G257" s="34" t="s">
        <v>100</v>
      </c>
      <c r="H257" s="34" t="s">
        <v>101</v>
      </c>
      <c r="I257" s="34" t="s">
        <v>104</v>
      </c>
      <c r="J257" s="34">
        <v>178</v>
      </c>
      <c r="K257" s="34">
        <v>254.54</v>
      </c>
    </row>
    <row r="258" spans="1:11" ht="41.4" x14ac:dyDescent="0.3">
      <c r="A258" s="33" t="s">
        <v>96</v>
      </c>
      <c r="B258" s="33">
        <v>2020</v>
      </c>
      <c r="C258" s="33" t="s">
        <v>39</v>
      </c>
      <c r="D258" s="33" t="s">
        <v>97</v>
      </c>
      <c r="E258" s="33" t="s">
        <v>98</v>
      </c>
      <c r="F258" s="33" t="s">
        <v>99</v>
      </c>
      <c r="G258" s="33" t="s">
        <v>100</v>
      </c>
      <c r="H258" s="33" t="s">
        <v>101</v>
      </c>
      <c r="I258" s="33" t="s">
        <v>104</v>
      </c>
      <c r="J258" s="33">
        <v>258</v>
      </c>
      <c r="K258" s="33">
        <v>526.24</v>
      </c>
    </row>
    <row r="259" spans="1:11" ht="41.4" x14ac:dyDescent="0.3">
      <c r="A259" s="34" t="s">
        <v>96</v>
      </c>
      <c r="B259" s="34">
        <v>2020</v>
      </c>
      <c r="C259" s="34" t="s">
        <v>39</v>
      </c>
      <c r="D259" s="34" t="s">
        <v>97</v>
      </c>
      <c r="E259" s="34" t="s">
        <v>98</v>
      </c>
      <c r="F259" s="34" t="s">
        <v>99</v>
      </c>
      <c r="G259" s="34" t="s">
        <v>100</v>
      </c>
      <c r="H259" s="34" t="s">
        <v>101</v>
      </c>
      <c r="I259" s="34" t="s">
        <v>104</v>
      </c>
      <c r="J259" s="34">
        <v>252</v>
      </c>
      <c r="K259" s="34">
        <v>526.24</v>
      </c>
    </row>
    <row r="260" spans="1:11" ht="41.4" x14ac:dyDescent="0.3">
      <c r="A260" s="33" t="s">
        <v>96</v>
      </c>
      <c r="B260" s="33">
        <v>2020</v>
      </c>
      <c r="C260" s="33" t="s">
        <v>39</v>
      </c>
      <c r="D260" s="33" t="s">
        <v>97</v>
      </c>
      <c r="E260" s="33" t="s">
        <v>98</v>
      </c>
      <c r="F260" s="33" t="s">
        <v>99</v>
      </c>
      <c r="G260" s="33" t="s">
        <v>100</v>
      </c>
      <c r="H260" s="33" t="s">
        <v>101</v>
      </c>
      <c r="I260" s="33" t="s">
        <v>102</v>
      </c>
      <c r="J260" s="33">
        <v>246</v>
      </c>
      <c r="K260" s="33">
        <v>526.24</v>
      </c>
    </row>
    <row r="261" spans="1:11" ht="41.4" x14ac:dyDescent="0.3">
      <c r="A261" s="34" t="s">
        <v>105</v>
      </c>
      <c r="B261" s="34">
        <v>2020</v>
      </c>
      <c r="C261" s="34" t="s">
        <v>39</v>
      </c>
      <c r="D261" s="34" t="s">
        <v>97</v>
      </c>
      <c r="E261" s="34" t="s">
        <v>98</v>
      </c>
      <c r="F261" s="34" t="s">
        <v>99</v>
      </c>
      <c r="G261" s="34" t="s">
        <v>100</v>
      </c>
      <c r="H261" s="34" t="s">
        <v>101</v>
      </c>
      <c r="I261" s="34" t="s">
        <v>104</v>
      </c>
      <c r="J261" s="34">
        <v>682</v>
      </c>
      <c r="K261" s="34">
        <v>975.26</v>
      </c>
    </row>
    <row r="262" spans="1:11" ht="41.4" x14ac:dyDescent="0.3">
      <c r="A262" s="33" t="s">
        <v>103</v>
      </c>
      <c r="B262" s="33">
        <v>2020</v>
      </c>
      <c r="C262" s="33" t="s">
        <v>39</v>
      </c>
      <c r="D262" s="33" t="s">
        <v>97</v>
      </c>
      <c r="E262" s="33" t="s">
        <v>98</v>
      </c>
      <c r="F262" s="33" t="s">
        <v>99</v>
      </c>
      <c r="G262" s="33" t="s">
        <v>100</v>
      </c>
      <c r="H262" s="33" t="s">
        <v>101</v>
      </c>
      <c r="I262" s="33" t="s">
        <v>104</v>
      </c>
      <c r="J262" s="33">
        <v>715</v>
      </c>
      <c r="K262" s="33">
        <v>1022.45</v>
      </c>
    </row>
    <row r="263" spans="1:11" ht="41.4" x14ac:dyDescent="0.3">
      <c r="A263" s="34" t="s">
        <v>103</v>
      </c>
      <c r="B263" s="34">
        <v>2020</v>
      </c>
      <c r="C263" s="34" t="s">
        <v>39</v>
      </c>
      <c r="D263" s="34" t="s">
        <v>97</v>
      </c>
      <c r="E263" s="34" t="s">
        <v>98</v>
      </c>
      <c r="F263" s="34" t="s">
        <v>99</v>
      </c>
      <c r="G263" s="34" t="s">
        <v>100</v>
      </c>
      <c r="H263" s="34" t="s">
        <v>101</v>
      </c>
      <c r="I263" s="34" t="s">
        <v>104</v>
      </c>
      <c r="J263" s="34">
        <v>255</v>
      </c>
      <c r="K263" s="34">
        <v>364.65</v>
      </c>
    </row>
    <row r="264" spans="1:11" ht="41.4" x14ac:dyDescent="0.3">
      <c r="A264" s="33" t="s">
        <v>103</v>
      </c>
      <c r="B264" s="33">
        <v>2020</v>
      </c>
      <c r="C264" s="33" t="s">
        <v>39</v>
      </c>
      <c r="D264" s="33" t="s">
        <v>97</v>
      </c>
      <c r="E264" s="33" t="s">
        <v>98</v>
      </c>
      <c r="F264" s="33" t="s">
        <v>99</v>
      </c>
      <c r="G264" s="33" t="s">
        <v>100</v>
      </c>
      <c r="H264" s="33" t="s">
        <v>101</v>
      </c>
      <c r="I264" s="33" t="s">
        <v>104</v>
      </c>
      <c r="J264" s="33">
        <v>249</v>
      </c>
      <c r="K264" s="33">
        <v>356.07</v>
      </c>
    </row>
    <row r="265" spans="1:11" ht="41.4" x14ac:dyDescent="0.3">
      <c r="A265" s="34" t="s">
        <v>96</v>
      </c>
      <c r="B265" s="34">
        <v>2020</v>
      </c>
      <c r="C265" s="34" t="s">
        <v>39</v>
      </c>
      <c r="D265" s="34" t="s">
        <v>97</v>
      </c>
      <c r="E265" s="34" t="s">
        <v>98</v>
      </c>
      <c r="F265" s="34" t="s">
        <v>99</v>
      </c>
      <c r="G265" s="34" t="s">
        <v>100</v>
      </c>
      <c r="H265" s="34" t="s">
        <v>101</v>
      </c>
      <c r="I265" s="34" t="s">
        <v>102</v>
      </c>
      <c r="J265" s="34">
        <v>243</v>
      </c>
      <c r="K265" s="34">
        <v>347.49</v>
      </c>
    </row>
    <row r="266" spans="1:11" ht="41.4" x14ac:dyDescent="0.3">
      <c r="A266" s="33" t="s">
        <v>96</v>
      </c>
      <c r="B266" s="33">
        <v>2020</v>
      </c>
      <c r="C266" s="33" t="s">
        <v>39</v>
      </c>
      <c r="D266" s="33" t="s">
        <v>97</v>
      </c>
      <c r="E266" s="33" t="s">
        <v>98</v>
      </c>
      <c r="F266" s="33" t="s">
        <v>99</v>
      </c>
      <c r="G266" s="33" t="s">
        <v>100</v>
      </c>
      <c r="H266" s="33" t="s">
        <v>101</v>
      </c>
      <c r="I266" s="33" t="s">
        <v>104</v>
      </c>
      <c r="J266" s="33">
        <v>755</v>
      </c>
      <c r="K266" s="33">
        <v>526.24</v>
      </c>
    </row>
    <row r="267" spans="1:11" ht="41.4" x14ac:dyDescent="0.3">
      <c r="A267" s="34" t="s">
        <v>105</v>
      </c>
      <c r="B267" s="34">
        <v>2020</v>
      </c>
      <c r="C267" s="34" t="s">
        <v>39</v>
      </c>
      <c r="D267" s="34" t="s">
        <v>97</v>
      </c>
      <c r="E267" s="34" t="s">
        <v>98</v>
      </c>
      <c r="F267" s="34" t="s">
        <v>99</v>
      </c>
      <c r="G267" s="34" t="s">
        <v>100</v>
      </c>
      <c r="H267" s="34" t="s">
        <v>101</v>
      </c>
      <c r="I267" s="34" t="s">
        <v>104</v>
      </c>
      <c r="J267" s="34">
        <v>808</v>
      </c>
      <c r="K267" s="34">
        <v>526.24</v>
      </c>
    </row>
    <row r="268" spans="1:11" ht="41.4" x14ac:dyDescent="0.3">
      <c r="A268" s="33" t="s">
        <v>96</v>
      </c>
      <c r="B268" s="33">
        <v>2020</v>
      </c>
      <c r="C268" s="33" t="s">
        <v>39</v>
      </c>
      <c r="D268" s="33" t="s">
        <v>97</v>
      </c>
      <c r="E268" s="33" t="s">
        <v>98</v>
      </c>
      <c r="F268" s="33" t="s">
        <v>99</v>
      </c>
      <c r="G268" s="33" t="s">
        <v>100</v>
      </c>
      <c r="H268" s="33" t="s">
        <v>101</v>
      </c>
      <c r="I268" s="33" t="s">
        <v>104</v>
      </c>
      <c r="J268" s="33">
        <v>205</v>
      </c>
      <c r="K268" s="33">
        <v>293.14999999999998</v>
      </c>
    </row>
    <row r="269" spans="1:11" ht="41.4" x14ac:dyDescent="0.3">
      <c r="A269" s="34" t="s">
        <v>96</v>
      </c>
      <c r="B269" s="34">
        <v>2020</v>
      </c>
      <c r="C269" s="34" t="s">
        <v>39</v>
      </c>
      <c r="D269" s="34" t="s">
        <v>97</v>
      </c>
      <c r="E269" s="34" t="s">
        <v>98</v>
      </c>
      <c r="F269" s="34" t="s">
        <v>99</v>
      </c>
      <c r="G269" s="34" t="s">
        <v>100</v>
      </c>
      <c r="H269" s="34" t="s">
        <v>101</v>
      </c>
      <c r="I269" s="34" t="s">
        <v>104</v>
      </c>
      <c r="J269" s="34">
        <v>253</v>
      </c>
      <c r="K269" s="34">
        <v>361.79</v>
      </c>
    </row>
    <row r="270" spans="1:11" ht="41.4" x14ac:dyDescent="0.3">
      <c r="A270" s="33" t="s">
        <v>107</v>
      </c>
      <c r="B270" s="33">
        <v>2020</v>
      </c>
      <c r="C270" s="33" t="s">
        <v>39</v>
      </c>
      <c r="D270" s="33" t="s">
        <v>97</v>
      </c>
      <c r="E270" s="33" t="s">
        <v>98</v>
      </c>
      <c r="F270" s="33" t="s">
        <v>99</v>
      </c>
      <c r="G270" s="33" t="s">
        <v>100</v>
      </c>
      <c r="H270" s="33" t="s">
        <v>101</v>
      </c>
      <c r="I270" s="33" t="s">
        <v>104</v>
      </c>
      <c r="J270" s="33">
        <v>175</v>
      </c>
      <c r="K270" s="33">
        <v>250.25</v>
      </c>
    </row>
    <row r="271" spans="1:11" ht="41.4" x14ac:dyDescent="0.3">
      <c r="A271" s="34" t="s">
        <v>106</v>
      </c>
      <c r="B271" s="34">
        <v>2020</v>
      </c>
      <c r="C271" s="34" t="s">
        <v>39</v>
      </c>
      <c r="D271" s="34" t="s">
        <v>97</v>
      </c>
      <c r="E271" s="34" t="s">
        <v>98</v>
      </c>
      <c r="F271" s="34" t="s">
        <v>99</v>
      </c>
      <c r="G271" s="34" t="s">
        <v>100</v>
      </c>
      <c r="H271" s="34" t="s">
        <v>101</v>
      </c>
      <c r="I271" s="34" t="s">
        <v>102</v>
      </c>
      <c r="J271" s="34">
        <v>257</v>
      </c>
      <c r="K271" s="34">
        <v>367.51</v>
      </c>
    </row>
    <row r="272" spans="1:11" ht="41.4" x14ac:dyDescent="0.3">
      <c r="A272" s="33" t="s">
        <v>106</v>
      </c>
      <c r="B272" s="33">
        <v>2020</v>
      </c>
      <c r="C272" s="33" t="s">
        <v>39</v>
      </c>
      <c r="D272" s="33" t="s">
        <v>97</v>
      </c>
      <c r="E272" s="33" t="s">
        <v>98</v>
      </c>
      <c r="F272" s="33" t="s">
        <v>99</v>
      </c>
      <c r="G272" s="33" t="s">
        <v>100</v>
      </c>
      <c r="H272" s="33" t="s">
        <v>101</v>
      </c>
      <c r="I272" s="33" t="s">
        <v>102</v>
      </c>
      <c r="J272" s="33">
        <v>251</v>
      </c>
      <c r="K272" s="33">
        <v>358.93</v>
      </c>
    </row>
    <row r="273" spans="1:11" ht="41.4" x14ac:dyDescent="0.3">
      <c r="A273" s="34" t="s">
        <v>103</v>
      </c>
      <c r="B273" s="34">
        <v>2020</v>
      </c>
      <c r="C273" s="34" t="s">
        <v>39</v>
      </c>
      <c r="D273" s="34" t="s">
        <v>97</v>
      </c>
      <c r="E273" s="34" t="s">
        <v>98</v>
      </c>
      <c r="F273" s="34" t="s">
        <v>99</v>
      </c>
      <c r="G273" s="34" t="s">
        <v>100</v>
      </c>
      <c r="H273" s="34" t="s">
        <v>101</v>
      </c>
      <c r="I273" s="34" t="s">
        <v>102</v>
      </c>
      <c r="J273" s="34">
        <v>245</v>
      </c>
      <c r="K273" s="34">
        <v>350.35</v>
      </c>
    </row>
    <row r="274" spans="1:11" ht="41.4" x14ac:dyDescent="0.3">
      <c r="A274" s="33" t="s">
        <v>105</v>
      </c>
      <c r="B274" s="33">
        <v>2020</v>
      </c>
      <c r="C274" s="33" t="s">
        <v>39</v>
      </c>
      <c r="D274" s="33" t="s">
        <v>97</v>
      </c>
      <c r="E274" s="33" t="s">
        <v>98</v>
      </c>
      <c r="F274" s="33" t="s">
        <v>99</v>
      </c>
      <c r="G274" s="33" t="s">
        <v>100</v>
      </c>
      <c r="H274" s="33" t="s">
        <v>101</v>
      </c>
      <c r="I274" s="33" t="s">
        <v>104</v>
      </c>
      <c r="J274" s="33">
        <v>203</v>
      </c>
      <c r="K274" s="33">
        <v>290.29000000000002</v>
      </c>
    </row>
    <row r="275" spans="1:11" ht="41.4" x14ac:dyDescent="0.3">
      <c r="A275" s="34" t="s">
        <v>96</v>
      </c>
      <c r="B275" s="34">
        <v>2020</v>
      </c>
      <c r="C275" s="34" t="s">
        <v>39</v>
      </c>
      <c r="D275" s="34" t="s">
        <v>97</v>
      </c>
      <c r="E275" s="34" t="s">
        <v>98</v>
      </c>
      <c r="F275" s="34" t="s">
        <v>99</v>
      </c>
      <c r="G275" s="34" t="s">
        <v>100</v>
      </c>
      <c r="H275" s="34" t="s">
        <v>101</v>
      </c>
      <c r="I275" s="34" t="s">
        <v>104</v>
      </c>
      <c r="J275" s="34">
        <v>251</v>
      </c>
      <c r="K275" s="34">
        <v>358.93</v>
      </c>
    </row>
    <row r="276" spans="1:11" ht="41.4" x14ac:dyDescent="0.3">
      <c r="A276" s="33" t="s">
        <v>103</v>
      </c>
      <c r="B276" s="33">
        <v>2020</v>
      </c>
      <c r="C276" s="33" t="s">
        <v>39</v>
      </c>
      <c r="D276" s="33" t="s">
        <v>97</v>
      </c>
      <c r="E276" s="33" t="s">
        <v>98</v>
      </c>
      <c r="F276" s="33" t="s">
        <v>99</v>
      </c>
      <c r="G276" s="33" t="s">
        <v>100</v>
      </c>
      <c r="H276" s="33" t="s">
        <v>101</v>
      </c>
      <c r="I276" s="33" t="s">
        <v>104</v>
      </c>
      <c r="J276" s="33">
        <v>777</v>
      </c>
      <c r="K276" s="33">
        <v>1111.1099999999999</v>
      </c>
    </row>
    <row r="277" spans="1:11" ht="41.4" x14ac:dyDescent="0.3">
      <c r="A277" s="34" t="s">
        <v>96</v>
      </c>
      <c r="B277" s="34">
        <v>2020</v>
      </c>
      <c r="C277" s="34" t="s">
        <v>38</v>
      </c>
      <c r="D277" s="34" t="s">
        <v>97</v>
      </c>
      <c r="E277" s="34" t="s">
        <v>98</v>
      </c>
      <c r="F277" s="34" t="s">
        <v>99</v>
      </c>
      <c r="G277" s="34" t="s">
        <v>100</v>
      </c>
      <c r="H277" s="34" t="s">
        <v>101</v>
      </c>
      <c r="I277" s="34" t="s">
        <v>102</v>
      </c>
      <c r="J277" s="34">
        <v>272</v>
      </c>
      <c r="K277" s="34">
        <v>526.24</v>
      </c>
    </row>
    <row r="278" spans="1:11" ht="41.4" x14ac:dyDescent="0.3">
      <c r="A278" s="33" t="s">
        <v>96</v>
      </c>
      <c r="B278" s="33">
        <v>2020</v>
      </c>
      <c r="C278" s="33" t="s">
        <v>38</v>
      </c>
      <c r="D278" s="33" t="s">
        <v>97</v>
      </c>
      <c r="E278" s="33" t="s">
        <v>98</v>
      </c>
      <c r="F278" s="33" t="s">
        <v>99</v>
      </c>
      <c r="G278" s="33" t="s">
        <v>100</v>
      </c>
      <c r="H278" s="33" t="s">
        <v>101</v>
      </c>
      <c r="I278" s="33" t="s">
        <v>102</v>
      </c>
      <c r="J278" s="33">
        <v>266</v>
      </c>
      <c r="K278" s="33">
        <v>526.24</v>
      </c>
    </row>
    <row r="279" spans="1:11" ht="41.4" x14ac:dyDescent="0.3">
      <c r="A279" s="34" t="s">
        <v>96</v>
      </c>
      <c r="B279" s="34">
        <v>2020</v>
      </c>
      <c r="C279" s="34" t="s">
        <v>38</v>
      </c>
      <c r="D279" s="34" t="s">
        <v>97</v>
      </c>
      <c r="E279" s="34" t="s">
        <v>98</v>
      </c>
      <c r="F279" s="34" t="s">
        <v>99</v>
      </c>
      <c r="G279" s="34" t="s">
        <v>100</v>
      </c>
      <c r="H279" s="34" t="s">
        <v>101</v>
      </c>
      <c r="I279" s="34" t="s">
        <v>102</v>
      </c>
      <c r="J279" s="34">
        <v>260</v>
      </c>
      <c r="K279" s="34">
        <v>526.24</v>
      </c>
    </row>
    <row r="280" spans="1:11" ht="41.4" x14ac:dyDescent="0.3">
      <c r="A280" s="33" t="s">
        <v>105</v>
      </c>
      <c r="B280" s="33">
        <v>2020</v>
      </c>
      <c r="C280" s="33" t="s">
        <v>38</v>
      </c>
      <c r="D280" s="33" t="s">
        <v>97</v>
      </c>
      <c r="E280" s="33" t="s">
        <v>98</v>
      </c>
      <c r="F280" s="33" t="s">
        <v>99</v>
      </c>
      <c r="G280" s="33" t="s">
        <v>100</v>
      </c>
      <c r="H280" s="33" t="s">
        <v>101</v>
      </c>
      <c r="I280" s="33" t="s">
        <v>104</v>
      </c>
      <c r="J280" s="33">
        <v>254</v>
      </c>
      <c r="K280" s="33">
        <v>363.22</v>
      </c>
    </row>
    <row r="281" spans="1:11" ht="41.4" x14ac:dyDescent="0.3">
      <c r="A281" s="34" t="s">
        <v>96</v>
      </c>
      <c r="B281" s="34">
        <v>2020</v>
      </c>
      <c r="C281" s="34" t="s">
        <v>38</v>
      </c>
      <c r="D281" s="34" t="s">
        <v>97</v>
      </c>
      <c r="E281" s="34" t="s">
        <v>98</v>
      </c>
      <c r="F281" s="34" t="s">
        <v>99</v>
      </c>
      <c r="G281" s="34" t="s">
        <v>100</v>
      </c>
      <c r="H281" s="34" t="s">
        <v>101</v>
      </c>
      <c r="I281" s="34" t="s">
        <v>104</v>
      </c>
      <c r="J281" s="34">
        <v>182</v>
      </c>
      <c r="K281" s="34">
        <v>260.26</v>
      </c>
    </row>
    <row r="282" spans="1:11" ht="41.4" x14ac:dyDescent="0.3">
      <c r="A282" s="33" t="s">
        <v>106</v>
      </c>
      <c r="B282" s="33">
        <v>2020</v>
      </c>
      <c r="C282" s="33" t="s">
        <v>38</v>
      </c>
      <c r="D282" s="33" t="s">
        <v>97</v>
      </c>
      <c r="E282" s="33" t="s">
        <v>98</v>
      </c>
      <c r="F282" s="33" t="s">
        <v>99</v>
      </c>
      <c r="G282" s="33" t="s">
        <v>100</v>
      </c>
      <c r="H282" s="33" t="s">
        <v>101</v>
      </c>
      <c r="I282" s="33" t="s">
        <v>104</v>
      </c>
      <c r="J282" s="33">
        <v>208</v>
      </c>
      <c r="K282" s="33">
        <v>297.44</v>
      </c>
    </row>
    <row r="283" spans="1:11" ht="41.4" x14ac:dyDescent="0.3">
      <c r="A283" s="34" t="s">
        <v>106</v>
      </c>
      <c r="B283" s="34">
        <v>2020</v>
      </c>
      <c r="C283" s="34" t="s">
        <v>38</v>
      </c>
      <c r="D283" s="34" t="s">
        <v>97</v>
      </c>
      <c r="E283" s="34" t="s">
        <v>98</v>
      </c>
      <c r="F283" s="34" t="s">
        <v>99</v>
      </c>
      <c r="G283" s="34" t="s">
        <v>100</v>
      </c>
      <c r="H283" s="34" t="s">
        <v>101</v>
      </c>
      <c r="I283" s="34" t="s">
        <v>104</v>
      </c>
      <c r="J283" s="34">
        <v>256</v>
      </c>
      <c r="K283" s="34">
        <v>366.08</v>
      </c>
    </row>
    <row r="284" spans="1:11" ht="41.4" x14ac:dyDescent="0.3">
      <c r="A284" s="33" t="s">
        <v>105</v>
      </c>
      <c r="B284" s="33">
        <v>2020</v>
      </c>
      <c r="C284" s="33" t="s">
        <v>38</v>
      </c>
      <c r="D284" s="33" t="s">
        <v>97</v>
      </c>
      <c r="E284" s="33" t="s">
        <v>98</v>
      </c>
      <c r="F284" s="33" t="s">
        <v>99</v>
      </c>
      <c r="G284" s="33" t="s">
        <v>100</v>
      </c>
      <c r="H284" s="33" t="s">
        <v>101</v>
      </c>
      <c r="I284" s="33" t="s">
        <v>104</v>
      </c>
      <c r="J284" s="33">
        <v>184</v>
      </c>
      <c r="K284" s="33">
        <v>263.12</v>
      </c>
    </row>
    <row r="285" spans="1:11" ht="41.4" x14ac:dyDescent="0.3">
      <c r="A285" s="34" t="s">
        <v>107</v>
      </c>
      <c r="B285" s="34">
        <v>2020</v>
      </c>
      <c r="C285" s="34" t="s">
        <v>38</v>
      </c>
      <c r="D285" s="34" t="s">
        <v>97</v>
      </c>
      <c r="E285" s="34" t="s">
        <v>98</v>
      </c>
      <c r="F285" s="34" t="s">
        <v>99</v>
      </c>
      <c r="G285" s="34" t="s">
        <v>100</v>
      </c>
      <c r="H285" s="34" t="s">
        <v>101</v>
      </c>
      <c r="I285" s="34" t="s">
        <v>104</v>
      </c>
      <c r="J285" s="34">
        <v>270</v>
      </c>
      <c r="K285" s="34">
        <v>526.24</v>
      </c>
    </row>
    <row r="286" spans="1:11" ht="41.4" x14ac:dyDescent="0.3">
      <c r="A286" s="33" t="s">
        <v>96</v>
      </c>
      <c r="B286" s="33">
        <v>2020</v>
      </c>
      <c r="C286" s="33" t="s">
        <v>38</v>
      </c>
      <c r="D286" s="33" t="s">
        <v>97</v>
      </c>
      <c r="E286" s="33" t="s">
        <v>98</v>
      </c>
      <c r="F286" s="33" t="s">
        <v>99</v>
      </c>
      <c r="G286" s="33" t="s">
        <v>100</v>
      </c>
      <c r="H286" s="33" t="s">
        <v>101</v>
      </c>
      <c r="I286" s="33" t="s">
        <v>104</v>
      </c>
      <c r="J286" s="33">
        <v>264</v>
      </c>
      <c r="K286" s="33">
        <v>526.24</v>
      </c>
    </row>
    <row r="287" spans="1:11" ht="41.4" x14ac:dyDescent="0.3">
      <c r="A287" s="34" t="s">
        <v>106</v>
      </c>
      <c r="B287" s="34">
        <v>2020</v>
      </c>
      <c r="C287" s="34" t="s">
        <v>38</v>
      </c>
      <c r="D287" s="34" t="s">
        <v>97</v>
      </c>
      <c r="E287" s="34" t="s">
        <v>98</v>
      </c>
      <c r="F287" s="34" t="s">
        <v>99</v>
      </c>
      <c r="G287" s="34" t="s">
        <v>100</v>
      </c>
      <c r="H287" s="34" t="s">
        <v>101</v>
      </c>
      <c r="I287" s="34" t="s">
        <v>104</v>
      </c>
      <c r="J287" s="34">
        <v>681</v>
      </c>
      <c r="K287" s="34">
        <v>973.83</v>
      </c>
    </row>
    <row r="288" spans="1:11" ht="41.4" x14ac:dyDescent="0.3">
      <c r="A288" s="33" t="s">
        <v>96</v>
      </c>
      <c r="B288" s="33">
        <v>2020</v>
      </c>
      <c r="C288" s="33" t="s">
        <v>38</v>
      </c>
      <c r="D288" s="33" t="s">
        <v>97</v>
      </c>
      <c r="E288" s="33" t="s">
        <v>98</v>
      </c>
      <c r="F288" s="33" t="s">
        <v>99</v>
      </c>
      <c r="G288" s="33" t="s">
        <v>100</v>
      </c>
      <c r="H288" s="33" t="s">
        <v>101</v>
      </c>
      <c r="I288" s="33" t="s">
        <v>104</v>
      </c>
      <c r="J288" s="33">
        <v>714</v>
      </c>
      <c r="K288" s="33">
        <v>1021.02</v>
      </c>
    </row>
    <row r="289" spans="1:11" ht="41.4" x14ac:dyDescent="0.3">
      <c r="A289" s="34" t="s">
        <v>96</v>
      </c>
      <c r="B289" s="34">
        <v>2020</v>
      </c>
      <c r="C289" s="34" t="s">
        <v>38</v>
      </c>
      <c r="D289" s="34" t="s">
        <v>97</v>
      </c>
      <c r="E289" s="34" t="s">
        <v>98</v>
      </c>
      <c r="F289" s="34" t="s">
        <v>99</v>
      </c>
      <c r="G289" s="34" t="s">
        <v>100</v>
      </c>
      <c r="H289" s="34" t="s">
        <v>101</v>
      </c>
      <c r="I289" s="34" t="s">
        <v>104</v>
      </c>
      <c r="J289" s="34">
        <v>768</v>
      </c>
      <c r="K289" s="34">
        <v>1098.24</v>
      </c>
    </row>
    <row r="290" spans="1:11" ht="41.4" x14ac:dyDescent="0.3">
      <c r="A290" s="33" t="s">
        <v>96</v>
      </c>
      <c r="B290" s="33">
        <v>2020</v>
      </c>
      <c r="C290" s="33" t="s">
        <v>38</v>
      </c>
      <c r="D290" s="33" t="s">
        <v>97</v>
      </c>
      <c r="E290" s="33" t="s">
        <v>98</v>
      </c>
      <c r="F290" s="33" t="s">
        <v>99</v>
      </c>
      <c r="G290" s="33" t="s">
        <v>100</v>
      </c>
      <c r="H290" s="33" t="s">
        <v>101</v>
      </c>
      <c r="I290" s="33" t="s">
        <v>104</v>
      </c>
      <c r="J290" s="33">
        <v>273</v>
      </c>
      <c r="K290" s="33">
        <v>390.39</v>
      </c>
    </row>
    <row r="291" spans="1:11" ht="41.4" x14ac:dyDescent="0.3">
      <c r="A291" s="34" t="s">
        <v>106</v>
      </c>
      <c r="B291" s="34">
        <v>2020</v>
      </c>
      <c r="C291" s="34" t="s">
        <v>38</v>
      </c>
      <c r="D291" s="34" t="s">
        <v>97</v>
      </c>
      <c r="E291" s="34" t="s">
        <v>98</v>
      </c>
      <c r="F291" s="34" t="s">
        <v>99</v>
      </c>
      <c r="G291" s="34" t="s">
        <v>100</v>
      </c>
      <c r="H291" s="34" t="s">
        <v>101</v>
      </c>
      <c r="I291" s="34" t="s">
        <v>104</v>
      </c>
      <c r="J291" s="34">
        <v>267</v>
      </c>
      <c r="K291" s="34">
        <v>381.81</v>
      </c>
    </row>
    <row r="292" spans="1:11" ht="41.4" x14ac:dyDescent="0.3">
      <c r="A292" s="33" t="s">
        <v>105</v>
      </c>
      <c r="B292" s="33">
        <v>2020</v>
      </c>
      <c r="C292" s="33" t="s">
        <v>38</v>
      </c>
      <c r="D292" s="33" t="s">
        <v>97</v>
      </c>
      <c r="E292" s="33" t="s">
        <v>98</v>
      </c>
      <c r="F292" s="33" t="s">
        <v>99</v>
      </c>
      <c r="G292" s="33" t="s">
        <v>100</v>
      </c>
      <c r="H292" s="33" t="s">
        <v>101</v>
      </c>
      <c r="I292" s="33" t="s">
        <v>104</v>
      </c>
      <c r="J292" s="33">
        <v>261</v>
      </c>
      <c r="K292" s="33">
        <v>373.23</v>
      </c>
    </row>
    <row r="293" spans="1:11" ht="41.4" x14ac:dyDescent="0.3">
      <c r="A293" s="34" t="s">
        <v>96</v>
      </c>
      <c r="B293" s="34">
        <v>2020</v>
      </c>
      <c r="C293" s="34" t="s">
        <v>38</v>
      </c>
      <c r="D293" s="34" t="s">
        <v>97</v>
      </c>
      <c r="E293" s="34" t="s">
        <v>98</v>
      </c>
      <c r="F293" s="34" t="s">
        <v>99</v>
      </c>
      <c r="G293" s="34" t="s">
        <v>100</v>
      </c>
      <c r="H293" s="34" t="s">
        <v>101</v>
      </c>
      <c r="I293" s="34" t="s">
        <v>104</v>
      </c>
      <c r="J293" s="34">
        <v>207</v>
      </c>
      <c r="K293" s="34">
        <v>296.01</v>
      </c>
    </row>
    <row r="294" spans="1:11" ht="41.4" x14ac:dyDescent="0.3">
      <c r="A294" s="33" t="s">
        <v>96</v>
      </c>
      <c r="B294" s="33">
        <v>2020</v>
      </c>
      <c r="C294" s="33" t="s">
        <v>38</v>
      </c>
      <c r="D294" s="33" t="s">
        <v>97</v>
      </c>
      <c r="E294" s="33" t="s">
        <v>98</v>
      </c>
      <c r="F294" s="33" t="s">
        <v>99</v>
      </c>
      <c r="G294" s="33" t="s">
        <v>100</v>
      </c>
      <c r="H294" s="33" t="s">
        <v>101</v>
      </c>
      <c r="I294" s="33" t="s">
        <v>104</v>
      </c>
      <c r="J294" s="33">
        <v>754</v>
      </c>
      <c r="K294" s="33">
        <v>526.24</v>
      </c>
    </row>
    <row r="295" spans="1:11" ht="41.4" x14ac:dyDescent="0.3">
      <c r="A295" s="34" t="s">
        <v>106</v>
      </c>
      <c r="B295" s="34">
        <v>2020</v>
      </c>
      <c r="C295" s="34" t="s">
        <v>38</v>
      </c>
      <c r="D295" s="34" t="s">
        <v>97</v>
      </c>
      <c r="E295" s="34" t="s">
        <v>98</v>
      </c>
      <c r="F295" s="34" t="s">
        <v>99</v>
      </c>
      <c r="G295" s="34" t="s">
        <v>100</v>
      </c>
      <c r="H295" s="34" t="s">
        <v>101</v>
      </c>
      <c r="I295" s="34" t="s">
        <v>104</v>
      </c>
      <c r="J295" s="34">
        <v>807</v>
      </c>
      <c r="K295" s="34">
        <v>526.24</v>
      </c>
    </row>
    <row r="296" spans="1:11" ht="41.4" x14ac:dyDescent="0.3">
      <c r="A296" s="33" t="s">
        <v>105</v>
      </c>
      <c r="B296" s="33">
        <v>2020</v>
      </c>
      <c r="C296" s="33" t="s">
        <v>38</v>
      </c>
      <c r="D296" s="33" t="s">
        <v>97</v>
      </c>
      <c r="E296" s="33" t="s">
        <v>98</v>
      </c>
      <c r="F296" s="33" t="s">
        <v>99</v>
      </c>
      <c r="G296" s="33" t="s">
        <v>100</v>
      </c>
      <c r="H296" s="33" t="s">
        <v>101</v>
      </c>
      <c r="I296" s="33" t="s">
        <v>104</v>
      </c>
      <c r="J296" s="33">
        <v>211</v>
      </c>
      <c r="K296" s="33">
        <v>301.73</v>
      </c>
    </row>
    <row r="297" spans="1:11" ht="41.4" x14ac:dyDescent="0.3">
      <c r="A297" s="34" t="s">
        <v>106</v>
      </c>
      <c r="B297" s="34">
        <v>2020</v>
      </c>
      <c r="C297" s="34" t="s">
        <v>38</v>
      </c>
      <c r="D297" s="34" t="s">
        <v>97</v>
      </c>
      <c r="E297" s="34" t="s">
        <v>98</v>
      </c>
      <c r="F297" s="34" t="s">
        <v>99</v>
      </c>
      <c r="G297" s="34" t="s">
        <v>100</v>
      </c>
      <c r="H297" s="34" t="s">
        <v>101</v>
      </c>
      <c r="I297" s="34" t="s">
        <v>104</v>
      </c>
      <c r="J297" s="34">
        <v>181</v>
      </c>
      <c r="K297" s="34">
        <v>258.83</v>
      </c>
    </row>
    <row r="298" spans="1:11" ht="41.4" x14ac:dyDescent="0.3">
      <c r="A298" s="33" t="s">
        <v>96</v>
      </c>
      <c r="B298" s="33">
        <v>2020</v>
      </c>
      <c r="C298" s="33" t="s">
        <v>38</v>
      </c>
      <c r="D298" s="33" t="s">
        <v>97</v>
      </c>
      <c r="E298" s="33" t="s">
        <v>98</v>
      </c>
      <c r="F298" s="33" t="s">
        <v>99</v>
      </c>
      <c r="G298" s="33" t="s">
        <v>100</v>
      </c>
      <c r="H298" s="33" t="s">
        <v>101</v>
      </c>
      <c r="I298" s="33" t="s">
        <v>102</v>
      </c>
      <c r="J298" s="33">
        <v>269</v>
      </c>
      <c r="K298" s="33">
        <v>384.67</v>
      </c>
    </row>
    <row r="299" spans="1:11" ht="41.4" x14ac:dyDescent="0.3">
      <c r="A299" s="34" t="s">
        <v>103</v>
      </c>
      <c r="B299" s="34">
        <v>2020</v>
      </c>
      <c r="C299" s="34" t="s">
        <v>38</v>
      </c>
      <c r="D299" s="34" t="s">
        <v>97</v>
      </c>
      <c r="E299" s="34" t="s">
        <v>98</v>
      </c>
      <c r="F299" s="34" t="s">
        <v>99</v>
      </c>
      <c r="G299" s="34" t="s">
        <v>100</v>
      </c>
      <c r="H299" s="34" t="s">
        <v>101</v>
      </c>
      <c r="I299" s="34" t="s">
        <v>102</v>
      </c>
      <c r="J299" s="34">
        <v>263</v>
      </c>
      <c r="K299" s="34">
        <v>376.09</v>
      </c>
    </row>
    <row r="300" spans="1:11" ht="41.4" x14ac:dyDescent="0.3">
      <c r="A300" s="33" t="s">
        <v>96</v>
      </c>
      <c r="B300" s="33">
        <v>2020</v>
      </c>
      <c r="C300" s="33" t="s">
        <v>38</v>
      </c>
      <c r="D300" s="33" t="s">
        <v>97</v>
      </c>
      <c r="E300" s="33" t="s">
        <v>98</v>
      </c>
      <c r="F300" s="33" t="s">
        <v>99</v>
      </c>
      <c r="G300" s="33" t="s">
        <v>100</v>
      </c>
      <c r="H300" s="33" t="s">
        <v>101</v>
      </c>
      <c r="I300" s="33" t="s">
        <v>104</v>
      </c>
      <c r="J300" s="33">
        <v>209</v>
      </c>
      <c r="K300" s="33">
        <v>298.87</v>
      </c>
    </row>
    <row r="301" spans="1:11" ht="41.4" x14ac:dyDescent="0.3">
      <c r="A301" s="34" t="s">
        <v>107</v>
      </c>
      <c r="B301" s="34">
        <v>2020</v>
      </c>
      <c r="C301" s="34" t="s">
        <v>38</v>
      </c>
      <c r="D301" s="34" t="s">
        <v>97</v>
      </c>
      <c r="E301" s="34" t="s">
        <v>98</v>
      </c>
      <c r="F301" s="34" t="s">
        <v>99</v>
      </c>
      <c r="G301" s="34" t="s">
        <v>100</v>
      </c>
      <c r="H301" s="34" t="s">
        <v>101</v>
      </c>
      <c r="I301" s="34" t="s">
        <v>104</v>
      </c>
      <c r="J301" s="34">
        <v>257</v>
      </c>
      <c r="K301" s="34">
        <v>367.51</v>
      </c>
    </row>
    <row r="302" spans="1:11" ht="41.4" x14ac:dyDescent="0.3">
      <c r="A302" s="33" t="s">
        <v>96</v>
      </c>
      <c r="B302" s="33">
        <v>2020</v>
      </c>
      <c r="C302" s="33" t="s">
        <v>33</v>
      </c>
      <c r="D302" s="33" t="s">
        <v>109</v>
      </c>
      <c r="E302" s="33" t="s">
        <v>98</v>
      </c>
      <c r="F302" s="33" t="s">
        <v>99</v>
      </c>
      <c r="G302" s="33" t="s">
        <v>100</v>
      </c>
      <c r="H302" s="33" t="s">
        <v>101</v>
      </c>
      <c r="I302" s="33" t="s">
        <v>102</v>
      </c>
      <c r="J302" s="33">
        <v>128</v>
      </c>
      <c r="K302" s="33">
        <v>183.04</v>
      </c>
    </row>
    <row r="303" spans="1:11" ht="41.4" x14ac:dyDescent="0.3">
      <c r="A303" s="34" t="s">
        <v>105</v>
      </c>
      <c r="B303" s="34">
        <v>2020</v>
      </c>
      <c r="C303" s="34" t="s">
        <v>33</v>
      </c>
      <c r="D303" s="34" t="s">
        <v>109</v>
      </c>
      <c r="E303" s="34" t="s">
        <v>98</v>
      </c>
      <c r="F303" s="34" t="s">
        <v>99</v>
      </c>
      <c r="G303" s="34" t="s">
        <v>100</v>
      </c>
      <c r="H303" s="34" t="s">
        <v>101</v>
      </c>
      <c r="I303" s="34" t="s">
        <v>102</v>
      </c>
      <c r="J303" s="34">
        <v>302</v>
      </c>
      <c r="K303" s="34">
        <v>431.86</v>
      </c>
    </row>
    <row r="304" spans="1:11" ht="41.4" x14ac:dyDescent="0.3">
      <c r="A304" s="33" t="s">
        <v>103</v>
      </c>
      <c r="B304" s="33">
        <v>2020</v>
      </c>
      <c r="C304" s="33" t="s">
        <v>33</v>
      </c>
      <c r="D304" s="33" t="s">
        <v>109</v>
      </c>
      <c r="E304" s="33" t="s">
        <v>98</v>
      </c>
      <c r="F304" s="33" t="s">
        <v>99</v>
      </c>
      <c r="G304" s="33" t="s">
        <v>100</v>
      </c>
      <c r="H304" s="33" t="s">
        <v>101</v>
      </c>
      <c r="I304" s="33" t="s">
        <v>102</v>
      </c>
      <c r="J304" s="33">
        <v>328</v>
      </c>
      <c r="K304" s="33">
        <v>526.24</v>
      </c>
    </row>
    <row r="305" spans="1:11" ht="41.4" x14ac:dyDescent="0.3">
      <c r="A305" s="34" t="s">
        <v>96</v>
      </c>
      <c r="B305" s="34">
        <v>2020</v>
      </c>
      <c r="C305" s="34" t="s">
        <v>33</v>
      </c>
      <c r="D305" s="34" t="s">
        <v>109</v>
      </c>
      <c r="E305" s="34" t="s">
        <v>98</v>
      </c>
      <c r="F305" s="34" t="s">
        <v>99</v>
      </c>
      <c r="G305" s="34" t="s">
        <v>100</v>
      </c>
      <c r="H305" s="34" t="s">
        <v>101</v>
      </c>
      <c r="I305" s="34" t="s">
        <v>102</v>
      </c>
      <c r="J305" s="34">
        <v>130</v>
      </c>
      <c r="K305" s="34">
        <v>526.24</v>
      </c>
    </row>
    <row r="306" spans="1:11" ht="41.4" x14ac:dyDescent="0.3">
      <c r="A306" s="33" t="s">
        <v>96</v>
      </c>
      <c r="B306" s="33">
        <v>2020</v>
      </c>
      <c r="C306" s="33" t="s">
        <v>33</v>
      </c>
      <c r="D306" s="33" t="s">
        <v>109</v>
      </c>
      <c r="E306" s="33" t="s">
        <v>98</v>
      </c>
      <c r="F306" s="33" t="s">
        <v>99</v>
      </c>
      <c r="G306" s="33" t="s">
        <v>100</v>
      </c>
      <c r="H306" s="33" t="s">
        <v>101</v>
      </c>
      <c r="I306" s="33" t="s">
        <v>102</v>
      </c>
      <c r="J306" s="33">
        <v>304</v>
      </c>
      <c r="K306" s="33">
        <v>526.24</v>
      </c>
    </row>
    <row r="307" spans="1:11" ht="41.4" x14ac:dyDescent="0.3">
      <c r="A307" s="34" t="s">
        <v>103</v>
      </c>
      <c r="B307" s="34">
        <v>2020</v>
      </c>
      <c r="C307" s="34" t="s">
        <v>33</v>
      </c>
      <c r="D307" s="34" t="s">
        <v>109</v>
      </c>
      <c r="E307" s="34" t="s">
        <v>98</v>
      </c>
      <c r="F307" s="34" t="s">
        <v>99</v>
      </c>
      <c r="G307" s="34" t="s">
        <v>100</v>
      </c>
      <c r="H307" s="34" t="s">
        <v>101</v>
      </c>
      <c r="I307" s="34" t="s">
        <v>102</v>
      </c>
      <c r="J307" s="34">
        <v>989</v>
      </c>
      <c r="K307" s="34">
        <v>1414.27</v>
      </c>
    </row>
    <row r="308" spans="1:11" ht="41.4" x14ac:dyDescent="0.3">
      <c r="A308" s="33" t="s">
        <v>96</v>
      </c>
      <c r="B308" s="33">
        <v>2020</v>
      </c>
      <c r="C308" s="33" t="s">
        <v>33</v>
      </c>
      <c r="D308" s="33" t="s">
        <v>109</v>
      </c>
      <c r="E308" s="33" t="s">
        <v>98</v>
      </c>
      <c r="F308" s="33" t="s">
        <v>99</v>
      </c>
      <c r="G308" s="33" t="s">
        <v>100</v>
      </c>
      <c r="H308" s="33" t="s">
        <v>101</v>
      </c>
      <c r="I308" s="33" t="s">
        <v>102</v>
      </c>
      <c r="J308" s="33">
        <v>1022</v>
      </c>
      <c r="K308" s="33">
        <v>1461.46</v>
      </c>
    </row>
    <row r="309" spans="1:11" ht="41.4" x14ac:dyDescent="0.3">
      <c r="A309" s="34" t="s">
        <v>105</v>
      </c>
      <c r="B309" s="34">
        <v>2020</v>
      </c>
      <c r="C309" s="34" t="s">
        <v>33</v>
      </c>
      <c r="D309" s="34" t="s">
        <v>109</v>
      </c>
      <c r="E309" s="34" t="s">
        <v>98</v>
      </c>
      <c r="F309" s="34" t="s">
        <v>99</v>
      </c>
      <c r="G309" s="34" t="s">
        <v>100</v>
      </c>
      <c r="H309" s="34" t="s">
        <v>101</v>
      </c>
      <c r="I309" s="34" t="s">
        <v>102</v>
      </c>
      <c r="J309" s="34">
        <v>300</v>
      </c>
      <c r="K309" s="34">
        <v>429</v>
      </c>
    </row>
    <row r="310" spans="1:11" ht="41.4" x14ac:dyDescent="0.3">
      <c r="A310" s="33" t="s">
        <v>105</v>
      </c>
      <c r="B310" s="33">
        <v>2020</v>
      </c>
      <c r="C310" s="33" t="s">
        <v>33</v>
      </c>
      <c r="D310" s="33" t="s">
        <v>109</v>
      </c>
      <c r="E310" s="33" t="s">
        <v>98</v>
      </c>
      <c r="F310" s="33" t="s">
        <v>99</v>
      </c>
      <c r="G310" s="33" t="s">
        <v>100</v>
      </c>
      <c r="H310" s="33" t="s">
        <v>101</v>
      </c>
      <c r="I310" s="33" t="s">
        <v>102</v>
      </c>
      <c r="J310" s="33">
        <v>327</v>
      </c>
      <c r="K310" s="33">
        <v>467.61</v>
      </c>
    </row>
    <row r="311" spans="1:11" ht="41.4" x14ac:dyDescent="0.3">
      <c r="A311" s="34" t="s">
        <v>96</v>
      </c>
      <c r="B311" s="34">
        <v>2020</v>
      </c>
      <c r="C311" s="34" t="s">
        <v>33</v>
      </c>
      <c r="D311" s="34" t="s">
        <v>109</v>
      </c>
      <c r="E311" s="34" t="s">
        <v>98</v>
      </c>
      <c r="F311" s="34" t="s">
        <v>99</v>
      </c>
      <c r="G311" s="34" t="s">
        <v>100</v>
      </c>
      <c r="H311" s="34" t="s">
        <v>101</v>
      </c>
      <c r="I311" s="34" t="s">
        <v>102</v>
      </c>
      <c r="J311" s="34">
        <v>129</v>
      </c>
      <c r="K311" s="34">
        <v>184.47</v>
      </c>
    </row>
    <row r="312" spans="1:11" ht="41.4" x14ac:dyDescent="0.3">
      <c r="A312" s="33" t="s">
        <v>103</v>
      </c>
      <c r="B312" s="33">
        <v>2020</v>
      </c>
      <c r="C312" s="33" t="s">
        <v>33</v>
      </c>
      <c r="D312" s="33" t="s">
        <v>109</v>
      </c>
      <c r="E312" s="33" t="s">
        <v>98</v>
      </c>
      <c r="F312" s="33" t="s">
        <v>99</v>
      </c>
      <c r="G312" s="33" t="s">
        <v>100</v>
      </c>
      <c r="H312" s="33" t="s">
        <v>101</v>
      </c>
      <c r="I312" s="33" t="s">
        <v>102</v>
      </c>
      <c r="J312" s="33">
        <v>303</v>
      </c>
      <c r="K312" s="33">
        <v>433.29</v>
      </c>
    </row>
    <row r="313" spans="1:11" ht="41.4" x14ac:dyDescent="0.3">
      <c r="A313" s="34" t="s">
        <v>96</v>
      </c>
      <c r="B313" s="34">
        <v>2020</v>
      </c>
      <c r="C313" s="34" t="s">
        <v>33</v>
      </c>
      <c r="D313" s="34" t="s">
        <v>109</v>
      </c>
      <c r="E313" s="34" t="s">
        <v>98</v>
      </c>
      <c r="F313" s="34" t="s">
        <v>99</v>
      </c>
      <c r="G313" s="34" t="s">
        <v>100</v>
      </c>
      <c r="H313" s="34" t="s">
        <v>101</v>
      </c>
      <c r="I313" s="34" t="s">
        <v>102</v>
      </c>
      <c r="J313" s="34">
        <v>770</v>
      </c>
      <c r="K313" s="34">
        <v>1101.0999999999999</v>
      </c>
    </row>
    <row r="314" spans="1:11" ht="41.4" x14ac:dyDescent="0.3">
      <c r="A314" s="33" t="s">
        <v>103</v>
      </c>
      <c r="B314" s="33">
        <v>2020</v>
      </c>
      <c r="C314" s="33" t="s">
        <v>33</v>
      </c>
      <c r="D314" s="33" t="s">
        <v>109</v>
      </c>
      <c r="E314" s="33" t="s">
        <v>98</v>
      </c>
      <c r="F314" s="33" t="s">
        <v>99</v>
      </c>
      <c r="G314" s="33" t="s">
        <v>100</v>
      </c>
      <c r="H314" s="33" t="s">
        <v>101</v>
      </c>
      <c r="I314" s="33" t="s">
        <v>102</v>
      </c>
      <c r="J314" s="33">
        <v>857</v>
      </c>
      <c r="K314" s="33">
        <v>1225.51</v>
      </c>
    </row>
    <row r="315" spans="1:11" ht="41.4" x14ac:dyDescent="0.3">
      <c r="A315" s="34" t="s">
        <v>105</v>
      </c>
      <c r="B315" s="34">
        <v>2020</v>
      </c>
      <c r="C315" s="34" t="s">
        <v>33</v>
      </c>
      <c r="D315" s="34" t="s">
        <v>109</v>
      </c>
      <c r="E315" s="34" t="s">
        <v>98</v>
      </c>
      <c r="F315" s="34" t="s">
        <v>99</v>
      </c>
      <c r="G315" s="34" t="s">
        <v>100</v>
      </c>
      <c r="H315" s="34" t="s">
        <v>101</v>
      </c>
      <c r="I315" s="34" t="s">
        <v>102</v>
      </c>
      <c r="J315" s="34">
        <v>329</v>
      </c>
      <c r="K315" s="34">
        <v>470.47</v>
      </c>
    </row>
    <row r="316" spans="1:11" ht="41.4" x14ac:dyDescent="0.3">
      <c r="A316" s="33" t="s">
        <v>96</v>
      </c>
      <c r="B316" s="33">
        <v>2020</v>
      </c>
      <c r="C316" s="33" t="s">
        <v>33</v>
      </c>
      <c r="D316" s="33" t="s">
        <v>109</v>
      </c>
      <c r="E316" s="33" t="s">
        <v>98</v>
      </c>
      <c r="F316" s="33" t="s">
        <v>99</v>
      </c>
      <c r="G316" s="33" t="s">
        <v>100</v>
      </c>
      <c r="H316" s="33" t="s">
        <v>101</v>
      </c>
      <c r="I316" s="33" t="s">
        <v>102</v>
      </c>
      <c r="J316" s="33">
        <v>131</v>
      </c>
      <c r="K316" s="33">
        <v>187.33</v>
      </c>
    </row>
    <row r="317" spans="1:11" ht="41.4" x14ac:dyDescent="0.3">
      <c r="A317" s="34" t="s">
        <v>105</v>
      </c>
      <c r="B317" s="34">
        <v>2020</v>
      </c>
      <c r="C317" s="34" t="s">
        <v>37</v>
      </c>
      <c r="D317" s="34" t="s">
        <v>109</v>
      </c>
      <c r="E317" s="34" t="s">
        <v>98</v>
      </c>
      <c r="F317" s="34" t="s">
        <v>99</v>
      </c>
      <c r="G317" s="34" t="s">
        <v>100</v>
      </c>
      <c r="H317" s="34" t="s">
        <v>101</v>
      </c>
      <c r="I317" s="34" t="s">
        <v>102</v>
      </c>
      <c r="J317" s="34">
        <v>308</v>
      </c>
      <c r="K317" s="34">
        <v>440.44</v>
      </c>
    </row>
    <row r="318" spans="1:11" ht="41.4" x14ac:dyDescent="0.3">
      <c r="A318" s="33" t="s">
        <v>96</v>
      </c>
      <c r="B318" s="33">
        <v>2020</v>
      </c>
      <c r="C318" s="33" t="s">
        <v>37</v>
      </c>
      <c r="D318" s="33" t="s">
        <v>109</v>
      </c>
      <c r="E318" s="33" t="s">
        <v>98</v>
      </c>
      <c r="F318" s="33" t="s">
        <v>99</v>
      </c>
      <c r="G318" s="33" t="s">
        <v>100</v>
      </c>
      <c r="H318" s="33" t="s">
        <v>101</v>
      </c>
      <c r="I318" s="33" t="s">
        <v>102</v>
      </c>
      <c r="J318" s="33">
        <v>356</v>
      </c>
      <c r="K318" s="33">
        <v>509.08</v>
      </c>
    </row>
    <row r="319" spans="1:11" ht="41.4" x14ac:dyDescent="0.3">
      <c r="A319" s="34" t="s">
        <v>103</v>
      </c>
      <c r="B319" s="34">
        <v>2020</v>
      </c>
      <c r="C319" s="34" t="s">
        <v>37</v>
      </c>
      <c r="D319" s="34" t="s">
        <v>109</v>
      </c>
      <c r="E319" s="34" t="s">
        <v>98</v>
      </c>
      <c r="F319" s="34" t="s">
        <v>99</v>
      </c>
      <c r="G319" s="34" t="s">
        <v>100</v>
      </c>
      <c r="H319" s="34" t="s">
        <v>101</v>
      </c>
      <c r="I319" s="34" t="s">
        <v>102</v>
      </c>
      <c r="J319" s="34">
        <v>310</v>
      </c>
      <c r="K319" s="34">
        <v>526.24</v>
      </c>
    </row>
    <row r="320" spans="1:11" ht="41.4" x14ac:dyDescent="0.3">
      <c r="A320" s="33" t="s">
        <v>103</v>
      </c>
      <c r="B320" s="33">
        <v>2020</v>
      </c>
      <c r="C320" s="33" t="s">
        <v>37</v>
      </c>
      <c r="D320" s="33" t="s">
        <v>109</v>
      </c>
      <c r="E320" s="33" t="s">
        <v>98</v>
      </c>
      <c r="F320" s="33" t="s">
        <v>99</v>
      </c>
      <c r="G320" s="33" t="s">
        <v>100</v>
      </c>
      <c r="H320" s="33" t="s">
        <v>101</v>
      </c>
      <c r="I320" s="33" t="s">
        <v>102</v>
      </c>
      <c r="J320" s="33">
        <v>352</v>
      </c>
      <c r="K320" s="33">
        <v>526.24</v>
      </c>
    </row>
    <row r="321" spans="1:11" ht="41.4" x14ac:dyDescent="0.3">
      <c r="A321" s="34" t="s">
        <v>103</v>
      </c>
      <c r="B321" s="34">
        <v>2020</v>
      </c>
      <c r="C321" s="34" t="s">
        <v>37</v>
      </c>
      <c r="D321" s="34" t="s">
        <v>109</v>
      </c>
      <c r="E321" s="34" t="s">
        <v>98</v>
      </c>
      <c r="F321" s="34" t="s">
        <v>99</v>
      </c>
      <c r="G321" s="34" t="s">
        <v>100</v>
      </c>
      <c r="H321" s="34" t="s">
        <v>101</v>
      </c>
      <c r="I321" s="34" t="s">
        <v>102</v>
      </c>
      <c r="J321" s="34">
        <v>280</v>
      </c>
      <c r="K321" s="34">
        <v>526.24</v>
      </c>
    </row>
    <row r="322" spans="1:11" ht="41.4" x14ac:dyDescent="0.3">
      <c r="A322" s="33" t="s">
        <v>103</v>
      </c>
      <c r="B322" s="33">
        <v>2020</v>
      </c>
      <c r="C322" s="33" t="s">
        <v>37</v>
      </c>
      <c r="D322" s="33" t="s">
        <v>109</v>
      </c>
      <c r="E322" s="33" t="s">
        <v>98</v>
      </c>
      <c r="F322" s="33" t="s">
        <v>99</v>
      </c>
      <c r="G322" s="33" t="s">
        <v>100</v>
      </c>
      <c r="H322" s="33" t="s">
        <v>101</v>
      </c>
      <c r="I322" s="33" t="s">
        <v>102</v>
      </c>
      <c r="J322" s="33">
        <v>993</v>
      </c>
      <c r="K322" s="33">
        <v>1419.99</v>
      </c>
    </row>
    <row r="323" spans="1:11" ht="41.4" x14ac:dyDescent="0.3">
      <c r="A323" s="34" t="s">
        <v>103</v>
      </c>
      <c r="B323" s="34">
        <v>2020</v>
      </c>
      <c r="C323" s="34" t="s">
        <v>37</v>
      </c>
      <c r="D323" s="34" t="s">
        <v>109</v>
      </c>
      <c r="E323" s="34" t="s">
        <v>98</v>
      </c>
      <c r="F323" s="34" t="s">
        <v>99</v>
      </c>
      <c r="G323" s="34" t="s">
        <v>100</v>
      </c>
      <c r="H323" s="34" t="s">
        <v>101</v>
      </c>
      <c r="I323" s="34" t="s">
        <v>102</v>
      </c>
      <c r="J323" s="34">
        <v>1026</v>
      </c>
      <c r="K323" s="34">
        <v>1467.18</v>
      </c>
    </row>
    <row r="324" spans="1:11" ht="41.4" x14ac:dyDescent="0.3">
      <c r="A324" s="33" t="s">
        <v>105</v>
      </c>
      <c r="B324" s="33">
        <v>2020</v>
      </c>
      <c r="C324" s="33" t="s">
        <v>37</v>
      </c>
      <c r="D324" s="33" t="s">
        <v>109</v>
      </c>
      <c r="E324" s="33" t="s">
        <v>98</v>
      </c>
      <c r="F324" s="33" t="s">
        <v>99</v>
      </c>
      <c r="G324" s="33" t="s">
        <v>100</v>
      </c>
      <c r="H324" s="33" t="s">
        <v>101</v>
      </c>
      <c r="I324" s="33" t="s">
        <v>102</v>
      </c>
      <c r="J324" s="33">
        <v>282</v>
      </c>
      <c r="K324" s="33">
        <v>403.26</v>
      </c>
    </row>
    <row r="325" spans="1:11" ht="41.4" x14ac:dyDescent="0.3">
      <c r="A325" s="34" t="s">
        <v>105</v>
      </c>
      <c r="B325" s="34">
        <v>2020</v>
      </c>
      <c r="C325" s="34" t="s">
        <v>37</v>
      </c>
      <c r="D325" s="34" t="s">
        <v>109</v>
      </c>
      <c r="E325" s="34" t="s">
        <v>98</v>
      </c>
      <c r="F325" s="34" t="s">
        <v>99</v>
      </c>
      <c r="G325" s="34" t="s">
        <v>100</v>
      </c>
      <c r="H325" s="34" t="s">
        <v>101</v>
      </c>
      <c r="I325" s="34" t="s">
        <v>102</v>
      </c>
      <c r="J325" s="34">
        <v>309</v>
      </c>
      <c r="K325" s="34">
        <v>441.87</v>
      </c>
    </row>
    <row r="326" spans="1:11" ht="41.4" x14ac:dyDescent="0.3">
      <c r="A326" s="33" t="s">
        <v>96</v>
      </c>
      <c r="B326" s="33">
        <v>2020</v>
      </c>
      <c r="C326" s="33" t="s">
        <v>37</v>
      </c>
      <c r="D326" s="33" t="s">
        <v>109</v>
      </c>
      <c r="E326" s="33" t="s">
        <v>98</v>
      </c>
      <c r="F326" s="33" t="s">
        <v>99</v>
      </c>
      <c r="G326" s="33" t="s">
        <v>100</v>
      </c>
      <c r="H326" s="33" t="s">
        <v>101</v>
      </c>
      <c r="I326" s="33" t="s">
        <v>102</v>
      </c>
      <c r="J326" s="33">
        <v>357</v>
      </c>
      <c r="K326" s="33">
        <v>510.51</v>
      </c>
    </row>
    <row r="327" spans="1:11" ht="41.4" x14ac:dyDescent="0.3">
      <c r="A327" s="34" t="s">
        <v>103</v>
      </c>
      <c r="B327" s="34">
        <v>2020</v>
      </c>
      <c r="C327" s="34" t="s">
        <v>37</v>
      </c>
      <c r="D327" s="34" t="s">
        <v>109</v>
      </c>
      <c r="E327" s="34" t="s">
        <v>98</v>
      </c>
      <c r="F327" s="34" t="s">
        <v>99</v>
      </c>
      <c r="G327" s="34" t="s">
        <v>100</v>
      </c>
      <c r="H327" s="34" t="s">
        <v>101</v>
      </c>
      <c r="I327" s="34" t="s">
        <v>102</v>
      </c>
      <c r="J327" s="34">
        <v>279</v>
      </c>
      <c r="K327" s="34">
        <v>398.97</v>
      </c>
    </row>
    <row r="328" spans="1:11" ht="41.4" x14ac:dyDescent="0.3">
      <c r="A328" s="33" t="s">
        <v>103</v>
      </c>
      <c r="B328" s="33">
        <v>2020</v>
      </c>
      <c r="C328" s="33" t="s">
        <v>37</v>
      </c>
      <c r="D328" s="33" t="s">
        <v>109</v>
      </c>
      <c r="E328" s="33" t="s">
        <v>98</v>
      </c>
      <c r="F328" s="33" t="s">
        <v>99</v>
      </c>
      <c r="G328" s="33" t="s">
        <v>100</v>
      </c>
      <c r="H328" s="33" t="s">
        <v>101</v>
      </c>
      <c r="I328" s="33" t="s">
        <v>102</v>
      </c>
      <c r="J328" s="33">
        <v>774</v>
      </c>
      <c r="K328" s="33">
        <v>1106.82</v>
      </c>
    </row>
    <row r="329" spans="1:11" ht="41.4" x14ac:dyDescent="0.3">
      <c r="A329" s="34" t="s">
        <v>96</v>
      </c>
      <c r="B329" s="34">
        <v>2020</v>
      </c>
      <c r="C329" s="34" t="s">
        <v>37</v>
      </c>
      <c r="D329" s="34" t="s">
        <v>109</v>
      </c>
      <c r="E329" s="34" t="s">
        <v>98</v>
      </c>
      <c r="F329" s="34" t="s">
        <v>99</v>
      </c>
      <c r="G329" s="34" t="s">
        <v>100</v>
      </c>
      <c r="H329" s="34" t="s">
        <v>101</v>
      </c>
      <c r="I329" s="34" t="s">
        <v>102</v>
      </c>
      <c r="J329" s="34">
        <v>807</v>
      </c>
      <c r="K329" s="34">
        <v>1154.01</v>
      </c>
    </row>
    <row r="330" spans="1:11" ht="41.4" x14ac:dyDescent="0.3">
      <c r="A330" s="33" t="s">
        <v>103</v>
      </c>
      <c r="B330" s="33">
        <v>2020</v>
      </c>
      <c r="C330" s="33" t="s">
        <v>37</v>
      </c>
      <c r="D330" s="33" t="s">
        <v>109</v>
      </c>
      <c r="E330" s="33" t="s">
        <v>98</v>
      </c>
      <c r="F330" s="33" t="s">
        <v>99</v>
      </c>
      <c r="G330" s="33" t="s">
        <v>100</v>
      </c>
      <c r="H330" s="33" t="s">
        <v>101</v>
      </c>
      <c r="I330" s="33" t="s">
        <v>102</v>
      </c>
      <c r="J330" s="33">
        <v>860</v>
      </c>
      <c r="K330" s="33">
        <v>1229.8</v>
      </c>
    </row>
    <row r="331" spans="1:11" ht="41.4" x14ac:dyDescent="0.3">
      <c r="A331" s="34" t="s">
        <v>107</v>
      </c>
      <c r="B331" s="34">
        <v>2020</v>
      </c>
      <c r="C331" s="34" t="s">
        <v>37</v>
      </c>
      <c r="D331" s="34" t="s">
        <v>109</v>
      </c>
      <c r="E331" s="34" t="s">
        <v>98</v>
      </c>
      <c r="F331" s="34" t="s">
        <v>99</v>
      </c>
      <c r="G331" s="34" t="s">
        <v>100</v>
      </c>
      <c r="H331" s="34" t="s">
        <v>101</v>
      </c>
      <c r="I331" s="34" t="s">
        <v>102</v>
      </c>
      <c r="J331" s="34">
        <v>353</v>
      </c>
      <c r="K331" s="34">
        <v>504.79</v>
      </c>
    </row>
    <row r="332" spans="1:11" ht="41.4" x14ac:dyDescent="0.3">
      <c r="A332" s="33" t="s">
        <v>105</v>
      </c>
      <c r="B332" s="33">
        <v>2020</v>
      </c>
      <c r="C332" s="33" t="s">
        <v>37</v>
      </c>
      <c r="D332" s="33" t="s">
        <v>109</v>
      </c>
      <c r="E332" s="33" t="s">
        <v>98</v>
      </c>
      <c r="F332" s="33" t="s">
        <v>99</v>
      </c>
      <c r="G332" s="33" t="s">
        <v>100</v>
      </c>
      <c r="H332" s="33" t="s">
        <v>101</v>
      </c>
      <c r="I332" s="33" t="s">
        <v>102</v>
      </c>
      <c r="J332" s="33">
        <v>281</v>
      </c>
      <c r="K332" s="33">
        <v>401.83</v>
      </c>
    </row>
    <row r="333" spans="1:11" ht="41.4" x14ac:dyDescent="0.3">
      <c r="A333" s="34" t="s">
        <v>105</v>
      </c>
      <c r="B333" s="34">
        <v>2020</v>
      </c>
      <c r="C333" s="34" t="s">
        <v>41</v>
      </c>
      <c r="D333" s="34" t="s">
        <v>109</v>
      </c>
      <c r="E333" s="34" t="s">
        <v>98</v>
      </c>
      <c r="F333" s="34" t="s">
        <v>99</v>
      </c>
      <c r="G333" s="34" t="s">
        <v>100</v>
      </c>
      <c r="H333" s="34" t="s">
        <v>101</v>
      </c>
      <c r="I333" s="34" t="s">
        <v>102</v>
      </c>
      <c r="J333" s="34">
        <v>284</v>
      </c>
      <c r="K333" s="34">
        <v>406.12</v>
      </c>
    </row>
    <row r="334" spans="1:11" ht="41.4" x14ac:dyDescent="0.3">
      <c r="A334" s="33" t="s">
        <v>103</v>
      </c>
      <c r="B334" s="33">
        <v>2020</v>
      </c>
      <c r="C334" s="33" t="s">
        <v>41</v>
      </c>
      <c r="D334" s="33" t="s">
        <v>109</v>
      </c>
      <c r="E334" s="33" t="s">
        <v>98</v>
      </c>
      <c r="F334" s="33" t="s">
        <v>99</v>
      </c>
      <c r="G334" s="33" t="s">
        <v>100</v>
      </c>
      <c r="H334" s="33" t="s">
        <v>101</v>
      </c>
      <c r="I334" s="33" t="s">
        <v>102</v>
      </c>
      <c r="J334" s="33">
        <v>332</v>
      </c>
      <c r="K334" s="33">
        <v>474.76</v>
      </c>
    </row>
    <row r="335" spans="1:11" ht="41.4" x14ac:dyDescent="0.3">
      <c r="A335" s="34" t="s">
        <v>105</v>
      </c>
      <c r="B335" s="34">
        <v>2020</v>
      </c>
      <c r="C335" s="34" t="s">
        <v>41</v>
      </c>
      <c r="D335" s="34" t="s">
        <v>109</v>
      </c>
      <c r="E335" s="34" t="s">
        <v>98</v>
      </c>
      <c r="F335" s="34" t="s">
        <v>99</v>
      </c>
      <c r="G335" s="34" t="s">
        <v>100</v>
      </c>
      <c r="H335" s="34" t="s">
        <v>101</v>
      </c>
      <c r="I335" s="34" t="s">
        <v>102</v>
      </c>
      <c r="J335" s="34">
        <v>260</v>
      </c>
      <c r="K335" s="34">
        <v>371.8</v>
      </c>
    </row>
    <row r="336" spans="1:11" ht="41.4" x14ac:dyDescent="0.3">
      <c r="A336" s="33" t="s">
        <v>103</v>
      </c>
      <c r="B336" s="33">
        <v>2020</v>
      </c>
      <c r="C336" s="33" t="s">
        <v>41</v>
      </c>
      <c r="D336" s="33" t="s">
        <v>109</v>
      </c>
      <c r="E336" s="33" t="s">
        <v>98</v>
      </c>
      <c r="F336" s="33" t="s">
        <v>99</v>
      </c>
      <c r="G336" s="33" t="s">
        <v>100</v>
      </c>
      <c r="H336" s="33" t="s">
        <v>101</v>
      </c>
      <c r="I336" s="33" t="s">
        <v>102</v>
      </c>
      <c r="J336" s="33">
        <v>286</v>
      </c>
      <c r="K336" s="33">
        <v>526.24</v>
      </c>
    </row>
    <row r="337" spans="1:11" ht="41.4" x14ac:dyDescent="0.3">
      <c r="A337" s="34" t="s">
        <v>96</v>
      </c>
      <c r="B337" s="34">
        <v>2020</v>
      </c>
      <c r="C337" s="34" t="s">
        <v>41</v>
      </c>
      <c r="D337" s="34" t="s">
        <v>109</v>
      </c>
      <c r="E337" s="34" t="s">
        <v>98</v>
      </c>
      <c r="F337" s="34" t="s">
        <v>99</v>
      </c>
      <c r="G337" s="34" t="s">
        <v>100</v>
      </c>
      <c r="H337" s="34" t="s">
        <v>101</v>
      </c>
      <c r="I337" s="34" t="s">
        <v>102</v>
      </c>
      <c r="J337" s="34">
        <v>334</v>
      </c>
      <c r="K337" s="34">
        <v>526.24</v>
      </c>
    </row>
    <row r="338" spans="1:11" ht="41.4" x14ac:dyDescent="0.3">
      <c r="A338" s="33" t="s">
        <v>103</v>
      </c>
      <c r="B338" s="33">
        <v>2020</v>
      </c>
      <c r="C338" s="33" t="s">
        <v>41</v>
      </c>
      <c r="D338" s="33" t="s">
        <v>109</v>
      </c>
      <c r="E338" s="33" t="s">
        <v>98</v>
      </c>
      <c r="F338" s="33" t="s">
        <v>99</v>
      </c>
      <c r="G338" s="33" t="s">
        <v>100</v>
      </c>
      <c r="H338" s="33" t="s">
        <v>101</v>
      </c>
      <c r="I338" s="33" t="s">
        <v>102</v>
      </c>
      <c r="J338" s="33">
        <v>262</v>
      </c>
      <c r="K338" s="33">
        <v>526.24</v>
      </c>
    </row>
    <row r="339" spans="1:11" ht="41.4" x14ac:dyDescent="0.3">
      <c r="A339" s="34" t="s">
        <v>96</v>
      </c>
      <c r="B339" s="34">
        <v>2020</v>
      </c>
      <c r="C339" s="34" t="s">
        <v>41</v>
      </c>
      <c r="D339" s="34" t="s">
        <v>109</v>
      </c>
      <c r="E339" s="34" t="s">
        <v>98</v>
      </c>
      <c r="F339" s="34" t="s">
        <v>99</v>
      </c>
      <c r="G339" s="34" t="s">
        <v>100</v>
      </c>
      <c r="H339" s="34" t="s">
        <v>101</v>
      </c>
      <c r="I339" s="34" t="s">
        <v>102</v>
      </c>
      <c r="J339" s="34">
        <v>996</v>
      </c>
      <c r="K339" s="34">
        <v>1424.28</v>
      </c>
    </row>
    <row r="340" spans="1:11" ht="41.4" x14ac:dyDescent="0.3">
      <c r="A340" s="33" t="s">
        <v>103</v>
      </c>
      <c r="B340" s="33">
        <v>2020</v>
      </c>
      <c r="C340" s="33" t="s">
        <v>41</v>
      </c>
      <c r="D340" s="33" t="s">
        <v>109</v>
      </c>
      <c r="E340" s="33" t="s">
        <v>98</v>
      </c>
      <c r="F340" s="33" t="s">
        <v>99</v>
      </c>
      <c r="G340" s="33" t="s">
        <v>100</v>
      </c>
      <c r="H340" s="33" t="s">
        <v>101</v>
      </c>
      <c r="I340" s="33" t="s">
        <v>102</v>
      </c>
      <c r="J340" s="33">
        <v>258</v>
      </c>
      <c r="K340" s="33">
        <v>368.94</v>
      </c>
    </row>
    <row r="341" spans="1:11" ht="41.4" x14ac:dyDescent="0.3">
      <c r="A341" s="34" t="s">
        <v>103</v>
      </c>
      <c r="B341" s="34">
        <v>2020</v>
      </c>
      <c r="C341" s="34" t="s">
        <v>41</v>
      </c>
      <c r="D341" s="34" t="s">
        <v>109</v>
      </c>
      <c r="E341" s="34" t="s">
        <v>98</v>
      </c>
      <c r="F341" s="34" t="s">
        <v>99</v>
      </c>
      <c r="G341" s="34" t="s">
        <v>100</v>
      </c>
      <c r="H341" s="34" t="s">
        <v>101</v>
      </c>
      <c r="I341" s="34" t="s">
        <v>102</v>
      </c>
      <c r="J341" s="34">
        <v>285</v>
      </c>
      <c r="K341" s="34">
        <v>407.55</v>
      </c>
    </row>
    <row r="342" spans="1:11" ht="41.4" x14ac:dyDescent="0.3">
      <c r="A342" s="33" t="s">
        <v>96</v>
      </c>
      <c r="B342" s="33">
        <v>2020</v>
      </c>
      <c r="C342" s="33" t="s">
        <v>41</v>
      </c>
      <c r="D342" s="33" t="s">
        <v>109</v>
      </c>
      <c r="E342" s="33" t="s">
        <v>98</v>
      </c>
      <c r="F342" s="33" t="s">
        <v>99</v>
      </c>
      <c r="G342" s="33" t="s">
        <v>100</v>
      </c>
      <c r="H342" s="33" t="s">
        <v>101</v>
      </c>
      <c r="I342" s="33" t="s">
        <v>102</v>
      </c>
      <c r="J342" s="33">
        <v>333</v>
      </c>
      <c r="K342" s="33">
        <v>476.19</v>
      </c>
    </row>
    <row r="343" spans="1:11" ht="41.4" x14ac:dyDescent="0.3">
      <c r="A343" s="34" t="s">
        <v>96</v>
      </c>
      <c r="B343" s="34">
        <v>2020</v>
      </c>
      <c r="C343" s="34" t="s">
        <v>41</v>
      </c>
      <c r="D343" s="34" t="s">
        <v>109</v>
      </c>
      <c r="E343" s="34" t="s">
        <v>98</v>
      </c>
      <c r="F343" s="34" t="s">
        <v>99</v>
      </c>
      <c r="G343" s="34" t="s">
        <v>100</v>
      </c>
      <c r="H343" s="34" t="s">
        <v>101</v>
      </c>
      <c r="I343" s="34" t="s">
        <v>102</v>
      </c>
      <c r="J343" s="34">
        <v>261</v>
      </c>
      <c r="K343" s="34">
        <v>373.23</v>
      </c>
    </row>
    <row r="344" spans="1:11" ht="41.4" x14ac:dyDescent="0.3">
      <c r="A344" s="33" t="s">
        <v>103</v>
      </c>
      <c r="B344" s="33">
        <v>2020</v>
      </c>
      <c r="C344" s="33" t="s">
        <v>41</v>
      </c>
      <c r="D344" s="33" t="s">
        <v>109</v>
      </c>
      <c r="E344" s="33" t="s">
        <v>98</v>
      </c>
      <c r="F344" s="33" t="s">
        <v>99</v>
      </c>
      <c r="G344" s="33" t="s">
        <v>100</v>
      </c>
      <c r="H344" s="33" t="s">
        <v>101</v>
      </c>
      <c r="I344" s="33" t="s">
        <v>102</v>
      </c>
      <c r="J344" s="33">
        <v>777</v>
      </c>
      <c r="K344" s="33">
        <v>1111.1099999999999</v>
      </c>
    </row>
    <row r="345" spans="1:11" ht="41.4" x14ac:dyDescent="0.3">
      <c r="A345" s="34" t="s">
        <v>96</v>
      </c>
      <c r="B345" s="34">
        <v>2020</v>
      </c>
      <c r="C345" s="34" t="s">
        <v>41</v>
      </c>
      <c r="D345" s="34" t="s">
        <v>109</v>
      </c>
      <c r="E345" s="34" t="s">
        <v>98</v>
      </c>
      <c r="F345" s="34" t="s">
        <v>99</v>
      </c>
      <c r="G345" s="34" t="s">
        <v>100</v>
      </c>
      <c r="H345" s="34" t="s">
        <v>101</v>
      </c>
      <c r="I345" s="34" t="s">
        <v>102</v>
      </c>
      <c r="J345" s="34">
        <v>811</v>
      </c>
      <c r="K345" s="34">
        <v>1159.73</v>
      </c>
    </row>
    <row r="346" spans="1:11" ht="41.4" x14ac:dyDescent="0.3">
      <c r="A346" s="33" t="s">
        <v>103</v>
      </c>
      <c r="B346" s="33">
        <v>2020</v>
      </c>
      <c r="C346" s="33" t="s">
        <v>41</v>
      </c>
      <c r="D346" s="33" t="s">
        <v>109</v>
      </c>
      <c r="E346" s="33" t="s">
        <v>98</v>
      </c>
      <c r="F346" s="33" t="s">
        <v>99</v>
      </c>
      <c r="G346" s="33" t="s">
        <v>100</v>
      </c>
      <c r="H346" s="33" t="s">
        <v>101</v>
      </c>
      <c r="I346" s="33" t="s">
        <v>102</v>
      </c>
      <c r="J346" s="33">
        <v>864</v>
      </c>
      <c r="K346" s="33">
        <v>1235.52</v>
      </c>
    </row>
    <row r="347" spans="1:11" ht="41.4" x14ac:dyDescent="0.3">
      <c r="A347" s="34" t="s">
        <v>105</v>
      </c>
      <c r="B347" s="34">
        <v>2020</v>
      </c>
      <c r="C347" s="34" t="s">
        <v>41</v>
      </c>
      <c r="D347" s="34" t="s">
        <v>109</v>
      </c>
      <c r="E347" s="34" t="s">
        <v>98</v>
      </c>
      <c r="F347" s="34" t="s">
        <v>99</v>
      </c>
      <c r="G347" s="34" t="s">
        <v>100</v>
      </c>
      <c r="H347" s="34" t="s">
        <v>101</v>
      </c>
      <c r="I347" s="34" t="s">
        <v>102</v>
      </c>
      <c r="J347" s="34">
        <v>287</v>
      </c>
      <c r="K347" s="34">
        <v>410.41</v>
      </c>
    </row>
    <row r="348" spans="1:11" ht="41.4" x14ac:dyDescent="0.3">
      <c r="A348" s="33" t="s">
        <v>96</v>
      </c>
      <c r="B348" s="33">
        <v>2020</v>
      </c>
      <c r="C348" s="33" t="s">
        <v>41</v>
      </c>
      <c r="D348" s="33" t="s">
        <v>109</v>
      </c>
      <c r="E348" s="33" t="s">
        <v>98</v>
      </c>
      <c r="F348" s="33" t="s">
        <v>99</v>
      </c>
      <c r="G348" s="33" t="s">
        <v>100</v>
      </c>
      <c r="H348" s="33" t="s">
        <v>101</v>
      </c>
      <c r="I348" s="33" t="s">
        <v>102</v>
      </c>
      <c r="J348" s="33">
        <v>335</v>
      </c>
      <c r="K348" s="33">
        <v>479.05</v>
      </c>
    </row>
    <row r="349" spans="1:11" ht="41.4" x14ac:dyDescent="0.3">
      <c r="A349" s="34" t="s">
        <v>105</v>
      </c>
      <c r="B349" s="34">
        <v>2020</v>
      </c>
      <c r="C349" s="34" t="s">
        <v>41</v>
      </c>
      <c r="D349" s="34" t="s">
        <v>109</v>
      </c>
      <c r="E349" s="34" t="s">
        <v>98</v>
      </c>
      <c r="F349" s="34" t="s">
        <v>99</v>
      </c>
      <c r="G349" s="34" t="s">
        <v>100</v>
      </c>
      <c r="H349" s="34" t="s">
        <v>101</v>
      </c>
      <c r="I349" s="34" t="s">
        <v>102</v>
      </c>
      <c r="J349" s="34">
        <v>257</v>
      </c>
      <c r="K349" s="34">
        <v>367.51</v>
      </c>
    </row>
    <row r="350" spans="1:11" ht="41.4" x14ac:dyDescent="0.3">
      <c r="A350" s="33" t="s">
        <v>103</v>
      </c>
      <c r="B350" s="33">
        <v>2020</v>
      </c>
      <c r="C350" s="33" t="s">
        <v>30</v>
      </c>
      <c r="D350" s="33" t="s">
        <v>109</v>
      </c>
      <c r="E350" s="33" t="s">
        <v>98</v>
      </c>
      <c r="F350" s="33" t="s">
        <v>99</v>
      </c>
      <c r="G350" s="33" t="s">
        <v>100</v>
      </c>
      <c r="H350" s="33" t="s">
        <v>101</v>
      </c>
      <c r="I350" s="33" t="s">
        <v>104</v>
      </c>
      <c r="J350" s="33">
        <v>350</v>
      </c>
      <c r="K350" s="33">
        <v>500.5</v>
      </c>
    </row>
    <row r="351" spans="1:11" ht="41.4" x14ac:dyDescent="0.3">
      <c r="A351" s="34" t="s">
        <v>105</v>
      </c>
      <c r="B351" s="34">
        <v>2020</v>
      </c>
      <c r="C351" s="34" t="s">
        <v>30</v>
      </c>
      <c r="D351" s="34" t="s">
        <v>109</v>
      </c>
      <c r="E351" s="34" t="s">
        <v>98</v>
      </c>
      <c r="F351" s="34" t="s">
        <v>99</v>
      </c>
      <c r="G351" s="34" t="s">
        <v>100</v>
      </c>
      <c r="H351" s="34" t="s">
        <v>101</v>
      </c>
      <c r="I351" s="34" t="s">
        <v>104</v>
      </c>
      <c r="J351" s="34">
        <v>344</v>
      </c>
      <c r="K351" s="34">
        <v>491.92</v>
      </c>
    </row>
    <row r="352" spans="1:11" ht="41.4" x14ac:dyDescent="0.3">
      <c r="A352" s="33" t="s">
        <v>96</v>
      </c>
      <c r="B352" s="33">
        <v>2020</v>
      </c>
      <c r="C352" s="33" t="s">
        <v>30</v>
      </c>
      <c r="D352" s="33" t="s">
        <v>109</v>
      </c>
      <c r="E352" s="33" t="s">
        <v>98</v>
      </c>
      <c r="F352" s="33" t="s">
        <v>99</v>
      </c>
      <c r="G352" s="33" t="s">
        <v>100</v>
      </c>
      <c r="H352" s="33" t="s">
        <v>101</v>
      </c>
      <c r="I352" s="33" t="s">
        <v>102</v>
      </c>
      <c r="J352" s="33">
        <v>338</v>
      </c>
      <c r="K352" s="33">
        <v>483.34</v>
      </c>
    </row>
    <row r="353" spans="1:11" ht="41.4" x14ac:dyDescent="0.3">
      <c r="A353" s="34" t="s">
        <v>96</v>
      </c>
      <c r="B353" s="34">
        <v>2020</v>
      </c>
      <c r="C353" s="34" t="s">
        <v>30</v>
      </c>
      <c r="D353" s="34" t="s">
        <v>109</v>
      </c>
      <c r="E353" s="34" t="s">
        <v>98</v>
      </c>
      <c r="F353" s="34" t="s">
        <v>99</v>
      </c>
      <c r="G353" s="34" t="s">
        <v>100</v>
      </c>
      <c r="H353" s="34" t="s">
        <v>101</v>
      </c>
      <c r="I353" s="34" t="s">
        <v>102</v>
      </c>
      <c r="J353" s="34">
        <v>140</v>
      </c>
      <c r="K353" s="34">
        <v>200.2</v>
      </c>
    </row>
    <row r="354" spans="1:11" ht="41.4" x14ac:dyDescent="0.3">
      <c r="A354" s="33" t="s">
        <v>106</v>
      </c>
      <c r="B354" s="33">
        <v>2020</v>
      </c>
      <c r="C354" s="33" t="s">
        <v>30</v>
      </c>
      <c r="D354" s="33" t="s">
        <v>109</v>
      </c>
      <c r="E354" s="33" t="s">
        <v>98</v>
      </c>
      <c r="F354" s="33" t="s">
        <v>99</v>
      </c>
      <c r="G354" s="33" t="s">
        <v>100</v>
      </c>
      <c r="H354" s="33" t="s">
        <v>101</v>
      </c>
      <c r="I354" s="33" t="s">
        <v>102</v>
      </c>
      <c r="J354" s="33">
        <v>314</v>
      </c>
      <c r="K354" s="33">
        <v>449.02</v>
      </c>
    </row>
    <row r="355" spans="1:11" ht="41.4" x14ac:dyDescent="0.3">
      <c r="A355" s="34" t="s">
        <v>96</v>
      </c>
      <c r="B355" s="34">
        <v>2020</v>
      </c>
      <c r="C355" s="34" t="s">
        <v>30</v>
      </c>
      <c r="D355" s="34" t="s">
        <v>109</v>
      </c>
      <c r="E355" s="34" t="s">
        <v>98</v>
      </c>
      <c r="F355" s="34" t="s">
        <v>99</v>
      </c>
      <c r="G355" s="34" t="s">
        <v>100</v>
      </c>
      <c r="H355" s="34" t="s">
        <v>101</v>
      </c>
      <c r="I355" s="34" t="s">
        <v>104</v>
      </c>
      <c r="J355" s="34">
        <v>352</v>
      </c>
      <c r="K355" s="34">
        <v>503.36</v>
      </c>
    </row>
    <row r="356" spans="1:11" ht="41.4" x14ac:dyDescent="0.3">
      <c r="A356" s="33" t="s">
        <v>96</v>
      </c>
      <c r="B356" s="33">
        <v>2020</v>
      </c>
      <c r="C356" s="33" t="s">
        <v>30</v>
      </c>
      <c r="D356" s="33" t="s">
        <v>109</v>
      </c>
      <c r="E356" s="33" t="s">
        <v>98</v>
      </c>
      <c r="F356" s="33" t="s">
        <v>99</v>
      </c>
      <c r="G356" s="33" t="s">
        <v>100</v>
      </c>
      <c r="H356" s="33" t="s">
        <v>101</v>
      </c>
      <c r="I356" s="33" t="s">
        <v>104</v>
      </c>
      <c r="J356" s="33">
        <v>346</v>
      </c>
      <c r="K356" s="33">
        <v>494.78</v>
      </c>
    </row>
    <row r="357" spans="1:11" ht="41.4" x14ac:dyDescent="0.3">
      <c r="A357" s="34" t="s">
        <v>103</v>
      </c>
      <c r="B357" s="34">
        <v>2020</v>
      </c>
      <c r="C357" s="34" t="s">
        <v>30</v>
      </c>
      <c r="D357" s="34" t="s">
        <v>109</v>
      </c>
      <c r="E357" s="34" t="s">
        <v>98</v>
      </c>
      <c r="F357" s="34" t="s">
        <v>99</v>
      </c>
      <c r="G357" s="34" t="s">
        <v>100</v>
      </c>
      <c r="H357" s="34" t="s">
        <v>101</v>
      </c>
      <c r="I357" s="34" t="s">
        <v>104</v>
      </c>
      <c r="J357" s="34">
        <v>340</v>
      </c>
      <c r="K357" s="34">
        <v>486.2</v>
      </c>
    </row>
    <row r="358" spans="1:11" ht="41.4" x14ac:dyDescent="0.3">
      <c r="A358" s="33" t="s">
        <v>103</v>
      </c>
      <c r="B358" s="33">
        <v>2020</v>
      </c>
      <c r="C358" s="33" t="s">
        <v>30</v>
      </c>
      <c r="D358" s="33" t="s">
        <v>109</v>
      </c>
      <c r="E358" s="33" t="s">
        <v>98</v>
      </c>
      <c r="F358" s="33" t="s">
        <v>99</v>
      </c>
      <c r="G358" s="33" t="s">
        <v>100</v>
      </c>
      <c r="H358" s="33" t="s">
        <v>101</v>
      </c>
      <c r="I358" s="33" t="s">
        <v>102</v>
      </c>
      <c r="J358" s="33">
        <v>340</v>
      </c>
      <c r="K358" s="33">
        <v>526.24</v>
      </c>
    </row>
    <row r="359" spans="1:11" ht="41.4" x14ac:dyDescent="0.3">
      <c r="A359" s="34" t="s">
        <v>96</v>
      </c>
      <c r="B359" s="34">
        <v>2020</v>
      </c>
      <c r="C359" s="34" t="s">
        <v>30</v>
      </c>
      <c r="D359" s="34" t="s">
        <v>109</v>
      </c>
      <c r="E359" s="34" t="s">
        <v>98</v>
      </c>
      <c r="F359" s="34" t="s">
        <v>99</v>
      </c>
      <c r="G359" s="34" t="s">
        <v>100</v>
      </c>
      <c r="H359" s="34" t="s">
        <v>101</v>
      </c>
      <c r="I359" s="34" t="s">
        <v>102</v>
      </c>
      <c r="J359" s="34">
        <v>142</v>
      </c>
      <c r="K359" s="34">
        <v>526.24</v>
      </c>
    </row>
    <row r="360" spans="1:11" ht="41.4" x14ac:dyDescent="0.3">
      <c r="A360" s="33" t="s">
        <v>103</v>
      </c>
      <c r="B360" s="33">
        <v>2020</v>
      </c>
      <c r="C360" s="33" t="s">
        <v>30</v>
      </c>
      <c r="D360" s="33" t="s">
        <v>109</v>
      </c>
      <c r="E360" s="33" t="s">
        <v>98</v>
      </c>
      <c r="F360" s="33" t="s">
        <v>99</v>
      </c>
      <c r="G360" s="33" t="s">
        <v>100</v>
      </c>
      <c r="H360" s="33" t="s">
        <v>101</v>
      </c>
      <c r="I360" s="33" t="s">
        <v>102</v>
      </c>
      <c r="J360" s="33">
        <v>987</v>
      </c>
      <c r="K360" s="33">
        <v>1411.41</v>
      </c>
    </row>
    <row r="361" spans="1:11" ht="41.4" x14ac:dyDescent="0.3">
      <c r="A361" s="34" t="s">
        <v>103</v>
      </c>
      <c r="B361" s="34">
        <v>2020</v>
      </c>
      <c r="C361" s="34" t="s">
        <v>30</v>
      </c>
      <c r="D361" s="34" t="s">
        <v>109</v>
      </c>
      <c r="E361" s="34" t="s">
        <v>98</v>
      </c>
      <c r="F361" s="34" t="s">
        <v>99</v>
      </c>
      <c r="G361" s="34" t="s">
        <v>100</v>
      </c>
      <c r="H361" s="34" t="s">
        <v>101</v>
      </c>
      <c r="I361" s="34" t="s">
        <v>102</v>
      </c>
      <c r="J361" s="34">
        <v>1021</v>
      </c>
      <c r="K361" s="34">
        <v>1460.03</v>
      </c>
    </row>
    <row r="362" spans="1:11" ht="41.4" x14ac:dyDescent="0.3">
      <c r="A362" s="33" t="s">
        <v>103</v>
      </c>
      <c r="B362" s="33">
        <v>2020</v>
      </c>
      <c r="C362" s="33" t="s">
        <v>30</v>
      </c>
      <c r="D362" s="33" t="s">
        <v>109</v>
      </c>
      <c r="E362" s="33" t="s">
        <v>98</v>
      </c>
      <c r="F362" s="33" t="s">
        <v>99</v>
      </c>
      <c r="G362" s="33" t="s">
        <v>100</v>
      </c>
      <c r="H362" s="33" t="s">
        <v>101</v>
      </c>
      <c r="I362" s="33" t="s">
        <v>102</v>
      </c>
      <c r="J362" s="33">
        <v>312</v>
      </c>
      <c r="K362" s="33">
        <v>446.16</v>
      </c>
    </row>
    <row r="363" spans="1:11" ht="41.4" x14ac:dyDescent="0.3">
      <c r="A363" s="34" t="s">
        <v>103</v>
      </c>
      <c r="B363" s="34">
        <v>2020</v>
      </c>
      <c r="C363" s="34" t="s">
        <v>30</v>
      </c>
      <c r="D363" s="34" t="s">
        <v>109</v>
      </c>
      <c r="E363" s="34" t="s">
        <v>98</v>
      </c>
      <c r="F363" s="34" t="s">
        <v>99</v>
      </c>
      <c r="G363" s="34" t="s">
        <v>100</v>
      </c>
      <c r="H363" s="34" t="s">
        <v>101</v>
      </c>
      <c r="I363" s="34" t="s">
        <v>102</v>
      </c>
      <c r="J363" s="34">
        <v>339</v>
      </c>
      <c r="K363" s="34">
        <v>484.77</v>
      </c>
    </row>
    <row r="364" spans="1:11" ht="41.4" x14ac:dyDescent="0.3">
      <c r="A364" s="33" t="s">
        <v>96</v>
      </c>
      <c r="B364" s="33">
        <v>2020</v>
      </c>
      <c r="C364" s="33" t="s">
        <v>30</v>
      </c>
      <c r="D364" s="33" t="s">
        <v>109</v>
      </c>
      <c r="E364" s="33" t="s">
        <v>98</v>
      </c>
      <c r="F364" s="33" t="s">
        <v>99</v>
      </c>
      <c r="G364" s="33" t="s">
        <v>100</v>
      </c>
      <c r="H364" s="33" t="s">
        <v>101</v>
      </c>
      <c r="I364" s="33" t="s">
        <v>102</v>
      </c>
      <c r="J364" s="33">
        <v>141</v>
      </c>
      <c r="K364" s="33">
        <v>201.63</v>
      </c>
    </row>
    <row r="365" spans="1:11" ht="41.4" x14ac:dyDescent="0.3">
      <c r="A365" s="34" t="s">
        <v>103</v>
      </c>
      <c r="B365" s="34">
        <v>2020</v>
      </c>
      <c r="C365" s="34" t="s">
        <v>30</v>
      </c>
      <c r="D365" s="34" t="s">
        <v>109</v>
      </c>
      <c r="E365" s="34" t="s">
        <v>98</v>
      </c>
      <c r="F365" s="34" t="s">
        <v>99</v>
      </c>
      <c r="G365" s="34" t="s">
        <v>100</v>
      </c>
      <c r="H365" s="34" t="s">
        <v>101</v>
      </c>
      <c r="I365" s="34" t="s">
        <v>102</v>
      </c>
      <c r="J365" s="34">
        <v>315</v>
      </c>
      <c r="K365" s="34">
        <v>450.45</v>
      </c>
    </row>
    <row r="366" spans="1:11" ht="41.4" x14ac:dyDescent="0.3">
      <c r="A366" s="33" t="s">
        <v>103</v>
      </c>
      <c r="B366" s="33">
        <v>2020</v>
      </c>
      <c r="C366" s="33" t="s">
        <v>30</v>
      </c>
      <c r="D366" s="33" t="s">
        <v>109</v>
      </c>
      <c r="E366" s="33" t="s">
        <v>98</v>
      </c>
      <c r="F366" s="33" t="s">
        <v>99</v>
      </c>
      <c r="G366" s="33" t="s">
        <v>100</v>
      </c>
      <c r="H366" s="33" t="s">
        <v>101</v>
      </c>
      <c r="I366" s="33" t="s">
        <v>102</v>
      </c>
      <c r="J366" s="33">
        <v>355</v>
      </c>
      <c r="K366" s="33">
        <v>507.65</v>
      </c>
    </row>
    <row r="367" spans="1:11" ht="41.4" x14ac:dyDescent="0.3">
      <c r="A367" s="34" t="s">
        <v>96</v>
      </c>
      <c r="B367" s="34">
        <v>2020</v>
      </c>
      <c r="C367" s="34" t="s">
        <v>30</v>
      </c>
      <c r="D367" s="34" t="s">
        <v>109</v>
      </c>
      <c r="E367" s="34" t="s">
        <v>98</v>
      </c>
      <c r="F367" s="34" t="s">
        <v>99</v>
      </c>
      <c r="G367" s="34" t="s">
        <v>100</v>
      </c>
      <c r="H367" s="34" t="s">
        <v>101</v>
      </c>
      <c r="I367" s="34" t="s">
        <v>104</v>
      </c>
      <c r="J367" s="34">
        <v>349</v>
      </c>
      <c r="K367" s="34">
        <v>499.07</v>
      </c>
    </row>
    <row r="368" spans="1:11" ht="41.4" x14ac:dyDescent="0.3">
      <c r="A368" s="33" t="s">
        <v>103</v>
      </c>
      <c r="B368" s="33">
        <v>2020</v>
      </c>
      <c r="C368" s="33" t="s">
        <v>30</v>
      </c>
      <c r="D368" s="33" t="s">
        <v>109</v>
      </c>
      <c r="E368" s="33" t="s">
        <v>98</v>
      </c>
      <c r="F368" s="33" t="s">
        <v>99</v>
      </c>
      <c r="G368" s="33" t="s">
        <v>100</v>
      </c>
      <c r="H368" s="33" t="s">
        <v>101</v>
      </c>
      <c r="I368" s="33" t="s">
        <v>104</v>
      </c>
      <c r="J368" s="33">
        <v>343</v>
      </c>
      <c r="K368" s="33">
        <v>490.49</v>
      </c>
    </row>
    <row r="369" spans="1:11" ht="41.4" x14ac:dyDescent="0.3">
      <c r="A369" s="34" t="s">
        <v>103</v>
      </c>
      <c r="B369" s="34">
        <v>2020</v>
      </c>
      <c r="C369" s="34" t="s">
        <v>30</v>
      </c>
      <c r="D369" s="34" t="s">
        <v>109</v>
      </c>
      <c r="E369" s="34" t="s">
        <v>98</v>
      </c>
      <c r="F369" s="34" t="s">
        <v>99</v>
      </c>
      <c r="G369" s="34" t="s">
        <v>100</v>
      </c>
      <c r="H369" s="34" t="s">
        <v>101</v>
      </c>
      <c r="I369" s="34" t="s">
        <v>102</v>
      </c>
      <c r="J369" s="34">
        <v>802</v>
      </c>
      <c r="K369" s="34">
        <v>1146.8599999999999</v>
      </c>
    </row>
    <row r="370" spans="1:11" ht="41.4" x14ac:dyDescent="0.3">
      <c r="A370" s="33" t="s">
        <v>103</v>
      </c>
      <c r="B370" s="33">
        <v>2020</v>
      </c>
      <c r="C370" s="33" t="s">
        <v>30</v>
      </c>
      <c r="D370" s="33" t="s">
        <v>109</v>
      </c>
      <c r="E370" s="33" t="s">
        <v>98</v>
      </c>
      <c r="F370" s="33" t="s">
        <v>99</v>
      </c>
      <c r="G370" s="33" t="s">
        <v>100</v>
      </c>
      <c r="H370" s="33" t="s">
        <v>101</v>
      </c>
      <c r="I370" s="33" t="s">
        <v>102</v>
      </c>
      <c r="J370" s="33">
        <v>855</v>
      </c>
      <c r="K370" s="33">
        <v>1222.6500000000001</v>
      </c>
    </row>
    <row r="371" spans="1:11" ht="41.4" x14ac:dyDescent="0.3">
      <c r="A371" s="34" t="s">
        <v>103</v>
      </c>
      <c r="B371" s="34">
        <v>2020</v>
      </c>
      <c r="C371" s="34" t="s">
        <v>30</v>
      </c>
      <c r="D371" s="34" t="s">
        <v>109</v>
      </c>
      <c r="E371" s="34" t="s">
        <v>98</v>
      </c>
      <c r="F371" s="34" t="s">
        <v>99</v>
      </c>
      <c r="G371" s="34" t="s">
        <v>100</v>
      </c>
      <c r="H371" s="34" t="s">
        <v>101</v>
      </c>
      <c r="I371" s="34" t="s">
        <v>104</v>
      </c>
      <c r="J371" s="34">
        <v>789</v>
      </c>
      <c r="K371" s="34">
        <v>1128.27</v>
      </c>
    </row>
    <row r="372" spans="1:11" ht="41.4" x14ac:dyDescent="0.3">
      <c r="A372" s="33" t="s">
        <v>96</v>
      </c>
      <c r="B372" s="33">
        <v>2020</v>
      </c>
      <c r="C372" s="33" t="s">
        <v>30</v>
      </c>
      <c r="D372" s="33" t="s">
        <v>109</v>
      </c>
      <c r="E372" s="33" t="s">
        <v>98</v>
      </c>
      <c r="F372" s="33" t="s">
        <v>99</v>
      </c>
      <c r="G372" s="33" t="s">
        <v>100</v>
      </c>
      <c r="H372" s="33" t="s">
        <v>101</v>
      </c>
      <c r="I372" s="33" t="s">
        <v>104</v>
      </c>
      <c r="J372" s="33">
        <v>790</v>
      </c>
      <c r="K372" s="33">
        <v>1129.7</v>
      </c>
    </row>
    <row r="373" spans="1:11" ht="41.4" x14ac:dyDescent="0.3">
      <c r="A373" s="34" t="s">
        <v>103</v>
      </c>
      <c r="B373" s="34">
        <v>2020</v>
      </c>
      <c r="C373" s="34" t="s">
        <v>30</v>
      </c>
      <c r="D373" s="34" t="s">
        <v>109</v>
      </c>
      <c r="E373" s="34" t="s">
        <v>98</v>
      </c>
      <c r="F373" s="34" t="s">
        <v>99</v>
      </c>
      <c r="G373" s="34" t="s">
        <v>100</v>
      </c>
      <c r="H373" s="34" t="s">
        <v>101</v>
      </c>
      <c r="I373" s="34" t="s">
        <v>104</v>
      </c>
      <c r="J373" s="34">
        <v>791</v>
      </c>
      <c r="K373" s="34">
        <v>1131.1300000000001</v>
      </c>
    </row>
    <row r="374" spans="1:11" ht="41.4" x14ac:dyDescent="0.3">
      <c r="A374" s="33" t="s">
        <v>106</v>
      </c>
      <c r="B374" s="33">
        <v>2020</v>
      </c>
      <c r="C374" s="33" t="s">
        <v>30</v>
      </c>
      <c r="D374" s="33" t="s">
        <v>109</v>
      </c>
      <c r="E374" s="33" t="s">
        <v>98</v>
      </c>
      <c r="F374" s="33" t="s">
        <v>99</v>
      </c>
      <c r="G374" s="33" t="s">
        <v>100</v>
      </c>
      <c r="H374" s="33" t="s">
        <v>101</v>
      </c>
      <c r="I374" s="33" t="s">
        <v>102</v>
      </c>
      <c r="J374" s="33">
        <v>341</v>
      </c>
      <c r="K374" s="33">
        <v>487.63</v>
      </c>
    </row>
    <row r="375" spans="1:11" ht="41.4" x14ac:dyDescent="0.3">
      <c r="A375" s="34" t="s">
        <v>103</v>
      </c>
      <c r="B375" s="34">
        <v>2020</v>
      </c>
      <c r="C375" s="34" t="s">
        <v>30</v>
      </c>
      <c r="D375" s="34" t="s">
        <v>109</v>
      </c>
      <c r="E375" s="34" t="s">
        <v>98</v>
      </c>
      <c r="F375" s="34" t="s">
        <v>99</v>
      </c>
      <c r="G375" s="34" t="s">
        <v>100</v>
      </c>
      <c r="H375" s="34" t="s">
        <v>101</v>
      </c>
      <c r="I375" s="34" t="s">
        <v>102</v>
      </c>
      <c r="J375" s="34">
        <v>143</v>
      </c>
      <c r="K375" s="34">
        <v>204.49</v>
      </c>
    </row>
    <row r="376" spans="1:11" ht="41.4" x14ac:dyDescent="0.3">
      <c r="A376" s="33" t="s">
        <v>96</v>
      </c>
      <c r="B376" s="33">
        <v>2020</v>
      </c>
      <c r="C376" s="33" t="s">
        <v>30</v>
      </c>
      <c r="D376" s="33" t="s">
        <v>109</v>
      </c>
      <c r="E376" s="33" t="s">
        <v>98</v>
      </c>
      <c r="F376" s="33" t="s">
        <v>99</v>
      </c>
      <c r="G376" s="33" t="s">
        <v>100</v>
      </c>
      <c r="H376" s="33" t="s">
        <v>101</v>
      </c>
      <c r="I376" s="33" t="s">
        <v>102</v>
      </c>
      <c r="J376" s="33">
        <v>311</v>
      </c>
      <c r="K376" s="33">
        <v>444.73</v>
      </c>
    </row>
    <row r="377" spans="1:11" ht="41.4" x14ac:dyDescent="0.3">
      <c r="A377" s="34" t="s">
        <v>96</v>
      </c>
      <c r="B377" s="34">
        <v>2020</v>
      </c>
      <c r="C377" s="34" t="s">
        <v>8</v>
      </c>
      <c r="D377" s="34" t="s">
        <v>109</v>
      </c>
      <c r="E377" s="34" t="s">
        <v>98</v>
      </c>
      <c r="F377" s="34" t="s">
        <v>99</v>
      </c>
      <c r="G377" s="34" t="s">
        <v>100</v>
      </c>
      <c r="H377" s="34" t="s">
        <v>101</v>
      </c>
      <c r="I377" s="34" t="s">
        <v>102</v>
      </c>
      <c r="J377" s="34">
        <v>356</v>
      </c>
      <c r="K377" s="34">
        <v>509.08</v>
      </c>
    </row>
    <row r="378" spans="1:11" ht="41.4" x14ac:dyDescent="0.3">
      <c r="A378" s="33" t="s">
        <v>105</v>
      </c>
      <c r="B378" s="33">
        <v>2020</v>
      </c>
      <c r="C378" s="33" t="s">
        <v>8</v>
      </c>
      <c r="D378" s="33" t="s">
        <v>109</v>
      </c>
      <c r="E378" s="33" t="s">
        <v>98</v>
      </c>
      <c r="F378" s="33" t="s">
        <v>99</v>
      </c>
      <c r="G378" s="33" t="s">
        <v>100</v>
      </c>
      <c r="H378" s="33" t="s">
        <v>101</v>
      </c>
      <c r="I378" s="33" t="s">
        <v>102</v>
      </c>
      <c r="J378" s="33">
        <v>344</v>
      </c>
      <c r="K378" s="33">
        <v>491.92</v>
      </c>
    </row>
    <row r="379" spans="1:11" ht="41.4" x14ac:dyDescent="0.3">
      <c r="A379" s="34" t="s">
        <v>103</v>
      </c>
      <c r="B379" s="34">
        <v>2020</v>
      </c>
      <c r="C379" s="34" t="s">
        <v>8</v>
      </c>
      <c r="D379" s="34" t="s">
        <v>109</v>
      </c>
      <c r="E379" s="34" t="s">
        <v>98</v>
      </c>
      <c r="F379" s="34" t="s">
        <v>99</v>
      </c>
      <c r="G379" s="34" t="s">
        <v>100</v>
      </c>
      <c r="H379" s="34" t="s">
        <v>101</v>
      </c>
      <c r="I379" s="34" t="s">
        <v>102</v>
      </c>
      <c r="J379" s="34">
        <v>146</v>
      </c>
      <c r="K379" s="34">
        <v>208.78</v>
      </c>
    </row>
    <row r="380" spans="1:11" ht="41.4" x14ac:dyDescent="0.3">
      <c r="A380" s="33" t="s">
        <v>103</v>
      </c>
      <c r="B380" s="33">
        <v>2020</v>
      </c>
      <c r="C380" s="33" t="s">
        <v>8</v>
      </c>
      <c r="D380" s="33" t="s">
        <v>109</v>
      </c>
      <c r="E380" s="33" t="s">
        <v>98</v>
      </c>
      <c r="F380" s="33" t="s">
        <v>99</v>
      </c>
      <c r="G380" s="33" t="s">
        <v>100</v>
      </c>
      <c r="H380" s="33" t="s">
        <v>101</v>
      </c>
      <c r="I380" s="33" t="s">
        <v>102</v>
      </c>
      <c r="J380" s="33">
        <v>320</v>
      </c>
      <c r="K380" s="33">
        <v>457.6</v>
      </c>
    </row>
    <row r="381" spans="1:11" ht="41.4" x14ac:dyDescent="0.3">
      <c r="A381" s="34" t="s">
        <v>103</v>
      </c>
      <c r="B381" s="34">
        <v>2020</v>
      </c>
      <c r="C381" s="34" t="s">
        <v>8</v>
      </c>
      <c r="D381" s="34" t="s">
        <v>109</v>
      </c>
      <c r="E381" s="34" t="s">
        <v>98</v>
      </c>
      <c r="F381" s="34" t="s">
        <v>99</v>
      </c>
      <c r="G381" s="34" t="s">
        <v>100</v>
      </c>
      <c r="H381" s="34" t="s">
        <v>101</v>
      </c>
      <c r="I381" s="34" t="s">
        <v>102</v>
      </c>
      <c r="J381" s="34">
        <v>358</v>
      </c>
      <c r="K381" s="34">
        <v>511.94</v>
      </c>
    </row>
    <row r="382" spans="1:11" ht="41.4" x14ac:dyDescent="0.3">
      <c r="A382" s="33" t="s">
        <v>96</v>
      </c>
      <c r="B382" s="33">
        <v>2020</v>
      </c>
      <c r="C382" s="33" t="s">
        <v>8</v>
      </c>
      <c r="D382" s="33" t="s">
        <v>109</v>
      </c>
      <c r="E382" s="33" t="s">
        <v>98</v>
      </c>
      <c r="F382" s="33" t="s">
        <v>99</v>
      </c>
      <c r="G382" s="33" t="s">
        <v>100</v>
      </c>
      <c r="H382" s="33" t="s">
        <v>101</v>
      </c>
      <c r="I382" s="33" t="s">
        <v>102</v>
      </c>
      <c r="J382" s="33">
        <v>262</v>
      </c>
      <c r="K382" s="33">
        <v>374.66</v>
      </c>
    </row>
    <row r="383" spans="1:11" ht="41.4" x14ac:dyDescent="0.3">
      <c r="A383" s="34" t="s">
        <v>105</v>
      </c>
      <c r="B383" s="34">
        <v>2020</v>
      </c>
      <c r="C383" s="34" t="s">
        <v>8</v>
      </c>
      <c r="D383" s="34" t="s">
        <v>109</v>
      </c>
      <c r="E383" s="34" t="s">
        <v>98</v>
      </c>
      <c r="F383" s="34" t="s">
        <v>99</v>
      </c>
      <c r="G383" s="34" t="s">
        <v>100</v>
      </c>
      <c r="H383" s="34" t="s">
        <v>101</v>
      </c>
      <c r="I383" s="34" t="s">
        <v>102</v>
      </c>
      <c r="J383" s="34">
        <v>346</v>
      </c>
      <c r="K383" s="34">
        <v>526.24</v>
      </c>
    </row>
    <row r="384" spans="1:11" ht="41.4" x14ac:dyDescent="0.3">
      <c r="A384" s="33" t="s">
        <v>105</v>
      </c>
      <c r="B384" s="33">
        <v>2020</v>
      </c>
      <c r="C384" s="33" t="s">
        <v>8</v>
      </c>
      <c r="D384" s="33" t="s">
        <v>109</v>
      </c>
      <c r="E384" s="33" t="s">
        <v>98</v>
      </c>
      <c r="F384" s="33" t="s">
        <v>99</v>
      </c>
      <c r="G384" s="33" t="s">
        <v>100</v>
      </c>
      <c r="H384" s="33" t="s">
        <v>101</v>
      </c>
      <c r="I384" s="33" t="s">
        <v>102</v>
      </c>
      <c r="J384" s="33">
        <v>148</v>
      </c>
      <c r="K384" s="33">
        <v>526.24</v>
      </c>
    </row>
    <row r="385" spans="1:11" ht="41.4" x14ac:dyDescent="0.3">
      <c r="A385" s="34" t="s">
        <v>103</v>
      </c>
      <c r="B385" s="34">
        <v>2020</v>
      </c>
      <c r="C385" s="34" t="s">
        <v>8</v>
      </c>
      <c r="D385" s="34" t="s">
        <v>109</v>
      </c>
      <c r="E385" s="34" t="s">
        <v>98</v>
      </c>
      <c r="F385" s="34" t="s">
        <v>99</v>
      </c>
      <c r="G385" s="34" t="s">
        <v>100</v>
      </c>
      <c r="H385" s="34" t="s">
        <v>101</v>
      </c>
      <c r="I385" s="34" t="s">
        <v>102</v>
      </c>
      <c r="J385" s="34">
        <v>316</v>
      </c>
      <c r="K385" s="34">
        <v>526.24</v>
      </c>
    </row>
    <row r="386" spans="1:11" ht="41.4" x14ac:dyDescent="0.3">
      <c r="A386" s="33" t="s">
        <v>105</v>
      </c>
      <c r="B386" s="33">
        <v>2020</v>
      </c>
      <c r="C386" s="33" t="s">
        <v>8</v>
      </c>
      <c r="D386" s="33" t="s">
        <v>109</v>
      </c>
      <c r="E386" s="33" t="s">
        <v>98</v>
      </c>
      <c r="F386" s="33" t="s">
        <v>99</v>
      </c>
      <c r="G386" s="33" t="s">
        <v>100</v>
      </c>
      <c r="H386" s="33" t="s">
        <v>101</v>
      </c>
      <c r="I386" s="33" t="s">
        <v>102</v>
      </c>
      <c r="J386" s="33">
        <v>959</v>
      </c>
      <c r="K386" s="33">
        <v>1371.37</v>
      </c>
    </row>
    <row r="387" spans="1:11" ht="41.4" x14ac:dyDescent="0.3">
      <c r="A387" s="34" t="s">
        <v>103</v>
      </c>
      <c r="B387" s="34">
        <v>2020</v>
      </c>
      <c r="C387" s="34" t="s">
        <v>8</v>
      </c>
      <c r="D387" s="34" t="s">
        <v>109</v>
      </c>
      <c r="E387" s="34" t="s">
        <v>98</v>
      </c>
      <c r="F387" s="34" t="s">
        <v>99</v>
      </c>
      <c r="G387" s="34" t="s">
        <v>100</v>
      </c>
      <c r="H387" s="34" t="s">
        <v>101</v>
      </c>
      <c r="I387" s="34" t="s">
        <v>102</v>
      </c>
      <c r="J387" s="34">
        <v>1020</v>
      </c>
      <c r="K387" s="34">
        <v>1458.6</v>
      </c>
    </row>
    <row r="388" spans="1:11" ht="41.4" x14ac:dyDescent="0.3">
      <c r="A388" s="33" t="s">
        <v>103</v>
      </c>
      <c r="B388" s="33">
        <v>2020</v>
      </c>
      <c r="C388" s="33" t="s">
        <v>8</v>
      </c>
      <c r="D388" s="33" t="s">
        <v>109</v>
      </c>
      <c r="E388" s="33" t="s">
        <v>98</v>
      </c>
      <c r="F388" s="33" t="s">
        <v>99</v>
      </c>
      <c r="G388" s="33" t="s">
        <v>100</v>
      </c>
      <c r="H388" s="33" t="s">
        <v>101</v>
      </c>
      <c r="I388" s="33" t="s">
        <v>102</v>
      </c>
      <c r="J388" s="33">
        <v>318</v>
      </c>
      <c r="K388" s="33">
        <v>454.74</v>
      </c>
    </row>
    <row r="389" spans="1:11" ht="41.4" x14ac:dyDescent="0.3">
      <c r="A389" s="34" t="s">
        <v>103</v>
      </c>
      <c r="B389" s="34">
        <v>2020</v>
      </c>
      <c r="C389" s="34" t="s">
        <v>8</v>
      </c>
      <c r="D389" s="34" t="s">
        <v>109</v>
      </c>
      <c r="E389" s="34" t="s">
        <v>98</v>
      </c>
      <c r="F389" s="34" t="s">
        <v>99</v>
      </c>
      <c r="G389" s="34" t="s">
        <v>100</v>
      </c>
      <c r="H389" s="34" t="s">
        <v>101</v>
      </c>
      <c r="I389" s="34" t="s">
        <v>102</v>
      </c>
      <c r="J389" s="34">
        <v>345</v>
      </c>
      <c r="K389" s="34">
        <v>493.35</v>
      </c>
    </row>
    <row r="390" spans="1:11" ht="41.4" x14ac:dyDescent="0.3">
      <c r="A390" s="33" t="s">
        <v>105</v>
      </c>
      <c r="B390" s="33">
        <v>2020</v>
      </c>
      <c r="C390" s="33" t="s">
        <v>8</v>
      </c>
      <c r="D390" s="33" t="s">
        <v>109</v>
      </c>
      <c r="E390" s="33" t="s">
        <v>98</v>
      </c>
      <c r="F390" s="33" t="s">
        <v>99</v>
      </c>
      <c r="G390" s="33" t="s">
        <v>100</v>
      </c>
      <c r="H390" s="33" t="s">
        <v>101</v>
      </c>
      <c r="I390" s="33" t="s">
        <v>102</v>
      </c>
      <c r="J390" s="33">
        <v>147</v>
      </c>
      <c r="K390" s="33">
        <v>210.21</v>
      </c>
    </row>
    <row r="391" spans="1:11" ht="41.4" x14ac:dyDescent="0.3">
      <c r="A391" s="34" t="s">
        <v>105</v>
      </c>
      <c r="B391" s="34">
        <v>2020</v>
      </c>
      <c r="C391" s="34" t="s">
        <v>8</v>
      </c>
      <c r="D391" s="34" t="s">
        <v>109</v>
      </c>
      <c r="E391" s="34" t="s">
        <v>98</v>
      </c>
      <c r="F391" s="34" t="s">
        <v>99</v>
      </c>
      <c r="G391" s="34" t="s">
        <v>100</v>
      </c>
      <c r="H391" s="34" t="s">
        <v>101</v>
      </c>
      <c r="I391" s="34" t="s">
        <v>102</v>
      </c>
      <c r="J391" s="34">
        <v>265</v>
      </c>
      <c r="K391" s="34">
        <v>378.95</v>
      </c>
    </row>
    <row r="392" spans="1:11" ht="41.4" x14ac:dyDescent="0.3">
      <c r="A392" s="33" t="s">
        <v>103</v>
      </c>
      <c r="B392" s="33">
        <v>2020</v>
      </c>
      <c r="C392" s="33" t="s">
        <v>8</v>
      </c>
      <c r="D392" s="33" t="s">
        <v>109</v>
      </c>
      <c r="E392" s="33" t="s">
        <v>98</v>
      </c>
      <c r="F392" s="33" t="s">
        <v>99</v>
      </c>
      <c r="G392" s="33" t="s">
        <v>100</v>
      </c>
      <c r="H392" s="33" t="s">
        <v>101</v>
      </c>
      <c r="I392" s="33" t="s">
        <v>102</v>
      </c>
      <c r="J392" s="33">
        <v>768</v>
      </c>
      <c r="K392" s="33">
        <v>1098.24</v>
      </c>
    </row>
    <row r="393" spans="1:11" ht="41.4" x14ac:dyDescent="0.3">
      <c r="A393" s="34" t="s">
        <v>96</v>
      </c>
      <c r="B393" s="34">
        <v>2020</v>
      </c>
      <c r="C393" s="34" t="s">
        <v>8</v>
      </c>
      <c r="D393" s="34" t="s">
        <v>109</v>
      </c>
      <c r="E393" s="34" t="s">
        <v>98</v>
      </c>
      <c r="F393" s="34" t="s">
        <v>99</v>
      </c>
      <c r="G393" s="34" t="s">
        <v>100</v>
      </c>
      <c r="H393" s="34" t="s">
        <v>101</v>
      </c>
      <c r="I393" s="34" t="s">
        <v>102</v>
      </c>
      <c r="J393" s="34">
        <v>801</v>
      </c>
      <c r="K393" s="34">
        <v>1145.43</v>
      </c>
    </row>
    <row r="394" spans="1:11" ht="41.4" x14ac:dyDescent="0.3">
      <c r="A394" s="33" t="s">
        <v>105</v>
      </c>
      <c r="B394" s="33">
        <v>2020</v>
      </c>
      <c r="C394" s="33" t="s">
        <v>8</v>
      </c>
      <c r="D394" s="33" t="s">
        <v>109</v>
      </c>
      <c r="E394" s="33" t="s">
        <v>98</v>
      </c>
      <c r="F394" s="33" t="s">
        <v>99</v>
      </c>
      <c r="G394" s="33" t="s">
        <v>100</v>
      </c>
      <c r="H394" s="33" t="s">
        <v>101</v>
      </c>
      <c r="I394" s="33" t="s">
        <v>102</v>
      </c>
      <c r="J394" s="33">
        <v>854</v>
      </c>
      <c r="K394" s="33">
        <v>1221.22</v>
      </c>
    </row>
    <row r="395" spans="1:11" ht="41.4" x14ac:dyDescent="0.3">
      <c r="A395" s="34" t="s">
        <v>96</v>
      </c>
      <c r="B395" s="34">
        <v>2020</v>
      </c>
      <c r="C395" s="34" t="s">
        <v>8</v>
      </c>
      <c r="D395" s="34" t="s">
        <v>109</v>
      </c>
      <c r="E395" s="34" t="s">
        <v>98</v>
      </c>
      <c r="F395" s="34" t="s">
        <v>99</v>
      </c>
      <c r="G395" s="34" t="s">
        <v>100</v>
      </c>
      <c r="H395" s="34" t="s">
        <v>101</v>
      </c>
      <c r="I395" s="34" t="s">
        <v>102</v>
      </c>
      <c r="J395" s="34">
        <v>788</v>
      </c>
      <c r="K395" s="34">
        <v>1126.8399999999999</v>
      </c>
    </row>
    <row r="396" spans="1:11" ht="41.4" x14ac:dyDescent="0.3">
      <c r="A396" s="33" t="s">
        <v>103</v>
      </c>
      <c r="B396" s="33">
        <v>2020</v>
      </c>
      <c r="C396" s="33" t="s">
        <v>8</v>
      </c>
      <c r="D396" s="33" t="s">
        <v>109</v>
      </c>
      <c r="E396" s="33" t="s">
        <v>98</v>
      </c>
      <c r="F396" s="33" t="s">
        <v>99</v>
      </c>
      <c r="G396" s="33" t="s">
        <v>100</v>
      </c>
      <c r="H396" s="33" t="s">
        <v>101</v>
      </c>
      <c r="I396" s="33" t="s">
        <v>102</v>
      </c>
      <c r="J396" s="33">
        <v>263</v>
      </c>
      <c r="K396" s="33">
        <v>376.09</v>
      </c>
    </row>
    <row r="397" spans="1:11" ht="41.4" x14ac:dyDescent="0.3">
      <c r="A397" s="34" t="s">
        <v>103</v>
      </c>
      <c r="B397" s="34">
        <v>2020</v>
      </c>
      <c r="C397" s="34" t="s">
        <v>8</v>
      </c>
      <c r="D397" s="34" t="s">
        <v>109</v>
      </c>
      <c r="E397" s="34" t="s">
        <v>98</v>
      </c>
      <c r="F397" s="34" t="s">
        <v>99</v>
      </c>
      <c r="G397" s="34" t="s">
        <v>100</v>
      </c>
      <c r="H397" s="34" t="s">
        <v>101</v>
      </c>
      <c r="I397" s="34" t="s">
        <v>102</v>
      </c>
      <c r="J397" s="34">
        <v>347</v>
      </c>
      <c r="K397" s="34">
        <v>496.21</v>
      </c>
    </row>
    <row r="398" spans="1:11" ht="41.4" x14ac:dyDescent="0.3">
      <c r="A398" s="33" t="s">
        <v>105</v>
      </c>
      <c r="B398" s="33">
        <v>2020</v>
      </c>
      <c r="C398" s="33" t="s">
        <v>8</v>
      </c>
      <c r="D398" s="33" t="s">
        <v>109</v>
      </c>
      <c r="E398" s="33" t="s">
        <v>98</v>
      </c>
      <c r="F398" s="33" t="s">
        <v>99</v>
      </c>
      <c r="G398" s="33" t="s">
        <v>100</v>
      </c>
      <c r="H398" s="33" t="s">
        <v>101</v>
      </c>
      <c r="I398" s="33" t="s">
        <v>102</v>
      </c>
      <c r="J398" s="33">
        <v>317</v>
      </c>
      <c r="K398" s="33">
        <v>453.31</v>
      </c>
    </row>
    <row r="399" spans="1:11" ht="41.4" x14ac:dyDescent="0.3">
      <c r="A399" s="34" t="s">
        <v>103</v>
      </c>
      <c r="B399" s="34">
        <v>2020</v>
      </c>
      <c r="C399" s="34" t="s">
        <v>36</v>
      </c>
      <c r="D399" s="34" t="s">
        <v>109</v>
      </c>
      <c r="E399" s="34" t="s">
        <v>98</v>
      </c>
      <c r="F399" s="34" t="s">
        <v>99</v>
      </c>
      <c r="G399" s="34" t="s">
        <v>100</v>
      </c>
      <c r="H399" s="34" t="s">
        <v>101</v>
      </c>
      <c r="I399" s="34" t="s">
        <v>102</v>
      </c>
      <c r="J399" s="34">
        <v>314</v>
      </c>
      <c r="K399" s="34">
        <v>449.02</v>
      </c>
    </row>
    <row r="400" spans="1:11" ht="41.4" x14ac:dyDescent="0.3">
      <c r="A400" s="33" t="s">
        <v>105</v>
      </c>
      <c r="B400" s="33">
        <v>2020</v>
      </c>
      <c r="C400" s="33" t="s">
        <v>36</v>
      </c>
      <c r="D400" s="33" t="s">
        <v>109</v>
      </c>
      <c r="E400" s="33" t="s">
        <v>98</v>
      </c>
      <c r="F400" s="33" t="s">
        <v>99</v>
      </c>
      <c r="G400" s="33" t="s">
        <v>100</v>
      </c>
      <c r="H400" s="33" t="s">
        <v>101</v>
      </c>
      <c r="I400" s="33" t="s">
        <v>102</v>
      </c>
      <c r="J400" s="33">
        <v>362</v>
      </c>
      <c r="K400" s="33">
        <v>517.66</v>
      </c>
    </row>
    <row r="401" spans="1:11" ht="41.4" x14ac:dyDescent="0.3">
      <c r="A401" s="34" t="s">
        <v>103</v>
      </c>
      <c r="B401" s="34">
        <v>2020</v>
      </c>
      <c r="C401" s="34" t="s">
        <v>36</v>
      </c>
      <c r="D401" s="34" t="s">
        <v>109</v>
      </c>
      <c r="E401" s="34" t="s">
        <v>98</v>
      </c>
      <c r="F401" s="34" t="s">
        <v>99</v>
      </c>
      <c r="G401" s="34" t="s">
        <v>100</v>
      </c>
      <c r="H401" s="34" t="s">
        <v>101</v>
      </c>
      <c r="I401" s="34" t="s">
        <v>102</v>
      </c>
      <c r="J401" s="34">
        <v>284</v>
      </c>
      <c r="K401" s="34">
        <v>406.12</v>
      </c>
    </row>
    <row r="402" spans="1:11" ht="41.4" x14ac:dyDescent="0.3">
      <c r="A402" s="33" t="s">
        <v>103</v>
      </c>
      <c r="B402" s="33">
        <v>2020</v>
      </c>
      <c r="C402" s="33" t="s">
        <v>36</v>
      </c>
      <c r="D402" s="33" t="s">
        <v>109</v>
      </c>
      <c r="E402" s="33" t="s">
        <v>98</v>
      </c>
      <c r="F402" s="33" t="s">
        <v>99</v>
      </c>
      <c r="G402" s="33" t="s">
        <v>100</v>
      </c>
      <c r="H402" s="33" t="s">
        <v>101</v>
      </c>
      <c r="I402" s="33" t="s">
        <v>102</v>
      </c>
      <c r="J402" s="33">
        <v>358</v>
      </c>
      <c r="K402" s="33">
        <v>526.24</v>
      </c>
    </row>
    <row r="403" spans="1:11" ht="41.4" x14ac:dyDescent="0.3">
      <c r="A403" s="34" t="s">
        <v>103</v>
      </c>
      <c r="B403" s="34">
        <v>2020</v>
      </c>
      <c r="C403" s="34" t="s">
        <v>36</v>
      </c>
      <c r="D403" s="34" t="s">
        <v>109</v>
      </c>
      <c r="E403" s="34" t="s">
        <v>98</v>
      </c>
      <c r="F403" s="34" t="s">
        <v>99</v>
      </c>
      <c r="G403" s="34" t="s">
        <v>100</v>
      </c>
      <c r="H403" s="34" t="s">
        <v>101</v>
      </c>
      <c r="I403" s="34" t="s">
        <v>102</v>
      </c>
      <c r="J403" s="34">
        <v>286</v>
      </c>
      <c r="K403" s="34">
        <v>526.24</v>
      </c>
    </row>
    <row r="404" spans="1:11" ht="41.4" x14ac:dyDescent="0.3">
      <c r="A404" s="33" t="s">
        <v>103</v>
      </c>
      <c r="B404" s="33">
        <v>2020</v>
      </c>
      <c r="C404" s="33" t="s">
        <v>36</v>
      </c>
      <c r="D404" s="33" t="s">
        <v>109</v>
      </c>
      <c r="E404" s="33" t="s">
        <v>98</v>
      </c>
      <c r="F404" s="33" t="s">
        <v>99</v>
      </c>
      <c r="G404" s="33" t="s">
        <v>100</v>
      </c>
      <c r="H404" s="33" t="s">
        <v>101</v>
      </c>
      <c r="I404" s="33" t="s">
        <v>102</v>
      </c>
      <c r="J404" s="33">
        <v>992</v>
      </c>
      <c r="K404" s="33">
        <v>1418.56</v>
      </c>
    </row>
    <row r="405" spans="1:11" ht="41.4" x14ac:dyDescent="0.3">
      <c r="A405" s="34" t="s">
        <v>103</v>
      </c>
      <c r="B405" s="34">
        <v>2020</v>
      </c>
      <c r="C405" s="34" t="s">
        <v>36</v>
      </c>
      <c r="D405" s="34" t="s">
        <v>109</v>
      </c>
      <c r="E405" s="34" t="s">
        <v>98</v>
      </c>
      <c r="F405" s="34" t="s">
        <v>99</v>
      </c>
      <c r="G405" s="34" t="s">
        <v>100</v>
      </c>
      <c r="H405" s="34" t="s">
        <v>101</v>
      </c>
      <c r="I405" s="34" t="s">
        <v>102</v>
      </c>
      <c r="J405" s="34">
        <v>1025</v>
      </c>
      <c r="K405" s="34">
        <v>1465.75</v>
      </c>
    </row>
    <row r="406" spans="1:11" ht="41.4" x14ac:dyDescent="0.3">
      <c r="A406" s="33" t="s">
        <v>96</v>
      </c>
      <c r="B406" s="33">
        <v>2020</v>
      </c>
      <c r="C406" s="33" t="s">
        <v>36</v>
      </c>
      <c r="D406" s="33" t="s">
        <v>109</v>
      </c>
      <c r="E406" s="33" t="s">
        <v>98</v>
      </c>
      <c r="F406" s="33" t="s">
        <v>99</v>
      </c>
      <c r="G406" s="33" t="s">
        <v>100</v>
      </c>
      <c r="H406" s="33" t="s">
        <v>101</v>
      </c>
      <c r="I406" s="33" t="s">
        <v>102</v>
      </c>
      <c r="J406" s="33">
        <v>288</v>
      </c>
      <c r="K406" s="33">
        <v>411.84</v>
      </c>
    </row>
    <row r="407" spans="1:11" ht="41.4" x14ac:dyDescent="0.3">
      <c r="A407" s="34" t="s">
        <v>96</v>
      </c>
      <c r="B407" s="34">
        <v>2020</v>
      </c>
      <c r="C407" s="34" t="s">
        <v>36</v>
      </c>
      <c r="D407" s="34" t="s">
        <v>109</v>
      </c>
      <c r="E407" s="34" t="s">
        <v>98</v>
      </c>
      <c r="F407" s="34" t="s">
        <v>99</v>
      </c>
      <c r="G407" s="34" t="s">
        <v>100</v>
      </c>
      <c r="H407" s="34" t="s">
        <v>101</v>
      </c>
      <c r="I407" s="34" t="s">
        <v>102</v>
      </c>
      <c r="J407" s="34">
        <v>315</v>
      </c>
      <c r="K407" s="34">
        <v>450.45</v>
      </c>
    </row>
    <row r="408" spans="1:11" ht="41.4" x14ac:dyDescent="0.3">
      <c r="A408" s="33" t="s">
        <v>103</v>
      </c>
      <c r="B408" s="33">
        <v>2020</v>
      </c>
      <c r="C408" s="33" t="s">
        <v>36</v>
      </c>
      <c r="D408" s="33" t="s">
        <v>109</v>
      </c>
      <c r="E408" s="33" t="s">
        <v>98</v>
      </c>
      <c r="F408" s="33" t="s">
        <v>99</v>
      </c>
      <c r="G408" s="33" t="s">
        <v>100</v>
      </c>
      <c r="H408" s="33" t="s">
        <v>101</v>
      </c>
      <c r="I408" s="33" t="s">
        <v>102</v>
      </c>
      <c r="J408" s="33">
        <v>285</v>
      </c>
      <c r="K408" s="33">
        <v>407.55</v>
      </c>
    </row>
    <row r="409" spans="1:11" ht="41.4" x14ac:dyDescent="0.3">
      <c r="A409" s="34" t="s">
        <v>103</v>
      </c>
      <c r="B409" s="34">
        <v>2020</v>
      </c>
      <c r="C409" s="34" t="s">
        <v>36</v>
      </c>
      <c r="D409" s="34" t="s">
        <v>109</v>
      </c>
      <c r="E409" s="34" t="s">
        <v>98</v>
      </c>
      <c r="F409" s="34" t="s">
        <v>99</v>
      </c>
      <c r="G409" s="34" t="s">
        <v>100</v>
      </c>
      <c r="H409" s="34" t="s">
        <v>101</v>
      </c>
      <c r="I409" s="34" t="s">
        <v>102</v>
      </c>
      <c r="J409" s="34">
        <v>773</v>
      </c>
      <c r="K409" s="34">
        <v>1105.3900000000001</v>
      </c>
    </row>
    <row r="410" spans="1:11" ht="41.4" x14ac:dyDescent="0.3">
      <c r="A410" s="33" t="s">
        <v>96</v>
      </c>
      <c r="B410" s="33">
        <v>2020</v>
      </c>
      <c r="C410" s="33" t="s">
        <v>36</v>
      </c>
      <c r="D410" s="33" t="s">
        <v>109</v>
      </c>
      <c r="E410" s="33" t="s">
        <v>98</v>
      </c>
      <c r="F410" s="33" t="s">
        <v>99</v>
      </c>
      <c r="G410" s="33" t="s">
        <v>100</v>
      </c>
      <c r="H410" s="33" t="s">
        <v>101</v>
      </c>
      <c r="I410" s="33" t="s">
        <v>102</v>
      </c>
      <c r="J410" s="33">
        <v>806</v>
      </c>
      <c r="K410" s="33">
        <v>1152.58</v>
      </c>
    </row>
    <row r="411" spans="1:11" ht="41.4" x14ac:dyDescent="0.3">
      <c r="A411" s="34" t="s">
        <v>103</v>
      </c>
      <c r="B411" s="34">
        <v>2020</v>
      </c>
      <c r="C411" s="34" t="s">
        <v>36</v>
      </c>
      <c r="D411" s="34" t="s">
        <v>109</v>
      </c>
      <c r="E411" s="34" t="s">
        <v>98</v>
      </c>
      <c r="F411" s="34" t="s">
        <v>99</v>
      </c>
      <c r="G411" s="34" t="s">
        <v>100</v>
      </c>
      <c r="H411" s="34" t="s">
        <v>101</v>
      </c>
      <c r="I411" s="34" t="s">
        <v>102</v>
      </c>
      <c r="J411" s="34">
        <v>311</v>
      </c>
      <c r="K411" s="34">
        <v>444.73</v>
      </c>
    </row>
    <row r="412" spans="1:11" ht="41.4" x14ac:dyDescent="0.3">
      <c r="A412" s="33" t="s">
        <v>103</v>
      </c>
      <c r="B412" s="33">
        <v>2020</v>
      </c>
      <c r="C412" s="33" t="s">
        <v>36</v>
      </c>
      <c r="D412" s="33" t="s">
        <v>109</v>
      </c>
      <c r="E412" s="33" t="s">
        <v>98</v>
      </c>
      <c r="F412" s="33" t="s">
        <v>99</v>
      </c>
      <c r="G412" s="33" t="s">
        <v>100</v>
      </c>
      <c r="H412" s="33" t="s">
        <v>101</v>
      </c>
      <c r="I412" s="33" t="s">
        <v>102</v>
      </c>
      <c r="J412" s="33">
        <v>359</v>
      </c>
      <c r="K412" s="33">
        <v>513.37</v>
      </c>
    </row>
    <row r="413" spans="1:11" ht="41.4" x14ac:dyDescent="0.3">
      <c r="A413" s="34" t="s">
        <v>103</v>
      </c>
      <c r="B413" s="34">
        <v>2020</v>
      </c>
      <c r="C413" s="34" t="s">
        <v>36</v>
      </c>
      <c r="D413" s="34" t="s">
        <v>109</v>
      </c>
      <c r="E413" s="34" t="s">
        <v>98</v>
      </c>
      <c r="F413" s="34" t="s">
        <v>99</v>
      </c>
      <c r="G413" s="34" t="s">
        <v>100</v>
      </c>
      <c r="H413" s="34" t="s">
        <v>101</v>
      </c>
      <c r="I413" s="34" t="s">
        <v>102</v>
      </c>
      <c r="J413" s="34">
        <v>287</v>
      </c>
      <c r="K413" s="34">
        <v>410.41</v>
      </c>
    </row>
    <row r="414" spans="1:11" ht="41.4" x14ac:dyDescent="0.3">
      <c r="A414" s="33" t="s">
        <v>103</v>
      </c>
      <c r="B414" s="33">
        <v>2020</v>
      </c>
      <c r="C414" s="33" t="s">
        <v>35</v>
      </c>
      <c r="D414" s="33" t="s">
        <v>109</v>
      </c>
      <c r="E414" s="33" t="s">
        <v>98</v>
      </c>
      <c r="F414" s="33" t="s">
        <v>99</v>
      </c>
      <c r="G414" s="33" t="s">
        <v>100</v>
      </c>
      <c r="H414" s="33" t="s">
        <v>101</v>
      </c>
      <c r="I414" s="33" t="s">
        <v>102</v>
      </c>
      <c r="J414" s="33">
        <v>320</v>
      </c>
      <c r="K414" s="33">
        <v>457.6</v>
      </c>
    </row>
    <row r="415" spans="1:11" ht="41.4" x14ac:dyDescent="0.3">
      <c r="A415" s="34" t="s">
        <v>103</v>
      </c>
      <c r="B415" s="34">
        <v>2020</v>
      </c>
      <c r="C415" s="34" t="s">
        <v>35</v>
      </c>
      <c r="D415" s="34" t="s">
        <v>109</v>
      </c>
      <c r="E415" s="34" t="s">
        <v>98</v>
      </c>
      <c r="F415" s="34" t="s">
        <v>99</v>
      </c>
      <c r="G415" s="34" t="s">
        <v>100</v>
      </c>
      <c r="H415" s="34" t="s">
        <v>101</v>
      </c>
      <c r="I415" s="34" t="s">
        <v>102</v>
      </c>
      <c r="J415" s="34">
        <v>290</v>
      </c>
      <c r="K415" s="34">
        <v>414.7</v>
      </c>
    </row>
    <row r="416" spans="1:11" ht="41.4" x14ac:dyDescent="0.3">
      <c r="A416" s="33" t="s">
        <v>107</v>
      </c>
      <c r="B416" s="33">
        <v>2020</v>
      </c>
      <c r="C416" s="33" t="s">
        <v>35</v>
      </c>
      <c r="D416" s="33" t="s">
        <v>109</v>
      </c>
      <c r="E416" s="33" t="s">
        <v>98</v>
      </c>
      <c r="F416" s="33" t="s">
        <v>99</v>
      </c>
      <c r="G416" s="33" t="s">
        <v>100</v>
      </c>
      <c r="H416" s="33" t="s">
        <v>101</v>
      </c>
      <c r="I416" s="33" t="s">
        <v>102</v>
      </c>
      <c r="J416" s="33">
        <v>316</v>
      </c>
      <c r="K416" s="33">
        <v>526.24</v>
      </c>
    </row>
    <row r="417" spans="1:11" ht="41.4" x14ac:dyDescent="0.3">
      <c r="A417" s="34" t="s">
        <v>96</v>
      </c>
      <c r="B417" s="34">
        <v>2020</v>
      </c>
      <c r="C417" s="34" t="s">
        <v>35</v>
      </c>
      <c r="D417" s="34" t="s">
        <v>109</v>
      </c>
      <c r="E417" s="34" t="s">
        <v>98</v>
      </c>
      <c r="F417" s="34" t="s">
        <v>99</v>
      </c>
      <c r="G417" s="34" t="s">
        <v>100</v>
      </c>
      <c r="H417" s="34" t="s">
        <v>101</v>
      </c>
      <c r="I417" s="34" t="s">
        <v>102</v>
      </c>
      <c r="J417" s="34">
        <v>364</v>
      </c>
      <c r="K417" s="34">
        <v>526.24</v>
      </c>
    </row>
    <row r="418" spans="1:11" ht="41.4" x14ac:dyDescent="0.3">
      <c r="A418" s="33" t="s">
        <v>107</v>
      </c>
      <c r="B418" s="33">
        <v>2020</v>
      </c>
      <c r="C418" s="33" t="s">
        <v>35</v>
      </c>
      <c r="D418" s="33" t="s">
        <v>109</v>
      </c>
      <c r="E418" s="33" t="s">
        <v>98</v>
      </c>
      <c r="F418" s="33" t="s">
        <v>99</v>
      </c>
      <c r="G418" s="33" t="s">
        <v>100</v>
      </c>
      <c r="H418" s="33" t="s">
        <v>101</v>
      </c>
      <c r="I418" s="33" t="s">
        <v>102</v>
      </c>
      <c r="J418" s="33">
        <v>292</v>
      </c>
      <c r="K418" s="33">
        <v>526.24</v>
      </c>
    </row>
    <row r="419" spans="1:11" ht="41.4" x14ac:dyDescent="0.3">
      <c r="A419" s="34" t="s">
        <v>103</v>
      </c>
      <c r="B419" s="34">
        <v>2020</v>
      </c>
      <c r="C419" s="34" t="s">
        <v>35</v>
      </c>
      <c r="D419" s="34" t="s">
        <v>109</v>
      </c>
      <c r="E419" s="34" t="s">
        <v>98</v>
      </c>
      <c r="F419" s="34" t="s">
        <v>99</v>
      </c>
      <c r="G419" s="34" t="s">
        <v>100</v>
      </c>
      <c r="H419" s="34" t="s">
        <v>101</v>
      </c>
      <c r="I419" s="34" t="s">
        <v>102</v>
      </c>
      <c r="J419" s="34">
        <v>991</v>
      </c>
      <c r="K419" s="34">
        <v>1417.13</v>
      </c>
    </row>
    <row r="420" spans="1:11" ht="41.4" x14ac:dyDescent="0.3">
      <c r="A420" s="33" t="s">
        <v>105</v>
      </c>
      <c r="B420" s="33">
        <v>2020</v>
      </c>
      <c r="C420" s="33" t="s">
        <v>35</v>
      </c>
      <c r="D420" s="33" t="s">
        <v>109</v>
      </c>
      <c r="E420" s="33" t="s">
        <v>98</v>
      </c>
      <c r="F420" s="33" t="s">
        <v>99</v>
      </c>
      <c r="G420" s="33" t="s">
        <v>100</v>
      </c>
      <c r="H420" s="33" t="s">
        <v>101</v>
      </c>
      <c r="I420" s="33" t="s">
        <v>102</v>
      </c>
      <c r="J420" s="33">
        <v>1024</v>
      </c>
      <c r="K420" s="33">
        <v>1464.32</v>
      </c>
    </row>
    <row r="421" spans="1:11" ht="41.4" x14ac:dyDescent="0.3">
      <c r="A421" s="34" t="s">
        <v>96</v>
      </c>
      <c r="B421" s="34">
        <v>2020</v>
      </c>
      <c r="C421" s="34" t="s">
        <v>35</v>
      </c>
      <c r="D421" s="34" t="s">
        <v>109</v>
      </c>
      <c r="E421" s="34" t="s">
        <v>98</v>
      </c>
      <c r="F421" s="34" t="s">
        <v>99</v>
      </c>
      <c r="G421" s="34" t="s">
        <v>100</v>
      </c>
      <c r="H421" s="34" t="s">
        <v>101</v>
      </c>
      <c r="I421" s="34" t="s">
        <v>102</v>
      </c>
      <c r="J421" s="34">
        <v>294</v>
      </c>
      <c r="K421" s="34">
        <v>420.42</v>
      </c>
    </row>
    <row r="422" spans="1:11" ht="41.4" x14ac:dyDescent="0.3">
      <c r="A422" s="33" t="s">
        <v>96</v>
      </c>
      <c r="B422" s="33">
        <v>2020</v>
      </c>
      <c r="C422" s="33" t="s">
        <v>35</v>
      </c>
      <c r="D422" s="33" t="s">
        <v>109</v>
      </c>
      <c r="E422" s="33" t="s">
        <v>98</v>
      </c>
      <c r="F422" s="33" t="s">
        <v>99</v>
      </c>
      <c r="G422" s="33" t="s">
        <v>100</v>
      </c>
      <c r="H422" s="33" t="s">
        <v>101</v>
      </c>
      <c r="I422" s="33" t="s">
        <v>102</v>
      </c>
      <c r="J422" s="33">
        <v>321</v>
      </c>
      <c r="K422" s="33">
        <v>459.03</v>
      </c>
    </row>
    <row r="423" spans="1:11" ht="41.4" x14ac:dyDescent="0.3">
      <c r="A423" s="34" t="s">
        <v>96</v>
      </c>
      <c r="B423" s="34">
        <v>2020</v>
      </c>
      <c r="C423" s="34" t="s">
        <v>35</v>
      </c>
      <c r="D423" s="34" t="s">
        <v>109</v>
      </c>
      <c r="E423" s="34" t="s">
        <v>98</v>
      </c>
      <c r="F423" s="34" t="s">
        <v>99</v>
      </c>
      <c r="G423" s="34" t="s">
        <v>100</v>
      </c>
      <c r="H423" s="34" t="s">
        <v>101</v>
      </c>
      <c r="I423" s="34" t="s">
        <v>102</v>
      </c>
      <c r="J423" s="34">
        <v>363</v>
      </c>
      <c r="K423" s="34">
        <v>519.09</v>
      </c>
    </row>
    <row r="424" spans="1:11" ht="41.4" x14ac:dyDescent="0.3">
      <c r="A424" s="33" t="s">
        <v>103</v>
      </c>
      <c r="B424" s="33">
        <v>2020</v>
      </c>
      <c r="C424" s="33" t="s">
        <v>35</v>
      </c>
      <c r="D424" s="33" t="s">
        <v>109</v>
      </c>
      <c r="E424" s="33" t="s">
        <v>98</v>
      </c>
      <c r="F424" s="33" t="s">
        <v>99</v>
      </c>
      <c r="G424" s="33" t="s">
        <v>100</v>
      </c>
      <c r="H424" s="33" t="s">
        <v>101</v>
      </c>
      <c r="I424" s="33" t="s">
        <v>102</v>
      </c>
      <c r="J424" s="33">
        <v>291</v>
      </c>
      <c r="K424" s="33">
        <v>416.13</v>
      </c>
    </row>
    <row r="425" spans="1:11" ht="41.4" x14ac:dyDescent="0.3">
      <c r="A425" s="34" t="s">
        <v>107</v>
      </c>
      <c r="B425" s="34">
        <v>2020</v>
      </c>
      <c r="C425" s="34" t="s">
        <v>35</v>
      </c>
      <c r="D425" s="34" t="s">
        <v>109</v>
      </c>
      <c r="E425" s="34" t="s">
        <v>98</v>
      </c>
      <c r="F425" s="34" t="s">
        <v>99</v>
      </c>
      <c r="G425" s="34" t="s">
        <v>100</v>
      </c>
      <c r="H425" s="34" t="s">
        <v>101</v>
      </c>
      <c r="I425" s="34" t="s">
        <v>102</v>
      </c>
      <c r="J425" s="34">
        <v>772</v>
      </c>
      <c r="K425" s="34">
        <v>1103.96</v>
      </c>
    </row>
    <row r="426" spans="1:11" ht="41.4" x14ac:dyDescent="0.3">
      <c r="A426" s="33" t="s">
        <v>96</v>
      </c>
      <c r="B426" s="33">
        <v>2020</v>
      </c>
      <c r="C426" s="33" t="s">
        <v>35</v>
      </c>
      <c r="D426" s="33" t="s">
        <v>109</v>
      </c>
      <c r="E426" s="33" t="s">
        <v>98</v>
      </c>
      <c r="F426" s="33" t="s">
        <v>99</v>
      </c>
      <c r="G426" s="33" t="s">
        <v>100</v>
      </c>
      <c r="H426" s="33" t="s">
        <v>101</v>
      </c>
      <c r="I426" s="33" t="s">
        <v>102</v>
      </c>
      <c r="J426" s="33">
        <v>805</v>
      </c>
      <c r="K426" s="33">
        <v>1151.1500000000001</v>
      </c>
    </row>
    <row r="427" spans="1:11" ht="41.4" x14ac:dyDescent="0.3">
      <c r="A427" s="34" t="s">
        <v>107</v>
      </c>
      <c r="B427" s="34">
        <v>2020</v>
      </c>
      <c r="C427" s="34" t="s">
        <v>35</v>
      </c>
      <c r="D427" s="34" t="s">
        <v>109</v>
      </c>
      <c r="E427" s="34" t="s">
        <v>98</v>
      </c>
      <c r="F427" s="34" t="s">
        <v>99</v>
      </c>
      <c r="G427" s="34" t="s">
        <v>100</v>
      </c>
      <c r="H427" s="34" t="s">
        <v>101</v>
      </c>
      <c r="I427" s="34" t="s">
        <v>102</v>
      </c>
      <c r="J427" s="34">
        <v>859</v>
      </c>
      <c r="K427" s="34">
        <v>1228.3699999999999</v>
      </c>
    </row>
    <row r="428" spans="1:11" ht="41.4" x14ac:dyDescent="0.3">
      <c r="A428" s="33" t="s">
        <v>103</v>
      </c>
      <c r="B428" s="33">
        <v>2020</v>
      </c>
      <c r="C428" s="33" t="s">
        <v>35</v>
      </c>
      <c r="D428" s="33" t="s">
        <v>109</v>
      </c>
      <c r="E428" s="33" t="s">
        <v>98</v>
      </c>
      <c r="F428" s="33" t="s">
        <v>99</v>
      </c>
      <c r="G428" s="33" t="s">
        <v>100</v>
      </c>
      <c r="H428" s="33" t="s">
        <v>101</v>
      </c>
      <c r="I428" s="33" t="s">
        <v>102</v>
      </c>
      <c r="J428" s="33">
        <v>317</v>
      </c>
      <c r="K428" s="33">
        <v>453.31</v>
      </c>
    </row>
    <row r="429" spans="1:11" ht="41.4" x14ac:dyDescent="0.3">
      <c r="A429" s="34" t="s">
        <v>103</v>
      </c>
      <c r="B429" s="34">
        <v>2020</v>
      </c>
      <c r="C429" s="34" t="s">
        <v>35</v>
      </c>
      <c r="D429" s="34" t="s">
        <v>109</v>
      </c>
      <c r="E429" s="34" t="s">
        <v>98</v>
      </c>
      <c r="F429" s="34" t="s">
        <v>99</v>
      </c>
      <c r="G429" s="34" t="s">
        <v>100</v>
      </c>
      <c r="H429" s="34" t="s">
        <v>101</v>
      </c>
      <c r="I429" s="34" t="s">
        <v>102</v>
      </c>
      <c r="J429" s="34">
        <v>365</v>
      </c>
      <c r="K429" s="34">
        <v>521.95000000000005</v>
      </c>
    </row>
    <row r="430" spans="1:11" ht="41.4" x14ac:dyDescent="0.3">
      <c r="A430" s="33" t="s">
        <v>103</v>
      </c>
      <c r="B430" s="33">
        <v>2020</v>
      </c>
      <c r="C430" s="33" t="s">
        <v>35</v>
      </c>
      <c r="D430" s="33" t="s">
        <v>109</v>
      </c>
      <c r="E430" s="33" t="s">
        <v>98</v>
      </c>
      <c r="F430" s="33" t="s">
        <v>99</v>
      </c>
      <c r="G430" s="33" t="s">
        <v>100</v>
      </c>
      <c r="H430" s="33" t="s">
        <v>101</v>
      </c>
      <c r="I430" s="33" t="s">
        <v>102</v>
      </c>
      <c r="J430" s="33">
        <v>293</v>
      </c>
      <c r="K430" s="33">
        <v>418.99</v>
      </c>
    </row>
    <row r="431" spans="1:11" ht="41.4" x14ac:dyDescent="0.3">
      <c r="A431" s="34" t="s">
        <v>105</v>
      </c>
      <c r="B431" s="34">
        <v>2020</v>
      </c>
      <c r="C431" s="34" t="s">
        <v>31</v>
      </c>
      <c r="D431" s="34" t="s">
        <v>109</v>
      </c>
      <c r="E431" s="34" t="s">
        <v>98</v>
      </c>
      <c r="F431" s="34" t="s">
        <v>99</v>
      </c>
      <c r="G431" s="34" t="s">
        <v>100</v>
      </c>
      <c r="H431" s="34" t="s">
        <v>101</v>
      </c>
      <c r="I431" s="34" t="s">
        <v>102</v>
      </c>
      <c r="J431" s="34">
        <v>332</v>
      </c>
      <c r="K431" s="34">
        <v>474.76</v>
      </c>
    </row>
    <row r="432" spans="1:11" ht="41.4" x14ac:dyDescent="0.3">
      <c r="A432" s="33" t="s">
        <v>96</v>
      </c>
      <c r="B432" s="33">
        <v>2020</v>
      </c>
      <c r="C432" s="33" t="s">
        <v>31</v>
      </c>
      <c r="D432" s="33" t="s">
        <v>109</v>
      </c>
      <c r="E432" s="33" t="s">
        <v>98</v>
      </c>
      <c r="F432" s="33" t="s">
        <v>99</v>
      </c>
      <c r="G432" s="33" t="s">
        <v>100</v>
      </c>
      <c r="H432" s="33" t="s">
        <v>101</v>
      </c>
      <c r="I432" s="33" t="s">
        <v>102</v>
      </c>
      <c r="J432" s="33">
        <v>134</v>
      </c>
      <c r="K432" s="33">
        <v>191.62</v>
      </c>
    </row>
    <row r="433" spans="1:11" ht="41.4" x14ac:dyDescent="0.3">
      <c r="A433" s="34" t="s">
        <v>103</v>
      </c>
      <c r="B433" s="34">
        <v>2020</v>
      </c>
      <c r="C433" s="34" t="s">
        <v>31</v>
      </c>
      <c r="D433" s="34" t="s">
        <v>109</v>
      </c>
      <c r="E433" s="34" t="s">
        <v>98</v>
      </c>
      <c r="F433" s="34" t="s">
        <v>99</v>
      </c>
      <c r="G433" s="34" t="s">
        <v>100</v>
      </c>
      <c r="H433" s="34" t="s">
        <v>101</v>
      </c>
      <c r="I433" s="34" t="s">
        <v>102</v>
      </c>
      <c r="J433" s="34">
        <v>308</v>
      </c>
      <c r="K433" s="34">
        <v>440.44</v>
      </c>
    </row>
    <row r="434" spans="1:11" ht="41.4" x14ac:dyDescent="0.3">
      <c r="A434" s="33" t="s">
        <v>105</v>
      </c>
      <c r="B434" s="33">
        <v>2020</v>
      </c>
      <c r="C434" s="33" t="s">
        <v>31</v>
      </c>
      <c r="D434" s="33" t="s">
        <v>109</v>
      </c>
      <c r="E434" s="33" t="s">
        <v>98</v>
      </c>
      <c r="F434" s="33" t="s">
        <v>99</v>
      </c>
      <c r="G434" s="33" t="s">
        <v>100</v>
      </c>
      <c r="H434" s="33" t="s">
        <v>101</v>
      </c>
      <c r="I434" s="33" t="s">
        <v>102</v>
      </c>
      <c r="J434" s="33">
        <v>334</v>
      </c>
      <c r="K434" s="33">
        <v>526.24</v>
      </c>
    </row>
    <row r="435" spans="1:11" ht="41.4" x14ac:dyDescent="0.3">
      <c r="A435" s="34" t="s">
        <v>105</v>
      </c>
      <c r="B435" s="34">
        <v>2020</v>
      </c>
      <c r="C435" s="34" t="s">
        <v>31</v>
      </c>
      <c r="D435" s="34" t="s">
        <v>109</v>
      </c>
      <c r="E435" s="34" t="s">
        <v>98</v>
      </c>
      <c r="F435" s="34" t="s">
        <v>99</v>
      </c>
      <c r="G435" s="34" t="s">
        <v>100</v>
      </c>
      <c r="H435" s="34" t="s">
        <v>101</v>
      </c>
      <c r="I435" s="34" t="s">
        <v>102</v>
      </c>
      <c r="J435" s="34">
        <v>136</v>
      </c>
      <c r="K435" s="34">
        <v>526.24</v>
      </c>
    </row>
    <row r="436" spans="1:11" ht="41.4" x14ac:dyDescent="0.3">
      <c r="A436" s="33" t="s">
        <v>103</v>
      </c>
      <c r="B436" s="33">
        <v>2020</v>
      </c>
      <c r="C436" s="33" t="s">
        <v>31</v>
      </c>
      <c r="D436" s="33" t="s">
        <v>109</v>
      </c>
      <c r="E436" s="33" t="s">
        <v>98</v>
      </c>
      <c r="F436" s="33" t="s">
        <v>99</v>
      </c>
      <c r="G436" s="33" t="s">
        <v>100</v>
      </c>
      <c r="H436" s="33" t="s">
        <v>101</v>
      </c>
      <c r="I436" s="33" t="s">
        <v>102</v>
      </c>
      <c r="J436" s="33">
        <v>310</v>
      </c>
      <c r="K436" s="33">
        <v>526.24</v>
      </c>
    </row>
    <row r="437" spans="1:11" ht="41.4" x14ac:dyDescent="0.3">
      <c r="A437" s="34" t="s">
        <v>103</v>
      </c>
      <c r="B437" s="34">
        <v>2020</v>
      </c>
      <c r="C437" s="34" t="s">
        <v>31</v>
      </c>
      <c r="D437" s="34" t="s">
        <v>109</v>
      </c>
      <c r="E437" s="34" t="s">
        <v>98</v>
      </c>
      <c r="F437" s="34" t="s">
        <v>99</v>
      </c>
      <c r="G437" s="34" t="s">
        <v>100</v>
      </c>
      <c r="H437" s="34" t="s">
        <v>101</v>
      </c>
      <c r="I437" s="34" t="s">
        <v>102</v>
      </c>
      <c r="J437" s="34">
        <v>988</v>
      </c>
      <c r="K437" s="34">
        <v>1412.84</v>
      </c>
    </row>
    <row r="438" spans="1:11" ht="41.4" x14ac:dyDescent="0.3">
      <c r="A438" s="33" t="s">
        <v>96</v>
      </c>
      <c r="B438" s="33">
        <v>2020</v>
      </c>
      <c r="C438" s="33" t="s">
        <v>31</v>
      </c>
      <c r="D438" s="33" t="s">
        <v>109</v>
      </c>
      <c r="E438" s="33" t="s">
        <v>98</v>
      </c>
      <c r="F438" s="33" t="s">
        <v>99</v>
      </c>
      <c r="G438" s="33" t="s">
        <v>100</v>
      </c>
      <c r="H438" s="33" t="s">
        <v>101</v>
      </c>
      <c r="I438" s="33" t="s">
        <v>102</v>
      </c>
      <c r="J438" s="33">
        <v>306</v>
      </c>
      <c r="K438" s="33">
        <v>437.58</v>
      </c>
    </row>
    <row r="439" spans="1:11" ht="41.4" x14ac:dyDescent="0.3">
      <c r="A439" s="34" t="s">
        <v>96</v>
      </c>
      <c r="B439" s="34">
        <v>2020</v>
      </c>
      <c r="C439" s="34" t="s">
        <v>31</v>
      </c>
      <c r="D439" s="34" t="s">
        <v>109</v>
      </c>
      <c r="E439" s="34" t="s">
        <v>98</v>
      </c>
      <c r="F439" s="34" t="s">
        <v>99</v>
      </c>
      <c r="G439" s="34" t="s">
        <v>100</v>
      </c>
      <c r="H439" s="34" t="s">
        <v>101</v>
      </c>
      <c r="I439" s="34" t="s">
        <v>102</v>
      </c>
      <c r="J439" s="34">
        <v>333</v>
      </c>
      <c r="K439" s="34">
        <v>476.19</v>
      </c>
    </row>
    <row r="440" spans="1:11" ht="41.4" x14ac:dyDescent="0.3">
      <c r="A440" s="33" t="s">
        <v>105</v>
      </c>
      <c r="B440" s="33">
        <v>2020</v>
      </c>
      <c r="C440" s="33" t="s">
        <v>31</v>
      </c>
      <c r="D440" s="33" t="s">
        <v>109</v>
      </c>
      <c r="E440" s="33" t="s">
        <v>98</v>
      </c>
      <c r="F440" s="33" t="s">
        <v>99</v>
      </c>
      <c r="G440" s="33" t="s">
        <v>100</v>
      </c>
      <c r="H440" s="33" t="s">
        <v>101</v>
      </c>
      <c r="I440" s="33" t="s">
        <v>102</v>
      </c>
      <c r="J440" s="33">
        <v>135</v>
      </c>
      <c r="K440" s="33">
        <v>193.05</v>
      </c>
    </row>
    <row r="441" spans="1:11" ht="41.4" x14ac:dyDescent="0.3">
      <c r="A441" s="34" t="s">
        <v>103</v>
      </c>
      <c r="B441" s="34">
        <v>2020</v>
      </c>
      <c r="C441" s="34" t="s">
        <v>31</v>
      </c>
      <c r="D441" s="34" t="s">
        <v>109</v>
      </c>
      <c r="E441" s="34" t="s">
        <v>98</v>
      </c>
      <c r="F441" s="34" t="s">
        <v>99</v>
      </c>
      <c r="G441" s="34" t="s">
        <v>100</v>
      </c>
      <c r="H441" s="34" t="s">
        <v>101</v>
      </c>
      <c r="I441" s="34" t="s">
        <v>102</v>
      </c>
      <c r="J441" s="34">
        <v>309</v>
      </c>
      <c r="K441" s="34">
        <v>441.87</v>
      </c>
    </row>
    <row r="442" spans="1:11" ht="41.4" x14ac:dyDescent="0.3">
      <c r="A442" s="33" t="s">
        <v>103</v>
      </c>
      <c r="B442" s="33">
        <v>2020</v>
      </c>
      <c r="C442" s="33" t="s">
        <v>31</v>
      </c>
      <c r="D442" s="33" t="s">
        <v>109</v>
      </c>
      <c r="E442" s="33" t="s">
        <v>98</v>
      </c>
      <c r="F442" s="33" t="s">
        <v>99</v>
      </c>
      <c r="G442" s="33" t="s">
        <v>100</v>
      </c>
      <c r="H442" s="33" t="s">
        <v>101</v>
      </c>
      <c r="I442" s="33" t="s">
        <v>102</v>
      </c>
      <c r="J442" s="33">
        <v>769</v>
      </c>
      <c r="K442" s="33">
        <v>1099.67</v>
      </c>
    </row>
    <row r="443" spans="1:11" ht="41.4" x14ac:dyDescent="0.3">
      <c r="A443" s="34" t="s">
        <v>105</v>
      </c>
      <c r="B443" s="34">
        <v>2020</v>
      </c>
      <c r="C443" s="34" t="s">
        <v>31</v>
      </c>
      <c r="D443" s="34" t="s">
        <v>109</v>
      </c>
      <c r="E443" s="34" t="s">
        <v>98</v>
      </c>
      <c r="F443" s="34" t="s">
        <v>99</v>
      </c>
      <c r="G443" s="34" t="s">
        <v>100</v>
      </c>
      <c r="H443" s="34" t="s">
        <v>101</v>
      </c>
      <c r="I443" s="34" t="s">
        <v>102</v>
      </c>
      <c r="J443" s="34">
        <v>803</v>
      </c>
      <c r="K443" s="34">
        <v>1148.29</v>
      </c>
    </row>
    <row r="444" spans="1:11" ht="41.4" x14ac:dyDescent="0.3">
      <c r="A444" s="33" t="s">
        <v>105</v>
      </c>
      <c r="B444" s="33">
        <v>2020</v>
      </c>
      <c r="C444" s="33" t="s">
        <v>31</v>
      </c>
      <c r="D444" s="33" t="s">
        <v>109</v>
      </c>
      <c r="E444" s="33" t="s">
        <v>98</v>
      </c>
      <c r="F444" s="33" t="s">
        <v>99</v>
      </c>
      <c r="G444" s="33" t="s">
        <v>100</v>
      </c>
      <c r="H444" s="33" t="s">
        <v>101</v>
      </c>
      <c r="I444" s="33" t="s">
        <v>102</v>
      </c>
      <c r="J444" s="33">
        <v>856</v>
      </c>
      <c r="K444" s="33">
        <v>1224.08</v>
      </c>
    </row>
    <row r="445" spans="1:11" ht="41.4" x14ac:dyDescent="0.3">
      <c r="A445" s="34" t="s">
        <v>103</v>
      </c>
      <c r="B445" s="34">
        <v>2020</v>
      </c>
      <c r="C445" s="34" t="s">
        <v>31</v>
      </c>
      <c r="D445" s="34" t="s">
        <v>109</v>
      </c>
      <c r="E445" s="34" t="s">
        <v>98</v>
      </c>
      <c r="F445" s="34" t="s">
        <v>99</v>
      </c>
      <c r="G445" s="34" t="s">
        <v>100</v>
      </c>
      <c r="H445" s="34" t="s">
        <v>101</v>
      </c>
      <c r="I445" s="34" t="s">
        <v>102</v>
      </c>
      <c r="J445" s="34">
        <v>335</v>
      </c>
      <c r="K445" s="34">
        <v>479.05</v>
      </c>
    </row>
    <row r="446" spans="1:11" ht="41.4" x14ac:dyDescent="0.3">
      <c r="A446" s="33" t="s">
        <v>105</v>
      </c>
      <c r="B446" s="33">
        <v>2020</v>
      </c>
      <c r="C446" s="33" t="s">
        <v>31</v>
      </c>
      <c r="D446" s="33" t="s">
        <v>109</v>
      </c>
      <c r="E446" s="33" t="s">
        <v>98</v>
      </c>
      <c r="F446" s="33" t="s">
        <v>99</v>
      </c>
      <c r="G446" s="33" t="s">
        <v>100</v>
      </c>
      <c r="H446" s="33" t="s">
        <v>101</v>
      </c>
      <c r="I446" s="33" t="s">
        <v>102</v>
      </c>
      <c r="J446" s="33">
        <v>137</v>
      </c>
      <c r="K446" s="33">
        <v>195.91</v>
      </c>
    </row>
    <row r="447" spans="1:11" ht="41.4" x14ac:dyDescent="0.3">
      <c r="A447" s="34" t="s">
        <v>105</v>
      </c>
      <c r="B447" s="34">
        <v>2020</v>
      </c>
      <c r="C447" s="34" t="s">
        <v>31</v>
      </c>
      <c r="D447" s="34" t="s">
        <v>109</v>
      </c>
      <c r="E447" s="34" t="s">
        <v>98</v>
      </c>
      <c r="F447" s="34" t="s">
        <v>99</v>
      </c>
      <c r="G447" s="34" t="s">
        <v>100</v>
      </c>
      <c r="H447" s="34" t="s">
        <v>101</v>
      </c>
      <c r="I447" s="34" t="s">
        <v>102</v>
      </c>
      <c r="J447" s="34">
        <v>305</v>
      </c>
      <c r="K447" s="34">
        <v>436.15</v>
      </c>
    </row>
    <row r="448" spans="1:11" ht="41.4" x14ac:dyDescent="0.3">
      <c r="A448" s="33" t="s">
        <v>96</v>
      </c>
      <c r="B448" s="33">
        <v>2020</v>
      </c>
      <c r="C448" s="33" t="s">
        <v>34</v>
      </c>
      <c r="D448" s="33" t="s">
        <v>109</v>
      </c>
      <c r="E448" s="33" t="s">
        <v>98</v>
      </c>
      <c r="F448" s="33" t="s">
        <v>99</v>
      </c>
      <c r="G448" s="33" t="s">
        <v>100</v>
      </c>
      <c r="H448" s="33" t="s">
        <v>101</v>
      </c>
      <c r="I448" s="33" t="s">
        <v>102</v>
      </c>
      <c r="J448" s="33">
        <v>326</v>
      </c>
      <c r="K448" s="33">
        <v>466.18</v>
      </c>
    </row>
    <row r="449" spans="1:11" ht="41.4" x14ac:dyDescent="0.3">
      <c r="A449" s="34" t="s">
        <v>103</v>
      </c>
      <c r="B449" s="34">
        <v>2020</v>
      </c>
      <c r="C449" s="34" t="s">
        <v>34</v>
      </c>
      <c r="D449" s="34" t="s">
        <v>109</v>
      </c>
      <c r="E449" s="34" t="s">
        <v>98</v>
      </c>
      <c r="F449" s="34" t="s">
        <v>99</v>
      </c>
      <c r="G449" s="34" t="s">
        <v>100</v>
      </c>
      <c r="H449" s="34" t="s">
        <v>101</v>
      </c>
      <c r="I449" s="34" t="s">
        <v>102</v>
      </c>
      <c r="J449" s="34">
        <v>368</v>
      </c>
      <c r="K449" s="34">
        <v>526.24</v>
      </c>
    </row>
    <row r="450" spans="1:11" ht="41.4" x14ac:dyDescent="0.3">
      <c r="A450" s="33" t="s">
        <v>103</v>
      </c>
      <c r="B450" s="33">
        <v>2020</v>
      </c>
      <c r="C450" s="33" t="s">
        <v>34</v>
      </c>
      <c r="D450" s="33" t="s">
        <v>109</v>
      </c>
      <c r="E450" s="33" t="s">
        <v>98</v>
      </c>
      <c r="F450" s="33" t="s">
        <v>99</v>
      </c>
      <c r="G450" s="33" t="s">
        <v>100</v>
      </c>
      <c r="H450" s="33" t="s">
        <v>101</v>
      </c>
      <c r="I450" s="33" t="s">
        <v>102</v>
      </c>
      <c r="J450" s="33">
        <v>296</v>
      </c>
      <c r="K450" s="33">
        <v>423.28</v>
      </c>
    </row>
    <row r="451" spans="1:11" ht="41.4" x14ac:dyDescent="0.3">
      <c r="A451" s="34" t="s">
        <v>103</v>
      </c>
      <c r="B451" s="34">
        <v>2020</v>
      </c>
      <c r="C451" s="34" t="s">
        <v>34</v>
      </c>
      <c r="D451" s="34" t="s">
        <v>109</v>
      </c>
      <c r="E451" s="34" t="s">
        <v>98</v>
      </c>
      <c r="F451" s="34" t="s">
        <v>99</v>
      </c>
      <c r="G451" s="34" t="s">
        <v>100</v>
      </c>
      <c r="H451" s="34" t="s">
        <v>101</v>
      </c>
      <c r="I451" s="34" t="s">
        <v>102</v>
      </c>
      <c r="J451" s="34">
        <v>322</v>
      </c>
      <c r="K451" s="34">
        <v>526.24</v>
      </c>
    </row>
    <row r="452" spans="1:11" ht="41.4" x14ac:dyDescent="0.3">
      <c r="A452" s="33" t="s">
        <v>107</v>
      </c>
      <c r="B452" s="33">
        <v>2020</v>
      </c>
      <c r="C452" s="33" t="s">
        <v>34</v>
      </c>
      <c r="D452" s="33" t="s">
        <v>109</v>
      </c>
      <c r="E452" s="33" t="s">
        <v>98</v>
      </c>
      <c r="F452" s="33" t="s">
        <v>99</v>
      </c>
      <c r="G452" s="33" t="s">
        <v>100</v>
      </c>
      <c r="H452" s="33" t="s">
        <v>101</v>
      </c>
      <c r="I452" s="33" t="s">
        <v>102</v>
      </c>
      <c r="J452" s="33">
        <v>370</v>
      </c>
      <c r="K452" s="33">
        <v>526.24</v>
      </c>
    </row>
    <row r="453" spans="1:11" ht="41.4" x14ac:dyDescent="0.3">
      <c r="A453" s="34" t="s">
        <v>105</v>
      </c>
      <c r="B453" s="34">
        <v>2020</v>
      </c>
      <c r="C453" s="34" t="s">
        <v>34</v>
      </c>
      <c r="D453" s="34" t="s">
        <v>109</v>
      </c>
      <c r="E453" s="34" t="s">
        <v>98</v>
      </c>
      <c r="F453" s="34" t="s">
        <v>99</v>
      </c>
      <c r="G453" s="34" t="s">
        <v>100</v>
      </c>
      <c r="H453" s="34" t="s">
        <v>101</v>
      </c>
      <c r="I453" s="34" t="s">
        <v>102</v>
      </c>
      <c r="J453" s="34">
        <v>298</v>
      </c>
      <c r="K453" s="34">
        <v>526.24</v>
      </c>
    </row>
    <row r="454" spans="1:11" ht="41.4" x14ac:dyDescent="0.3">
      <c r="A454" s="33" t="s">
        <v>105</v>
      </c>
      <c r="B454" s="33">
        <v>2020</v>
      </c>
      <c r="C454" s="33" t="s">
        <v>34</v>
      </c>
      <c r="D454" s="33" t="s">
        <v>109</v>
      </c>
      <c r="E454" s="33" t="s">
        <v>98</v>
      </c>
      <c r="F454" s="33" t="s">
        <v>99</v>
      </c>
      <c r="G454" s="33" t="s">
        <v>100</v>
      </c>
      <c r="H454" s="33" t="s">
        <v>101</v>
      </c>
      <c r="I454" s="33" t="s">
        <v>102</v>
      </c>
      <c r="J454" s="33">
        <v>990</v>
      </c>
      <c r="K454" s="33">
        <v>1415.7</v>
      </c>
    </row>
    <row r="455" spans="1:11" ht="41.4" x14ac:dyDescent="0.3">
      <c r="A455" s="34" t="s">
        <v>96</v>
      </c>
      <c r="B455" s="34">
        <v>2020</v>
      </c>
      <c r="C455" s="34" t="s">
        <v>34</v>
      </c>
      <c r="D455" s="34" t="s">
        <v>109</v>
      </c>
      <c r="E455" s="34" t="s">
        <v>98</v>
      </c>
      <c r="F455" s="34" t="s">
        <v>99</v>
      </c>
      <c r="G455" s="34" t="s">
        <v>100</v>
      </c>
      <c r="H455" s="34" t="s">
        <v>101</v>
      </c>
      <c r="I455" s="34" t="s">
        <v>102</v>
      </c>
      <c r="J455" s="34">
        <v>1023</v>
      </c>
      <c r="K455" s="34">
        <v>1462.89</v>
      </c>
    </row>
    <row r="456" spans="1:11" ht="41.4" x14ac:dyDescent="0.3">
      <c r="A456" s="33" t="s">
        <v>103</v>
      </c>
      <c r="B456" s="33">
        <v>2020</v>
      </c>
      <c r="C456" s="33" t="s">
        <v>34</v>
      </c>
      <c r="D456" s="33" t="s">
        <v>109</v>
      </c>
      <c r="E456" s="33" t="s">
        <v>98</v>
      </c>
      <c r="F456" s="33" t="s">
        <v>99</v>
      </c>
      <c r="G456" s="33" t="s">
        <v>100</v>
      </c>
      <c r="H456" s="33" t="s">
        <v>101</v>
      </c>
      <c r="I456" s="33" t="s">
        <v>102</v>
      </c>
      <c r="J456" s="33">
        <v>369</v>
      </c>
      <c r="K456" s="33">
        <v>527.66999999999996</v>
      </c>
    </row>
    <row r="457" spans="1:11" ht="41.4" x14ac:dyDescent="0.3">
      <c r="A457" s="34" t="s">
        <v>105</v>
      </c>
      <c r="B457" s="34">
        <v>2020</v>
      </c>
      <c r="C457" s="34" t="s">
        <v>34</v>
      </c>
      <c r="D457" s="34" t="s">
        <v>109</v>
      </c>
      <c r="E457" s="34" t="s">
        <v>98</v>
      </c>
      <c r="F457" s="34" t="s">
        <v>99</v>
      </c>
      <c r="G457" s="34" t="s">
        <v>100</v>
      </c>
      <c r="H457" s="34" t="s">
        <v>101</v>
      </c>
      <c r="I457" s="34" t="s">
        <v>102</v>
      </c>
      <c r="J457" s="34">
        <v>297</v>
      </c>
      <c r="K457" s="34">
        <v>424.71</v>
      </c>
    </row>
    <row r="458" spans="1:11" ht="41.4" x14ac:dyDescent="0.3">
      <c r="A458" s="33" t="s">
        <v>105</v>
      </c>
      <c r="B458" s="33">
        <v>2020</v>
      </c>
      <c r="C458" s="33" t="s">
        <v>34</v>
      </c>
      <c r="D458" s="33" t="s">
        <v>109</v>
      </c>
      <c r="E458" s="33" t="s">
        <v>98</v>
      </c>
      <c r="F458" s="33" t="s">
        <v>99</v>
      </c>
      <c r="G458" s="33" t="s">
        <v>100</v>
      </c>
      <c r="H458" s="33" t="s">
        <v>101</v>
      </c>
      <c r="I458" s="33" t="s">
        <v>102</v>
      </c>
      <c r="J458" s="33">
        <v>771</v>
      </c>
      <c r="K458" s="33">
        <v>1102.53</v>
      </c>
    </row>
    <row r="459" spans="1:11" ht="41.4" x14ac:dyDescent="0.3">
      <c r="A459" s="34" t="s">
        <v>96</v>
      </c>
      <c r="B459" s="34">
        <v>2020</v>
      </c>
      <c r="C459" s="34" t="s">
        <v>34</v>
      </c>
      <c r="D459" s="34" t="s">
        <v>109</v>
      </c>
      <c r="E459" s="34" t="s">
        <v>98</v>
      </c>
      <c r="F459" s="34" t="s">
        <v>99</v>
      </c>
      <c r="G459" s="34" t="s">
        <v>100</v>
      </c>
      <c r="H459" s="34" t="s">
        <v>101</v>
      </c>
      <c r="I459" s="34" t="s">
        <v>102</v>
      </c>
      <c r="J459" s="34">
        <v>804</v>
      </c>
      <c r="K459" s="34">
        <v>1149.72</v>
      </c>
    </row>
    <row r="460" spans="1:11" ht="41.4" x14ac:dyDescent="0.3">
      <c r="A460" s="33" t="s">
        <v>103</v>
      </c>
      <c r="B460" s="33">
        <v>2020</v>
      </c>
      <c r="C460" s="33" t="s">
        <v>34</v>
      </c>
      <c r="D460" s="33" t="s">
        <v>109</v>
      </c>
      <c r="E460" s="33" t="s">
        <v>98</v>
      </c>
      <c r="F460" s="33" t="s">
        <v>99</v>
      </c>
      <c r="G460" s="33" t="s">
        <v>100</v>
      </c>
      <c r="H460" s="33" t="s">
        <v>101</v>
      </c>
      <c r="I460" s="33" t="s">
        <v>102</v>
      </c>
      <c r="J460" s="33">
        <v>858</v>
      </c>
      <c r="K460" s="33">
        <v>1226.94</v>
      </c>
    </row>
    <row r="461" spans="1:11" ht="41.4" x14ac:dyDescent="0.3">
      <c r="A461" s="34" t="s">
        <v>103</v>
      </c>
      <c r="B461" s="34">
        <v>2020</v>
      </c>
      <c r="C461" s="34" t="s">
        <v>34</v>
      </c>
      <c r="D461" s="34" t="s">
        <v>109</v>
      </c>
      <c r="E461" s="34" t="s">
        <v>98</v>
      </c>
      <c r="F461" s="34" t="s">
        <v>99</v>
      </c>
      <c r="G461" s="34" t="s">
        <v>100</v>
      </c>
      <c r="H461" s="34" t="s">
        <v>101</v>
      </c>
      <c r="I461" s="34" t="s">
        <v>102</v>
      </c>
      <c r="J461" s="34">
        <v>323</v>
      </c>
      <c r="K461" s="34">
        <v>461.89</v>
      </c>
    </row>
    <row r="462" spans="1:11" ht="41.4" x14ac:dyDescent="0.3">
      <c r="A462" s="33" t="s">
        <v>96</v>
      </c>
      <c r="B462" s="33">
        <v>2020</v>
      </c>
      <c r="C462" s="33" t="s">
        <v>34</v>
      </c>
      <c r="D462" s="33" t="s">
        <v>109</v>
      </c>
      <c r="E462" s="33" t="s">
        <v>98</v>
      </c>
      <c r="F462" s="33" t="s">
        <v>99</v>
      </c>
      <c r="G462" s="33" t="s">
        <v>100</v>
      </c>
      <c r="H462" s="33" t="s">
        <v>101</v>
      </c>
      <c r="I462" s="33" t="s">
        <v>102</v>
      </c>
      <c r="J462" s="33">
        <v>371</v>
      </c>
      <c r="K462" s="33">
        <v>530.53</v>
      </c>
    </row>
    <row r="463" spans="1:11" ht="41.4" x14ac:dyDescent="0.3">
      <c r="A463" s="34" t="s">
        <v>96</v>
      </c>
      <c r="B463" s="34">
        <v>2020</v>
      </c>
      <c r="C463" s="34" t="s">
        <v>34</v>
      </c>
      <c r="D463" s="34" t="s">
        <v>109</v>
      </c>
      <c r="E463" s="34" t="s">
        <v>98</v>
      </c>
      <c r="F463" s="34" t="s">
        <v>99</v>
      </c>
      <c r="G463" s="34" t="s">
        <v>100</v>
      </c>
      <c r="H463" s="34" t="s">
        <v>101</v>
      </c>
      <c r="I463" s="34" t="s">
        <v>102</v>
      </c>
      <c r="J463" s="34">
        <v>299</v>
      </c>
      <c r="K463" s="34">
        <v>427.57</v>
      </c>
    </row>
    <row r="464" spans="1:11" ht="41.4" x14ac:dyDescent="0.3">
      <c r="A464" s="33" t="s">
        <v>96</v>
      </c>
      <c r="B464" s="33">
        <v>2020</v>
      </c>
      <c r="C464" s="33" t="s">
        <v>40</v>
      </c>
      <c r="D464" s="33" t="s">
        <v>109</v>
      </c>
      <c r="E464" s="33" t="s">
        <v>98</v>
      </c>
      <c r="F464" s="33" t="s">
        <v>99</v>
      </c>
      <c r="G464" s="33" t="s">
        <v>100</v>
      </c>
      <c r="H464" s="33" t="s">
        <v>101</v>
      </c>
      <c r="I464" s="33" t="s">
        <v>102</v>
      </c>
      <c r="J464" s="33">
        <v>290</v>
      </c>
      <c r="K464" s="33">
        <v>414.7</v>
      </c>
    </row>
    <row r="465" spans="1:11" ht="41.4" x14ac:dyDescent="0.3">
      <c r="A465" s="34" t="s">
        <v>103</v>
      </c>
      <c r="B465" s="34">
        <v>2020</v>
      </c>
      <c r="C465" s="34" t="s">
        <v>40</v>
      </c>
      <c r="D465" s="34" t="s">
        <v>109</v>
      </c>
      <c r="E465" s="34" t="s">
        <v>98</v>
      </c>
      <c r="F465" s="34" t="s">
        <v>99</v>
      </c>
      <c r="G465" s="34" t="s">
        <v>100</v>
      </c>
      <c r="H465" s="34" t="s">
        <v>101</v>
      </c>
      <c r="I465" s="34" t="s">
        <v>102</v>
      </c>
      <c r="J465" s="34">
        <v>338</v>
      </c>
      <c r="K465" s="34">
        <v>483.34</v>
      </c>
    </row>
    <row r="466" spans="1:11" ht="41.4" x14ac:dyDescent="0.3">
      <c r="A466" s="33" t="s">
        <v>103</v>
      </c>
      <c r="B466" s="33">
        <v>2020</v>
      </c>
      <c r="C466" s="33" t="s">
        <v>40</v>
      </c>
      <c r="D466" s="33" t="s">
        <v>109</v>
      </c>
      <c r="E466" s="33" t="s">
        <v>98</v>
      </c>
      <c r="F466" s="33" t="s">
        <v>99</v>
      </c>
      <c r="G466" s="33" t="s">
        <v>100</v>
      </c>
      <c r="H466" s="33" t="s">
        <v>101</v>
      </c>
      <c r="I466" s="33" t="s">
        <v>102</v>
      </c>
      <c r="J466" s="33">
        <v>266</v>
      </c>
      <c r="K466" s="33">
        <v>380.38</v>
      </c>
    </row>
    <row r="467" spans="1:11" ht="41.4" x14ac:dyDescent="0.3">
      <c r="A467" s="34" t="s">
        <v>96</v>
      </c>
      <c r="B467" s="34">
        <v>2020</v>
      </c>
      <c r="C467" s="34" t="s">
        <v>40</v>
      </c>
      <c r="D467" s="34" t="s">
        <v>109</v>
      </c>
      <c r="E467" s="34" t="s">
        <v>98</v>
      </c>
      <c r="F467" s="34" t="s">
        <v>99</v>
      </c>
      <c r="G467" s="34" t="s">
        <v>100</v>
      </c>
      <c r="H467" s="34" t="s">
        <v>101</v>
      </c>
      <c r="I467" s="34" t="s">
        <v>102</v>
      </c>
      <c r="J467" s="34">
        <v>292</v>
      </c>
      <c r="K467" s="34">
        <v>526.24</v>
      </c>
    </row>
    <row r="468" spans="1:11" ht="41.4" x14ac:dyDescent="0.3">
      <c r="A468" s="33" t="s">
        <v>96</v>
      </c>
      <c r="B468" s="33">
        <v>2020</v>
      </c>
      <c r="C468" s="33" t="s">
        <v>40</v>
      </c>
      <c r="D468" s="33" t="s">
        <v>109</v>
      </c>
      <c r="E468" s="33" t="s">
        <v>98</v>
      </c>
      <c r="F468" s="33" t="s">
        <v>99</v>
      </c>
      <c r="G468" s="33" t="s">
        <v>100</v>
      </c>
      <c r="H468" s="33" t="s">
        <v>101</v>
      </c>
      <c r="I468" s="33" t="s">
        <v>102</v>
      </c>
      <c r="J468" s="33">
        <v>340</v>
      </c>
      <c r="K468" s="33">
        <v>526.24</v>
      </c>
    </row>
    <row r="469" spans="1:11" ht="41.4" x14ac:dyDescent="0.3">
      <c r="A469" s="34" t="s">
        <v>103</v>
      </c>
      <c r="B469" s="34">
        <v>2020</v>
      </c>
      <c r="C469" s="34" t="s">
        <v>40</v>
      </c>
      <c r="D469" s="34" t="s">
        <v>109</v>
      </c>
      <c r="E469" s="34" t="s">
        <v>98</v>
      </c>
      <c r="F469" s="34" t="s">
        <v>99</v>
      </c>
      <c r="G469" s="34" t="s">
        <v>100</v>
      </c>
      <c r="H469" s="34" t="s">
        <v>101</v>
      </c>
      <c r="I469" s="34" t="s">
        <v>102</v>
      </c>
      <c r="J469" s="34">
        <v>995</v>
      </c>
      <c r="K469" s="34">
        <v>1422.85</v>
      </c>
    </row>
    <row r="470" spans="1:11" ht="41.4" x14ac:dyDescent="0.3">
      <c r="A470" s="33" t="s">
        <v>105</v>
      </c>
      <c r="B470" s="33">
        <v>2020</v>
      </c>
      <c r="C470" s="33" t="s">
        <v>40</v>
      </c>
      <c r="D470" s="33" t="s">
        <v>109</v>
      </c>
      <c r="E470" s="33" t="s">
        <v>98</v>
      </c>
      <c r="F470" s="33" t="s">
        <v>99</v>
      </c>
      <c r="G470" s="33" t="s">
        <v>100</v>
      </c>
      <c r="H470" s="33" t="s">
        <v>101</v>
      </c>
      <c r="I470" s="33" t="s">
        <v>102</v>
      </c>
      <c r="J470" s="33">
        <v>1029</v>
      </c>
      <c r="K470" s="33">
        <v>1471.47</v>
      </c>
    </row>
    <row r="471" spans="1:11" ht="41.4" x14ac:dyDescent="0.3">
      <c r="A471" s="34" t="s">
        <v>103</v>
      </c>
      <c r="B471" s="34">
        <v>2020</v>
      </c>
      <c r="C471" s="34" t="s">
        <v>40</v>
      </c>
      <c r="D471" s="34" t="s">
        <v>109</v>
      </c>
      <c r="E471" s="34" t="s">
        <v>98</v>
      </c>
      <c r="F471" s="34" t="s">
        <v>99</v>
      </c>
      <c r="G471" s="34" t="s">
        <v>100</v>
      </c>
      <c r="H471" s="34" t="s">
        <v>101</v>
      </c>
      <c r="I471" s="34" t="s">
        <v>102</v>
      </c>
      <c r="J471" s="34">
        <v>264</v>
      </c>
      <c r="K471" s="34">
        <v>377.52</v>
      </c>
    </row>
    <row r="472" spans="1:11" ht="41.4" x14ac:dyDescent="0.3">
      <c r="A472" s="33" t="s">
        <v>103</v>
      </c>
      <c r="B472" s="33">
        <v>2020</v>
      </c>
      <c r="C472" s="33" t="s">
        <v>40</v>
      </c>
      <c r="D472" s="33" t="s">
        <v>109</v>
      </c>
      <c r="E472" s="33" t="s">
        <v>98</v>
      </c>
      <c r="F472" s="33" t="s">
        <v>99</v>
      </c>
      <c r="G472" s="33" t="s">
        <v>100</v>
      </c>
      <c r="H472" s="33" t="s">
        <v>101</v>
      </c>
      <c r="I472" s="33" t="s">
        <v>102</v>
      </c>
      <c r="J472" s="33">
        <v>291</v>
      </c>
      <c r="K472" s="33">
        <v>416.13</v>
      </c>
    </row>
    <row r="473" spans="1:11" ht="41.4" x14ac:dyDescent="0.3">
      <c r="A473" s="34" t="s">
        <v>103</v>
      </c>
      <c r="B473" s="34">
        <v>2020</v>
      </c>
      <c r="C473" s="34" t="s">
        <v>40</v>
      </c>
      <c r="D473" s="34" t="s">
        <v>109</v>
      </c>
      <c r="E473" s="34" t="s">
        <v>98</v>
      </c>
      <c r="F473" s="34" t="s">
        <v>99</v>
      </c>
      <c r="G473" s="34" t="s">
        <v>100</v>
      </c>
      <c r="H473" s="34" t="s">
        <v>101</v>
      </c>
      <c r="I473" s="34" t="s">
        <v>102</v>
      </c>
      <c r="J473" s="34">
        <v>339</v>
      </c>
      <c r="K473" s="34">
        <v>484.77</v>
      </c>
    </row>
    <row r="474" spans="1:11" ht="41.4" x14ac:dyDescent="0.3">
      <c r="A474" s="33" t="s">
        <v>103</v>
      </c>
      <c r="B474" s="33">
        <v>2020</v>
      </c>
      <c r="C474" s="33" t="s">
        <v>40</v>
      </c>
      <c r="D474" s="33" t="s">
        <v>109</v>
      </c>
      <c r="E474" s="33" t="s">
        <v>98</v>
      </c>
      <c r="F474" s="33" t="s">
        <v>99</v>
      </c>
      <c r="G474" s="33" t="s">
        <v>100</v>
      </c>
      <c r="H474" s="33" t="s">
        <v>101</v>
      </c>
      <c r="I474" s="33" t="s">
        <v>102</v>
      </c>
      <c r="J474" s="33">
        <v>267</v>
      </c>
      <c r="K474" s="33">
        <v>381.81</v>
      </c>
    </row>
    <row r="475" spans="1:11" ht="41.4" x14ac:dyDescent="0.3">
      <c r="A475" s="34" t="s">
        <v>105</v>
      </c>
      <c r="B475" s="34">
        <v>2020</v>
      </c>
      <c r="C475" s="34" t="s">
        <v>40</v>
      </c>
      <c r="D475" s="34" t="s">
        <v>109</v>
      </c>
      <c r="E475" s="34" t="s">
        <v>98</v>
      </c>
      <c r="F475" s="34" t="s">
        <v>99</v>
      </c>
      <c r="G475" s="34" t="s">
        <v>100</v>
      </c>
      <c r="H475" s="34" t="s">
        <v>101</v>
      </c>
      <c r="I475" s="34" t="s">
        <v>102</v>
      </c>
      <c r="J475" s="34">
        <v>810</v>
      </c>
      <c r="K475" s="34">
        <v>1158.3</v>
      </c>
    </row>
    <row r="476" spans="1:11" ht="41.4" x14ac:dyDescent="0.3">
      <c r="A476" s="33" t="s">
        <v>96</v>
      </c>
      <c r="B476" s="33">
        <v>2020</v>
      </c>
      <c r="C476" s="33" t="s">
        <v>40</v>
      </c>
      <c r="D476" s="33" t="s">
        <v>109</v>
      </c>
      <c r="E476" s="33" t="s">
        <v>98</v>
      </c>
      <c r="F476" s="33" t="s">
        <v>99</v>
      </c>
      <c r="G476" s="33" t="s">
        <v>100</v>
      </c>
      <c r="H476" s="33" t="s">
        <v>101</v>
      </c>
      <c r="I476" s="33" t="s">
        <v>102</v>
      </c>
      <c r="J476" s="33">
        <v>863</v>
      </c>
      <c r="K476" s="33">
        <v>1234.0899999999999</v>
      </c>
    </row>
    <row r="477" spans="1:11" ht="41.4" x14ac:dyDescent="0.3">
      <c r="A477" s="34" t="s">
        <v>103</v>
      </c>
      <c r="B477" s="34">
        <v>2020</v>
      </c>
      <c r="C477" s="34" t="s">
        <v>40</v>
      </c>
      <c r="D477" s="34" t="s">
        <v>109</v>
      </c>
      <c r="E477" s="34" t="s">
        <v>98</v>
      </c>
      <c r="F477" s="34" t="s">
        <v>99</v>
      </c>
      <c r="G477" s="34" t="s">
        <v>100</v>
      </c>
      <c r="H477" s="34" t="s">
        <v>110</v>
      </c>
      <c r="I477" s="34" t="s">
        <v>102</v>
      </c>
      <c r="J477" s="34">
        <v>293</v>
      </c>
      <c r="K477" s="34">
        <v>418.99</v>
      </c>
    </row>
    <row r="478" spans="1:11" ht="41.4" x14ac:dyDescent="0.3">
      <c r="A478" s="33" t="s">
        <v>106</v>
      </c>
      <c r="B478" s="33">
        <v>2020</v>
      </c>
      <c r="C478" s="33" t="s">
        <v>40</v>
      </c>
      <c r="D478" s="33" t="s">
        <v>109</v>
      </c>
      <c r="E478" s="33" t="s">
        <v>98</v>
      </c>
      <c r="F478" s="33" t="s">
        <v>99</v>
      </c>
      <c r="G478" s="33" t="s">
        <v>100</v>
      </c>
      <c r="H478" s="33" t="s">
        <v>110</v>
      </c>
      <c r="I478" s="33" t="s">
        <v>102</v>
      </c>
      <c r="J478" s="33">
        <v>341</v>
      </c>
      <c r="K478" s="33">
        <v>487.63</v>
      </c>
    </row>
    <row r="479" spans="1:11" ht="41.4" x14ac:dyDescent="0.3">
      <c r="A479" s="34" t="s">
        <v>96</v>
      </c>
      <c r="B479" s="34">
        <v>2020</v>
      </c>
      <c r="C479" s="34" t="s">
        <v>40</v>
      </c>
      <c r="D479" s="34" t="s">
        <v>109</v>
      </c>
      <c r="E479" s="34" t="s">
        <v>98</v>
      </c>
      <c r="F479" s="34" t="s">
        <v>99</v>
      </c>
      <c r="G479" s="34" t="s">
        <v>100</v>
      </c>
      <c r="H479" s="34" t="s">
        <v>110</v>
      </c>
      <c r="I479" s="34" t="s">
        <v>102</v>
      </c>
      <c r="J479" s="34">
        <v>263</v>
      </c>
      <c r="K479" s="34">
        <v>376.09</v>
      </c>
    </row>
    <row r="480" spans="1:11" ht="41.4" x14ac:dyDescent="0.3">
      <c r="A480" s="33" t="s">
        <v>103</v>
      </c>
      <c r="B480" s="33">
        <v>2020</v>
      </c>
      <c r="C480" s="33" t="s">
        <v>39</v>
      </c>
      <c r="D480" s="33" t="s">
        <v>109</v>
      </c>
      <c r="E480" s="33" t="s">
        <v>98</v>
      </c>
      <c r="F480" s="33" t="s">
        <v>99</v>
      </c>
      <c r="G480" s="33" t="s">
        <v>100</v>
      </c>
      <c r="H480" s="33" t="s">
        <v>110</v>
      </c>
      <c r="I480" s="33" t="s">
        <v>102</v>
      </c>
      <c r="J480" s="33">
        <v>296</v>
      </c>
      <c r="K480" s="33">
        <v>423.28</v>
      </c>
    </row>
    <row r="481" spans="1:11" ht="41.4" x14ac:dyDescent="0.3">
      <c r="A481" s="34" t="s">
        <v>106</v>
      </c>
      <c r="B481" s="34">
        <v>2020</v>
      </c>
      <c r="C481" s="34" t="s">
        <v>39</v>
      </c>
      <c r="D481" s="34" t="s">
        <v>109</v>
      </c>
      <c r="E481" s="34" t="s">
        <v>98</v>
      </c>
      <c r="F481" s="34" t="s">
        <v>99</v>
      </c>
      <c r="G481" s="34" t="s">
        <v>100</v>
      </c>
      <c r="H481" s="34" t="s">
        <v>110</v>
      </c>
      <c r="I481" s="34" t="s">
        <v>102</v>
      </c>
      <c r="J481" s="34">
        <v>344</v>
      </c>
      <c r="K481" s="34">
        <v>491.92</v>
      </c>
    </row>
    <row r="482" spans="1:11" ht="41.4" x14ac:dyDescent="0.3">
      <c r="A482" s="33" t="s">
        <v>103</v>
      </c>
      <c r="B482" s="33">
        <v>2020</v>
      </c>
      <c r="C482" s="33" t="s">
        <v>39</v>
      </c>
      <c r="D482" s="33" t="s">
        <v>109</v>
      </c>
      <c r="E482" s="33" t="s">
        <v>98</v>
      </c>
      <c r="F482" s="33" t="s">
        <v>99</v>
      </c>
      <c r="G482" s="33" t="s">
        <v>100</v>
      </c>
      <c r="H482" s="33" t="s">
        <v>110</v>
      </c>
      <c r="I482" s="33" t="s">
        <v>102</v>
      </c>
      <c r="J482" s="33">
        <v>272</v>
      </c>
      <c r="K482" s="33">
        <v>388.96</v>
      </c>
    </row>
    <row r="483" spans="1:11" ht="41.4" x14ac:dyDescent="0.3">
      <c r="A483" s="34" t="s">
        <v>96</v>
      </c>
      <c r="B483" s="34">
        <v>2020</v>
      </c>
      <c r="C483" s="34" t="s">
        <v>39</v>
      </c>
      <c r="D483" s="34" t="s">
        <v>109</v>
      </c>
      <c r="E483" s="34" t="s">
        <v>98</v>
      </c>
      <c r="F483" s="34" t="s">
        <v>99</v>
      </c>
      <c r="G483" s="34" t="s">
        <v>100</v>
      </c>
      <c r="H483" s="34" t="s">
        <v>110</v>
      </c>
      <c r="I483" s="34" t="s">
        <v>102</v>
      </c>
      <c r="J483" s="34">
        <v>298</v>
      </c>
      <c r="K483" s="34">
        <v>526.24</v>
      </c>
    </row>
    <row r="484" spans="1:11" ht="41.4" x14ac:dyDescent="0.3">
      <c r="A484" s="33" t="s">
        <v>106</v>
      </c>
      <c r="B484" s="33">
        <v>2020</v>
      </c>
      <c r="C484" s="33" t="s">
        <v>39</v>
      </c>
      <c r="D484" s="33" t="s">
        <v>109</v>
      </c>
      <c r="E484" s="33" t="s">
        <v>98</v>
      </c>
      <c r="F484" s="33" t="s">
        <v>99</v>
      </c>
      <c r="G484" s="33" t="s">
        <v>100</v>
      </c>
      <c r="H484" s="33" t="s">
        <v>110</v>
      </c>
      <c r="I484" s="33" t="s">
        <v>102</v>
      </c>
      <c r="J484" s="33">
        <v>346</v>
      </c>
      <c r="K484" s="33">
        <v>526.24</v>
      </c>
    </row>
    <row r="485" spans="1:11" ht="41.4" x14ac:dyDescent="0.3">
      <c r="A485" s="34" t="s">
        <v>107</v>
      </c>
      <c r="B485" s="34">
        <v>2020</v>
      </c>
      <c r="C485" s="34" t="s">
        <v>39</v>
      </c>
      <c r="D485" s="34" t="s">
        <v>109</v>
      </c>
      <c r="E485" s="34" t="s">
        <v>98</v>
      </c>
      <c r="F485" s="34" t="s">
        <v>99</v>
      </c>
      <c r="G485" s="34" t="s">
        <v>100</v>
      </c>
      <c r="H485" s="34" t="s">
        <v>110</v>
      </c>
      <c r="I485" s="34" t="s">
        <v>102</v>
      </c>
      <c r="J485" s="34">
        <v>268</v>
      </c>
      <c r="K485" s="34">
        <v>526.24</v>
      </c>
    </row>
    <row r="486" spans="1:11" ht="41.4" x14ac:dyDescent="0.3">
      <c r="A486" s="33" t="s">
        <v>103</v>
      </c>
      <c r="B486" s="33">
        <v>2020</v>
      </c>
      <c r="C486" s="33" t="s">
        <v>39</v>
      </c>
      <c r="D486" s="33" t="s">
        <v>109</v>
      </c>
      <c r="E486" s="33" t="s">
        <v>98</v>
      </c>
      <c r="F486" s="33" t="s">
        <v>99</v>
      </c>
      <c r="G486" s="33" t="s">
        <v>100</v>
      </c>
      <c r="H486" s="33" t="s">
        <v>110</v>
      </c>
      <c r="I486" s="33" t="s">
        <v>102</v>
      </c>
      <c r="J486" s="33">
        <v>1028</v>
      </c>
      <c r="K486" s="33">
        <v>1470.04</v>
      </c>
    </row>
    <row r="487" spans="1:11" ht="41.4" x14ac:dyDescent="0.3">
      <c r="A487" s="34" t="s">
        <v>105</v>
      </c>
      <c r="B487" s="34">
        <v>2020</v>
      </c>
      <c r="C487" s="34" t="s">
        <v>39</v>
      </c>
      <c r="D487" s="34" t="s">
        <v>109</v>
      </c>
      <c r="E487" s="34" t="s">
        <v>98</v>
      </c>
      <c r="F487" s="34" t="s">
        <v>99</v>
      </c>
      <c r="G487" s="34" t="s">
        <v>100</v>
      </c>
      <c r="H487" s="34" t="s">
        <v>110</v>
      </c>
      <c r="I487" s="34" t="s">
        <v>102</v>
      </c>
      <c r="J487" s="34">
        <v>270</v>
      </c>
      <c r="K487" s="34">
        <v>386.1</v>
      </c>
    </row>
    <row r="488" spans="1:11" ht="41.4" x14ac:dyDescent="0.3">
      <c r="A488" s="33" t="s">
        <v>105</v>
      </c>
      <c r="B488" s="33">
        <v>2020</v>
      </c>
      <c r="C488" s="33" t="s">
        <v>39</v>
      </c>
      <c r="D488" s="33" t="s">
        <v>109</v>
      </c>
      <c r="E488" s="33" t="s">
        <v>98</v>
      </c>
      <c r="F488" s="33" t="s">
        <v>99</v>
      </c>
      <c r="G488" s="33" t="s">
        <v>100</v>
      </c>
      <c r="H488" s="33" t="s">
        <v>110</v>
      </c>
      <c r="I488" s="33" t="s">
        <v>102</v>
      </c>
      <c r="J488" s="33">
        <v>297</v>
      </c>
      <c r="K488" s="33">
        <v>424.71</v>
      </c>
    </row>
    <row r="489" spans="1:11" ht="41.4" x14ac:dyDescent="0.3">
      <c r="A489" s="34" t="s">
        <v>103</v>
      </c>
      <c r="B489" s="34">
        <v>2020</v>
      </c>
      <c r="C489" s="34" t="s">
        <v>39</v>
      </c>
      <c r="D489" s="34" t="s">
        <v>109</v>
      </c>
      <c r="E489" s="34" t="s">
        <v>98</v>
      </c>
      <c r="F489" s="34" t="s">
        <v>99</v>
      </c>
      <c r="G489" s="34" t="s">
        <v>100</v>
      </c>
      <c r="H489" s="34" t="s">
        <v>110</v>
      </c>
      <c r="I489" s="34" t="s">
        <v>102</v>
      </c>
      <c r="J489" s="34">
        <v>345</v>
      </c>
      <c r="K489" s="34">
        <v>493.35</v>
      </c>
    </row>
    <row r="490" spans="1:11" ht="41.4" x14ac:dyDescent="0.3">
      <c r="A490" s="33" t="s">
        <v>107</v>
      </c>
      <c r="B490" s="33">
        <v>2020</v>
      </c>
      <c r="C490" s="33" t="s">
        <v>39</v>
      </c>
      <c r="D490" s="33" t="s">
        <v>109</v>
      </c>
      <c r="E490" s="33" t="s">
        <v>98</v>
      </c>
      <c r="F490" s="33" t="s">
        <v>99</v>
      </c>
      <c r="G490" s="33" t="s">
        <v>100</v>
      </c>
      <c r="H490" s="33" t="s">
        <v>110</v>
      </c>
      <c r="I490" s="33" t="s">
        <v>102</v>
      </c>
      <c r="J490" s="33">
        <v>776</v>
      </c>
      <c r="K490" s="33">
        <v>1109.68</v>
      </c>
    </row>
    <row r="491" spans="1:11" ht="41.4" x14ac:dyDescent="0.3">
      <c r="A491" s="34" t="s">
        <v>103</v>
      </c>
      <c r="B491" s="34">
        <v>2020</v>
      </c>
      <c r="C491" s="34" t="s">
        <v>39</v>
      </c>
      <c r="D491" s="34" t="s">
        <v>109</v>
      </c>
      <c r="E491" s="34" t="s">
        <v>98</v>
      </c>
      <c r="F491" s="34" t="s">
        <v>99</v>
      </c>
      <c r="G491" s="34" t="s">
        <v>100</v>
      </c>
      <c r="H491" s="34" t="s">
        <v>110</v>
      </c>
      <c r="I491" s="34" t="s">
        <v>102</v>
      </c>
      <c r="J491" s="34">
        <v>809</v>
      </c>
      <c r="K491" s="34">
        <v>1156.8699999999999</v>
      </c>
    </row>
    <row r="492" spans="1:11" ht="41.4" x14ac:dyDescent="0.3">
      <c r="A492" s="33" t="s">
        <v>96</v>
      </c>
      <c r="B492" s="33">
        <v>2020</v>
      </c>
      <c r="C492" s="33" t="s">
        <v>39</v>
      </c>
      <c r="D492" s="33" t="s">
        <v>109</v>
      </c>
      <c r="E492" s="33" t="s">
        <v>98</v>
      </c>
      <c r="F492" s="33" t="s">
        <v>99</v>
      </c>
      <c r="G492" s="33" t="s">
        <v>100</v>
      </c>
      <c r="H492" s="33" t="s">
        <v>110</v>
      </c>
      <c r="I492" s="33" t="s">
        <v>102</v>
      </c>
      <c r="J492" s="33">
        <v>862</v>
      </c>
      <c r="K492" s="33">
        <v>1232.6600000000001</v>
      </c>
    </row>
    <row r="493" spans="1:11" ht="41.4" x14ac:dyDescent="0.3">
      <c r="A493" s="34" t="s">
        <v>103</v>
      </c>
      <c r="B493" s="34">
        <v>2020</v>
      </c>
      <c r="C493" s="34" t="s">
        <v>39</v>
      </c>
      <c r="D493" s="34" t="s">
        <v>109</v>
      </c>
      <c r="E493" s="34" t="s">
        <v>98</v>
      </c>
      <c r="F493" s="34" t="s">
        <v>99</v>
      </c>
      <c r="G493" s="34" t="s">
        <v>100</v>
      </c>
      <c r="H493" s="34" t="s">
        <v>110</v>
      </c>
      <c r="I493" s="34" t="s">
        <v>102</v>
      </c>
      <c r="J493" s="34">
        <v>299</v>
      </c>
      <c r="K493" s="34">
        <v>427.57</v>
      </c>
    </row>
    <row r="494" spans="1:11" ht="41.4" x14ac:dyDescent="0.3">
      <c r="A494" s="33" t="s">
        <v>103</v>
      </c>
      <c r="B494" s="33">
        <v>2020</v>
      </c>
      <c r="C494" s="33" t="s">
        <v>39</v>
      </c>
      <c r="D494" s="33" t="s">
        <v>109</v>
      </c>
      <c r="E494" s="33" t="s">
        <v>98</v>
      </c>
      <c r="F494" s="33" t="s">
        <v>99</v>
      </c>
      <c r="G494" s="33" t="s">
        <v>100</v>
      </c>
      <c r="H494" s="33" t="s">
        <v>110</v>
      </c>
      <c r="I494" s="33" t="s">
        <v>102</v>
      </c>
      <c r="J494" s="33">
        <v>269</v>
      </c>
      <c r="K494" s="33">
        <v>384.67</v>
      </c>
    </row>
    <row r="495" spans="1:11" ht="41.4" x14ac:dyDescent="0.3">
      <c r="A495" s="34" t="s">
        <v>103</v>
      </c>
      <c r="B495" s="34">
        <v>2020</v>
      </c>
      <c r="C495" s="34" t="s">
        <v>38</v>
      </c>
      <c r="D495" s="34" t="s">
        <v>109</v>
      </c>
      <c r="E495" s="34" t="s">
        <v>98</v>
      </c>
      <c r="F495" s="34" t="s">
        <v>99</v>
      </c>
      <c r="G495" s="34" t="s">
        <v>100</v>
      </c>
      <c r="H495" s="34" t="s">
        <v>110</v>
      </c>
      <c r="I495" s="34" t="s">
        <v>102</v>
      </c>
      <c r="J495" s="34">
        <v>302</v>
      </c>
      <c r="K495" s="34">
        <v>431.86</v>
      </c>
    </row>
    <row r="496" spans="1:11" ht="41.4" x14ac:dyDescent="0.3">
      <c r="A496" s="33" t="s">
        <v>96</v>
      </c>
      <c r="B496" s="33">
        <v>2020</v>
      </c>
      <c r="C496" s="33" t="s">
        <v>38</v>
      </c>
      <c r="D496" s="33" t="s">
        <v>109</v>
      </c>
      <c r="E496" s="33" t="s">
        <v>98</v>
      </c>
      <c r="F496" s="33" t="s">
        <v>99</v>
      </c>
      <c r="G496" s="33" t="s">
        <v>100</v>
      </c>
      <c r="H496" s="33" t="s">
        <v>110</v>
      </c>
      <c r="I496" s="33" t="s">
        <v>102</v>
      </c>
      <c r="J496" s="33">
        <v>350</v>
      </c>
      <c r="K496" s="33">
        <v>500.5</v>
      </c>
    </row>
    <row r="497" spans="1:11" ht="41.4" x14ac:dyDescent="0.3">
      <c r="A497" s="34" t="s">
        <v>96</v>
      </c>
      <c r="B497" s="34">
        <v>2020</v>
      </c>
      <c r="C497" s="34" t="s">
        <v>38</v>
      </c>
      <c r="D497" s="34" t="s">
        <v>109</v>
      </c>
      <c r="E497" s="34" t="s">
        <v>98</v>
      </c>
      <c r="F497" s="34" t="s">
        <v>99</v>
      </c>
      <c r="G497" s="34" t="s">
        <v>100</v>
      </c>
      <c r="H497" s="34" t="s">
        <v>110</v>
      </c>
      <c r="I497" s="34" t="s">
        <v>102</v>
      </c>
      <c r="J497" s="34">
        <v>278</v>
      </c>
      <c r="K497" s="34">
        <v>397.54</v>
      </c>
    </row>
    <row r="498" spans="1:11" ht="41.4" x14ac:dyDescent="0.3">
      <c r="A498" s="33" t="s">
        <v>103</v>
      </c>
      <c r="B498" s="33">
        <v>2020</v>
      </c>
      <c r="C498" s="33" t="s">
        <v>38</v>
      </c>
      <c r="D498" s="33" t="s">
        <v>109</v>
      </c>
      <c r="E498" s="33" t="s">
        <v>98</v>
      </c>
      <c r="F498" s="33" t="s">
        <v>99</v>
      </c>
      <c r="G498" s="33" t="s">
        <v>100</v>
      </c>
      <c r="H498" s="33" t="s">
        <v>110</v>
      </c>
      <c r="I498" s="33" t="s">
        <v>102</v>
      </c>
      <c r="J498" s="33">
        <v>304</v>
      </c>
      <c r="K498" s="33">
        <v>526.24</v>
      </c>
    </row>
    <row r="499" spans="1:11" ht="41.4" x14ac:dyDescent="0.3">
      <c r="A499" s="34" t="s">
        <v>96</v>
      </c>
      <c r="B499" s="34">
        <v>2020</v>
      </c>
      <c r="C499" s="34" t="s">
        <v>38</v>
      </c>
      <c r="D499" s="34" t="s">
        <v>109</v>
      </c>
      <c r="E499" s="34" t="s">
        <v>98</v>
      </c>
      <c r="F499" s="34" t="s">
        <v>99</v>
      </c>
      <c r="G499" s="34" t="s">
        <v>100</v>
      </c>
      <c r="H499" s="34" t="s">
        <v>110</v>
      </c>
      <c r="I499" s="34" t="s">
        <v>102</v>
      </c>
      <c r="J499" s="34">
        <v>274</v>
      </c>
      <c r="K499" s="34">
        <v>526.24</v>
      </c>
    </row>
    <row r="500" spans="1:11" ht="41.4" x14ac:dyDescent="0.3">
      <c r="A500" s="33" t="s">
        <v>106</v>
      </c>
      <c r="B500" s="33">
        <v>2020</v>
      </c>
      <c r="C500" s="33" t="s">
        <v>38</v>
      </c>
      <c r="D500" s="33" t="s">
        <v>109</v>
      </c>
      <c r="E500" s="33" t="s">
        <v>98</v>
      </c>
      <c r="F500" s="33" t="s">
        <v>99</v>
      </c>
      <c r="G500" s="33" t="s">
        <v>100</v>
      </c>
      <c r="H500" s="33" t="s">
        <v>110</v>
      </c>
      <c r="I500" s="33" t="s">
        <v>102</v>
      </c>
      <c r="J500" s="33">
        <v>994</v>
      </c>
      <c r="K500" s="33">
        <v>1421.42</v>
      </c>
    </row>
    <row r="501" spans="1:11" ht="41.4" x14ac:dyDescent="0.3">
      <c r="A501" s="34" t="s">
        <v>103</v>
      </c>
      <c r="B501" s="34">
        <v>2020</v>
      </c>
      <c r="C501" s="34" t="s">
        <v>38</v>
      </c>
      <c r="D501" s="34" t="s">
        <v>109</v>
      </c>
      <c r="E501" s="34" t="s">
        <v>98</v>
      </c>
      <c r="F501" s="34" t="s">
        <v>99</v>
      </c>
      <c r="G501" s="34" t="s">
        <v>100</v>
      </c>
      <c r="H501" s="34" t="s">
        <v>110</v>
      </c>
      <c r="I501" s="34" t="s">
        <v>102</v>
      </c>
      <c r="J501" s="34">
        <v>1027</v>
      </c>
      <c r="K501" s="34">
        <v>1468.61</v>
      </c>
    </row>
    <row r="502" spans="1:11" ht="41.4" x14ac:dyDescent="0.3">
      <c r="A502" s="33" t="s">
        <v>96</v>
      </c>
      <c r="B502" s="33">
        <v>2020</v>
      </c>
      <c r="C502" s="33" t="s">
        <v>38</v>
      </c>
      <c r="D502" s="33" t="s">
        <v>109</v>
      </c>
      <c r="E502" s="33" t="s">
        <v>98</v>
      </c>
      <c r="F502" s="33" t="s">
        <v>99</v>
      </c>
      <c r="G502" s="33" t="s">
        <v>100</v>
      </c>
      <c r="H502" s="33" t="s">
        <v>110</v>
      </c>
      <c r="I502" s="33" t="s">
        <v>102</v>
      </c>
      <c r="J502" s="33">
        <v>276</v>
      </c>
      <c r="K502" s="33">
        <v>394.68</v>
      </c>
    </row>
    <row r="503" spans="1:11" ht="41.4" x14ac:dyDescent="0.3">
      <c r="A503" s="34" t="s">
        <v>96</v>
      </c>
      <c r="B503" s="34">
        <v>2020</v>
      </c>
      <c r="C503" s="34" t="s">
        <v>38</v>
      </c>
      <c r="D503" s="34" t="s">
        <v>109</v>
      </c>
      <c r="E503" s="34" t="s">
        <v>98</v>
      </c>
      <c r="F503" s="34" t="s">
        <v>99</v>
      </c>
      <c r="G503" s="34" t="s">
        <v>100</v>
      </c>
      <c r="H503" s="34" t="s">
        <v>110</v>
      </c>
      <c r="I503" s="34" t="s">
        <v>102</v>
      </c>
      <c r="J503" s="34">
        <v>303</v>
      </c>
      <c r="K503" s="34">
        <v>433.29</v>
      </c>
    </row>
    <row r="504" spans="1:11" ht="41.4" x14ac:dyDescent="0.3">
      <c r="A504" s="33" t="s">
        <v>96</v>
      </c>
      <c r="B504" s="33">
        <v>2020</v>
      </c>
      <c r="C504" s="33" t="s">
        <v>38</v>
      </c>
      <c r="D504" s="33" t="s">
        <v>109</v>
      </c>
      <c r="E504" s="33" t="s">
        <v>98</v>
      </c>
      <c r="F504" s="33" t="s">
        <v>99</v>
      </c>
      <c r="G504" s="33" t="s">
        <v>100</v>
      </c>
      <c r="H504" s="33" t="s">
        <v>110</v>
      </c>
      <c r="I504" s="33" t="s">
        <v>102</v>
      </c>
      <c r="J504" s="33">
        <v>351</v>
      </c>
      <c r="K504" s="33">
        <v>501.93</v>
      </c>
    </row>
    <row r="505" spans="1:11" ht="41.4" x14ac:dyDescent="0.3">
      <c r="A505" s="34" t="s">
        <v>106</v>
      </c>
      <c r="B505" s="34">
        <v>2020</v>
      </c>
      <c r="C505" s="34" t="s">
        <v>38</v>
      </c>
      <c r="D505" s="34" t="s">
        <v>109</v>
      </c>
      <c r="E505" s="34" t="s">
        <v>98</v>
      </c>
      <c r="F505" s="34" t="s">
        <v>99</v>
      </c>
      <c r="G505" s="34" t="s">
        <v>100</v>
      </c>
      <c r="H505" s="34" t="s">
        <v>110</v>
      </c>
      <c r="I505" s="34" t="s">
        <v>102</v>
      </c>
      <c r="J505" s="34">
        <v>273</v>
      </c>
      <c r="K505" s="34">
        <v>390.39</v>
      </c>
    </row>
    <row r="506" spans="1:11" ht="41.4" x14ac:dyDescent="0.3">
      <c r="A506" s="33" t="s">
        <v>96</v>
      </c>
      <c r="B506" s="33">
        <v>2020</v>
      </c>
      <c r="C506" s="33" t="s">
        <v>38</v>
      </c>
      <c r="D506" s="33" t="s">
        <v>109</v>
      </c>
      <c r="E506" s="33" t="s">
        <v>98</v>
      </c>
      <c r="F506" s="33" t="s">
        <v>99</v>
      </c>
      <c r="G506" s="33" t="s">
        <v>100</v>
      </c>
      <c r="H506" s="33" t="s">
        <v>110</v>
      </c>
      <c r="I506" s="33" t="s">
        <v>102</v>
      </c>
      <c r="J506" s="33">
        <v>775</v>
      </c>
      <c r="K506" s="33">
        <v>1108.25</v>
      </c>
    </row>
    <row r="507" spans="1:11" ht="41.4" x14ac:dyDescent="0.3">
      <c r="A507" s="34" t="s">
        <v>96</v>
      </c>
      <c r="B507" s="34">
        <v>2020</v>
      </c>
      <c r="C507" s="34" t="s">
        <v>38</v>
      </c>
      <c r="D507" s="34" t="s">
        <v>109</v>
      </c>
      <c r="E507" s="34" t="s">
        <v>98</v>
      </c>
      <c r="F507" s="34" t="s">
        <v>99</v>
      </c>
      <c r="G507" s="34" t="s">
        <v>100</v>
      </c>
      <c r="H507" s="34" t="s">
        <v>110</v>
      </c>
      <c r="I507" s="34" t="s">
        <v>102</v>
      </c>
      <c r="J507" s="34">
        <v>808</v>
      </c>
      <c r="K507" s="34">
        <v>1155.44</v>
      </c>
    </row>
    <row r="508" spans="1:11" ht="41.4" x14ac:dyDescent="0.3">
      <c r="A508" s="33" t="s">
        <v>103</v>
      </c>
      <c r="B508" s="33">
        <v>2020</v>
      </c>
      <c r="C508" s="33" t="s">
        <v>38</v>
      </c>
      <c r="D508" s="33" t="s">
        <v>109</v>
      </c>
      <c r="E508" s="33" t="s">
        <v>98</v>
      </c>
      <c r="F508" s="33" t="s">
        <v>99</v>
      </c>
      <c r="G508" s="33" t="s">
        <v>100</v>
      </c>
      <c r="H508" s="33" t="s">
        <v>110</v>
      </c>
      <c r="I508" s="33" t="s">
        <v>102</v>
      </c>
      <c r="J508" s="33">
        <v>861</v>
      </c>
      <c r="K508" s="33">
        <v>1231.23</v>
      </c>
    </row>
    <row r="509" spans="1:11" ht="41.4" x14ac:dyDescent="0.3">
      <c r="A509" s="34" t="s">
        <v>96</v>
      </c>
      <c r="B509" s="34">
        <v>2020</v>
      </c>
      <c r="C509" s="34" t="s">
        <v>38</v>
      </c>
      <c r="D509" s="34" t="s">
        <v>109</v>
      </c>
      <c r="E509" s="34" t="s">
        <v>98</v>
      </c>
      <c r="F509" s="34" t="s">
        <v>99</v>
      </c>
      <c r="G509" s="34" t="s">
        <v>100</v>
      </c>
      <c r="H509" s="34" t="s">
        <v>110</v>
      </c>
      <c r="I509" s="34" t="s">
        <v>102</v>
      </c>
      <c r="J509" s="34">
        <v>305</v>
      </c>
      <c r="K509" s="34">
        <v>436.15</v>
      </c>
    </row>
    <row r="510" spans="1:11" ht="41.4" x14ac:dyDescent="0.3">
      <c r="A510" s="33" t="s">
        <v>96</v>
      </c>
      <c r="B510" s="33">
        <v>2020</v>
      </c>
      <c r="C510" s="33" t="s">
        <v>38</v>
      </c>
      <c r="D510" s="33" t="s">
        <v>109</v>
      </c>
      <c r="E510" s="33" t="s">
        <v>98</v>
      </c>
      <c r="F510" s="33" t="s">
        <v>99</v>
      </c>
      <c r="G510" s="33" t="s">
        <v>100</v>
      </c>
      <c r="H510" s="33" t="s">
        <v>110</v>
      </c>
      <c r="I510" s="33" t="s">
        <v>102</v>
      </c>
      <c r="J510" s="33">
        <v>347</v>
      </c>
      <c r="K510" s="33">
        <v>496.21</v>
      </c>
    </row>
    <row r="511" spans="1:11" ht="41.4" x14ac:dyDescent="0.3">
      <c r="A511" s="34" t="s">
        <v>103</v>
      </c>
      <c r="B511" s="34">
        <v>2020</v>
      </c>
      <c r="C511" s="34" t="s">
        <v>38</v>
      </c>
      <c r="D511" s="34" t="s">
        <v>109</v>
      </c>
      <c r="E511" s="34" t="s">
        <v>98</v>
      </c>
      <c r="F511" s="34" t="s">
        <v>99</v>
      </c>
      <c r="G511" s="34" t="s">
        <v>100</v>
      </c>
      <c r="H511" s="34" t="s">
        <v>110</v>
      </c>
      <c r="I511" s="34" t="s">
        <v>102</v>
      </c>
      <c r="J511" s="34">
        <v>1111</v>
      </c>
      <c r="K511" s="34">
        <v>1588.73</v>
      </c>
    </row>
    <row r="512" spans="1:11" ht="69" x14ac:dyDescent="0.3">
      <c r="A512" s="33" t="s">
        <v>103</v>
      </c>
      <c r="B512" s="33">
        <v>2020</v>
      </c>
      <c r="C512" s="33" t="s">
        <v>33</v>
      </c>
      <c r="D512" s="33" t="s">
        <v>97</v>
      </c>
      <c r="E512" s="33" t="s">
        <v>111</v>
      </c>
      <c r="F512" s="33" t="s">
        <v>112</v>
      </c>
      <c r="G512" s="33" t="s">
        <v>108</v>
      </c>
      <c r="H512" s="33" t="s">
        <v>110</v>
      </c>
      <c r="I512" s="33" t="s">
        <v>102</v>
      </c>
      <c r="J512" s="33">
        <v>352</v>
      </c>
      <c r="K512" s="33">
        <v>503.36</v>
      </c>
    </row>
    <row r="513" spans="1:11" ht="69" x14ac:dyDescent="0.3">
      <c r="A513" s="34" t="s">
        <v>103</v>
      </c>
      <c r="B513" s="34">
        <v>2020</v>
      </c>
      <c r="C513" s="34" t="s">
        <v>33</v>
      </c>
      <c r="D513" s="34" t="s">
        <v>97</v>
      </c>
      <c r="E513" s="34" t="s">
        <v>111</v>
      </c>
      <c r="F513" s="34" t="s">
        <v>112</v>
      </c>
      <c r="G513" s="34" t="s">
        <v>108</v>
      </c>
      <c r="H513" s="34" t="s">
        <v>110</v>
      </c>
      <c r="I513" s="34" t="s">
        <v>102</v>
      </c>
      <c r="J513" s="34">
        <v>346</v>
      </c>
      <c r="K513" s="34">
        <v>494.78</v>
      </c>
    </row>
    <row r="514" spans="1:11" ht="69" x14ac:dyDescent="0.3">
      <c r="A514" s="33" t="s">
        <v>103</v>
      </c>
      <c r="B514" s="33">
        <v>2020</v>
      </c>
      <c r="C514" s="33" t="s">
        <v>33</v>
      </c>
      <c r="D514" s="33" t="s">
        <v>97</v>
      </c>
      <c r="E514" s="33" t="s">
        <v>111</v>
      </c>
      <c r="F514" s="33" t="s">
        <v>112</v>
      </c>
      <c r="G514" s="33" t="s">
        <v>108</v>
      </c>
      <c r="H514" s="33" t="s">
        <v>110</v>
      </c>
      <c r="I514" s="33" t="s">
        <v>102</v>
      </c>
      <c r="J514" s="33">
        <v>340</v>
      </c>
      <c r="K514" s="33">
        <v>486.2</v>
      </c>
    </row>
    <row r="515" spans="1:11" ht="69" x14ac:dyDescent="0.3">
      <c r="A515" s="34" t="s">
        <v>105</v>
      </c>
      <c r="B515" s="34">
        <v>2020</v>
      </c>
      <c r="C515" s="34" t="s">
        <v>33</v>
      </c>
      <c r="D515" s="34" t="s">
        <v>97</v>
      </c>
      <c r="E515" s="34" t="s">
        <v>111</v>
      </c>
      <c r="F515" s="34" t="s">
        <v>112</v>
      </c>
      <c r="G515" s="34" t="s">
        <v>108</v>
      </c>
      <c r="H515" s="34" t="s">
        <v>110</v>
      </c>
      <c r="I515" s="34" t="s">
        <v>102</v>
      </c>
      <c r="J515" s="34">
        <v>349</v>
      </c>
      <c r="K515" s="34">
        <v>499.07</v>
      </c>
    </row>
    <row r="516" spans="1:11" ht="69" x14ac:dyDescent="0.3">
      <c r="A516" s="33" t="s">
        <v>96</v>
      </c>
      <c r="B516" s="33">
        <v>2020</v>
      </c>
      <c r="C516" s="33" t="s">
        <v>33</v>
      </c>
      <c r="D516" s="33" t="s">
        <v>97</v>
      </c>
      <c r="E516" s="33" t="s">
        <v>111</v>
      </c>
      <c r="F516" s="33" t="s">
        <v>112</v>
      </c>
      <c r="G516" s="33" t="s">
        <v>108</v>
      </c>
      <c r="H516" s="33" t="s">
        <v>110</v>
      </c>
      <c r="I516" s="33" t="s">
        <v>102</v>
      </c>
      <c r="J516" s="33">
        <v>343</v>
      </c>
      <c r="K516" s="33">
        <v>490.49</v>
      </c>
    </row>
    <row r="517" spans="1:11" ht="69" x14ac:dyDescent="0.3">
      <c r="A517" s="34" t="s">
        <v>106</v>
      </c>
      <c r="B517" s="34">
        <v>2020</v>
      </c>
      <c r="C517" s="34" t="s">
        <v>37</v>
      </c>
      <c r="D517" s="34" t="s">
        <v>97</v>
      </c>
      <c r="E517" s="34" t="s">
        <v>111</v>
      </c>
      <c r="F517" s="34" t="s">
        <v>112</v>
      </c>
      <c r="G517" s="34" t="s">
        <v>108</v>
      </c>
      <c r="H517" s="34" t="s">
        <v>110</v>
      </c>
      <c r="I517" s="34" t="s">
        <v>113</v>
      </c>
      <c r="J517" s="34">
        <v>286</v>
      </c>
      <c r="K517" s="34">
        <v>408.98</v>
      </c>
    </row>
    <row r="518" spans="1:11" ht="69" x14ac:dyDescent="0.3">
      <c r="A518" s="33" t="s">
        <v>103</v>
      </c>
      <c r="B518" s="33">
        <v>2020</v>
      </c>
      <c r="C518" s="33" t="s">
        <v>37</v>
      </c>
      <c r="D518" s="33" t="s">
        <v>97</v>
      </c>
      <c r="E518" s="33" t="s">
        <v>111</v>
      </c>
      <c r="F518" s="33" t="s">
        <v>112</v>
      </c>
      <c r="G518" s="33" t="s">
        <v>108</v>
      </c>
      <c r="H518" s="33" t="s">
        <v>110</v>
      </c>
      <c r="I518" s="33" t="s">
        <v>113</v>
      </c>
      <c r="J518" s="33">
        <v>280</v>
      </c>
      <c r="K518" s="33">
        <v>400.4</v>
      </c>
    </row>
    <row r="519" spans="1:11" ht="69" x14ac:dyDescent="0.3">
      <c r="A519" s="34" t="s">
        <v>96</v>
      </c>
      <c r="B519" s="34">
        <v>2020</v>
      </c>
      <c r="C519" s="34" t="s">
        <v>37</v>
      </c>
      <c r="D519" s="34" t="s">
        <v>97</v>
      </c>
      <c r="E519" s="34" t="s">
        <v>111</v>
      </c>
      <c r="F519" s="34" t="s">
        <v>112</v>
      </c>
      <c r="G519" s="34" t="s">
        <v>108</v>
      </c>
      <c r="H519" s="34" t="s">
        <v>110</v>
      </c>
      <c r="I519" s="34" t="s">
        <v>113</v>
      </c>
      <c r="J519" s="34">
        <v>289</v>
      </c>
      <c r="K519" s="34">
        <v>413.27</v>
      </c>
    </row>
    <row r="520" spans="1:11" ht="69" x14ac:dyDescent="0.3">
      <c r="A520" s="33" t="s">
        <v>105</v>
      </c>
      <c r="B520" s="33">
        <v>2020</v>
      </c>
      <c r="C520" s="33" t="s">
        <v>37</v>
      </c>
      <c r="D520" s="33" t="s">
        <v>97</v>
      </c>
      <c r="E520" s="33" t="s">
        <v>111</v>
      </c>
      <c r="F520" s="33" t="s">
        <v>112</v>
      </c>
      <c r="G520" s="33" t="s">
        <v>108</v>
      </c>
      <c r="H520" s="33" t="s">
        <v>110</v>
      </c>
      <c r="I520" s="33" t="s">
        <v>113</v>
      </c>
      <c r="J520" s="33">
        <v>283</v>
      </c>
      <c r="K520" s="33">
        <v>404.69</v>
      </c>
    </row>
    <row r="521" spans="1:11" ht="69" x14ac:dyDescent="0.3">
      <c r="A521" s="34" t="s">
        <v>96</v>
      </c>
      <c r="B521" s="34">
        <v>2020</v>
      </c>
      <c r="C521" s="34" t="s">
        <v>37</v>
      </c>
      <c r="D521" s="34" t="s">
        <v>97</v>
      </c>
      <c r="E521" s="34" t="s">
        <v>111</v>
      </c>
      <c r="F521" s="34" t="s">
        <v>112</v>
      </c>
      <c r="G521" s="34" t="s">
        <v>108</v>
      </c>
      <c r="H521" s="34" t="s">
        <v>110</v>
      </c>
      <c r="I521" s="34" t="s">
        <v>113</v>
      </c>
      <c r="J521" s="34">
        <v>277</v>
      </c>
      <c r="K521" s="34">
        <v>396.11</v>
      </c>
    </row>
    <row r="522" spans="1:11" ht="69" x14ac:dyDescent="0.3">
      <c r="A522" s="33" t="s">
        <v>103</v>
      </c>
      <c r="B522" s="33">
        <v>2020</v>
      </c>
      <c r="C522" s="33" t="s">
        <v>41</v>
      </c>
      <c r="D522" s="33" t="s">
        <v>97</v>
      </c>
      <c r="E522" s="33" t="s">
        <v>111</v>
      </c>
      <c r="F522" s="33" t="s">
        <v>112</v>
      </c>
      <c r="G522" s="33" t="s">
        <v>108</v>
      </c>
      <c r="H522" s="33" t="s">
        <v>110</v>
      </c>
      <c r="I522" s="33" t="s">
        <v>102</v>
      </c>
      <c r="J522" s="33">
        <v>226</v>
      </c>
      <c r="K522" s="33">
        <v>323.18</v>
      </c>
    </row>
    <row r="523" spans="1:11" ht="69" x14ac:dyDescent="0.3">
      <c r="A523" s="34" t="s">
        <v>96</v>
      </c>
      <c r="B523" s="34">
        <v>2020</v>
      </c>
      <c r="C523" s="34" t="s">
        <v>41</v>
      </c>
      <c r="D523" s="34" t="s">
        <v>97</v>
      </c>
      <c r="E523" s="34" t="s">
        <v>111</v>
      </c>
      <c r="F523" s="34" t="s">
        <v>112</v>
      </c>
      <c r="G523" s="34" t="s">
        <v>108</v>
      </c>
      <c r="H523" s="34" t="s">
        <v>101</v>
      </c>
      <c r="I523" s="34" t="s">
        <v>102</v>
      </c>
      <c r="J523" s="34">
        <v>220</v>
      </c>
      <c r="K523" s="34">
        <v>314.60000000000002</v>
      </c>
    </row>
    <row r="524" spans="1:11" ht="69" x14ac:dyDescent="0.3">
      <c r="A524" s="33" t="s">
        <v>105</v>
      </c>
      <c r="B524" s="33">
        <v>2020</v>
      </c>
      <c r="C524" s="33" t="s">
        <v>41</v>
      </c>
      <c r="D524" s="33" t="s">
        <v>97</v>
      </c>
      <c r="E524" s="33" t="s">
        <v>111</v>
      </c>
      <c r="F524" s="33" t="s">
        <v>112</v>
      </c>
      <c r="G524" s="33" t="s">
        <v>108</v>
      </c>
      <c r="H524" s="33" t="s">
        <v>101</v>
      </c>
      <c r="I524" s="33" t="s">
        <v>102</v>
      </c>
      <c r="J524" s="33">
        <v>214</v>
      </c>
      <c r="K524" s="33">
        <v>306.02</v>
      </c>
    </row>
    <row r="525" spans="1:11" ht="69" x14ac:dyDescent="0.3">
      <c r="A525" s="34" t="s">
        <v>96</v>
      </c>
      <c r="B525" s="34">
        <v>2020</v>
      </c>
      <c r="C525" s="34" t="s">
        <v>41</v>
      </c>
      <c r="D525" s="34" t="s">
        <v>97</v>
      </c>
      <c r="E525" s="34" t="s">
        <v>111</v>
      </c>
      <c r="F525" s="34" t="s">
        <v>112</v>
      </c>
      <c r="G525" s="34" t="s">
        <v>108</v>
      </c>
      <c r="H525" s="34" t="s">
        <v>101</v>
      </c>
      <c r="I525" s="34" t="s">
        <v>102</v>
      </c>
      <c r="J525" s="34">
        <v>223</v>
      </c>
      <c r="K525" s="34">
        <v>318.89</v>
      </c>
    </row>
    <row r="526" spans="1:11" ht="69" x14ac:dyDescent="0.3">
      <c r="A526" s="33" t="s">
        <v>105</v>
      </c>
      <c r="B526" s="33">
        <v>2020</v>
      </c>
      <c r="C526" s="33" t="s">
        <v>41</v>
      </c>
      <c r="D526" s="33" t="s">
        <v>97</v>
      </c>
      <c r="E526" s="33" t="s">
        <v>111</v>
      </c>
      <c r="F526" s="33" t="s">
        <v>112</v>
      </c>
      <c r="G526" s="33" t="s">
        <v>108</v>
      </c>
      <c r="H526" s="33" t="s">
        <v>101</v>
      </c>
      <c r="I526" s="33" t="s">
        <v>102</v>
      </c>
      <c r="J526" s="33">
        <v>217</v>
      </c>
      <c r="K526" s="33">
        <v>310.31</v>
      </c>
    </row>
    <row r="527" spans="1:11" ht="69" x14ac:dyDescent="0.3">
      <c r="A527" s="34" t="s">
        <v>96</v>
      </c>
      <c r="B527" s="34">
        <v>2020</v>
      </c>
      <c r="C527" s="34" t="s">
        <v>41</v>
      </c>
      <c r="D527" s="34" t="s">
        <v>97</v>
      </c>
      <c r="E527" s="34" t="s">
        <v>111</v>
      </c>
      <c r="F527" s="34" t="s">
        <v>112</v>
      </c>
      <c r="G527" s="34" t="s">
        <v>108</v>
      </c>
      <c r="H527" s="34" t="s">
        <v>101</v>
      </c>
      <c r="I527" s="34" t="s">
        <v>102</v>
      </c>
      <c r="J527" s="34">
        <v>211</v>
      </c>
      <c r="K527" s="34">
        <v>301.73</v>
      </c>
    </row>
    <row r="528" spans="1:11" ht="69" x14ac:dyDescent="0.3">
      <c r="A528" s="33" t="s">
        <v>96</v>
      </c>
      <c r="B528" s="33">
        <v>2020</v>
      </c>
      <c r="C528" s="33" t="s">
        <v>36</v>
      </c>
      <c r="D528" s="33" t="s">
        <v>97</v>
      </c>
      <c r="E528" s="33" t="s">
        <v>111</v>
      </c>
      <c r="F528" s="33" t="s">
        <v>112</v>
      </c>
      <c r="G528" s="33" t="s">
        <v>108</v>
      </c>
      <c r="H528" s="33" t="s">
        <v>101</v>
      </c>
      <c r="I528" s="33" t="s">
        <v>113</v>
      </c>
      <c r="J528" s="33">
        <v>304</v>
      </c>
      <c r="K528" s="33">
        <v>434.72</v>
      </c>
    </row>
    <row r="529" spans="1:11" ht="69" x14ac:dyDescent="0.3">
      <c r="A529" s="34" t="s">
        <v>103</v>
      </c>
      <c r="B529" s="34">
        <v>2020</v>
      </c>
      <c r="C529" s="34" t="s">
        <v>36</v>
      </c>
      <c r="D529" s="34" t="s">
        <v>97</v>
      </c>
      <c r="E529" s="34" t="s">
        <v>111</v>
      </c>
      <c r="F529" s="34" t="s">
        <v>112</v>
      </c>
      <c r="G529" s="34" t="s">
        <v>108</v>
      </c>
      <c r="H529" s="34" t="s">
        <v>101</v>
      </c>
      <c r="I529" s="34" t="s">
        <v>113</v>
      </c>
      <c r="J529" s="34">
        <v>298</v>
      </c>
      <c r="K529" s="34">
        <v>426.14</v>
      </c>
    </row>
    <row r="530" spans="1:11" ht="69" x14ac:dyDescent="0.3">
      <c r="A530" s="33" t="s">
        <v>103</v>
      </c>
      <c r="B530" s="33">
        <v>2020</v>
      </c>
      <c r="C530" s="33" t="s">
        <v>36</v>
      </c>
      <c r="D530" s="33" t="s">
        <v>97</v>
      </c>
      <c r="E530" s="33" t="s">
        <v>111</v>
      </c>
      <c r="F530" s="33" t="s">
        <v>112</v>
      </c>
      <c r="G530" s="33" t="s">
        <v>108</v>
      </c>
      <c r="H530" s="33" t="s">
        <v>101</v>
      </c>
      <c r="I530" s="33" t="s">
        <v>113</v>
      </c>
      <c r="J530" s="33">
        <v>292</v>
      </c>
      <c r="K530" s="33">
        <v>417.56</v>
      </c>
    </row>
    <row r="531" spans="1:11" ht="69" x14ac:dyDescent="0.3">
      <c r="A531" s="34" t="s">
        <v>105</v>
      </c>
      <c r="B531" s="34">
        <v>2020</v>
      </c>
      <c r="C531" s="34" t="s">
        <v>36</v>
      </c>
      <c r="D531" s="34" t="s">
        <v>97</v>
      </c>
      <c r="E531" s="34" t="s">
        <v>111</v>
      </c>
      <c r="F531" s="34" t="s">
        <v>112</v>
      </c>
      <c r="G531" s="34" t="s">
        <v>108</v>
      </c>
      <c r="H531" s="34" t="s">
        <v>101</v>
      </c>
      <c r="I531" s="34" t="s">
        <v>113</v>
      </c>
      <c r="J531" s="34">
        <v>301</v>
      </c>
      <c r="K531" s="34">
        <v>430.43</v>
      </c>
    </row>
    <row r="532" spans="1:11" ht="69" x14ac:dyDescent="0.3">
      <c r="A532" s="33" t="s">
        <v>103</v>
      </c>
      <c r="B532" s="33">
        <v>2020</v>
      </c>
      <c r="C532" s="33" t="s">
        <v>36</v>
      </c>
      <c r="D532" s="33" t="s">
        <v>97</v>
      </c>
      <c r="E532" s="33" t="s">
        <v>111</v>
      </c>
      <c r="F532" s="33" t="s">
        <v>112</v>
      </c>
      <c r="G532" s="33" t="s">
        <v>108</v>
      </c>
      <c r="H532" s="33" t="s">
        <v>101</v>
      </c>
      <c r="I532" s="33" t="s">
        <v>113</v>
      </c>
      <c r="J532" s="33">
        <v>295</v>
      </c>
      <c r="K532" s="33">
        <v>421.85</v>
      </c>
    </row>
    <row r="533" spans="1:11" ht="69" x14ac:dyDescent="0.3">
      <c r="A533" s="34" t="s">
        <v>103</v>
      </c>
      <c r="B533" s="34">
        <v>2020</v>
      </c>
      <c r="C533" s="34" t="s">
        <v>35</v>
      </c>
      <c r="D533" s="34" t="s">
        <v>97</v>
      </c>
      <c r="E533" s="34" t="s">
        <v>111</v>
      </c>
      <c r="F533" s="34" t="s">
        <v>112</v>
      </c>
      <c r="G533" s="34" t="s">
        <v>108</v>
      </c>
      <c r="H533" s="34" t="s">
        <v>101</v>
      </c>
      <c r="I533" s="34" t="s">
        <v>102</v>
      </c>
      <c r="J533" s="34">
        <v>322</v>
      </c>
      <c r="K533" s="34">
        <v>460.46</v>
      </c>
    </row>
    <row r="534" spans="1:11" ht="69" x14ac:dyDescent="0.3">
      <c r="A534" s="33" t="s">
        <v>96</v>
      </c>
      <c r="B534" s="33">
        <v>2020</v>
      </c>
      <c r="C534" s="33" t="s">
        <v>35</v>
      </c>
      <c r="D534" s="33" t="s">
        <v>97</v>
      </c>
      <c r="E534" s="33" t="s">
        <v>111</v>
      </c>
      <c r="F534" s="33" t="s">
        <v>112</v>
      </c>
      <c r="G534" s="33" t="s">
        <v>108</v>
      </c>
      <c r="H534" s="33" t="s">
        <v>101</v>
      </c>
      <c r="I534" s="33" t="s">
        <v>113</v>
      </c>
      <c r="J534" s="33">
        <v>316</v>
      </c>
      <c r="K534" s="33">
        <v>451.88</v>
      </c>
    </row>
    <row r="535" spans="1:11" ht="69" x14ac:dyDescent="0.3">
      <c r="A535" s="34" t="s">
        <v>105</v>
      </c>
      <c r="B535" s="34">
        <v>2020</v>
      </c>
      <c r="C535" s="34" t="s">
        <v>35</v>
      </c>
      <c r="D535" s="34" t="s">
        <v>97</v>
      </c>
      <c r="E535" s="34" t="s">
        <v>111</v>
      </c>
      <c r="F535" s="34" t="s">
        <v>112</v>
      </c>
      <c r="G535" s="34" t="s">
        <v>108</v>
      </c>
      <c r="H535" s="34" t="s">
        <v>101</v>
      </c>
      <c r="I535" s="34" t="s">
        <v>113</v>
      </c>
      <c r="J535" s="34">
        <v>310</v>
      </c>
      <c r="K535" s="34">
        <v>443.3</v>
      </c>
    </row>
    <row r="536" spans="1:11" ht="69" x14ac:dyDescent="0.3">
      <c r="A536" s="33" t="s">
        <v>96</v>
      </c>
      <c r="B536" s="33">
        <v>2020</v>
      </c>
      <c r="C536" s="33" t="s">
        <v>35</v>
      </c>
      <c r="D536" s="33" t="s">
        <v>97</v>
      </c>
      <c r="E536" s="33" t="s">
        <v>111</v>
      </c>
      <c r="F536" s="33" t="s">
        <v>112</v>
      </c>
      <c r="G536" s="33" t="s">
        <v>108</v>
      </c>
      <c r="H536" s="33" t="s">
        <v>101</v>
      </c>
      <c r="I536" s="33" t="s">
        <v>113</v>
      </c>
      <c r="J536" s="33">
        <v>319</v>
      </c>
      <c r="K536" s="33">
        <v>456.17</v>
      </c>
    </row>
    <row r="537" spans="1:11" ht="69" x14ac:dyDescent="0.3">
      <c r="A537" s="34" t="s">
        <v>103</v>
      </c>
      <c r="B537" s="34">
        <v>2020</v>
      </c>
      <c r="C537" s="34" t="s">
        <v>35</v>
      </c>
      <c r="D537" s="34" t="s">
        <v>97</v>
      </c>
      <c r="E537" s="34" t="s">
        <v>111</v>
      </c>
      <c r="F537" s="34" t="s">
        <v>112</v>
      </c>
      <c r="G537" s="34" t="s">
        <v>108</v>
      </c>
      <c r="H537" s="34" t="s">
        <v>101</v>
      </c>
      <c r="I537" s="34" t="s">
        <v>113</v>
      </c>
      <c r="J537" s="34">
        <v>313</v>
      </c>
      <c r="K537" s="34">
        <v>447.59</v>
      </c>
    </row>
    <row r="538" spans="1:11" ht="69" x14ac:dyDescent="0.3">
      <c r="A538" s="33" t="s">
        <v>103</v>
      </c>
      <c r="B538" s="33">
        <v>2020</v>
      </c>
      <c r="C538" s="33" t="s">
        <v>35</v>
      </c>
      <c r="D538" s="33" t="s">
        <v>97</v>
      </c>
      <c r="E538" s="33" t="s">
        <v>111</v>
      </c>
      <c r="F538" s="33" t="s">
        <v>112</v>
      </c>
      <c r="G538" s="33" t="s">
        <v>108</v>
      </c>
      <c r="H538" s="33" t="s">
        <v>101</v>
      </c>
      <c r="I538" s="33" t="s">
        <v>113</v>
      </c>
      <c r="J538" s="33">
        <v>307</v>
      </c>
      <c r="K538" s="33">
        <v>439.01</v>
      </c>
    </row>
    <row r="539" spans="1:11" ht="69" x14ac:dyDescent="0.3">
      <c r="A539" s="34" t="s">
        <v>96</v>
      </c>
      <c r="B539" s="34">
        <v>2020</v>
      </c>
      <c r="C539" s="34" t="s">
        <v>34</v>
      </c>
      <c r="D539" s="34" t="s">
        <v>97</v>
      </c>
      <c r="E539" s="34" t="s">
        <v>111</v>
      </c>
      <c r="F539" s="34" t="s">
        <v>112</v>
      </c>
      <c r="G539" s="34" t="s">
        <v>108</v>
      </c>
      <c r="H539" s="34" t="s">
        <v>101</v>
      </c>
      <c r="I539" s="34" t="s">
        <v>102</v>
      </c>
      <c r="J539" s="34">
        <v>334</v>
      </c>
      <c r="K539" s="34">
        <v>477.62</v>
      </c>
    </row>
    <row r="540" spans="1:11" ht="69" x14ac:dyDescent="0.3">
      <c r="A540" s="33" t="s">
        <v>103</v>
      </c>
      <c r="B540" s="33">
        <v>2020</v>
      </c>
      <c r="C540" s="33" t="s">
        <v>34</v>
      </c>
      <c r="D540" s="33" t="s">
        <v>97</v>
      </c>
      <c r="E540" s="33" t="s">
        <v>111</v>
      </c>
      <c r="F540" s="33" t="s">
        <v>112</v>
      </c>
      <c r="G540" s="33" t="s">
        <v>108</v>
      </c>
      <c r="H540" s="33" t="s">
        <v>101</v>
      </c>
      <c r="I540" s="33" t="s">
        <v>102</v>
      </c>
      <c r="J540" s="33">
        <v>328</v>
      </c>
      <c r="K540" s="33">
        <v>469.04</v>
      </c>
    </row>
    <row r="541" spans="1:11" ht="69" x14ac:dyDescent="0.3">
      <c r="A541" s="34" t="s">
        <v>105</v>
      </c>
      <c r="B541" s="34">
        <v>2020</v>
      </c>
      <c r="C541" s="34" t="s">
        <v>34</v>
      </c>
      <c r="D541" s="34" t="s">
        <v>97</v>
      </c>
      <c r="E541" s="34" t="s">
        <v>111</v>
      </c>
      <c r="F541" s="34" t="s">
        <v>112</v>
      </c>
      <c r="G541" s="34" t="s">
        <v>108</v>
      </c>
      <c r="H541" s="34" t="s">
        <v>101</v>
      </c>
      <c r="I541" s="34" t="s">
        <v>102</v>
      </c>
      <c r="J541" s="34">
        <v>337</v>
      </c>
      <c r="K541" s="34">
        <v>481.91</v>
      </c>
    </row>
    <row r="542" spans="1:11" ht="69" x14ac:dyDescent="0.3">
      <c r="A542" s="33" t="s">
        <v>103</v>
      </c>
      <c r="B542" s="33">
        <v>2020</v>
      </c>
      <c r="C542" s="33" t="s">
        <v>34</v>
      </c>
      <c r="D542" s="33" t="s">
        <v>97</v>
      </c>
      <c r="E542" s="33" t="s">
        <v>111</v>
      </c>
      <c r="F542" s="33" t="s">
        <v>112</v>
      </c>
      <c r="G542" s="33" t="s">
        <v>108</v>
      </c>
      <c r="H542" s="33" t="s">
        <v>101</v>
      </c>
      <c r="I542" s="33" t="s">
        <v>102</v>
      </c>
      <c r="J542" s="33">
        <v>331</v>
      </c>
      <c r="K542" s="33">
        <v>473.33</v>
      </c>
    </row>
    <row r="543" spans="1:11" ht="69" x14ac:dyDescent="0.3">
      <c r="A543" s="34" t="s">
        <v>106</v>
      </c>
      <c r="B543" s="34">
        <v>2020</v>
      </c>
      <c r="C543" s="34" t="s">
        <v>34</v>
      </c>
      <c r="D543" s="34" t="s">
        <v>97</v>
      </c>
      <c r="E543" s="34" t="s">
        <v>111</v>
      </c>
      <c r="F543" s="34" t="s">
        <v>112</v>
      </c>
      <c r="G543" s="34" t="s">
        <v>108</v>
      </c>
      <c r="H543" s="34" t="s">
        <v>101</v>
      </c>
      <c r="I543" s="34" t="s">
        <v>102</v>
      </c>
      <c r="J543" s="34">
        <v>325</v>
      </c>
      <c r="K543" s="34">
        <v>464.75</v>
      </c>
    </row>
    <row r="544" spans="1:11" ht="69" x14ac:dyDescent="0.3">
      <c r="A544" s="33" t="s">
        <v>96</v>
      </c>
      <c r="B544" s="33">
        <v>2020</v>
      </c>
      <c r="C544" s="33" t="s">
        <v>40</v>
      </c>
      <c r="D544" s="33" t="s">
        <v>97</v>
      </c>
      <c r="E544" s="33" t="s">
        <v>111</v>
      </c>
      <c r="F544" s="33" t="s">
        <v>112</v>
      </c>
      <c r="G544" s="33" t="s">
        <v>108</v>
      </c>
      <c r="H544" s="33" t="s">
        <v>101</v>
      </c>
      <c r="I544" s="33" t="s">
        <v>102</v>
      </c>
      <c r="J544" s="33">
        <v>238</v>
      </c>
      <c r="K544" s="33">
        <v>340.34</v>
      </c>
    </row>
    <row r="545" spans="1:11" ht="69" x14ac:dyDescent="0.3">
      <c r="A545" s="34" t="s">
        <v>96</v>
      </c>
      <c r="B545" s="34">
        <v>2020</v>
      </c>
      <c r="C545" s="34" t="s">
        <v>40</v>
      </c>
      <c r="D545" s="34" t="s">
        <v>97</v>
      </c>
      <c r="E545" s="34" t="s">
        <v>111</v>
      </c>
      <c r="F545" s="34" t="s">
        <v>112</v>
      </c>
      <c r="G545" s="34" t="s">
        <v>108</v>
      </c>
      <c r="H545" s="34" t="s">
        <v>101</v>
      </c>
      <c r="I545" s="34" t="s">
        <v>102</v>
      </c>
      <c r="J545" s="34">
        <v>232</v>
      </c>
      <c r="K545" s="34">
        <v>331.76</v>
      </c>
    </row>
    <row r="546" spans="1:11" ht="69" x14ac:dyDescent="0.3">
      <c r="A546" s="33" t="s">
        <v>107</v>
      </c>
      <c r="B546" s="33">
        <v>2020</v>
      </c>
      <c r="C546" s="33" t="s">
        <v>40</v>
      </c>
      <c r="D546" s="33" t="s">
        <v>97</v>
      </c>
      <c r="E546" s="33" t="s">
        <v>111</v>
      </c>
      <c r="F546" s="33" t="s">
        <v>112</v>
      </c>
      <c r="G546" s="33" t="s">
        <v>108</v>
      </c>
      <c r="H546" s="33" t="s">
        <v>101</v>
      </c>
      <c r="I546" s="33" t="s">
        <v>102</v>
      </c>
      <c r="J546" s="33">
        <v>241</v>
      </c>
      <c r="K546" s="33">
        <v>344.63</v>
      </c>
    </row>
    <row r="547" spans="1:11" ht="69" x14ac:dyDescent="0.3">
      <c r="A547" s="34" t="s">
        <v>96</v>
      </c>
      <c r="B547" s="34">
        <v>2020</v>
      </c>
      <c r="C547" s="34" t="s">
        <v>40</v>
      </c>
      <c r="D547" s="34" t="s">
        <v>97</v>
      </c>
      <c r="E547" s="34" t="s">
        <v>111</v>
      </c>
      <c r="F547" s="34" t="s">
        <v>112</v>
      </c>
      <c r="G547" s="34" t="s">
        <v>108</v>
      </c>
      <c r="H547" s="34" t="s">
        <v>101</v>
      </c>
      <c r="I547" s="34" t="s">
        <v>102</v>
      </c>
      <c r="J547" s="34">
        <v>235</v>
      </c>
      <c r="K547" s="34">
        <v>336.05</v>
      </c>
    </row>
    <row r="548" spans="1:11" ht="69" x14ac:dyDescent="0.3">
      <c r="A548" s="33" t="s">
        <v>103</v>
      </c>
      <c r="B548" s="33">
        <v>2020</v>
      </c>
      <c r="C548" s="33" t="s">
        <v>40</v>
      </c>
      <c r="D548" s="33" t="s">
        <v>97</v>
      </c>
      <c r="E548" s="33" t="s">
        <v>111</v>
      </c>
      <c r="F548" s="33" t="s">
        <v>112</v>
      </c>
      <c r="G548" s="33" t="s">
        <v>108</v>
      </c>
      <c r="H548" s="33" t="s">
        <v>101</v>
      </c>
      <c r="I548" s="33" t="s">
        <v>102</v>
      </c>
      <c r="J548" s="33">
        <v>229</v>
      </c>
      <c r="K548" s="33">
        <v>327.47000000000003</v>
      </c>
    </row>
    <row r="549" spans="1:11" ht="69" x14ac:dyDescent="0.3">
      <c r="A549" s="34" t="s">
        <v>103</v>
      </c>
      <c r="B549" s="34">
        <v>2020</v>
      </c>
      <c r="C549" s="34" t="s">
        <v>39</v>
      </c>
      <c r="D549" s="34" t="s">
        <v>97</v>
      </c>
      <c r="E549" s="34" t="s">
        <v>111</v>
      </c>
      <c r="F549" s="34" t="s">
        <v>112</v>
      </c>
      <c r="G549" s="34" t="s">
        <v>108</v>
      </c>
      <c r="H549" s="34" t="s">
        <v>101</v>
      </c>
      <c r="I549" s="34" t="s">
        <v>113</v>
      </c>
      <c r="J549" s="34">
        <v>256</v>
      </c>
      <c r="K549" s="34">
        <v>366.08</v>
      </c>
    </row>
    <row r="550" spans="1:11" ht="69" x14ac:dyDescent="0.3">
      <c r="A550" s="33" t="s">
        <v>105</v>
      </c>
      <c r="B550" s="33">
        <v>2020</v>
      </c>
      <c r="C550" s="33" t="s">
        <v>39</v>
      </c>
      <c r="D550" s="33" t="s">
        <v>97</v>
      </c>
      <c r="E550" s="33" t="s">
        <v>111</v>
      </c>
      <c r="F550" s="33" t="s">
        <v>112</v>
      </c>
      <c r="G550" s="33" t="s">
        <v>108</v>
      </c>
      <c r="H550" s="33" t="s">
        <v>101</v>
      </c>
      <c r="I550" s="33" t="s">
        <v>113</v>
      </c>
      <c r="J550" s="33">
        <v>250</v>
      </c>
      <c r="K550" s="33">
        <v>357.5</v>
      </c>
    </row>
    <row r="551" spans="1:11" ht="69" x14ac:dyDescent="0.3">
      <c r="A551" s="34" t="s">
        <v>96</v>
      </c>
      <c r="B551" s="34">
        <v>2020</v>
      </c>
      <c r="C551" s="34" t="s">
        <v>39</v>
      </c>
      <c r="D551" s="34" t="s">
        <v>97</v>
      </c>
      <c r="E551" s="34" t="s">
        <v>111</v>
      </c>
      <c r="F551" s="34" t="s">
        <v>112</v>
      </c>
      <c r="G551" s="34" t="s">
        <v>108</v>
      </c>
      <c r="H551" s="34" t="s">
        <v>101</v>
      </c>
      <c r="I551" s="34" t="s">
        <v>102</v>
      </c>
      <c r="J551" s="34">
        <v>244</v>
      </c>
      <c r="K551" s="34">
        <v>348.92</v>
      </c>
    </row>
    <row r="552" spans="1:11" ht="69" x14ac:dyDescent="0.3">
      <c r="A552" s="33" t="s">
        <v>103</v>
      </c>
      <c r="B552" s="33">
        <v>2020</v>
      </c>
      <c r="C552" s="33" t="s">
        <v>39</v>
      </c>
      <c r="D552" s="33" t="s">
        <v>97</v>
      </c>
      <c r="E552" s="33" t="s">
        <v>111</v>
      </c>
      <c r="F552" s="33" t="s">
        <v>112</v>
      </c>
      <c r="G552" s="33" t="s">
        <v>108</v>
      </c>
      <c r="H552" s="33" t="s">
        <v>101</v>
      </c>
      <c r="I552" s="33" t="s">
        <v>113</v>
      </c>
      <c r="J552" s="33">
        <v>253</v>
      </c>
      <c r="K552" s="33">
        <v>361.79</v>
      </c>
    </row>
    <row r="553" spans="1:11" ht="69" x14ac:dyDescent="0.3">
      <c r="A553" s="34" t="s">
        <v>96</v>
      </c>
      <c r="B553" s="34">
        <v>2020</v>
      </c>
      <c r="C553" s="34" t="s">
        <v>39</v>
      </c>
      <c r="D553" s="34" t="s">
        <v>97</v>
      </c>
      <c r="E553" s="34" t="s">
        <v>111</v>
      </c>
      <c r="F553" s="34" t="s">
        <v>112</v>
      </c>
      <c r="G553" s="34" t="s">
        <v>108</v>
      </c>
      <c r="H553" s="34" t="s">
        <v>101</v>
      </c>
      <c r="I553" s="34" t="s">
        <v>113</v>
      </c>
      <c r="J553" s="34">
        <v>247</v>
      </c>
      <c r="K553" s="34">
        <v>353.21</v>
      </c>
    </row>
    <row r="554" spans="1:11" ht="69" x14ac:dyDescent="0.3">
      <c r="A554" s="33" t="s">
        <v>103</v>
      </c>
      <c r="B554" s="33">
        <v>2020</v>
      </c>
      <c r="C554" s="33" t="s">
        <v>38</v>
      </c>
      <c r="D554" s="33" t="s">
        <v>97</v>
      </c>
      <c r="E554" s="33" t="s">
        <v>111</v>
      </c>
      <c r="F554" s="33" t="s">
        <v>112</v>
      </c>
      <c r="G554" s="33" t="s">
        <v>108</v>
      </c>
      <c r="H554" s="33" t="s">
        <v>101</v>
      </c>
      <c r="I554" s="33" t="s">
        <v>113</v>
      </c>
      <c r="J554" s="33">
        <v>274</v>
      </c>
      <c r="K554" s="33">
        <v>391.82</v>
      </c>
    </row>
    <row r="555" spans="1:11" ht="69" x14ac:dyDescent="0.3">
      <c r="A555" s="34" t="s">
        <v>96</v>
      </c>
      <c r="B555" s="34">
        <v>2020</v>
      </c>
      <c r="C555" s="34" t="s">
        <v>38</v>
      </c>
      <c r="D555" s="34" t="s">
        <v>97</v>
      </c>
      <c r="E555" s="34" t="s">
        <v>111</v>
      </c>
      <c r="F555" s="34" t="s">
        <v>112</v>
      </c>
      <c r="G555" s="34" t="s">
        <v>108</v>
      </c>
      <c r="H555" s="34" t="s">
        <v>101</v>
      </c>
      <c r="I555" s="34" t="s">
        <v>113</v>
      </c>
      <c r="J555" s="34">
        <v>268</v>
      </c>
      <c r="K555" s="34">
        <v>383.24</v>
      </c>
    </row>
    <row r="556" spans="1:11" ht="69" x14ac:dyDescent="0.3">
      <c r="A556" s="33" t="s">
        <v>105</v>
      </c>
      <c r="B556" s="33">
        <v>2020</v>
      </c>
      <c r="C556" s="33" t="s">
        <v>38</v>
      </c>
      <c r="D556" s="33" t="s">
        <v>97</v>
      </c>
      <c r="E556" s="33" t="s">
        <v>111</v>
      </c>
      <c r="F556" s="33" t="s">
        <v>112</v>
      </c>
      <c r="G556" s="33" t="s">
        <v>108</v>
      </c>
      <c r="H556" s="33" t="s">
        <v>101</v>
      </c>
      <c r="I556" s="33" t="s">
        <v>113</v>
      </c>
      <c r="J556" s="33">
        <v>262</v>
      </c>
      <c r="K556" s="33">
        <v>374.66</v>
      </c>
    </row>
    <row r="557" spans="1:11" ht="69" x14ac:dyDescent="0.3">
      <c r="A557" s="34" t="s">
        <v>103</v>
      </c>
      <c r="B557" s="34">
        <v>2020</v>
      </c>
      <c r="C557" s="34" t="s">
        <v>38</v>
      </c>
      <c r="D557" s="34" t="s">
        <v>97</v>
      </c>
      <c r="E557" s="34" t="s">
        <v>111</v>
      </c>
      <c r="F557" s="34" t="s">
        <v>112</v>
      </c>
      <c r="G557" s="34" t="s">
        <v>108</v>
      </c>
      <c r="H557" s="34" t="s">
        <v>101</v>
      </c>
      <c r="I557" s="34" t="s">
        <v>113</v>
      </c>
      <c r="J557" s="34">
        <v>271</v>
      </c>
      <c r="K557" s="34">
        <v>387.53</v>
      </c>
    </row>
    <row r="558" spans="1:11" ht="69" x14ac:dyDescent="0.3">
      <c r="A558" s="33" t="s">
        <v>105</v>
      </c>
      <c r="B558" s="33">
        <v>2020</v>
      </c>
      <c r="C558" s="33" t="s">
        <v>38</v>
      </c>
      <c r="D558" s="33" t="s">
        <v>97</v>
      </c>
      <c r="E558" s="33" t="s">
        <v>111</v>
      </c>
      <c r="F558" s="33" t="s">
        <v>112</v>
      </c>
      <c r="G558" s="33" t="s">
        <v>108</v>
      </c>
      <c r="H558" s="33" t="s">
        <v>101</v>
      </c>
      <c r="I558" s="33" t="s">
        <v>113</v>
      </c>
      <c r="J558" s="33">
        <v>265</v>
      </c>
      <c r="K558" s="33">
        <v>378.95</v>
      </c>
    </row>
    <row r="559" spans="1:11" ht="69" x14ac:dyDescent="0.3">
      <c r="A559" s="34" t="s">
        <v>96</v>
      </c>
      <c r="B559" s="34">
        <v>2020</v>
      </c>
      <c r="C559" s="34" t="s">
        <v>38</v>
      </c>
      <c r="D559" s="34" t="s">
        <v>97</v>
      </c>
      <c r="E559" s="34" t="s">
        <v>111</v>
      </c>
      <c r="F559" s="34" t="s">
        <v>112</v>
      </c>
      <c r="G559" s="34" t="s">
        <v>108</v>
      </c>
      <c r="H559" s="34" t="s">
        <v>101</v>
      </c>
      <c r="I559" s="34" t="s">
        <v>113</v>
      </c>
      <c r="J559" s="34">
        <v>259</v>
      </c>
      <c r="K559" s="34">
        <v>370.37</v>
      </c>
    </row>
    <row r="560" spans="1:11" ht="69" x14ac:dyDescent="0.3">
      <c r="A560" s="33" t="s">
        <v>105</v>
      </c>
      <c r="B560" s="33">
        <v>2020</v>
      </c>
      <c r="C560" s="33" t="s">
        <v>33</v>
      </c>
      <c r="D560" s="33" t="s">
        <v>109</v>
      </c>
      <c r="E560" s="33" t="s">
        <v>111</v>
      </c>
      <c r="F560" s="33" t="s">
        <v>112</v>
      </c>
      <c r="G560" s="33" t="s">
        <v>108</v>
      </c>
      <c r="H560" s="33" t="s">
        <v>101</v>
      </c>
      <c r="I560" s="33" t="s">
        <v>113</v>
      </c>
      <c r="J560" s="33">
        <v>158</v>
      </c>
      <c r="K560" s="33">
        <v>225.94</v>
      </c>
    </row>
    <row r="561" spans="1:11" ht="69" x14ac:dyDescent="0.3">
      <c r="A561" s="34" t="s">
        <v>96</v>
      </c>
      <c r="B561" s="34">
        <v>2020</v>
      </c>
      <c r="C561" s="34" t="s">
        <v>33</v>
      </c>
      <c r="D561" s="34" t="s">
        <v>109</v>
      </c>
      <c r="E561" s="34" t="s">
        <v>111</v>
      </c>
      <c r="F561" s="34" t="s">
        <v>112</v>
      </c>
      <c r="G561" s="34" t="s">
        <v>108</v>
      </c>
      <c r="H561" s="34" t="s">
        <v>101</v>
      </c>
      <c r="I561" s="34" t="s">
        <v>113</v>
      </c>
      <c r="J561" s="34">
        <v>206</v>
      </c>
      <c r="K561" s="34">
        <v>294.58</v>
      </c>
    </row>
    <row r="562" spans="1:11" ht="69" x14ac:dyDescent="0.3">
      <c r="A562" s="33" t="s">
        <v>103</v>
      </c>
      <c r="B562" s="33">
        <v>2020</v>
      </c>
      <c r="C562" s="33" t="s">
        <v>33</v>
      </c>
      <c r="D562" s="33" t="s">
        <v>109</v>
      </c>
      <c r="E562" s="33" t="s">
        <v>111</v>
      </c>
      <c r="F562" s="33" t="s">
        <v>112</v>
      </c>
      <c r="G562" s="33" t="s">
        <v>108</v>
      </c>
      <c r="H562" s="33" t="s">
        <v>101</v>
      </c>
      <c r="I562" s="33" t="s">
        <v>113</v>
      </c>
      <c r="J562" s="33">
        <v>134</v>
      </c>
      <c r="K562" s="33">
        <v>191.62</v>
      </c>
    </row>
    <row r="563" spans="1:11" ht="69" x14ac:dyDescent="0.3">
      <c r="A563" s="34" t="s">
        <v>105</v>
      </c>
      <c r="B563" s="34">
        <v>2020</v>
      </c>
      <c r="C563" s="34" t="s">
        <v>33</v>
      </c>
      <c r="D563" s="34" t="s">
        <v>109</v>
      </c>
      <c r="E563" s="34" t="s">
        <v>111</v>
      </c>
      <c r="F563" s="34" t="s">
        <v>112</v>
      </c>
      <c r="G563" s="34" t="s">
        <v>108</v>
      </c>
      <c r="H563" s="34" t="s">
        <v>101</v>
      </c>
      <c r="I563" s="34" t="s">
        <v>113</v>
      </c>
      <c r="J563" s="34">
        <v>160</v>
      </c>
      <c r="K563" s="34">
        <v>228.8</v>
      </c>
    </row>
    <row r="564" spans="1:11" ht="69" x14ac:dyDescent="0.3">
      <c r="A564" s="33" t="s">
        <v>105</v>
      </c>
      <c r="B564" s="33">
        <v>2020</v>
      </c>
      <c r="C564" s="33" t="s">
        <v>33</v>
      </c>
      <c r="D564" s="33" t="s">
        <v>109</v>
      </c>
      <c r="E564" s="33" t="s">
        <v>111</v>
      </c>
      <c r="F564" s="33" t="s">
        <v>112</v>
      </c>
      <c r="G564" s="33" t="s">
        <v>108</v>
      </c>
      <c r="H564" s="33" t="s">
        <v>101</v>
      </c>
      <c r="I564" s="33" t="s">
        <v>113</v>
      </c>
      <c r="J564" s="33">
        <v>208</v>
      </c>
      <c r="K564" s="33">
        <v>297.44</v>
      </c>
    </row>
    <row r="565" spans="1:11" ht="69" x14ac:dyDescent="0.3">
      <c r="A565" s="34" t="s">
        <v>105</v>
      </c>
      <c r="B565" s="34">
        <v>2020</v>
      </c>
      <c r="C565" s="34" t="s">
        <v>33</v>
      </c>
      <c r="D565" s="34" t="s">
        <v>109</v>
      </c>
      <c r="E565" s="34" t="s">
        <v>111</v>
      </c>
      <c r="F565" s="34" t="s">
        <v>112</v>
      </c>
      <c r="G565" s="34" t="s">
        <v>108</v>
      </c>
      <c r="H565" s="34" t="s">
        <v>101</v>
      </c>
      <c r="I565" s="34" t="s">
        <v>113</v>
      </c>
      <c r="J565" s="34">
        <v>136</v>
      </c>
      <c r="K565" s="34">
        <v>194.48</v>
      </c>
    </row>
    <row r="566" spans="1:11" ht="69" x14ac:dyDescent="0.3">
      <c r="A566" s="33" t="s">
        <v>96</v>
      </c>
      <c r="B566" s="33">
        <v>2020</v>
      </c>
      <c r="C566" s="33" t="s">
        <v>33</v>
      </c>
      <c r="D566" s="33" t="s">
        <v>109</v>
      </c>
      <c r="E566" s="33" t="s">
        <v>111</v>
      </c>
      <c r="F566" s="33" t="s">
        <v>112</v>
      </c>
      <c r="G566" s="33" t="s">
        <v>108</v>
      </c>
      <c r="H566" s="33" t="s">
        <v>101</v>
      </c>
      <c r="I566" s="33" t="s">
        <v>113</v>
      </c>
      <c r="J566" s="33">
        <v>812</v>
      </c>
      <c r="K566" s="33">
        <v>1161.1600000000001</v>
      </c>
    </row>
    <row r="567" spans="1:11" ht="69" x14ac:dyDescent="0.3">
      <c r="A567" s="34" t="s">
        <v>103</v>
      </c>
      <c r="B567" s="34">
        <v>2020</v>
      </c>
      <c r="C567" s="34" t="s">
        <v>33</v>
      </c>
      <c r="D567" s="34" t="s">
        <v>109</v>
      </c>
      <c r="E567" s="34" t="s">
        <v>111</v>
      </c>
      <c r="F567" s="34" t="s">
        <v>112</v>
      </c>
      <c r="G567" s="34" t="s">
        <v>108</v>
      </c>
      <c r="H567" s="34" t="s">
        <v>101</v>
      </c>
      <c r="I567" s="34" t="s">
        <v>113</v>
      </c>
      <c r="J567" s="34">
        <v>899</v>
      </c>
      <c r="K567" s="34">
        <v>1285.57</v>
      </c>
    </row>
    <row r="568" spans="1:11" ht="69" x14ac:dyDescent="0.3">
      <c r="A568" s="33" t="s">
        <v>103</v>
      </c>
      <c r="B568" s="33">
        <v>2020</v>
      </c>
      <c r="C568" s="33" t="s">
        <v>33</v>
      </c>
      <c r="D568" s="33" t="s">
        <v>109</v>
      </c>
      <c r="E568" s="33" t="s">
        <v>111</v>
      </c>
      <c r="F568" s="33" t="s">
        <v>112</v>
      </c>
      <c r="G568" s="33" t="s">
        <v>108</v>
      </c>
      <c r="H568" s="33" t="s">
        <v>101</v>
      </c>
      <c r="I568" s="33" t="s">
        <v>113</v>
      </c>
      <c r="J568" s="33">
        <v>852</v>
      </c>
      <c r="K568" s="33">
        <v>526.24</v>
      </c>
    </row>
    <row r="569" spans="1:11" ht="69" x14ac:dyDescent="0.3">
      <c r="A569" s="34" t="s">
        <v>103</v>
      </c>
      <c r="B569" s="34">
        <v>2020</v>
      </c>
      <c r="C569" s="34" t="s">
        <v>33</v>
      </c>
      <c r="D569" s="34" t="s">
        <v>109</v>
      </c>
      <c r="E569" s="34" t="s">
        <v>111</v>
      </c>
      <c r="F569" s="34" t="s">
        <v>112</v>
      </c>
      <c r="G569" s="34" t="s">
        <v>108</v>
      </c>
      <c r="H569" s="34" t="s">
        <v>101</v>
      </c>
      <c r="I569" s="34" t="s">
        <v>113</v>
      </c>
      <c r="J569" s="34">
        <v>885</v>
      </c>
      <c r="K569" s="34">
        <v>526.24</v>
      </c>
    </row>
    <row r="570" spans="1:11" ht="69" x14ac:dyDescent="0.3">
      <c r="A570" s="33" t="s">
        <v>96</v>
      </c>
      <c r="B570" s="33">
        <v>2020</v>
      </c>
      <c r="C570" s="33" t="s">
        <v>33</v>
      </c>
      <c r="D570" s="33" t="s">
        <v>109</v>
      </c>
      <c r="E570" s="33" t="s">
        <v>111</v>
      </c>
      <c r="F570" s="33" t="s">
        <v>112</v>
      </c>
      <c r="G570" s="33" t="s">
        <v>108</v>
      </c>
      <c r="H570" s="33" t="s">
        <v>101</v>
      </c>
      <c r="I570" s="33" t="s">
        <v>113</v>
      </c>
      <c r="J570" s="33">
        <v>135</v>
      </c>
      <c r="K570" s="33">
        <v>193.05</v>
      </c>
    </row>
    <row r="571" spans="1:11" ht="69" x14ac:dyDescent="0.3">
      <c r="A571" s="34" t="s">
        <v>105</v>
      </c>
      <c r="B571" s="34">
        <v>2020</v>
      </c>
      <c r="C571" s="34" t="s">
        <v>33</v>
      </c>
      <c r="D571" s="34" t="s">
        <v>109</v>
      </c>
      <c r="E571" s="34" t="s">
        <v>111</v>
      </c>
      <c r="F571" s="34" t="s">
        <v>112</v>
      </c>
      <c r="G571" s="34" t="s">
        <v>108</v>
      </c>
      <c r="H571" s="34" t="s">
        <v>101</v>
      </c>
      <c r="I571" s="34" t="s">
        <v>113</v>
      </c>
      <c r="J571" s="34">
        <v>163</v>
      </c>
      <c r="K571" s="34">
        <v>233.09</v>
      </c>
    </row>
    <row r="572" spans="1:11" ht="69" x14ac:dyDescent="0.3">
      <c r="A572" s="33" t="s">
        <v>103</v>
      </c>
      <c r="B572" s="33">
        <v>2020</v>
      </c>
      <c r="C572" s="33" t="s">
        <v>33</v>
      </c>
      <c r="D572" s="33" t="s">
        <v>109</v>
      </c>
      <c r="E572" s="33" t="s">
        <v>111</v>
      </c>
      <c r="F572" s="33" t="s">
        <v>112</v>
      </c>
      <c r="G572" s="33" t="s">
        <v>108</v>
      </c>
      <c r="H572" s="33" t="s">
        <v>101</v>
      </c>
      <c r="I572" s="33" t="s">
        <v>113</v>
      </c>
      <c r="J572" s="33">
        <v>205</v>
      </c>
      <c r="K572" s="33">
        <v>293.14999999999998</v>
      </c>
    </row>
    <row r="573" spans="1:11" ht="69" x14ac:dyDescent="0.3">
      <c r="A573" s="34" t="s">
        <v>105</v>
      </c>
      <c r="B573" s="34">
        <v>2020</v>
      </c>
      <c r="C573" s="34" t="s">
        <v>33</v>
      </c>
      <c r="D573" s="34" t="s">
        <v>109</v>
      </c>
      <c r="E573" s="34" t="s">
        <v>111</v>
      </c>
      <c r="F573" s="34" t="s">
        <v>112</v>
      </c>
      <c r="G573" s="34" t="s">
        <v>108</v>
      </c>
      <c r="H573" s="34" t="s">
        <v>101</v>
      </c>
      <c r="I573" s="34" t="s">
        <v>113</v>
      </c>
      <c r="J573" s="34">
        <v>133</v>
      </c>
      <c r="K573" s="34">
        <v>190.19</v>
      </c>
    </row>
    <row r="574" spans="1:11" ht="69" x14ac:dyDescent="0.3">
      <c r="A574" s="33" t="s">
        <v>103</v>
      </c>
      <c r="B574" s="33">
        <v>2020</v>
      </c>
      <c r="C574" s="33" t="s">
        <v>33</v>
      </c>
      <c r="D574" s="33" t="s">
        <v>109</v>
      </c>
      <c r="E574" s="33" t="s">
        <v>111</v>
      </c>
      <c r="F574" s="33" t="s">
        <v>112</v>
      </c>
      <c r="G574" s="33" t="s">
        <v>108</v>
      </c>
      <c r="H574" s="33" t="s">
        <v>101</v>
      </c>
      <c r="I574" s="33" t="s">
        <v>113</v>
      </c>
      <c r="J574" s="33">
        <v>821</v>
      </c>
      <c r="K574" s="33">
        <v>1174.03</v>
      </c>
    </row>
    <row r="575" spans="1:11" ht="69" x14ac:dyDescent="0.3">
      <c r="A575" s="34" t="s">
        <v>103</v>
      </c>
      <c r="B575" s="34">
        <v>2020</v>
      </c>
      <c r="C575" s="34" t="s">
        <v>33</v>
      </c>
      <c r="D575" s="34" t="s">
        <v>109</v>
      </c>
      <c r="E575" s="34" t="s">
        <v>111</v>
      </c>
      <c r="F575" s="34" t="s">
        <v>112</v>
      </c>
      <c r="G575" s="34" t="s">
        <v>108</v>
      </c>
      <c r="H575" s="34" t="s">
        <v>101</v>
      </c>
      <c r="I575" s="34" t="s">
        <v>113</v>
      </c>
      <c r="J575" s="34">
        <v>854</v>
      </c>
      <c r="K575" s="34">
        <v>1221.22</v>
      </c>
    </row>
    <row r="576" spans="1:11" ht="69" x14ac:dyDescent="0.3">
      <c r="A576" s="33" t="s">
        <v>105</v>
      </c>
      <c r="B576" s="33">
        <v>2020</v>
      </c>
      <c r="C576" s="33" t="s">
        <v>33</v>
      </c>
      <c r="D576" s="33" t="s">
        <v>109</v>
      </c>
      <c r="E576" s="33" t="s">
        <v>111</v>
      </c>
      <c r="F576" s="33" t="s">
        <v>112</v>
      </c>
      <c r="G576" s="33" t="s">
        <v>108</v>
      </c>
      <c r="H576" s="33" t="s">
        <v>101</v>
      </c>
      <c r="I576" s="33" t="s">
        <v>113</v>
      </c>
      <c r="J576" s="33">
        <v>131</v>
      </c>
      <c r="K576" s="33">
        <v>187.33</v>
      </c>
    </row>
    <row r="577" spans="1:11" ht="69" x14ac:dyDescent="0.3">
      <c r="A577" s="34" t="s">
        <v>96</v>
      </c>
      <c r="B577" s="34">
        <v>2020</v>
      </c>
      <c r="C577" s="34" t="s">
        <v>37</v>
      </c>
      <c r="D577" s="34" t="s">
        <v>109</v>
      </c>
      <c r="E577" s="34" t="s">
        <v>111</v>
      </c>
      <c r="F577" s="34" t="s">
        <v>112</v>
      </c>
      <c r="G577" s="34" t="s">
        <v>108</v>
      </c>
      <c r="H577" s="34" t="s">
        <v>101</v>
      </c>
      <c r="I577" s="34" t="s">
        <v>113</v>
      </c>
      <c r="J577" s="34">
        <v>140</v>
      </c>
      <c r="K577" s="34">
        <v>200.2</v>
      </c>
    </row>
    <row r="578" spans="1:11" ht="69" x14ac:dyDescent="0.3">
      <c r="A578" s="33" t="s">
        <v>96</v>
      </c>
      <c r="B578" s="33">
        <v>2020</v>
      </c>
      <c r="C578" s="33" t="s">
        <v>37</v>
      </c>
      <c r="D578" s="33" t="s">
        <v>109</v>
      </c>
      <c r="E578" s="33" t="s">
        <v>111</v>
      </c>
      <c r="F578" s="33" t="s">
        <v>112</v>
      </c>
      <c r="G578" s="33" t="s">
        <v>108</v>
      </c>
      <c r="H578" s="33" t="s">
        <v>101</v>
      </c>
      <c r="I578" s="33" t="s">
        <v>113</v>
      </c>
      <c r="J578" s="33">
        <v>188</v>
      </c>
      <c r="K578" s="33">
        <v>268.83999999999997</v>
      </c>
    </row>
    <row r="579" spans="1:11" ht="69" x14ac:dyDescent="0.3">
      <c r="A579" s="34" t="s">
        <v>105</v>
      </c>
      <c r="B579" s="34">
        <v>2020</v>
      </c>
      <c r="C579" s="34" t="s">
        <v>37</v>
      </c>
      <c r="D579" s="34" t="s">
        <v>109</v>
      </c>
      <c r="E579" s="34" t="s">
        <v>111</v>
      </c>
      <c r="F579" s="34" t="s">
        <v>112</v>
      </c>
      <c r="G579" s="34" t="s">
        <v>108</v>
      </c>
      <c r="H579" s="34" t="s">
        <v>101</v>
      </c>
      <c r="I579" s="34" t="s">
        <v>113</v>
      </c>
      <c r="J579" s="34">
        <v>356</v>
      </c>
      <c r="K579" s="34">
        <v>509.08</v>
      </c>
    </row>
    <row r="580" spans="1:11" ht="69" x14ac:dyDescent="0.3">
      <c r="A580" s="33" t="s">
        <v>96</v>
      </c>
      <c r="B580" s="33">
        <v>2020</v>
      </c>
      <c r="C580" s="33" t="s">
        <v>37</v>
      </c>
      <c r="D580" s="33" t="s">
        <v>109</v>
      </c>
      <c r="E580" s="33" t="s">
        <v>111</v>
      </c>
      <c r="F580" s="33" t="s">
        <v>112</v>
      </c>
      <c r="G580" s="33" t="s">
        <v>108</v>
      </c>
      <c r="H580" s="33" t="s">
        <v>101</v>
      </c>
      <c r="I580" s="33" t="s">
        <v>113</v>
      </c>
      <c r="J580" s="33">
        <v>184</v>
      </c>
      <c r="K580" s="33">
        <v>263.12</v>
      </c>
    </row>
    <row r="581" spans="1:11" ht="69" x14ac:dyDescent="0.3">
      <c r="A581" s="34" t="s">
        <v>103</v>
      </c>
      <c r="B581" s="34">
        <v>2020</v>
      </c>
      <c r="C581" s="34" t="s">
        <v>37</v>
      </c>
      <c r="D581" s="34" t="s">
        <v>109</v>
      </c>
      <c r="E581" s="34" t="s">
        <v>111</v>
      </c>
      <c r="F581" s="34" t="s">
        <v>112</v>
      </c>
      <c r="G581" s="34" t="s">
        <v>108</v>
      </c>
      <c r="H581" s="34" t="s">
        <v>101</v>
      </c>
      <c r="I581" s="34" t="s">
        <v>113</v>
      </c>
      <c r="J581" s="34">
        <v>358</v>
      </c>
      <c r="K581" s="34">
        <v>511.94</v>
      </c>
    </row>
    <row r="582" spans="1:11" ht="69" x14ac:dyDescent="0.3">
      <c r="A582" s="33" t="s">
        <v>107</v>
      </c>
      <c r="B582" s="33">
        <v>2020</v>
      </c>
      <c r="C582" s="33" t="s">
        <v>37</v>
      </c>
      <c r="D582" s="33" t="s">
        <v>109</v>
      </c>
      <c r="E582" s="33" t="s">
        <v>111</v>
      </c>
      <c r="F582" s="33" t="s">
        <v>112</v>
      </c>
      <c r="G582" s="33" t="s">
        <v>108</v>
      </c>
      <c r="H582" s="33" t="s">
        <v>101</v>
      </c>
      <c r="I582" s="33" t="s">
        <v>113</v>
      </c>
      <c r="J582" s="33">
        <v>816</v>
      </c>
      <c r="K582" s="33">
        <v>1166.8800000000001</v>
      </c>
    </row>
    <row r="583" spans="1:11" ht="69" x14ac:dyDescent="0.3">
      <c r="A583" s="34" t="s">
        <v>105</v>
      </c>
      <c r="B583" s="34">
        <v>2020</v>
      </c>
      <c r="C583" s="34" t="s">
        <v>37</v>
      </c>
      <c r="D583" s="34" t="s">
        <v>109</v>
      </c>
      <c r="E583" s="34" t="s">
        <v>111</v>
      </c>
      <c r="F583" s="34" t="s">
        <v>112</v>
      </c>
      <c r="G583" s="34" t="s">
        <v>108</v>
      </c>
      <c r="H583" s="34" t="s">
        <v>101</v>
      </c>
      <c r="I583" s="34" t="s">
        <v>113</v>
      </c>
      <c r="J583" s="34">
        <v>849</v>
      </c>
      <c r="K583" s="34">
        <v>1214.07</v>
      </c>
    </row>
    <row r="584" spans="1:11" ht="69" x14ac:dyDescent="0.3">
      <c r="A584" s="33" t="s">
        <v>96</v>
      </c>
      <c r="B584" s="33">
        <v>2020</v>
      </c>
      <c r="C584" s="33" t="s">
        <v>37</v>
      </c>
      <c r="D584" s="33" t="s">
        <v>109</v>
      </c>
      <c r="E584" s="33" t="s">
        <v>111</v>
      </c>
      <c r="F584" s="33" t="s">
        <v>112</v>
      </c>
      <c r="G584" s="33" t="s">
        <v>108</v>
      </c>
      <c r="H584" s="33" t="s">
        <v>101</v>
      </c>
      <c r="I584" s="33" t="s">
        <v>113</v>
      </c>
      <c r="J584" s="33">
        <v>902</v>
      </c>
      <c r="K584" s="33">
        <v>1289.8599999999999</v>
      </c>
    </row>
    <row r="585" spans="1:11" ht="69" x14ac:dyDescent="0.3">
      <c r="A585" s="34" t="s">
        <v>96</v>
      </c>
      <c r="B585" s="34">
        <v>2020</v>
      </c>
      <c r="C585" s="34" t="s">
        <v>37</v>
      </c>
      <c r="D585" s="34" t="s">
        <v>109</v>
      </c>
      <c r="E585" s="34" t="s">
        <v>111</v>
      </c>
      <c r="F585" s="34" t="s">
        <v>112</v>
      </c>
      <c r="G585" s="34" t="s">
        <v>108</v>
      </c>
      <c r="H585" s="34" t="s">
        <v>101</v>
      </c>
      <c r="I585" s="34" t="s">
        <v>113</v>
      </c>
      <c r="J585" s="34">
        <v>855</v>
      </c>
      <c r="K585" s="34">
        <v>526.24</v>
      </c>
    </row>
    <row r="586" spans="1:11" ht="69" x14ac:dyDescent="0.3">
      <c r="A586" s="33" t="s">
        <v>107</v>
      </c>
      <c r="B586" s="33">
        <v>2020</v>
      </c>
      <c r="C586" s="33" t="s">
        <v>37</v>
      </c>
      <c r="D586" s="33" t="s">
        <v>109</v>
      </c>
      <c r="E586" s="33" t="s">
        <v>111</v>
      </c>
      <c r="F586" s="33" t="s">
        <v>112</v>
      </c>
      <c r="G586" s="33" t="s">
        <v>108</v>
      </c>
      <c r="H586" s="33" t="s">
        <v>101</v>
      </c>
      <c r="I586" s="33" t="s">
        <v>113</v>
      </c>
      <c r="J586" s="33">
        <v>357</v>
      </c>
      <c r="K586" s="33">
        <v>510.51</v>
      </c>
    </row>
    <row r="587" spans="1:11" ht="69" x14ac:dyDescent="0.3">
      <c r="A587" s="34" t="s">
        <v>103</v>
      </c>
      <c r="B587" s="34">
        <v>2020</v>
      </c>
      <c r="C587" s="34" t="s">
        <v>37</v>
      </c>
      <c r="D587" s="34" t="s">
        <v>109</v>
      </c>
      <c r="E587" s="34" t="s">
        <v>111</v>
      </c>
      <c r="F587" s="34" t="s">
        <v>112</v>
      </c>
      <c r="G587" s="34" t="s">
        <v>108</v>
      </c>
      <c r="H587" s="34" t="s">
        <v>101</v>
      </c>
      <c r="I587" s="34" t="s">
        <v>113</v>
      </c>
      <c r="J587" s="34">
        <v>139</v>
      </c>
      <c r="K587" s="34">
        <v>198.77</v>
      </c>
    </row>
    <row r="588" spans="1:11" ht="69" x14ac:dyDescent="0.3">
      <c r="A588" s="33" t="s">
        <v>106</v>
      </c>
      <c r="B588" s="33">
        <v>2020</v>
      </c>
      <c r="C588" s="33" t="s">
        <v>37</v>
      </c>
      <c r="D588" s="33" t="s">
        <v>109</v>
      </c>
      <c r="E588" s="33" t="s">
        <v>111</v>
      </c>
      <c r="F588" s="33" t="s">
        <v>112</v>
      </c>
      <c r="G588" s="33" t="s">
        <v>108</v>
      </c>
      <c r="H588" s="33" t="s">
        <v>101</v>
      </c>
      <c r="I588" s="33" t="s">
        <v>113</v>
      </c>
      <c r="J588" s="33">
        <v>187</v>
      </c>
      <c r="K588" s="33">
        <v>267.41000000000003</v>
      </c>
    </row>
    <row r="589" spans="1:11" ht="69" x14ac:dyDescent="0.3">
      <c r="A589" s="34" t="s">
        <v>105</v>
      </c>
      <c r="B589" s="34">
        <v>2020</v>
      </c>
      <c r="C589" s="34" t="s">
        <v>37</v>
      </c>
      <c r="D589" s="34" t="s">
        <v>109</v>
      </c>
      <c r="E589" s="34" t="s">
        <v>111</v>
      </c>
      <c r="F589" s="34" t="s">
        <v>112</v>
      </c>
      <c r="G589" s="34" t="s">
        <v>108</v>
      </c>
      <c r="H589" s="34" t="s">
        <v>101</v>
      </c>
      <c r="I589" s="34" t="s">
        <v>113</v>
      </c>
      <c r="J589" s="34">
        <v>825</v>
      </c>
      <c r="K589" s="34">
        <v>1179.75</v>
      </c>
    </row>
    <row r="590" spans="1:11" ht="69" x14ac:dyDescent="0.3">
      <c r="A590" s="33" t="s">
        <v>103</v>
      </c>
      <c r="B590" s="33">
        <v>2020</v>
      </c>
      <c r="C590" s="33" t="s">
        <v>37</v>
      </c>
      <c r="D590" s="33" t="s">
        <v>109</v>
      </c>
      <c r="E590" s="33" t="s">
        <v>111</v>
      </c>
      <c r="F590" s="33" t="s">
        <v>112</v>
      </c>
      <c r="G590" s="33" t="s">
        <v>108</v>
      </c>
      <c r="H590" s="33" t="s">
        <v>101</v>
      </c>
      <c r="I590" s="33" t="s">
        <v>113</v>
      </c>
      <c r="J590" s="33">
        <v>858</v>
      </c>
      <c r="K590" s="33">
        <v>1226.94</v>
      </c>
    </row>
    <row r="591" spans="1:11" ht="69" x14ac:dyDescent="0.3">
      <c r="A591" s="34" t="s">
        <v>96</v>
      </c>
      <c r="B591" s="34">
        <v>2020</v>
      </c>
      <c r="C591" s="34" t="s">
        <v>37</v>
      </c>
      <c r="D591" s="34" t="s">
        <v>109</v>
      </c>
      <c r="E591" s="34" t="s">
        <v>111</v>
      </c>
      <c r="F591" s="34" t="s">
        <v>112</v>
      </c>
      <c r="G591" s="34" t="s">
        <v>108</v>
      </c>
      <c r="H591" s="34" t="s">
        <v>101</v>
      </c>
      <c r="I591" s="34" t="s">
        <v>113</v>
      </c>
      <c r="J591" s="34">
        <v>359</v>
      </c>
      <c r="K591" s="34">
        <v>513.37</v>
      </c>
    </row>
    <row r="592" spans="1:11" ht="69" x14ac:dyDescent="0.3">
      <c r="A592" s="33" t="s">
        <v>107</v>
      </c>
      <c r="B592" s="33">
        <v>2020</v>
      </c>
      <c r="C592" s="33" t="s">
        <v>41</v>
      </c>
      <c r="D592" s="33" t="s">
        <v>109</v>
      </c>
      <c r="E592" s="33" t="s">
        <v>111</v>
      </c>
      <c r="F592" s="33" t="s">
        <v>112</v>
      </c>
      <c r="G592" s="33" t="s">
        <v>108</v>
      </c>
      <c r="H592" s="33" t="s">
        <v>101</v>
      </c>
      <c r="I592" s="33" t="s">
        <v>113</v>
      </c>
      <c r="J592" s="33">
        <v>362</v>
      </c>
      <c r="K592" s="33">
        <v>517.66</v>
      </c>
    </row>
    <row r="593" spans="1:11" ht="69" x14ac:dyDescent="0.3">
      <c r="A593" s="34" t="s">
        <v>105</v>
      </c>
      <c r="B593" s="34">
        <v>2020</v>
      </c>
      <c r="C593" s="34" t="s">
        <v>41</v>
      </c>
      <c r="D593" s="34" t="s">
        <v>109</v>
      </c>
      <c r="E593" s="34" t="s">
        <v>111</v>
      </c>
      <c r="F593" s="34" t="s">
        <v>112</v>
      </c>
      <c r="G593" s="34" t="s">
        <v>108</v>
      </c>
      <c r="H593" s="34" t="s">
        <v>101</v>
      </c>
      <c r="I593" s="34" t="s">
        <v>113</v>
      </c>
      <c r="J593" s="34">
        <v>164</v>
      </c>
      <c r="K593" s="34">
        <v>234.52</v>
      </c>
    </row>
    <row r="594" spans="1:11" ht="69" x14ac:dyDescent="0.3">
      <c r="A594" s="33" t="s">
        <v>103</v>
      </c>
      <c r="B594" s="33">
        <v>2020</v>
      </c>
      <c r="C594" s="33" t="s">
        <v>41</v>
      </c>
      <c r="D594" s="33" t="s">
        <v>109</v>
      </c>
      <c r="E594" s="33" t="s">
        <v>111</v>
      </c>
      <c r="F594" s="33" t="s">
        <v>112</v>
      </c>
      <c r="G594" s="33" t="s">
        <v>108</v>
      </c>
      <c r="H594" s="33" t="s">
        <v>101</v>
      </c>
      <c r="I594" s="33" t="s">
        <v>113</v>
      </c>
      <c r="J594" s="33">
        <v>338</v>
      </c>
      <c r="K594" s="33">
        <v>483.34</v>
      </c>
    </row>
    <row r="595" spans="1:11" ht="69" x14ac:dyDescent="0.3">
      <c r="A595" s="34" t="s">
        <v>106</v>
      </c>
      <c r="B595" s="34">
        <v>2020</v>
      </c>
      <c r="C595" s="34" t="s">
        <v>41</v>
      </c>
      <c r="D595" s="34" t="s">
        <v>109</v>
      </c>
      <c r="E595" s="34" t="s">
        <v>111</v>
      </c>
      <c r="F595" s="34" t="s">
        <v>112</v>
      </c>
      <c r="G595" s="34" t="s">
        <v>108</v>
      </c>
      <c r="H595" s="34" t="s">
        <v>101</v>
      </c>
      <c r="I595" s="34" t="s">
        <v>113</v>
      </c>
      <c r="J595" s="34">
        <v>364</v>
      </c>
      <c r="K595" s="34">
        <v>520.52</v>
      </c>
    </row>
    <row r="596" spans="1:11" ht="69" x14ac:dyDescent="0.3">
      <c r="A596" s="33" t="s">
        <v>96</v>
      </c>
      <c r="B596" s="33">
        <v>2020</v>
      </c>
      <c r="C596" s="33" t="s">
        <v>41</v>
      </c>
      <c r="D596" s="33" t="s">
        <v>109</v>
      </c>
      <c r="E596" s="33" t="s">
        <v>111</v>
      </c>
      <c r="F596" s="33" t="s">
        <v>112</v>
      </c>
      <c r="G596" s="33" t="s">
        <v>108</v>
      </c>
      <c r="H596" s="33" t="s">
        <v>101</v>
      </c>
      <c r="I596" s="33" t="s">
        <v>113</v>
      </c>
      <c r="J596" s="33">
        <v>166</v>
      </c>
      <c r="K596" s="33">
        <v>237.38</v>
      </c>
    </row>
    <row r="597" spans="1:11" ht="69" x14ac:dyDescent="0.3">
      <c r="A597" s="34" t="s">
        <v>96</v>
      </c>
      <c r="B597" s="34">
        <v>2020</v>
      </c>
      <c r="C597" s="34" t="s">
        <v>41</v>
      </c>
      <c r="D597" s="34" t="s">
        <v>109</v>
      </c>
      <c r="E597" s="34" t="s">
        <v>111</v>
      </c>
      <c r="F597" s="34" t="s">
        <v>112</v>
      </c>
      <c r="G597" s="34" t="s">
        <v>108</v>
      </c>
      <c r="H597" s="34" t="s">
        <v>101</v>
      </c>
      <c r="I597" s="34" t="s">
        <v>113</v>
      </c>
      <c r="J597" s="34">
        <v>819</v>
      </c>
      <c r="K597" s="34">
        <v>1171.17</v>
      </c>
    </row>
    <row r="598" spans="1:11" ht="69" x14ac:dyDescent="0.3">
      <c r="A598" s="33" t="s">
        <v>96</v>
      </c>
      <c r="B598" s="33">
        <v>2020</v>
      </c>
      <c r="C598" s="33" t="s">
        <v>41</v>
      </c>
      <c r="D598" s="33" t="s">
        <v>109</v>
      </c>
      <c r="E598" s="33" t="s">
        <v>111</v>
      </c>
      <c r="F598" s="33" t="s">
        <v>112</v>
      </c>
      <c r="G598" s="33" t="s">
        <v>108</v>
      </c>
      <c r="H598" s="33" t="s">
        <v>101</v>
      </c>
      <c r="I598" s="33" t="s">
        <v>113</v>
      </c>
      <c r="J598" s="33">
        <v>853</v>
      </c>
      <c r="K598" s="33">
        <v>1219.79</v>
      </c>
    </row>
    <row r="599" spans="1:11" ht="69" x14ac:dyDescent="0.3">
      <c r="A599" s="34" t="s">
        <v>106</v>
      </c>
      <c r="B599" s="34">
        <v>2020</v>
      </c>
      <c r="C599" s="34" t="s">
        <v>41</v>
      </c>
      <c r="D599" s="34" t="s">
        <v>109</v>
      </c>
      <c r="E599" s="34" t="s">
        <v>111</v>
      </c>
      <c r="F599" s="34" t="s">
        <v>112</v>
      </c>
      <c r="G599" s="34" t="s">
        <v>108</v>
      </c>
      <c r="H599" s="34" t="s">
        <v>101</v>
      </c>
      <c r="I599" s="34" t="s">
        <v>113</v>
      </c>
      <c r="J599" s="34">
        <v>906</v>
      </c>
      <c r="K599" s="34">
        <v>1295.58</v>
      </c>
    </row>
    <row r="600" spans="1:11" ht="69" x14ac:dyDescent="0.3">
      <c r="A600" s="33" t="s">
        <v>106</v>
      </c>
      <c r="B600" s="33">
        <v>2020</v>
      </c>
      <c r="C600" s="33" t="s">
        <v>41</v>
      </c>
      <c r="D600" s="33" t="s">
        <v>109</v>
      </c>
      <c r="E600" s="33" t="s">
        <v>111</v>
      </c>
      <c r="F600" s="33" t="s">
        <v>112</v>
      </c>
      <c r="G600" s="33" t="s">
        <v>108</v>
      </c>
      <c r="H600" s="33" t="s">
        <v>101</v>
      </c>
      <c r="I600" s="33" t="s">
        <v>113</v>
      </c>
      <c r="J600" s="33">
        <v>859</v>
      </c>
      <c r="K600" s="33">
        <v>526.24</v>
      </c>
    </row>
    <row r="601" spans="1:11" ht="69" x14ac:dyDescent="0.3">
      <c r="A601" s="34" t="s">
        <v>96</v>
      </c>
      <c r="B601" s="34">
        <v>2020</v>
      </c>
      <c r="C601" s="34" t="s">
        <v>41</v>
      </c>
      <c r="D601" s="34" t="s">
        <v>109</v>
      </c>
      <c r="E601" s="34" t="s">
        <v>111</v>
      </c>
      <c r="F601" s="34" t="s">
        <v>112</v>
      </c>
      <c r="G601" s="34" t="s">
        <v>108</v>
      </c>
      <c r="H601" s="34" t="s">
        <v>101</v>
      </c>
      <c r="I601" s="34" t="s">
        <v>113</v>
      </c>
      <c r="J601" s="34">
        <v>165</v>
      </c>
      <c r="K601" s="34">
        <v>526.24</v>
      </c>
    </row>
    <row r="602" spans="1:11" ht="69" x14ac:dyDescent="0.3">
      <c r="A602" s="33" t="s">
        <v>96</v>
      </c>
      <c r="B602" s="33">
        <v>2020</v>
      </c>
      <c r="C602" s="33" t="s">
        <v>41</v>
      </c>
      <c r="D602" s="33" t="s">
        <v>109</v>
      </c>
      <c r="E602" s="33" t="s">
        <v>111</v>
      </c>
      <c r="F602" s="33" t="s">
        <v>112</v>
      </c>
      <c r="G602" s="33" t="s">
        <v>108</v>
      </c>
      <c r="H602" s="33" t="s">
        <v>101</v>
      </c>
      <c r="I602" s="33" t="s">
        <v>113</v>
      </c>
      <c r="J602" s="33">
        <v>339</v>
      </c>
      <c r="K602" s="33">
        <v>484.77</v>
      </c>
    </row>
    <row r="603" spans="1:11" ht="69" x14ac:dyDescent="0.3">
      <c r="A603" s="34" t="s">
        <v>105</v>
      </c>
      <c r="B603" s="34">
        <v>2020</v>
      </c>
      <c r="C603" s="34" t="s">
        <v>41</v>
      </c>
      <c r="D603" s="34" t="s">
        <v>109</v>
      </c>
      <c r="E603" s="34" t="s">
        <v>111</v>
      </c>
      <c r="F603" s="34" t="s">
        <v>112</v>
      </c>
      <c r="G603" s="34" t="s">
        <v>108</v>
      </c>
      <c r="H603" s="34" t="s">
        <v>101</v>
      </c>
      <c r="I603" s="34" t="s">
        <v>113</v>
      </c>
      <c r="J603" s="34">
        <v>163</v>
      </c>
      <c r="K603" s="34">
        <v>233.09</v>
      </c>
    </row>
    <row r="604" spans="1:11" ht="69" x14ac:dyDescent="0.3">
      <c r="A604" s="33" t="s">
        <v>106</v>
      </c>
      <c r="B604" s="33">
        <v>2020</v>
      </c>
      <c r="C604" s="33" t="s">
        <v>41</v>
      </c>
      <c r="D604" s="33" t="s">
        <v>109</v>
      </c>
      <c r="E604" s="33" t="s">
        <v>111</v>
      </c>
      <c r="F604" s="33" t="s">
        <v>112</v>
      </c>
      <c r="G604" s="33" t="s">
        <v>108</v>
      </c>
      <c r="H604" s="33" t="s">
        <v>101</v>
      </c>
      <c r="I604" s="33" t="s">
        <v>113</v>
      </c>
      <c r="J604" s="33">
        <v>337</v>
      </c>
      <c r="K604" s="33">
        <v>481.91</v>
      </c>
    </row>
    <row r="605" spans="1:11" ht="69" x14ac:dyDescent="0.3">
      <c r="A605" s="34" t="s">
        <v>103</v>
      </c>
      <c r="B605" s="34">
        <v>2020</v>
      </c>
      <c r="C605" s="34" t="s">
        <v>41</v>
      </c>
      <c r="D605" s="34" t="s">
        <v>109</v>
      </c>
      <c r="E605" s="34" t="s">
        <v>111</v>
      </c>
      <c r="F605" s="34" t="s">
        <v>112</v>
      </c>
      <c r="G605" s="34" t="s">
        <v>108</v>
      </c>
      <c r="H605" s="34" t="s">
        <v>101</v>
      </c>
      <c r="I605" s="34" t="s">
        <v>113</v>
      </c>
      <c r="J605" s="34">
        <v>828</v>
      </c>
      <c r="K605" s="34">
        <v>1184.04</v>
      </c>
    </row>
    <row r="606" spans="1:11" ht="69" x14ac:dyDescent="0.3">
      <c r="A606" s="33" t="s">
        <v>103</v>
      </c>
      <c r="B606" s="33">
        <v>2020</v>
      </c>
      <c r="C606" s="33" t="s">
        <v>41</v>
      </c>
      <c r="D606" s="33" t="s">
        <v>109</v>
      </c>
      <c r="E606" s="33" t="s">
        <v>111</v>
      </c>
      <c r="F606" s="33" t="s">
        <v>112</v>
      </c>
      <c r="G606" s="33" t="s">
        <v>108</v>
      </c>
      <c r="H606" s="33" t="s">
        <v>101</v>
      </c>
      <c r="I606" s="33" t="s">
        <v>113</v>
      </c>
      <c r="J606" s="33">
        <v>861</v>
      </c>
      <c r="K606" s="33">
        <v>1231.23</v>
      </c>
    </row>
    <row r="607" spans="1:11" ht="69" x14ac:dyDescent="0.3">
      <c r="A607" s="34" t="s">
        <v>107</v>
      </c>
      <c r="B607" s="34">
        <v>2020</v>
      </c>
      <c r="C607" s="34" t="s">
        <v>41</v>
      </c>
      <c r="D607" s="34" t="s">
        <v>109</v>
      </c>
      <c r="E607" s="34" t="s">
        <v>111</v>
      </c>
      <c r="F607" s="34" t="s">
        <v>112</v>
      </c>
      <c r="G607" s="34" t="s">
        <v>108</v>
      </c>
      <c r="H607" s="34" t="s">
        <v>101</v>
      </c>
      <c r="I607" s="34" t="s">
        <v>113</v>
      </c>
      <c r="J607" s="34">
        <v>335</v>
      </c>
      <c r="K607" s="34">
        <v>479.05</v>
      </c>
    </row>
    <row r="608" spans="1:11" ht="69" x14ac:dyDescent="0.3">
      <c r="A608" s="33" t="s">
        <v>96</v>
      </c>
      <c r="B608" s="33">
        <v>2020</v>
      </c>
      <c r="C608" s="33" t="s">
        <v>30</v>
      </c>
      <c r="D608" s="33" t="s">
        <v>109</v>
      </c>
      <c r="E608" s="33" t="s">
        <v>111</v>
      </c>
      <c r="F608" s="33" t="s">
        <v>112</v>
      </c>
      <c r="G608" s="33" t="s">
        <v>108</v>
      </c>
      <c r="H608" s="33" t="s">
        <v>101</v>
      </c>
      <c r="I608" s="33" t="s">
        <v>113</v>
      </c>
      <c r="J608" s="33">
        <v>170</v>
      </c>
      <c r="K608" s="33">
        <v>243.1</v>
      </c>
    </row>
    <row r="609" spans="1:11" ht="69" x14ac:dyDescent="0.3">
      <c r="A609" s="34" t="s">
        <v>105</v>
      </c>
      <c r="B609" s="34">
        <v>2020</v>
      </c>
      <c r="C609" s="34" t="s">
        <v>30</v>
      </c>
      <c r="D609" s="34" t="s">
        <v>109</v>
      </c>
      <c r="E609" s="34" t="s">
        <v>111</v>
      </c>
      <c r="F609" s="34" t="s">
        <v>112</v>
      </c>
      <c r="G609" s="34" t="s">
        <v>108</v>
      </c>
      <c r="H609" s="34" t="s">
        <v>101</v>
      </c>
      <c r="I609" s="34" t="s">
        <v>113</v>
      </c>
      <c r="J609" s="34">
        <v>218</v>
      </c>
      <c r="K609" s="34">
        <v>311.74</v>
      </c>
    </row>
    <row r="610" spans="1:11" ht="69" x14ac:dyDescent="0.3">
      <c r="A610" s="33" t="s">
        <v>103</v>
      </c>
      <c r="B610" s="33">
        <v>2020</v>
      </c>
      <c r="C610" s="33" t="s">
        <v>30</v>
      </c>
      <c r="D610" s="33" t="s">
        <v>109</v>
      </c>
      <c r="E610" s="33" t="s">
        <v>111</v>
      </c>
      <c r="F610" s="33" t="s">
        <v>112</v>
      </c>
      <c r="G610" s="33" t="s">
        <v>108</v>
      </c>
      <c r="H610" s="33" t="s">
        <v>101</v>
      </c>
      <c r="I610" s="33" t="s">
        <v>113</v>
      </c>
      <c r="J610" s="33">
        <v>146</v>
      </c>
      <c r="K610" s="33">
        <v>208.78</v>
      </c>
    </row>
    <row r="611" spans="1:11" ht="69" x14ac:dyDescent="0.3">
      <c r="A611" s="34" t="s">
        <v>105</v>
      </c>
      <c r="B611" s="34">
        <v>2020</v>
      </c>
      <c r="C611" s="34" t="s">
        <v>30</v>
      </c>
      <c r="D611" s="34" t="s">
        <v>109</v>
      </c>
      <c r="E611" s="34" t="s">
        <v>111</v>
      </c>
      <c r="F611" s="34" t="s">
        <v>112</v>
      </c>
      <c r="G611" s="34" t="s">
        <v>108</v>
      </c>
      <c r="H611" s="34" t="s">
        <v>101</v>
      </c>
      <c r="I611" s="34" t="s">
        <v>113</v>
      </c>
      <c r="J611" s="34">
        <v>172</v>
      </c>
      <c r="K611" s="34">
        <v>245.96</v>
      </c>
    </row>
    <row r="612" spans="1:11" ht="69" x14ac:dyDescent="0.3">
      <c r="A612" s="33" t="s">
        <v>106</v>
      </c>
      <c r="B612" s="33">
        <v>2020</v>
      </c>
      <c r="C612" s="33" t="s">
        <v>30</v>
      </c>
      <c r="D612" s="33" t="s">
        <v>109</v>
      </c>
      <c r="E612" s="33" t="s">
        <v>111</v>
      </c>
      <c r="F612" s="33" t="s">
        <v>112</v>
      </c>
      <c r="G612" s="33" t="s">
        <v>108</v>
      </c>
      <c r="H612" s="33" t="s">
        <v>101</v>
      </c>
      <c r="I612" s="33" t="s">
        <v>113</v>
      </c>
      <c r="J612" s="33">
        <v>220</v>
      </c>
      <c r="K612" s="33">
        <v>314.60000000000002</v>
      </c>
    </row>
    <row r="613" spans="1:11" ht="69" x14ac:dyDescent="0.3">
      <c r="A613" s="34" t="s">
        <v>96</v>
      </c>
      <c r="B613" s="34">
        <v>2020</v>
      </c>
      <c r="C613" s="34" t="s">
        <v>30</v>
      </c>
      <c r="D613" s="34" t="s">
        <v>109</v>
      </c>
      <c r="E613" s="34" t="s">
        <v>111</v>
      </c>
      <c r="F613" s="34" t="s">
        <v>112</v>
      </c>
      <c r="G613" s="34" t="s">
        <v>108</v>
      </c>
      <c r="H613" s="34" t="s">
        <v>101</v>
      </c>
      <c r="I613" s="34" t="s">
        <v>113</v>
      </c>
      <c r="J613" s="34">
        <v>142</v>
      </c>
      <c r="K613" s="34">
        <v>203.06</v>
      </c>
    </row>
    <row r="614" spans="1:11" ht="69" x14ac:dyDescent="0.3">
      <c r="A614" s="33" t="s">
        <v>96</v>
      </c>
      <c r="B614" s="33">
        <v>2020</v>
      </c>
      <c r="C614" s="33" t="s">
        <v>30</v>
      </c>
      <c r="D614" s="33" t="s">
        <v>109</v>
      </c>
      <c r="E614" s="33" t="s">
        <v>111</v>
      </c>
      <c r="F614" s="33" t="s">
        <v>112</v>
      </c>
      <c r="G614" s="33" t="s">
        <v>108</v>
      </c>
      <c r="H614" s="33" t="s">
        <v>101</v>
      </c>
      <c r="I614" s="33" t="s">
        <v>113</v>
      </c>
      <c r="J614" s="33">
        <v>844</v>
      </c>
      <c r="K614" s="33">
        <v>1206.92</v>
      </c>
    </row>
    <row r="615" spans="1:11" ht="69" x14ac:dyDescent="0.3">
      <c r="A615" s="34" t="s">
        <v>96</v>
      </c>
      <c r="B615" s="34">
        <v>2020</v>
      </c>
      <c r="C615" s="34" t="s">
        <v>30</v>
      </c>
      <c r="D615" s="34" t="s">
        <v>109</v>
      </c>
      <c r="E615" s="34" t="s">
        <v>111</v>
      </c>
      <c r="F615" s="34" t="s">
        <v>112</v>
      </c>
      <c r="G615" s="34" t="s">
        <v>108</v>
      </c>
      <c r="H615" s="34" t="s">
        <v>101</v>
      </c>
      <c r="I615" s="34" t="s">
        <v>113</v>
      </c>
      <c r="J615" s="34">
        <v>897</v>
      </c>
      <c r="K615" s="34">
        <v>1282.71</v>
      </c>
    </row>
    <row r="616" spans="1:11" ht="69" x14ac:dyDescent="0.3">
      <c r="A616" s="33" t="s">
        <v>96</v>
      </c>
      <c r="B616" s="33">
        <v>2020</v>
      </c>
      <c r="C616" s="33" t="s">
        <v>30</v>
      </c>
      <c r="D616" s="33" t="s">
        <v>109</v>
      </c>
      <c r="E616" s="33" t="s">
        <v>111</v>
      </c>
      <c r="F616" s="33" t="s">
        <v>112</v>
      </c>
      <c r="G616" s="33" t="s">
        <v>108</v>
      </c>
      <c r="H616" s="33" t="s">
        <v>101</v>
      </c>
      <c r="I616" s="33" t="s">
        <v>113</v>
      </c>
      <c r="J616" s="33">
        <v>850</v>
      </c>
      <c r="K616" s="33">
        <v>526.24</v>
      </c>
    </row>
    <row r="617" spans="1:11" ht="69" x14ac:dyDescent="0.3">
      <c r="A617" s="34" t="s">
        <v>103</v>
      </c>
      <c r="B617" s="34">
        <v>2020</v>
      </c>
      <c r="C617" s="34" t="s">
        <v>30</v>
      </c>
      <c r="D617" s="34" t="s">
        <v>109</v>
      </c>
      <c r="E617" s="34" t="s">
        <v>111</v>
      </c>
      <c r="F617" s="34" t="s">
        <v>112</v>
      </c>
      <c r="G617" s="34" t="s">
        <v>108</v>
      </c>
      <c r="H617" s="34" t="s">
        <v>101</v>
      </c>
      <c r="I617" s="34" t="s">
        <v>113</v>
      </c>
      <c r="J617" s="34">
        <v>883</v>
      </c>
      <c r="K617" s="34">
        <v>526.24</v>
      </c>
    </row>
    <row r="618" spans="1:11" ht="69" x14ac:dyDescent="0.3">
      <c r="A618" s="33" t="s">
        <v>96</v>
      </c>
      <c r="B618" s="33">
        <v>2020</v>
      </c>
      <c r="C618" s="33" t="s">
        <v>30</v>
      </c>
      <c r="D618" s="33" t="s">
        <v>109</v>
      </c>
      <c r="E618" s="33" t="s">
        <v>111</v>
      </c>
      <c r="F618" s="33" t="s">
        <v>112</v>
      </c>
      <c r="G618" s="33" t="s">
        <v>108</v>
      </c>
      <c r="H618" s="33" t="s">
        <v>101</v>
      </c>
      <c r="I618" s="33" t="s">
        <v>113</v>
      </c>
      <c r="J618" s="33">
        <v>169</v>
      </c>
      <c r="K618" s="33">
        <v>241.67</v>
      </c>
    </row>
    <row r="619" spans="1:11" ht="69" x14ac:dyDescent="0.3">
      <c r="A619" s="34" t="s">
        <v>103</v>
      </c>
      <c r="B619" s="34">
        <v>2020</v>
      </c>
      <c r="C619" s="34" t="s">
        <v>30</v>
      </c>
      <c r="D619" s="34" t="s">
        <v>109</v>
      </c>
      <c r="E619" s="34" t="s">
        <v>111</v>
      </c>
      <c r="F619" s="34" t="s">
        <v>112</v>
      </c>
      <c r="G619" s="34" t="s">
        <v>108</v>
      </c>
      <c r="H619" s="34" t="s">
        <v>101</v>
      </c>
      <c r="I619" s="34" t="s">
        <v>113</v>
      </c>
      <c r="J619" s="34">
        <v>217</v>
      </c>
      <c r="K619" s="34">
        <v>310.31</v>
      </c>
    </row>
    <row r="620" spans="1:11" ht="69" x14ac:dyDescent="0.3">
      <c r="A620" s="33" t="s">
        <v>105</v>
      </c>
      <c r="B620" s="33">
        <v>2020</v>
      </c>
      <c r="C620" s="33" t="s">
        <v>30</v>
      </c>
      <c r="D620" s="33" t="s">
        <v>109</v>
      </c>
      <c r="E620" s="33" t="s">
        <v>111</v>
      </c>
      <c r="F620" s="33" t="s">
        <v>112</v>
      </c>
      <c r="G620" s="33" t="s">
        <v>108</v>
      </c>
      <c r="H620" s="33" t="s">
        <v>101</v>
      </c>
      <c r="I620" s="33" t="s">
        <v>113</v>
      </c>
      <c r="J620" s="33">
        <v>145</v>
      </c>
      <c r="K620" s="33">
        <v>207.35</v>
      </c>
    </row>
    <row r="621" spans="1:11" ht="69" x14ac:dyDescent="0.3">
      <c r="A621" s="34" t="s">
        <v>103</v>
      </c>
      <c r="B621" s="34">
        <v>2020</v>
      </c>
      <c r="C621" s="34" t="s">
        <v>30</v>
      </c>
      <c r="D621" s="34" t="s">
        <v>109</v>
      </c>
      <c r="E621" s="34" t="s">
        <v>111</v>
      </c>
      <c r="F621" s="34" t="s">
        <v>112</v>
      </c>
      <c r="G621" s="34" t="s">
        <v>108</v>
      </c>
      <c r="H621" s="34" t="s">
        <v>101</v>
      </c>
      <c r="I621" s="34" t="s">
        <v>113</v>
      </c>
      <c r="J621" s="34">
        <v>819</v>
      </c>
      <c r="K621" s="34">
        <v>1171.17</v>
      </c>
    </row>
    <row r="622" spans="1:11" ht="69" x14ac:dyDescent="0.3">
      <c r="A622" s="33" t="s">
        <v>96</v>
      </c>
      <c r="B622" s="33">
        <v>2020</v>
      </c>
      <c r="C622" s="33" t="s">
        <v>30</v>
      </c>
      <c r="D622" s="33" t="s">
        <v>109</v>
      </c>
      <c r="E622" s="33" t="s">
        <v>111</v>
      </c>
      <c r="F622" s="33" t="s">
        <v>112</v>
      </c>
      <c r="G622" s="33" t="s">
        <v>108</v>
      </c>
      <c r="H622" s="33" t="s">
        <v>101</v>
      </c>
      <c r="I622" s="33" t="s">
        <v>113</v>
      </c>
      <c r="J622" s="33">
        <v>143</v>
      </c>
      <c r="K622" s="33">
        <v>204.49</v>
      </c>
    </row>
    <row r="623" spans="1:11" ht="69" x14ac:dyDescent="0.3">
      <c r="A623" s="34" t="s">
        <v>107</v>
      </c>
      <c r="B623" s="34">
        <v>2020</v>
      </c>
      <c r="C623" s="34" t="s">
        <v>8</v>
      </c>
      <c r="D623" s="34" t="s">
        <v>109</v>
      </c>
      <c r="E623" s="34" t="s">
        <v>111</v>
      </c>
      <c r="F623" s="34" t="s">
        <v>112</v>
      </c>
      <c r="G623" s="34" t="s">
        <v>108</v>
      </c>
      <c r="H623" s="34" t="s">
        <v>101</v>
      </c>
      <c r="I623" s="34" t="s">
        <v>113</v>
      </c>
      <c r="J623" s="34">
        <v>176</v>
      </c>
      <c r="K623" s="34">
        <v>251.68</v>
      </c>
    </row>
    <row r="624" spans="1:11" ht="69" x14ac:dyDescent="0.3">
      <c r="A624" s="33" t="s">
        <v>105</v>
      </c>
      <c r="B624" s="33">
        <v>2020</v>
      </c>
      <c r="C624" s="33" t="s">
        <v>8</v>
      </c>
      <c r="D624" s="33" t="s">
        <v>109</v>
      </c>
      <c r="E624" s="33" t="s">
        <v>111</v>
      </c>
      <c r="F624" s="33" t="s">
        <v>112</v>
      </c>
      <c r="G624" s="33" t="s">
        <v>108</v>
      </c>
      <c r="H624" s="33" t="s">
        <v>101</v>
      </c>
      <c r="I624" s="33" t="s">
        <v>113</v>
      </c>
      <c r="J624" s="33">
        <v>224</v>
      </c>
      <c r="K624" s="33">
        <v>320.32</v>
      </c>
    </row>
    <row r="625" spans="1:11" ht="69" x14ac:dyDescent="0.3">
      <c r="A625" s="34" t="s">
        <v>103</v>
      </c>
      <c r="B625" s="34">
        <v>2020</v>
      </c>
      <c r="C625" s="34" t="s">
        <v>8</v>
      </c>
      <c r="D625" s="34" t="s">
        <v>109</v>
      </c>
      <c r="E625" s="34" t="s">
        <v>111</v>
      </c>
      <c r="F625" s="34" t="s">
        <v>112</v>
      </c>
      <c r="G625" s="34" t="s">
        <v>108</v>
      </c>
      <c r="H625" s="34" t="s">
        <v>101</v>
      </c>
      <c r="I625" s="34" t="s">
        <v>113</v>
      </c>
      <c r="J625" s="34">
        <v>178</v>
      </c>
      <c r="K625" s="34">
        <v>254.54</v>
      </c>
    </row>
    <row r="626" spans="1:11" ht="69" x14ac:dyDescent="0.3">
      <c r="A626" s="33" t="s">
        <v>96</v>
      </c>
      <c r="B626" s="33">
        <v>2020</v>
      </c>
      <c r="C626" s="33" t="s">
        <v>8</v>
      </c>
      <c r="D626" s="33" t="s">
        <v>109</v>
      </c>
      <c r="E626" s="33" t="s">
        <v>111</v>
      </c>
      <c r="F626" s="33" t="s">
        <v>112</v>
      </c>
      <c r="G626" s="33" t="s">
        <v>108</v>
      </c>
      <c r="H626" s="33" t="s">
        <v>101</v>
      </c>
      <c r="I626" s="33" t="s">
        <v>113</v>
      </c>
      <c r="J626" s="33">
        <v>148</v>
      </c>
      <c r="K626" s="33">
        <v>211.64</v>
      </c>
    </row>
    <row r="627" spans="1:11" ht="69" x14ac:dyDescent="0.3">
      <c r="A627" s="34" t="s">
        <v>103</v>
      </c>
      <c r="B627" s="34">
        <v>2020</v>
      </c>
      <c r="C627" s="34" t="s">
        <v>8</v>
      </c>
      <c r="D627" s="34" t="s">
        <v>109</v>
      </c>
      <c r="E627" s="34" t="s">
        <v>111</v>
      </c>
      <c r="F627" s="34" t="s">
        <v>112</v>
      </c>
      <c r="G627" s="34" t="s">
        <v>108</v>
      </c>
      <c r="H627" s="34" t="s">
        <v>101</v>
      </c>
      <c r="I627" s="34" t="s">
        <v>113</v>
      </c>
      <c r="J627" s="34">
        <v>810</v>
      </c>
      <c r="K627" s="34">
        <v>1158.3</v>
      </c>
    </row>
    <row r="628" spans="1:11" ht="69" x14ac:dyDescent="0.3">
      <c r="A628" s="33" t="s">
        <v>105</v>
      </c>
      <c r="B628" s="33">
        <v>2020</v>
      </c>
      <c r="C628" s="33" t="s">
        <v>8</v>
      </c>
      <c r="D628" s="33" t="s">
        <v>109</v>
      </c>
      <c r="E628" s="33" t="s">
        <v>111</v>
      </c>
      <c r="F628" s="33" t="s">
        <v>112</v>
      </c>
      <c r="G628" s="33" t="s">
        <v>108</v>
      </c>
      <c r="H628" s="33" t="s">
        <v>101</v>
      </c>
      <c r="I628" s="33" t="s">
        <v>113</v>
      </c>
      <c r="J628" s="33">
        <v>843</v>
      </c>
      <c r="K628" s="33">
        <v>1205.49</v>
      </c>
    </row>
    <row r="629" spans="1:11" ht="69" x14ac:dyDescent="0.3">
      <c r="A629" s="34" t="s">
        <v>105</v>
      </c>
      <c r="B629" s="34">
        <v>2020</v>
      </c>
      <c r="C629" s="34" t="s">
        <v>8</v>
      </c>
      <c r="D629" s="34" t="s">
        <v>109</v>
      </c>
      <c r="E629" s="34" t="s">
        <v>111</v>
      </c>
      <c r="F629" s="34" t="s">
        <v>112</v>
      </c>
      <c r="G629" s="34" t="s">
        <v>108</v>
      </c>
      <c r="H629" s="34" t="s">
        <v>101</v>
      </c>
      <c r="I629" s="34" t="s">
        <v>113</v>
      </c>
      <c r="J629" s="34">
        <v>896</v>
      </c>
      <c r="K629" s="34">
        <v>1281.28</v>
      </c>
    </row>
    <row r="630" spans="1:11" ht="69" x14ac:dyDescent="0.3">
      <c r="A630" s="33" t="s">
        <v>96</v>
      </c>
      <c r="B630" s="33">
        <v>2020</v>
      </c>
      <c r="C630" s="33" t="s">
        <v>8</v>
      </c>
      <c r="D630" s="33" t="s">
        <v>109</v>
      </c>
      <c r="E630" s="33" t="s">
        <v>111</v>
      </c>
      <c r="F630" s="33" t="s">
        <v>99</v>
      </c>
      <c r="G630" s="33" t="s">
        <v>108</v>
      </c>
      <c r="H630" s="33" t="s">
        <v>101</v>
      </c>
      <c r="I630" s="33" t="s">
        <v>102</v>
      </c>
      <c r="J630" s="33">
        <v>818</v>
      </c>
      <c r="K630" s="33">
        <v>526.24</v>
      </c>
    </row>
    <row r="631" spans="1:11" ht="69" x14ac:dyDescent="0.3">
      <c r="A631" s="34" t="s">
        <v>105</v>
      </c>
      <c r="B631" s="34">
        <v>2020</v>
      </c>
      <c r="C631" s="34" t="s">
        <v>8</v>
      </c>
      <c r="D631" s="34" t="s">
        <v>109</v>
      </c>
      <c r="E631" s="34" t="s">
        <v>111</v>
      </c>
      <c r="F631" s="34" t="s">
        <v>112</v>
      </c>
      <c r="G631" s="34" t="s">
        <v>108</v>
      </c>
      <c r="H631" s="34" t="s">
        <v>101</v>
      </c>
      <c r="I631" s="34" t="s">
        <v>113</v>
      </c>
      <c r="J631" s="34">
        <v>849</v>
      </c>
      <c r="K631" s="34">
        <v>526.24</v>
      </c>
    </row>
    <row r="632" spans="1:11" ht="69" x14ac:dyDescent="0.3">
      <c r="A632" s="33" t="s">
        <v>96</v>
      </c>
      <c r="B632" s="33">
        <v>2020</v>
      </c>
      <c r="C632" s="33" t="s">
        <v>8</v>
      </c>
      <c r="D632" s="33" t="s">
        <v>109</v>
      </c>
      <c r="E632" s="33" t="s">
        <v>111</v>
      </c>
      <c r="F632" s="33" t="s">
        <v>112</v>
      </c>
      <c r="G632" s="33" t="s">
        <v>108</v>
      </c>
      <c r="H632" s="33" t="s">
        <v>101</v>
      </c>
      <c r="I632" s="33" t="s">
        <v>113</v>
      </c>
      <c r="J632" s="33">
        <v>882</v>
      </c>
      <c r="K632" s="33">
        <v>526.24</v>
      </c>
    </row>
    <row r="633" spans="1:11" ht="69" x14ac:dyDescent="0.3">
      <c r="A633" s="34" t="s">
        <v>103</v>
      </c>
      <c r="B633" s="34">
        <v>2020</v>
      </c>
      <c r="C633" s="34" t="s">
        <v>8</v>
      </c>
      <c r="D633" s="34" t="s">
        <v>109</v>
      </c>
      <c r="E633" s="34" t="s">
        <v>111</v>
      </c>
      <c r="F633" s="34" t="s">
        <v>112</v>
      </c>
      <c r="G633" s="34" t="s">
        <v>108</v>
      </c>
      <c r="H633" s="34" t="s">
        <v>101</v>
      </c>
      <c r="I633" s="34" t="s">
        <v>113</v>
      </c>
      <c r="J633" s="34">
        <v>147</v>
      </c>
      <c r="K633" s="34">
        <v>210.21</v>
      </c>
    </row>
    <row r="634" spans="1:11" ht="69" x14ac:dyDescent="0.3">
      <c r="A634" s="33" t="s">
        <v>96</v>
      </c>
      <c r="B634" s="33">
        <v>2020</v>
      </c>
      <c r="C634" s="33" t="s">
        <v>8</v>
      </c>
      <c r="D634" s="33" t="s">
        <v>109</v>
      </c>
      <c r="E634" s="33" t="s">
        <v>111</v>
      </c>
      <c r="F634" s="33" t="s">
        <v>112</v>
      </c>
      <c r="G634" s="33" t="s">
        <v>108</v>
      </c>
      <c r="H634" s="33" t="s">
        <v>101</v>
      </c>
      <c r="I634" s="33" t="s">
        <v>113</v>
      </c>
      <c r="J634" s="33">
        <v>175</v>
      </c>
      <c r="K634" s="33">
        <v>250.25</v>
      </c>
    </row>
    <row r="635" spans="1:11" ht="69" x14ac:dyDescent="0.3">
      <c r="A635" s="34" t="s">
        <v>106</v>
      </c>
      <c r="B635" s="34">
        <v>2020</v>
      </c>
      <c r="C635" s="34" t="s">
        <v>8</v>
      </c>
      <c r="D635" s="34" t="s">
        <v>109</v>
      </c>
      <c r="E635" s="34" t="s">
        <v>111</v>
      </c>
      <c r="F635" s="34" t="s">
        <v>112</v>
      </c>
      <c r="G635" s="34" t="s">
        <v>108</v>
      </c>
      <c r="H635" s="34" t="s">
        <v>101</v>
      </c>
      <c r="I635" s="34" t="s">
        <v>113</v>
      </c>
      <c r="J635" s="34">
        <v>223</v>
      </c>
      <c r="K635" s="34">
        <v>318.89</v>
      </c>
    </row>
    <row r="636" spans="1:11" ht="69" x14ac:dyDescent="0.3">
      <c r="A636" s="33" t="s">
        <v>103</v>
      </c>
      <c r="B636" s="33">
        <v>2020</v>
      </c>
      <c r="C636" s="33" t="s">
        <v>8</v>
      </c>
      <c r="D636" s="33" t="s">
        <v>109</v>
      </c>
      <c r="E636" s="33" t="s">
        <v>111</v>
      </c>
      <c r="F636" s="33" t="s">
        <v>112</v>
      </c>
      <c r="G636" s="33" t="s">
        <v>108</v>
      </c>
      <c r="H636" s="33" t="s">
        <v>101</v>
      </c>
      <c r="I636" s="33" t="s">
        <v>113</v>
      </c>
      <c r="J636" s="33">
        <v>151</v>
      </c>
      <c r="K636" s="33">
        <v>215.93</v>
      </c>
    </row>
    <row r="637" spans="1:11" ht="69" x14ac:dyDescent="0.3">
      <c r="A637" s="34" t="s">
        <v>106</v>
      </c>
      <c r="B637" s="34">
        <v>2020</v>
      </c>
      <c r="C637" s="34" t="s">
        <v>8</v>
      </c>
      <c r="D637" s="34" t="s">
        <v>109</v>
      </c>
      <c r="E637" s="34" t="s">
        <v>111</v>
      </c>
      <c r="F637" s="34" t="s">
        <v>112</v>
      </c>
      <c r="G637" s="34" t="s">
        <v>108</v>
      </c>
      <c r="H637" s="34" t="s">
        <v>101</v>
      </c>
      <c r="I637" s="34" t="s">
        <v>113</v>
      </c>
      <c r="J637" s="34">
        <v>852</v>
      </c>
      <c r="K637" s="34">
        <v>1218.3599999999999</v>
      </c>
    </row>
    <row r="638" spans="1:11" ht="69" x14ac:dyDescent="0.3">
      <c r="A638" s="33" t="s">
        <v>107</v>
      </c>
      <c r="B638" s="33">
        <v>2020</v>
      </c>
      <c r="C638" s="33" t="s">
        <v>8</v>
      </c>
      <c r="D638" s="33" t="s">
        <v>109</v>
      </c>
      <c r="E638" s="33" t="s">
        <v>111</v>
      </c>
      <c r="F638" s="33" t="s">
        <v>112</v>
      </c>
      <c r="G638" s="33" t="s">
        <v>108</v>
      </c>
      <c r="H638" s="33" t="s">
        <v>101</v>
      </c>
      <c r="I638" s="33" t="s">
        <v>113</v>
      </c>
      <c r="J638" s="33">
        <v>149</v>
      </c>
      <c r="K638" s="33">
        <v>213.07</v>
      </c>
    </row>
    <row r="639" spans="1:11" ht="69" x14ac:dyDescent="0.3">
      <c r="A639" s="34" t="s">
        <v>103</v>
      </c>
      <c r="B639" s="34">
        <v>2020</v>
      </c>
      <c r="C639" s="34" t="s">
        <v>36</v>
      </c>
      <c r="D639" s="34" t="s">
        <v>109</v>
      </c>
      <c r="E639" s="34" t="s">
        <v>111</v>
      </c>
      <c r="F639" s="34" t="s">
        <v>112</v>
      </c>
      <c r="G639" s="34" t="s">
        <v>108</v>
      </c>
      <c r="H639" s="34" t="s">
        <v>101</v>
      </c>
      <c r="I639" s="34" t="s">
        <v>113</v>
      </c>
      <c r="J639" s="34">
        <v>146</v>
      </c>
      <c r="K639" s="34">
        <v>208.78</v>
      </c>
    </row>
    <row r="640" spans="1:11" ht="69" x14ac:dyDescent="0.3">
      <c r="A640" s="33" t="s">
        <v>96</v>
      </c>
      <c r="B640" s="33">
        <v>2020</v>
      </c>
      <c r="C640" s="33" t="s">
        <v>36</v>
      </c>
      <c r="D640" s="33" t="s">
        <v>109</v>
      </c>
      <c r="E640" s="33" t="s">
        <v>111</v>
      </c>
      <c r="F640" s="33" t="s">
        <v>112</v>
      </c>
      <c r="G640" s="33" t="s">
        <v>108</v>
      </c>
      <c r="H640" s="33" t="s">
        <v>101</v>
      </c>
      <c r="I640" s="33" t="s">
        <v>113</v>
      </c>
      <c r="J640" s="33">
        <v>362</v>
      </c>
      <c r="K640" s="33">
        <v>517.66</v>
      </c>
    </row>
    <row r="641" spans="1:11" ht="69" x14ac:dyDescent="0.3">
      <c r="A641" s="34" t="s">
        <v>103</v>
      </c>
      <c r="B641" s="34">
        <v>2020</v>
      </c>
      <c r="C641" s="34" t="s">
        <v>36</v>
      </c>
      <c r="D641" s="34" t="s">
        <v>109</v>
      </c>
      <c r="E641" s="34" t="s">
        <v>111</v>
      </c>
      <c r="F641" s="34" t="s">
        <v>112</v>
      </c>
      <c r="G641" s="34" t="s">
        <v>108</v>
      </c>
      <c r="H641" s="34" t="s">
        <v>101</v>
      </c>
      <c r="I641" s="34" t="s">
        <v>113</v>
      </c>
      <c r="J641" s="34">
        <v>142</v>
      </c>
      <c r="K641" s="34">
        <v>203.06</v>
      </c>
    </row>
    <row r="642" spans="1:11" ht="69" x14ac:dyDescent="0.3">
      <c r="A642" s="33" t="s">
        <v>103</v>
      </c>
      <c r="B642" s="33">
        <v>2020</v>
      </c>
      <c r="C642" s="33" t="s">
        <v>36</v>
      </c>
      <c r="D642" s="33" t="s">
        <v>109</v>
      </c>
      <c r="E642" s="33" t="s">
        <v>111</v>
      </c>
      <c r="F642" s="33" t="s">
        <v>112</v>
      </c>
      <c r="G642" s="33" t="s">
        <v>108</v>
      </c>
      <c r="H642" s="33" t="s">
        <v>101</v>
      </c>
      <c r="I642" s="33" t="s">
        <v>113</v>
      </c>
      <c r="J642" s="33">
        <v>190</v>
      </c>
      <c r="K642" s="33">
        <v>271.7</v>
      </c>
    </row>
    <row r="643" spans="1:11" ht="69" x14ac:dyDescent="0.3">
      <c r="A643" s="34" t="s">
        <v>96</v>
      </c>
      <c r="B643" s="34">
        <v>2020</v>
      </c>
      <c r="C643" s="34" t="s">
        <v>36</v>
      </c>
      <c r="D643" s="34" t="s">
        <v>109</v>
      </c>
      <c r="E643" s="34" t="s">
        <v>111</v>
      </c>
      <c r="F643" s="34" t="s">
        <v>112</v>
      </c>
      <c r="G643" s="34" t="s">
        <v>108</v>
      </c>
      <c r="H643" s="34" t="s">
        <v>101</v>
      </c>
      <c r="I643" s="34" t="s">
        <v>113</v>
      </c>
      <c r="J643" s="34">
        <v>364</v>
      </c>
      <c r="K643" s="34">
        <v>520.52</v>
      </c>
    </row>
    <row r="644" spans="1:11" ht="69" x14ac:dyDescent="0.3">
      <c r="A644" s="33" t="s">
        <v>96</v>
      </c>
      <c r="B644" s="33">
        <v>2020</v>
      </c>
      <c r="C644" s="33" t="s">
        <v>36</v>
      </c>
      <c r="D644" s="33" t="s">
        <v>109</v>
      </c>
      <c r="E644" s="33" t="s">
        <v>111</v>
      </c>
      <c r="F644" s="33" t="s">
        <v>112</v>
      </c>
      <c r="G644" s="33" t="s">
        <v>108</v>
      </c>
      <c r="H644" s="33" t="s">
        <v>101</v>
      </c>
      <c r="I644" s="33" t="s">
        <v>113</v>
      </c>
      <c r="J644" s="33">
        <v>815</v>
      </c>
      <c r="K644" s="33">
        <v>1165.45</v>
      </c>
    </row>
    <row r="645" spans="1:11" ht="69" x14ac:dyDescent="0.3">
      <c r="A645" s="34" t="s">
        <v>105</v>
      </c>
      <c r="B645" s="34">
        <v>2020</v>
      </c>
      <c r="C645" s="34" t="s">
        <v>36</v>
      </c>
      <c r="D645" s="34" t="s">
        <v>109</v>
      </c>
      <c r="E645" s="34" t="s">
        <v>111</v>
      </c>
      <c r="F645" s="34" t="s">
        <v>112</v>
      </c>
      <c r="G645" s="34" t="s">
        <v>108</v>
      </c>
      <c r="H645" s="34" t="s">
        <v>101</v>
      </c>
      <c r="I645" s="34" t="s">
        <v>113</v>
      </c>
      <c r="J645" s="34">
        <v>848</v>
      </c>
      <c r="K645" s="34">
        <v>1212.6400000000001</v>
      </c>
    </row>
    <row r="646" spans="1:11" ht="69" x14ac:dyDescent="0.3">
      <c r="A646" s="33" t="s">
        <v>96</v>
      </c>
      <c r="B646" s="33">
        <v>2020</v>
      </c>
      <c r="C646" s="33" t="s">
        <v>36</v>
      </c>
      <c r="D646" s="33" t="s">
        <v>109</v>
      </c>
      <c r="E646" s="33" t="s">
        <v>111</v>
      </c>
      <c r="F646" s="33" t="s">
        <v>112</v>
      </c>
      <c r="G646" s="33" t="s">
        <v>108</v>
      </c>
      <c r="H646" s="33" t="s">
        <v>101</v>
      </c>
      <c r="I646" s="33" t="s">
        <v>113</v>
      </c>
      <c r="J646" s="33">
        <v>901</v>
      </c>
      <c r="K646" s="33">
        <v>1288.43</v>
      </c>
    </row>
    <row r="647" spans="1:11" ht="69" x14ac:dyDescent="0.3">
      <c r="A647" s="34" t="s">
        <v>96</v>
      </c>
      <c r="B647" s="34">
        <v>2020</v>
      </c>
      <c r="C647" s="34" t="s">
        <v>36</v>
      </c>
      <c r="D647" s="34" t="s">
        <v>109</v>
      </c>
      <c r="E647" s="34" t="s">
        <v>111</v>
      </c>
      <c r="F647" s="34" t="s">
        <v>112</v>
      </c>
      <c r="G647" s="34" t="s">
        <v>108</v>
      </c>
      <c r="H647" s="34" t="s">
        <v>101</v>
      </c>
      <c r="I647" s="34" t="s">
        <v>113</v>
      </c>
      <c r="J647" s="34">
        <v>854</v>
      </c>
      <c r="K647" s="34">
        <v>526.24</v>
      </c>
    </row>
    <row r="648" spans="1:11" ht="69" x14ac:dyDescent="0.3">
      <c r="A648" s="33" t="s">
        <v>103</v>
      </c>
      <c r="B648" s="33">
        <v>2020</v>
      </c>
      <c r="C648" s="33" t="s">
        <v>36</v>
      </c>
      <c r="D648" s="33" t="s">
        <v>109</v>
      </c>
      <c r="E648" s="33" t="s">
        <v>111</v>
      </c>
      <c r="F648" s="33" t="s">
        <v>112</v>
      </c>
      <c r="G648" s="33" t="s">
        <v>108</v>
      </c>
      <c r="H648" s="33" t="s">
        <v>101</v>
      </c>
      <c r="I648" s="33" t="s">
        <v>113</v>
      </c>
      <c r="J648" s="33">
        <v>189</v>
      </c>
      <c r="K648" s="33">
        <v>526.24</v>
      </c>
    </row>
    <row r="649" spans="1:11" ht="69" x14ac:dyDescent="0.3">
      <c r="A649" s="34" t="s">
        <v>96</v>
      </c>
      <c r="B649" s="34">
        <v>2020</v>
      </c>
      <c r="C649" s="34" t="s">
        <v>36</v>
      </c>
      <c r="D649" s="34" t="s">
        <v>109</v>
      </c>
      <c r="E649" s="34" t="s">
        <v>111</v>
      </c>
      <c r="F649" s="34" t="s">
        <v>112</v>
      </c>
      <c r="G649" s="34" t="s">
        <v>108</v>
      </c>
      <c r="H649" s="34" t="s">
        <v>101</v>
      </c>
      <c r="I649" s="34" t="s">
        <v>113</v>
      </c>
      <c r="J649" s="34">
        <v>363</v>
      </c>
      <c r="K649" s="34">
        <v>519.09</v>
      </c>
    </row>
    <row r="650" spans="1:11" ht="69" x14ac:dyDescent="0.3">
      <c r="A650" s="33" t="s">
        <v>96</v>
      </c>
      <c r="B650" s="33">
        <v>2020</v>
      </c>
      <c r="C650" s="33" t="s">
        <v>36</v>
      </c>
      <c r="D650" s="33" t="s">
        <v>109</v>
      </c>
      <c r="E650" s="33" t="s">
        <v>111</v>
      </c>
      <c r="F650" s="33" t="s">
        <v>112</v>
      </c>
      <c r="G650" s="33" t="s">
        <v>108</v>
      </c>
      <c r="H650" s="33" t="s">
        <v>101</v>
      </c>
      <c r="I650" s="33" t="s">
        <v>113</v>
      </c>
      <c r="J650" s="33">
        <v>145</v>
      </c>
      <c r="K650" s="33">
        <v>207.35</v>
      </c>
    </row>
    <row r="651" spans="1:11" ht="69" x14ac:dyDescent="0.3">
      <c r="A651" s="34" t="s">
        <v>96</v>
      </c>
      <c r="B651" s="34">
        <v>2020</v>
      </c>
      <c r="C651" s="34" t="s">
        <v>36</v>
      </c>
      <c r="D651" s="34" t="s">
        <v>109</v>
      </c>
      <c r="E651" s="34" t="s">
        <v>111</v>
      </c>
      <c r="F651" s="34" t="s">
        <v>112</v>
      </c>
      <c r="G651" s="34" t="s">
        <v>108</v>
      </c>
      <c r="H651" s="34" t="s">
        <v>101</v>
      </c>
      <c r="I651" s="34" t="s">
        <v>113</v>
      </c>
      <c r="J651" s="34">
        <v>193</v>
      </c>
      <c r="K651" s="34">
        <v>275.99</v>
      </c>
    </row>
    <row r="652" spans="1:11" ht="69" x14ac:dyDescent="0.3">
      <c r="A652" s="33" t="s">
        <v>103</v>
      </c>
      <c r="B652" s="33">
        <v>2020</v>
      </c>
      <c r="C652" s="33" t="s">
        <v>36</v>
      </c>
      <c r="D652" s="33" t="s">
        <v>109</v>
      </c>
      <c r="E652" s="33" t="s">
        <v>111</v>
      </c>
      <c r="F652" s="33" t="s">
        <v>112</v>
      </c>
      <c r="G652" s="33" t="s">
        <v>108</v>
      </c>
      <c r="H652" s="33" t="s">
        <v>101</v>
      </c>
      <c r="I652" s="33" t="s">
        <v>113</v>
      </c>
      <c r="J652" s="33">
        <v>361</v>
      </c>
      <c r="K652" s="33">
        <v>516.23</v>
      </c>
    </row>
    <row r="653" spans="1:11" ht="69" x14ac:dyDescent="0.3">
      <c r="A653" s="34" t="s">
        <v>96</v>
      </c>
      <c r="B653" s="34">
        <v>2020</v>
      </c>
      <c r="C653" s="34" t="s">
        <v>36</v>
      </c>
      <c r="D653" s="34" t="s">
        <v>109</v>
      </c>
      <c r="E653" s="34" t="s">
        <v>111</v>
      </c>
      <c r="F653" s="34" t="s">
        <v>112</v>
      </c>
      <c r="G653" s="34" t="s">
        <v>108</v>
      </c>
      <c r="H653" s="34" t="s">
        <v>101</v>
      </c>
      <c r="I653" s="34" t="s">
        <v>113</v>
      </c>
      <c r="J653" s="34">
        <v>824</v>
      </c>
      <c r="K653" s="34">
        <v>1178.32</v>
      </c>
    </row>
    <row r="654" spans="1:11" ht="69" x14ac:dyDescent="0.3">
      <c r="A654" s="33" t="s">
        <v>103</v>
      </c>
      <c r="B654" s="33">
        <v>2020</v>
      </c>
      <c r="C654" s="33" t="s">
        <v>36</v>
      </c>
      <c r="D654" s="33" t="s">
        <v>109</v>
      </c>
      <c r="E654" s="33" t="s">
        <v>111</v>
      </c>
      <c r="F654" s="33" t="s">
        <v>112</v>
      </c>
      <c r="G654" s="33" t="s">
        <v>108</v>
      </c>
      <c r="H654" s="33" t="s">
        <v>101</v>
      </c>
      <c r="I654" s="33" t="s">
        <v>113</v>
      </c>
      <c r="J654" s="33">
        <v>857</v>
      </c>
      <c r="K654" s="33">
        <v>1225.51</v>
      </c>
    </row>
    <row r="655" spans="1:11" ht="69" x14ac:dyDescent="0.3">
      <c r="A655" s="34" t="s">
        <v>103</v>
      </c>
      <c r="B655" s="34">
        <v>2020</v>
      </c>
      <c r="C655" s="34" t="s">
        <v>36</v>
      </c>
      <c r="D655" s="34" t="s">
        <v>109</v>
      </c>
      <c r="E655" s="34" t="s">
        <v>111</v>
      </c>
      <c r="F655" s="34" t="s">
        <v>112</v>
      </c>
      <c r="G655" s="34" t="s">
        <v>108</v>
      </c>
      <c r="H655" s="34" t="s">
        <v>101</v>
      </c>
      <c r="I655" s="34" t="s">
        <v>113</v>
      </c>
      <c r="J655" s="34">
        <v>365</v>
      </c>
      <c r="K655" s="34">
        <v>521.95000000000005</v>
      </c>
    </row>
    <row r="656" spans="1:11" ht="69" x14ac:dyDescent="0.3">
      <c r="A656" s="33" t="s">
        <v>103</v>
      </c>
      <c r="B656" s="33">
        <v>2020</v>
      </c>
      <c r="C656" s="33" t="s">
        <v>35</v>
      </c>
      <c r="D656" s="33" t="s">
        <v>109</v>
      </c>
      <c r="E656" s="33" t="s">
        <v>111</v>
      </c>
      <c r="F656" s="33" t="s">
        <v>112</v>
      </c>
      <c r="G656" s="33" t="s">
        <v>108</v>
      </c>
      <c r="H656" s="33" t="s">
        <v>101</v>
      </c>
      <c r="I656" s="33" t="s">
        <v>113</v>
      </c>
      <c r="J656" s="33">
        <v>152</v>
      </c>
      <c r="K656" s="33">
        <v>217.36</v>
      </c>
    </row>
    <row r="657" spans="1:11" ht="69" x14ac:dyDescent="0.3">
      <c r="A657" s="34" t="s">
        <v>103</v>
      </c>
      <c r="B657" s="34">
        <v>2020</v>
      </c>
      <c r="C657" s="34" t="s">
        <v>35</v>
      </c>
      <c r="D657" s="34" t="s">
        <v>109</v>
      </c>
      <c r="E657" s="34" t="s">
        <v>111</v>
      </c>
      <c r="F657" s="34" t="s">
        <v>112</v>
      </c>
      <c r="G657" s="34" t="s">
        <v>108</v>
      </c>
      <c r="H657" s="34" t="s">
        <v>101</v>
      </c>
      <c r="I657" s="34" t="s">
        <v>113</v>
      </c>
      <c r="J657" s="34">
        <v>194</v>
      </c>
      <c r="K657" s="34">
        <v>277.42</v>
      </c>
    </row>
    <row r="658" spans="1:11" ht="69" x14ac:dyDescent="0.3">
      <c r="A658" s="33" t="s">
        <v>107</v>
      </c>
      <c r="B658" s="33">
        <v>2020</v>
      </c>
      <c r="C658" s="33" t="s">
        <v>35</v>
      </c>
      <c r="D658" s="33" t="s">
        <v>109</v>
      </c>
      <c r="E658" s="33" t="s">
        <v>111</v>
      </c>
      <c r="F658" s="33" t="s">
        <v>112</v>
      </c>
      <c r="G658" s="33" t="s">
        <v>108</v>
      </c>
      <c r="H658" s="33" t="s">
        <v>101</v>
      </c>
      <c r="I658" s="33" t="s">
        <v>113</v>
      </c>
      <c r="J658" s="33">
        <v>368</v>
      </c>
      <c r="K658" s="33">
        <v>526.24</v>
      </c>
    </row>
    <row r="659" spans="1:11" ht="69" x14ac:dyDescent="0.3">
      <c r="A659" s="34" t="s">
        <v>105</v>
      </c>
      <c r="B659" s="34">
        <v>2020</v>
      </c>
      <c r="C659" s="34" t="s">
        <v>35</v>
      </c>
      <c r="D659" s="34" t="s">
        <v>109</v>
      </c>
      <c r="E659" s="34" t="s">
        <v>111</v>
      </c>
      <c r="F659" s="34" t="s">
        <v>112</v>
      </c>
      <c r="G659" s="34" t="s">
        <v>108</v>
      </c>
      <c r="H659" s="34" t="s">
        <v>101</v>
      </c>
      <c r="I659" s="34" t="s">
        <v>113</v>
      </c>
      <c r="J659" s="34">
        <v>148</v>
      </c>
      <c r="K659" s="34">
        <v>211.64</v>
      </c>
    </row>
    <row r="660" spans="1:11" ht="69" x14ac:dyDescent="0.3">
      <c r="A660" s="33" t="s">
        <v>103</v>
      </c>
      <c r="B660" s="33">
        <v>2020</v>
      </c>
      <c r="C660" s="33" t="s">
        <v>35</v>
      </c>
      <c r="D660" s="33" t="s">
        <v>109</v>
      </c>
      <c r="E660" s="33" t="s">
        <v>111</v>
      </c>
      <c r="F660" s="33" t="s">
        <v>112</v>
      </c>
      <c r="G660" s="33" t="s">
        <v>108</v>
      </c>
      <c r="H660" s="33" t="s">
        <v>101</v>
      </c>
      <c r="I660" s="33" t="s">
        <v>113</v>
      </c>
      <c r="J660" s="33">
        <v>196</v>
      </c>
      <c r="K660" s="33">
        <v>280.27999999999997</v>
      </c>
    </row>
    <row r="661" spans="1:11" ht="69" x14ac:dyDescent="0.3">
      <c r="A661" s="34" t="s">
        <v>107</v>
      </c>
      <c r="B661" s="34">
        <v>2020</v>
      </c>
      <c r="C661" s="34" t="s">
        <v>35</v>
      </c>
      <c r="D661" s="34" t="s">
        <v>109</v>
      </c>
      <c r="E661" s="34" t="s">
        <v>111</v>
      </c>
      <c r="F661" s="34" t="s">
        <v>112</v>
      </c>
      <c r="G661" s="34" t="s">
        <v>108</v>
      </c>
      <c r="H661" s="34" t="s">
        <v>101</v>
      </c>
      <c r="I661" s="34" t="s">
        <v>113</v>
      </c>
      <c r="J661" s="34">
        <v>370</v>
      </c>
      <c r="K661" s="34">
        <v>529.1</v>
      </c>
    </row>
    <row r="662" spans="1:11" ht="69" x14ac:dyDescent="0.3">
      <c r="A662" s="33" t="s">
        <v>103</v>
      </c>
      <c r="B662" s="33">
        <v>2020</v>
      </c>
      <c r="C662" s="33" t="s">
        <v>35</v>
      </c>
      <c r="D662" s="33" t="s">
        <v>109</v>
      </c>
      <c r="E662" s="33" t="s">
        <v>111</v>
      </c>
      <c r="F662" s="33" t="s">
        <v>112</v>
      </c>
      <c r="G662" s="33" t="s">
        <v>108</v>
      </c>
      <c r="H662" s="33" t="s">
        <v>101</v>
      </c>
      <c r="I662" s="33" t="s">
        <v>113</v>
      </c>
      <c r="J662" s="33">
        <v>814</v>
      </c>
      <c r="K662" s="33">
        <v>1164.02</v>
      </c>
    </row>
    <row r="663" spans="1:11" ht="69" x14ac:dyDescent="0.3">
      <c r="A663" s="34" t="s">
        <v>96</v>
      </c>
      <c r="B663" s="34">
        <v>2020</v>
      </c>
      <c r="C663" s="34" t="s">
        <v>35</v>
      </c>
      <c r="D663" s="34" t="s">
        <v>109</v>
      </c>
      <c r="E663" s="34" t="s">
        <v>111</v>
      </c>
      <c r="F663" s="34" t="s">
        <v>112</v>
      </c>
      <c r="G663" s="34" t="s">
        <v>108</v>
      </c>
      <c r="H663" s="34" t="s">
        <v>101</v>
      </c>
      <c r="I663" s="34" t="s">
        <v>113</v>
      </c>
      <c r="J663" s="34">
        <v>847</v>
      </c>
      <c r="K663" s="34">
        <v>1211.21</v>
      </c>
    </row>
    <row r="664" spans="1:11" ht="69" x14ac:dyDescent="0.3">
      <c r="A664" s="33" t="s">
        <v>105</v>
      </c>
      <c r="B664" s="33">
        <v>2020</v>
      </c>
      <c r="C664" s="33" t="s">
        <v>35</v>
      </c>
      <c r="D664" s="33" t="s">
        <v>109</v>
      </c>
      <c r="E664" s="33" t="s">
        <v>111</v>
      </c>
      <c r="F664" s="33" t="s">
        <v>112</v>
      </c>
      <c r="G664" s="33" t="s">
        <v>108</v>
      </c>
      <c r="H664" s="33" t="s">
        <v>101</v>
      </c>
      <c r="I664" s="33" t="s">
        <v>113</v>
      </c>
      <c r="J664" s="33">
        <v>195</v>
      </c>
      <c r="K664" s="33">
        <v>526.24</v>
      </c>
    </row>
    <row r="665" spans="1:11" ht="69" x14ac:dyDescent="0.3">
      <c r="A665" s="34" t="s">
        <v>103</v>
      </c>
      <c r="B665" s="34">
        <v>2020</v>
      </c>
      <c r="C665" s="34" t="s">
        <v>35</v>
      </c>
      <c r="D665" s="34" t="s">
        <v>109</v>
      </c>
      <c r="E665" s="34" t="s">
        <v>111</v>
      </c>
      <c r="F665" s="34" t="s">
        <v>112</v>
      </c>
      <c r="G665" s="34" t="s">
        <v>108</v>
      </c>
      <c r="H665" s="34" t="s">
        <v>101</v>
      </c>
      <c r="I665" s="34" t="s">
        <v>113</v>
      </c>
      <c r="J665" s="34">
        <v>369</v>
      </c>
      <c r="K665" s="34">
        <v>527.66999999999996</v>
      </c>
    </row>
    <row r="666" spans="1:11" ht="69" x14ac:dyDescent="0.3">
      <c r="A666" s="33" t="s">
        <v>107</v>
      </c>
      <c r="B666" s="33">
        <v>2020</v>
      </c>
      <c r="C666" s="33" t="s">
        <v>35</v>
      </c>
      <c r="D666" s="33" t="s">
        <v>109</v>
      </c>
      <c r="E666" s="33" t="s">
        <v>111</v>
      </c>
      <c r="F666" s="33" t="s">
        <v>112</v>
      </c>
      <c r="G666" s="33" t="s">
        <v>108</v>
      </c>
      <c r="H666" s="33" t="s">
        <v>101</v>
      </c>
      <c r="I666" s="33" t="s">
        <v>113</v>
      </c>
      <c r="J666" s="33">
        <v>151</v>
      </c>
      <c r="K666" s="33">
        <v>215.93</v>
      </c>
    </row>
    <row r="667" spans="1:11" ht="69" x14ac:dyDescent="0.3">
      <c r="A667" s="34" t="s">
        <v>103</v>
      </c>
      <c r="B667" s="34">
        <v>2020</v>
      </c>
      <c r="C667" s="34" t="s">
        <v>35</v>
      </c>
      <c r="D667" s="34" t="s">
        <v>109</v>
      </c>
      <c r="E667" s="34" t="s">
        <v>111</v>
      </c>
      <c r="F667" s="34" t="s">
        <v>112</v>
      </c>
      <c r="G667" s="34" t="s">
        <v>108</v>
      </c>
      <c r="H667" s="34" t="s">
        <v>101</v>
      </c>
      <c r="I667" s="34" t="s">
        <v>113</v>
      </c>
      <c r="J667" s="34">
        <v>199</v>
      </c>
      <c r="K667" s="34">
        <v>284.57</v>
      </c>
    </row>
    <row r="668" spans="1:11" ht="69" x14ac:dyDescent="0.3">
      <c r="A668" s="33" t="s">
        <v>105</v>
      </c>
      <c r="B668" s="33">
        <v>2020</v>
      </c>
      <c r="C668" s="33" t="s">
        <v>35</v>
      </c>
      <c r="D668" s="33" t="s">
        <v>109</v>
      </c>
      <c r="E668" s="33" t="s">
        <v>111</v>
      </c>
      <c r="F668" s="33" t="s">
        <v>112</v>
      </c>
      <c r="G668" s="33" t="s">
        <v>108</v>
      </c>
      <c r="H668" s="33" t="s">
        <v>101</v>
      </c>
      <c r="I668" s="33" t="s">
        <v>113</v>
      </c>
      <c r="J668" s="33">
        <v>367</v>
      </c>
      <c r="K668" s="33">
        <v>524.80999999999995</v>
      </c>
    </row>
    <row r="669" spans="1:11" ht="69" x14ac:dyDescent="0.3">
      <c r="A669" s="34" t="s">
        <v>107</v>
      </c>
      <c r="B669" s="34">
        <v>2020</v>
      </c>
      <c r="C669" s="34" t="s">
        <v>35</v>
      </c>
      <c r="D669" s="34" t="s">
        <v>109</v>
      </c>
      <c r="E669" s="34" t="s">
        <v>111</v>
      </c>
      <c r="F669" s="34" t="s">
        <v>112</v>
      </c>
      <c r="G669" s="34" t="s">
        <v>108</v>
      </c>
      <c r="H669" s="34" t="s">
        <v>101</v>
      </c>
      <c r="I669" s="34" t="s">
        <v>113</v>
      </c>
      <c r="J669" s="34">
        <v>823</v>
      </c>
      <c r="K669" s="34">
        <v>1176.8900000000001</v>
      </c>
    </row>
    <row r="670" spans="1:11" ht="69" x14ac:dyDescent="0.3">
      <c r="A670" s="33" t="s">
        <v>96</v>
      </c>
      <c r="B670" s="33">
        <v>2020</v>
      </c>
      <c r="C670" s="33" t="s">
        <v>35</v>
      </c>
      <c r="D670" s="33" t="s">
        <v>109</v>
      </c>
      <c r="E670" s="33" t="s">
        <v>111</v>
      </c>
      <c r="F670" s="33" t="s">
        <v>112</v>
      </c>
      <c r="G670" s="33" t="s">
        <v>108</v>
      </c>
      <c r="H670" s="33" t="s">
        <v>101</v>
      </c>
      <c r="I670" s="33" t="s">
        <v>113</v>
      </c>
      <c r="J670" s="33">
        <v>856</v>
      </c>
      <c r="K670" s="33">
        <v>1224.08</v>
      </c>
    </row>
    <row r="671" spans="1:11" ht="69" x14ac:dyDescent="0.3">
      <c r="A671" s="34" t="s">
        <v>103</v>
      </c>
      <c r="B671" s="34">
        <v>2020</v>
      </c>
      <c r="C671" s="34" t="s">
        <v>35</v>
      </c>
      <c r="D671" s="34" t="s">
        <v>109</v>
      </c>
      <c r="E671" s="34" t="s">
        <v>111</v>
      </c>
      <c r="F671" s="34" t="s">
        <v>112</v>
      </c>
      <c r="G671" s="34" t="s">
        <v>108</v>
      </c>
      <c r="H671" s="34" t="s">
        <v>101</v>
      </c>
      <c r="I671" s="34" t="s">
        <v>113</v>
      </c>
      <c r="J671" s="34">
        <v>371</v>
      </c>
      <c r="K671" s="34">
        <v>530.53</v>
      </c>
    </row>
    <row r="672" spans="1:11" ht="69" x14ac:dyDescent="0.3">
      <c r="A672" s="33" t="s">
        <v>103</v>
      </c>
      <c r="B672" s="33">
        <v>2020</v>
      </c>
      <c r="C672" s="33" t="s">
        <v>31</v>
      </c>
      <c r="D672" s="33" t="s">
        <v>109</v>
      </c>
      <c r="E672" s="33" t="s">
        <v>111</v>
      </c>
      <c r="F672" s="33" t="s">
        <v>112</v>
      </c>
      <c r="G672" s="33" t="s">
        <v>108</v>
      </c>
      <c r="H672" s="33" t="s">
        <v>101</v>
      </c>
      <c r="I672" s="33" t="s">
        <v>113</v>
      </c>
      <c r="J672" s="33">
        <v>164</v>
      </c>
      <c r="K672" s="33">
        <v>234.52</v>
      </c>
    </row>
    <row r="673" spans="1:11" ht="69" x14ac:dyDescent="0.3">
      <c r="A673" s="34" t="s">
        <v>107</v>
      </c>
      <c r="B673" s="34">
        <v>2020</v>
      </c>
      <c r="C673" s="34" t="s">
        <v>31</v>
      </c>
      <c r="D673" s="34" t="s">
        <v>109</v>
      </c>
      <c r="E673" s="34" t="s">
        <v>111</v>
      </c>
      <c r="F673" s="34" t="s">
        <v>112</v>
      </c>
      <c r="G673" s="34" t="s">
        <v>108</v>
      </c>
      <c r="H673" s="34" t="s">
        <v>101</v>
      </c>
      <c r="I673" s="34" t="s">
        <v>113</v>
      </c>
      <c r="J673" s="34">
        <v>212</v>
      </c>
      <c r="K673" s="34">
        <v>303.16000000000003</v>
      </c>
    </row>
    <row r="674" spans="1:11" ht="69" x14ac:dyDescent="0.3">
      <c r="A674" s="33" t="s">
        <v>103</v>
      </c>
      <c r="B674" s="33">
        <v>2020</v>
      </c>
      <c r="C674" s="33" t="s">
        <v>31</v>
      </c>
      <c r="D674" s="33" t="s">
        <v>109</v>
      </c>
      <c r="E674" s="33" t="s">
        <v>111</v>
      </c>
      <c r="F674" s="33" t="s">
        <v>112</v>
      </c>
      <c r="G674" s="33" t="s">
        <v>108</v>
      </c>
      <c r="H674" s="33" t="s">
        <v>101</v>
      </c>
      <c r="I674" s="33" t="s">
        <v>113</v>
      </c>
      <c r="J674" s="33">
        <v>140</v>
      </c>
      <c r="K674" s="33">
        <v>200.2</v>
      </c>
    </row>
    <row r="675" spans="1:11" ht="69" x14ac:dyDescent="0.3">
      <c r="A675" s="34" t="s">
        <v>103</v>
      </c>
      <c r="B675" s="34">
        <v>2020</v>
      </c>
      <c r="C675" s="34" t="s">
        <v>31</v>
      </c>
      <c r="D675" s="34" t="s">
        <v>109</v>
      </c>
      <c r="E675" s="34" t="s">
        <v>111</v>
      </c>
      <c r="F675" s="34" t="s">
        <v>112</v>
      </c>
      <c r="G675" s="34" t="s">
        <v>108</v>
      </c>
      <c r="H675" s="34" t="s">
        <v>101</v>
      </c>
      <c r="I675" s="34" t="s">
        <v>113</v>
      </c>
      <c r="J675" s="34">
        <v>166</v>
      </c>
      <c r="K675" s="34">
        <v>237.38</v>
      </c>
    </row>
    <row r="676" spans="1:11" ht="69" x14ac:dyDescent="0.3">
      <c r="A676" s="33" t="s">
        <v>96</v>
      </c>
      <c r="B676" s="33">
        <v>2020</v>
      </c>
      <c r="C676" s="33" t="s">
        <v>31</v>
      </c>
      <c r="D676" s="33" t="s">
        <v>109</v>
      </c>
      <c r="E676" s="33" t="s">
        <v>111</v>
      </c>
      <c r="F676" s="33" t="s">
        <v>112</v>
      </c>
      <c r="G676" s="33" t="s">
        <v>108</v>
      </c>
      <c r="H676" s="33" t="s">
        <v>101</v>
      </c>
      <c r="I676" s="33" t="s">
        <v>113</v>
      </c>
      <c r="J676" s="33">
        <v>214</v>
      </c>
      <c r="K676" s="33">
        <v>306.02</v>
      </c>
    </row>
    <row r="677" spans="1:11" ht="69" x14ac:dyDescent="0.3">
      <c r="A677" s="34" t="s">
        <v>96</v>
      </c>
      <c r="B677" s="34">
        <v>2020</v>
      </c>
      <c r="C677" s="34" t="s">
        <v>31</v>
      </c>
      <c r="D677" s="34" t="s">
        <v>109</v>
      </c>
      <c r="E677" s="34" t="s">
        <v>111</v>
      </c>
      <c r="F677" s="34" t="s">
        <v>112</v>
      </c>
      <c r="G677" s="34" t="s">
        <v>108</v>
      </c>
      <c r="H677" s="34" t="s">
        <v>101</v>
      </c>
      <c r="I677" s="34" t="s">
        <v>113</v>
      </c>
      <c r="J677" s="34">
        <v>811</v>
      </c>
      <c r="K677" s="34">
        <v>1159.73</v>
      </c>
    </row>
    <row r="678" spans="1:11" ht="69" x14ac:dyDescent="0.3">
      <c r="A678" s="33" t="s">
        <v>96</v>
      </c>
      <c r="B678" s="33">
        <v>2020</v>
      </c>
      <c r="C678" s="33" t="s">
        <v>31</v>
      </c>
      <c r="D678" s="33" t="s">
        <v>109</v>
      </c>
      <c r="E678" s="33" t="s">
        <v>111</v>
      </c>
      <c r="F678" s="33" t="s">
        <v>112</v>
      </c>
      <c r="G678" s="33" t="s">
        <v>108</v>
      </c>
      <c r="H678" s="33" t="s">
        <v>101</v>
      </c>
      <c r="I678" s="33" t="s">
        <v>113</v>
      </c>
      <c r="J678" s="33">
        <v>845</v>
      </c>
      <c r="K678" s="33">
        <v>1208.3499999999999</v>
      </c>
    </row>
    <row r="679" spans="1:11" ht="69" x14ac:dyDescent="0.3">
      <c r="A679" s="34" t="s">
        <v>103</v>
      </c>
      <c r="B679" s="34">
        <v>2020</v>
      </c>
      <c r="C679" s="34" t="s">
        <v>31</v>
      </c>
      <c r="D679" s="34" t="s">
        <v>109</v>
      </c>
      <c r="E679" s="34" t="s">
        <v>111</v>
      </c>
      <c r="F679" s="34" t="s">
        <v>112</v>
      </c>
      <c r="G679" s="34" t="s">
        <v>108</v>
      </c>
      <c r="H679" s="34" t="s">
        <v>101</v>
      </c>
      <c r="I679" s="34" t="s">
        <v>113</v>
      </c>
      <c r="J679" s="34">
        <v>898</v>
      </c>
      <c r="K679" s="34">
        <v>1284.1400000000001</v>
      </c>
    </row>
    <row r="680" spans="1:11" ht="69" x14ac:dyDescent="0.3">
      <c r="A680" s="33" t="s">
        <v>103</v>
      </c>
      <c r="B680" s="33">
        <v>2020</v>
      </c>
      <c r="C680" s="33" t="s">
        <v>31</v>
      </c>
      <c r="D680" s="33" t="s">
        <v>109</v>
      </c>
      <c r="E680" s="33" t="s">
        <v>111</v>
      </c>
      <c r="F680" s="33" t="s">
        <v>112</v>
      </c>
      <c r="G680" s="33" t="s">
        <v>108</v>
      </c>
      <c r="H680" s="33" t="s">
        <v>101</v>
      </c>
      <c r="I680" s="33" t="s">
        <v>113</v>
      </c>
      <c r="J680" s="33">
        <v>851</v>
      </c>
      <c r="K680" s="33">
        <v>526.24</v>
      </c>
    </row>
    <row r="681" spans="1:11" ht="69" x14ac:dyDescent="0.3">
      <c r="A681" s="34" t="s">
        <v>96</v>
      </c>
      <c r="B681" s="34">
        <v>2020</v>
      </c>
      <c r="C681" s="34" t="s">
        <v>31</v>
      </c>
      <c r="D681" s="34" t="s">
        <v>109</v>
      </c>
      <c r="E681" s="34" t="s">
        <v>111</v>
      </c>
      <c r="F681" s="34" t="s">
        <v>112</v>
      </c>
      <c r="G681" s="34" t="s">
        <v>108</v>
      </c>
      <c r="H681" s="34" t="s">
        <v>101</v>
      </c>
      <c r="I681" s="34" t="s">
        <v>113</v>
      </c>
      <c r="J681" s="34">
        <v>884</v>
      </c>
      <c r="K681" s="34">
        <v>526.24</v>
      </c>
    </row>
    <row r="682" spans="1:11" ht="69" x14ac:dyDescent="0.3">
      <c r="A682" s="33" t="s">
        <v>96</v>
      </c>
      <c r="B682" s="33">
        <v>2020</v>
      </c>
      <c r="C682" s="33" t="s">
        <v>31</v>
      </c>
      <c r="D682" s="33" t="s">
        <v>109</v>
      </c>
      <c r="E682" s="33" t="s">
        <v>111</v>
      </c>
      <c r="F682" s="33" t="s">
        <v>112</v>
      </c>
      <c r="G682" s="33" t="s">
        <v>108</v>
      </c>
      <c r="H682" s="33" t="s">
        <v>101</v>
      </c>
      <c r="I682" s="33" t="s">
        <v>113</v>
      </c>
      <c r="J682" s="33">
        <v>141</v>
      </c>
      <c r="K682" s="33">
        <v>201.63</v>
      </c>
    </row>
    <row r="683" spans="1:11" ht="69" x14ac:dyDescent="0.3">
      <c r="A683" s="34" t="s">
        <v>103</v>
      </c>
      <c r="B683" s="34">
        <v>2020</v>
      </c>
      <c r="C683" s="34" t="s">
        <v>31</v>
      </c>
      <c r="D683" s="34" t="s">
        <v>109</v>
      </c>
      <c r="E683" s="34" t="s">
        <v>111</v>
      </c>
      <c r="F683" s="34" t="s">
        <v>112</v>
      </c>
      <c r="G683" s="34" t="s">
        <v>108</v>
      </c>
      <c r="H683" s="34" t="s">
        <v>101</v>
      </c>
      <c r="I683" s="34" t="s">
        <v>113</v>
      </c>
      <c r="J683" s="34">
        <v>211</v>
      </c>
      <c r="K683" s="34">
        <v>301.73</v>
      </c>
    </row>
    <row r="684" spans="1:11" ht="69" x14ac:dyDescent="0.3">
      <c r="A684" s="33" t="s">
        <v>103</v>
      </c>
      <c r="B684" s="33">
        <v>2020</v>
      </c>
      <c r="C684" s="33" t="s">
        <v>31</v>
      </c>
      <c r="D684" s="33" t="s">
        <v>109</v>
      </c>
      <c r="E684" s="33" t="s">
        <v>111</v>
      </c>
      <c r="F684" s="33" t="s">
        <v>112</v>
      </c>
      <c r="G684" s="33" t="s">
        <v>108</v>
      </c>
      <c r="H684" s="33" t="s">
        <v>101</v>
      </c>
      <c r="I684" s="33" t="s">
        <v>113</v>
      </c>
      <c r="J684" s="33">
        <v>139</v>
      </c>
      <c r="K684" s="33">
        <v>198.77</v>
      </c>
    </row>
    <row r="685" spans="1:11" ht="69" x14ac:dyDescent="0.3">
      <c r="A685" s="34" t="s">
        <v>103</v>
      </c>
      <c r="B685" s="34">
        <v>2020</v>
      </c>
      <c r="C685" s="34" t="s">
        <v>31</v>
      </c>
      <c r="D685" s="34" t="s">
        <v>109</v>
      </c>
      <c r="E685" s="34" t="s">
        <v>111</v>
      </c>
      <c r="F685" s="34" t="s">
        <v>112</v>
      </c>
      <c r="G685" s="34" t="s">
        <v>108</v>
      </c>
      <c r="H685" s="34" t="s">
        <v>101</v>
      </c>
      <c r="I685" s="34" t="s">
        <v>113</v>
      </c>
      <c r="J685" s="34">
        <v>820</v>
      </c>
      <c r="K685" s="34">
        <v>1172.5999999999999</v>
      </c>
    </row>
    <row r="686" spans="1:11" ht="69" x14ac:dyDescent="0.3">
      <c r="A686" s="33" t="s">
        <v>103</v>
      </c>
      <c r="B686" s="33">
        <v>2020</v>
      </c>
      <c r="C686" s="33" t="s">
        <v>31</v>
      </c>
      <c r="D686" s="33" t="s">
        <v>109</v>
      </c>
      <c r="E686" s="33" t="s">
        <v>111</v>
      </c>
      <c r="F686" s="33" t="s">
        <v>112</v>
      </c>
      <c r="G686" s="33" t="s">
        <v>108</v>
      </c>
      <c r="H686" s="33" t="s">
        <v>101</v>
      </c>
      <c r="I686" s="33" t="s">
        <v>113</v>
      </c>
      <c r="J686" s="33">
        <v>853</v>
      </c>
      <c r="K686" s="33">
        <v>1219.79</v>
      </c>
    </row>
    <row r="687" spans="1:11" ht="69" x14ac:dyDescent="0.3">
      <c r="A687" s="34" t="s">
        <v>103</v>
      </c>
      <c r="B687" s="34">
        <v>2020</v>
      </c>
      <c r="C687" s="34" t="s">
        <v>31</v>
      </c>
      <c r="D687" s="34" t="s">
        <v>109</v>
      </c>
      <c r="E687" s="34" t="s">
        <v>111</v>
      </c>
      <c r="F687" s="34" t="s">
        <v>112</v>
      </c>
      <c r="G687" s="34" t="s">
        <v>108</v>
      </c>
      <c r="H687" s="34" t="s">
        <v>101</v>
      </c>
      <c r="I687" s="34" t="s">
        <v>113</v>
      </c>
      <c r="J687" s="34">
        <v>137</v>
      </c>
      <c r="K687" s="34">
        <v>195.91</v>
      </c>
    </row>
    <row r="688" spans="1:11" ht="69" x14ac:dyDescent="0.3">
      <c r="A688" s="33" t="s">
        <v>106</v>
      </c>
      <c r="B688" s="33">
        <v>2020</v>
      </c>
      <c r="C688" s="33" t="s">
        <v>34</v>
      </c>
      <c r="D688" s="33" t="s">
        <v>109</v>
      </c>
      <c r="E688" s="33" t="s">
        <v>111</v>
      </c>
      <c r="F688" s="33" t="s">
        <v>112</v>
      </c>
      <c r="G688" s="33" t="s">
        <v>108</v>
      </c>
      <c r="H688" s="33" t="s">
        <v>101</v>
      </c>
      <c r="I688" s="33" t="s">
        <v>113</v>
      </c>
      <c r="J688" s="33">
        <v>200</v>
      </c>
      <c r="K688" s="33">
        <v>286</v>
      </c>
    </row>
    <row r="689" spans="1:11" ht="69" x14ac:dyDescent="0.3">
      <c r="A689" s="34" t="s">
        <v>103</v>
      </c>
      <c r="B689" s="34">
        <v>2020</v>
      </c>
      <c r="C689" s="34" t="s">
        <v>34</v>
      </c>
      <c r="D689" s="34" t="s">
        <v>109</v>
      </c>
      <c r="E689" s="34" t="s">
        <v>111</v>
      </c>
      <c r="F689" s="34" t="s">
        <v>112</v>
      </c>
      <c r="G689" s="34" t="s">
        <v>108</v>
      </c>
      <c r="H689" s="34" t="s">
        <v>101</v>
      </c>
      <c r="I689" s="34" t="s">
        <v>113</v>
      </c>
      <c r="J689" s="34">
        <v>128</v>
      </c>
      <c r="K689" s="34">
        <v>183.04</v>
      </c>
    </row>
    <row r="690" spans="1:11" ht="69" x14ac:dyDescent="0.3">
      <c r="A690" s="33" t="s">
        <v>103</v>
      </c>
      <c r="B690" s="33">
        <v>2020</v>
      </c>
      <c r="C690" s="33" t="s">
        <v>34</v>
      </c>
      <c r="D690" s="33" t="s">
        <v>109</v>
      </c>
      <c r="E690" s="33" t="s">
        <v>111</v>
      </c>
      <c r="F690" s="33" t="s">
        <v>112</v>
      </c>
      <c r="G690" s="33" t="s">
        <v>108</v>
      </c>
      <c r="H690" s="33" t="s">
        <v>101</v>
      </c>
      <c r="I690" s="33" t="s">
        <v>113</v>
      </c>
      <c r="J690" s="33">
        <v>154</v>
      </c>
      <c r="K690" s="33">
        <v>220.22</v>
      </c>
    </row>
    <row r="691" spans="1:11" ht="69" x14ac:dyDescent="0.3">
      <c r="A691" s="34" t="s">
        <v>103</v>
      </c>
      <c r="B691" s="34">
        <v>2020</v>
      </c>
      <c r="C691" s="34" t="s">
        <v>34</v>
      </c>
      <c r="D691" s="34" t="s">
        <v>109</v>
      </c>
      <c r="E691" s="34" t="s">
        <v>111</v>
      </c>
      <c r="F691" s="34" t="s">
        <v>112</v>
      </c>
      <c r="G691" s="34" t="s">
        <v>108</v>
      </c>
      <c r="H691" s="34" t="s">
        <v>101</v>
      </c>
      <c r="I691" s="34" t="s">
        <v>113</v>
      </c>
      <c r="J691" s="34">
        <v>202</v>
      </c>
      <c r="K691" s="34">
        <v>288.86</v>
      </c>
    </row>
    <row r="692" spans="1:11" ht="69" x14ac:dyDescent="0.3">
      <c r="A692" s="33" t="s">
        <v>103</v>
      </c>
      <c r="B692" s="33">
        <v>2020</v>
      </c>
      <c r="C692" s="33" t="s">
        <v>34</v>
      </c>
      <c r="D692" s="33" t="s">
        <v>109</v>
      </c>
      <c r="E692" s="33" t="s">
        <v>111</v>
      </c>
      <c r="F692" s="33" t="s">
        <v>112</v>
      </c>
      <c r="G692" s="33" t="s">
        <v>108</v>
      </c>
      <c r="H692" s="33" t="s">
        <v>101</v>
      </c>
      <c r="I692" s="33" t="s">
        <v>113</v>
      </c>
      <c r="J692" s="33">
        <v>130</v>
      </c>
      <c r="K692" s="33">
        <v>185.9</v>
      </c>
    </row>
    <row r="693" spans="1:11" ht="69" x14ac:dyDescent="0.3">
      <c r="A693" s="34" t="s">
        <v>106</v>
      </c>
      <c r="B693" s="34">
        <v>2020</v>
      </c>
      <c r="C693" s="34" t="s">
        <v>34</v>
      </c>
      <c r="D693" s="34" t="s">
        <v>109</v>
      </c>
      <c r="E693" s="34" t="s">
        <v>111</v>
      </c>
      <c r="F693" s="34" t="s">
        <v>112</v>
      </c>
      <c r="G693" s="34" t="s">
        <v>108</v>
      </c>
      <c r="H693" s="34" t="s">
        <v>101</v>
      </c>
      <c r="I693" s="34" t="s">
        <v>113</v>
      </c>
      <c r="J693" s="34">
        <v>813</v>
      </c>
      <c r="K693" s="34">
        <v>1162.5899999999999</v>
      </c>
    </row>
    <row r="694" spans="1:11" ht="69" x14ac:dyDescent="0.3">
      <c r="A694" s="33" t="s">
        <v>105</v>
      </c>
      <c r="B694" s="33">
        <v>2020</v>
      </c>
      <c r="C694" s="33" t="s">
        <v>34</v>
      </c>
      <c r="D694" s="33" t="s">
        <v>109</v>
      </c>
      <c r="E694" s="33" t="s">
        <v>111</v>
      </c>
      <c r="F694" s="33" t="s">
        <v>112</v>
      </c>
      <c r="G694" s="33" t="s">
        <v>108</v>
      </c>
      <c r="H694" s="33" t="s">
        <v>101</v>
      </c>
      <c r="I694" s="33" t="s">
        <v>113</v>
      </c>
      <c r="J694" s="33">
        <v>846</v>
      </c>
      <c r="K694" s="33">
        <v>1209.78</v>
      </c>
    </row>
    <row r="695" spans="1:11" ht="69" x14ac:dyDescent="0.3">
      <c r="A695" s="34" t="s">
        <v>96</v>
      </c>
      <c r="B695" s="34">
        <v>2020</v>
      </c>
      <c r="C695" s="34" t="s">
        <v>34</v>
      </c>
      <c r="D695" s="34" t="s">
        <v>109</v>
      </c>
      <c r="E695" s="34" t="s">
        <v>111</v>
      </c>
      <c r="F695" s="34" t="s">
        <v>112</v>
      </c>
      <c r="G695" s="34" t="s">
        <v>108</v>
      </c>
      <c r="H695" s="34" t="s">
        <v>101</v>
      </c>
      <c r="I695" s="34" t="s">
        <v>113</v>
      </c>
      <c r="J695" s="34">
        <v>900</v>
      </c>
      <c r="K695" s="34">
        <v>1287</v>
      </c>
    </row>
    <row r="696" spans="1:11" ht="69" x14ac:dyDescent="0.3">
      <c r="A696" s="33" t="s">
        <v>96</v>
      </c>
      <c r="B696" s="33">
        <v>2020</v>
      </c>
      <c r="C696" s="33" t="s">
        <v>34</v>
      </c>
      <c r="D696" s="33" t="s">
        <v>109</v>
      </c>
      <c r="E696" s="33" t="s">
        <v>111</v>
      </c>
      <c r="F696" s="33" t="s">
        <v>112</v>
      </c>
      <c r="G696" s="33" t="s">
        <v>108</v>
      </c>
      <c r="H696" s="33" t="s">
        <v>110</v>
      </c>
      <c r="I696" s="33" t="s">
        <v>113</v>
      </c>
      <c r="J696" s="33">
        <v>853</v>
      </c>
      <c r="K696" s="33">
        <v>526.24</v>
      </c>
    </row>
    <row r="697" spans="1:11" ht="69" x14ac:dyDescent="0.3">
      <c r="A697" s="34" t="s">
        <v>103</v>
      </c>
      <c r="B697" s="34">
        <v>2020</v>
      </c>
      <c r="C697" s="34" t="s">
        <v>34</v>
      </c>
      <c r="D697" s="34" t="s">
        <v>109</v>
      </c>
      <c r="E697" s="34" t="s">
        <v>111</v>
      </c>
      <c r="F697" s="34" t="s">
        <v>112</v>
      </c>
      <c r="G697" s="34" t="s">
        <v>108</v>
      </c>
      <c r="H697" s="34" t="s">
        <v>110</v>
      </c>
      <c r="I697" s="34" t="s">
        <v>113</v>
      </c>
      <c r="J697" s="34">
        <v>886</v>
      </c>
      <c r="K697" s="34">
        <v>526.24</v>
      </c>
    </row>
    <row r="698" spans="1:11" ht="69" x14ac:dyDescent="0.3">
      <c r="A698" s="33" t="s">
        <v>106</v>
      </c>
      <c r="B698" s="33">
        <v>2020</v>
      </c>
      <c r="C698" s="33" t="s">
        <v>34</v>
      </c>
      <c r="D698" s="33" t="s">
        <v>109</v>
      </c>
      <c r="E698" s="33" t="s">
        <v>111</v>
      </c>
      <c r="F698" s="33" t="s">
        <v>112</v>
      </c>
      <c r="G698" s="33" t="s">
        <v>108</v>
      </c>
      <c r="H698" s="33" t="s">
        <v>110</v>
      </c>
      <c r="I698" s="33" t="s">
        <v>113</v>
      </c>
      <c r="J698" s="33">
        <v>129</v>
      </c>
      <c r="K698" s="33">
        <v>184.47</v>
      </c>
    </row>
    <row r="699" spans="1:11" ht="69" x14ac:dyDescent="0.3">
      <c r="A699" s="34" t="s">
        <v>103</v>
      </c>
      <c r="B699" s="34">
        <v>2020</v>
      </c>
      <c r="C699" s="34" t="s">
        <v>34</v>
      </c>
      <c r="D699" s="34" t="s">
        <v>109</v>
      </c>
      <c r="E699" s="34" t="s">
        <v>111</v>
      </c>
      <c r="F699" s="34" t="s">
        <v>112</v>
      </c>
      <c r="G699" s="34" t="s">
        <v>108</v>
      </c>
      <c r="H699" s="34" t="s">
        <v>110</v>
      </c>
      <c r="I699" s="34" t="s">
        <v>113</v>
      </c>
      <c r="J699" s="34">
        <v>157</v>
      </c>
      <c r="K699" s="34">
        <v>224.51</v>
      </c>
    </row>
    <row r="700" spans="1:11" ht="69" x14ac:dyDescent="0.3">
      <c r="A700" s="33" t="s">
        <v>103</v>
      </c>
      <c r="B700" s="33">
        <v>2020</v>
      </c>
      <c r="C700" s="33" t="s">
        <v>34</v>
      </c>
      <c r="D700" s="33" t="s">
        <v>109</v>
      </c>
      <c r="E700" s="33" t="s">
        <v>111</v>
      </c>
      <c r="F700" s="33" t="s">
        <v>112</v>
      </c>
      <c r="G700" s="33" t="s">
        <v>108</v>
      </c>
      <c r="H700" s="33" t="s">
        <v>110</v>
      </c>
      <c r="I700" s="33" t="s">
        <v>113</v>
      </c>
      <c r="J700" s="33">
        <v>127</v>
      </c>
      <c r="K700" s="33">
        <v>181.61</v>
      </c>
    </row>
    <row r="701" spans="1:11" ht="69" x14ac:dyDescent="0.3">
      <c r="A701" s="34" t="s">
        <v>103</v>
      </c>
      <c r="B701" s="34">
        <v>2020</v>
      </c>
      <c r="C701" s="34" t="s">
        <v>34</v>
      </c>
      <c r="D701" s="34" t="s">
        <v>109</v>
      </c>
      <c r="E701" s="34" t="s">
        <v>111</v>
      </c>
      <c r="F701" s="34" t="s">
        <v>112</v>
      </c>
      <c r="G701" s="34" t="s">
        <v>108</v>
      </c>
      <c r="H701" s="34" t="s">
        <v>110</v>
      </c>
      <c r="I701" s="34" t="s">
        <v>113</v>
      </c>
      <c r="J701" s="34">
        <v>822</v>
      </c>
      <c r="K701" s="34">
        <v>1175.46</v>
      </c>
    </row>
    <row r="702" spans="1:11" ht="69" x14ac:dyDescent="0.3">
      <c r="A702" s="33" t="s">
        <v>96</v>
      </c>
      <c r="B702" s="33">
        <v>2020</v>
      </c>
      <c r="C702" s="33" t="s">
        <v>34</v>
      </c>
      <c r="D702" s="33" t="s">
        <v>109</v>
      </c>
      <c r="E702" s="33" t="s">
        <v>111</v>
      </c>
      <c r="F702" s="33" t="s">
        <v>112</v>
      </c>
      <c r="G702" s="33" t="s">
        <v>108</v>
      </c>
      <c r="H702" s="33" t="s">
        <v>110</v>
      </c>
      <c r="I702" s="33" t="s">
        <v>113</v>
      </c>
      <c r="J702" s="33">
        <v>855</v>
      </c>
      <c r="K702" s="33">
        <v>1222.6500000000001</v>
      </c>
    </row>
    <row r="703" spans="1:11" ht="69" x14ac:dyDescent="0.3">
      <c r="A703" s="34" t="s">
        <v>96</v>
      </c>
      <c r="B703" s="34">
        <v>2020</v>
      </c>
      <c r="C703" s="34" t="s">
        <v>40</v>
      </c>
      <c r="D703" s="34" t="s">
        <v>109</v>
      </c>
      <c r="E703" s="34" t="s">
        <v>111</v>
      </c>
      <c r="F703" s="34" t="s">
        <v>112</v>
      </c>
      <c r="G703" s="34" t="s">
        <v>108</v>
      </c>
      <c r="H703" s="34" t="s">
        <v>110</v>
      </c>
      <c r="I703" s="34" t="s">
        <v>113</v>
      </c>
      <c r="J703" s="34">
        <v>368</v>
      </c>
      <c r="K703" s="34">
        <v>526.24</v>
      </c>
    </row>
    <row r="704" spans="1:11" ht="69" x14ac:dyDescent="0.3">
      <c r="A704" s="33" t="s">
        <v>96</v>
      </c>
      <c r="B704" s="33">
        <v>2020</v>
      </c>
      <c r="C704" s="33" t="s">
        <v>40</v>
      </c>
      <c r="D704" s="33" t="s">
        <v>109</v>
      </c>
      <c r="E704" s="33" t="s">
        <v>111</v>
      </c>
      <c r="F704" s="33" t="s">
        <v>112</v>
      </c>
      <c r="G704" s="33" t="s">
        <v>108</v>
      </c>
      <c r="H704" s="33" t="s">
        <v>110</v>
      </c>
      <c r="I704" s="33" t="s">
        <v>113</v>
      </c>
      <c r="J704" s="33">
        <v>170</v>
      </c>
      <c r="K704" s="33">
        <v>243.1</v>
      </c>
    </row>
    <row r="705" spans="1:11" ht="69" x14ac:dyDescent="0.3">
      <c r="A705" s="34" t="s">
        <v>103</v>
      </c>
      <c r="B705" s="34">
        <v>2020</v>
      </c>
      <c r="C705" s="34" t="s">
        <v>40</v>
      </c>
      <c r="D705" s="34" t="s">
        <v>109</v>
      </c>
      <c r="E705" s="34" t="s">
        <v>111</v>
      </c>
      <c r="F705" s="34" t="s">
        <v>112</v>
      </c>
      <c r="G705" s="34" t="s">
        <v>108</v>
      </c>
      <c r="H705" s="34" t="s">
        <v>110</v>
      </c>
      <c r="I705" s="34" t="s">
        <v>113</v>
      </c>
      <c r="J705" s="34">
        <v>344</v>
      </c>
      <c r="K705" s="34">
        <v>491.92</v>
      </c>
    </row>
    <row r="706" spans="1:11" ht="69" x14ac:dyDescent="0.3">
      <c r="A706" s="33" t="s">
        <v>103</v>
      </c>
      <c r="B706" s="33">
        <v>2020</v>
      </c>
      <c r="C706" s="33" t="s">
        <v>40</v>
      </c>
      <c r="D706" s="33" t="s">
        <v>109</v>
      </c>
      <c r="E706" s="33" t="s">
        <v>111</v>
      </c>
      <c r="F706" s="33" t="s">
        <v>112</v>
      </c>
      <c r="G706" s="33" t="s">
        <v>108</v>
      </c>
      <c r="H706" s="33" t="s">
        <v>110</v>
      </c>
      <c r="I706" s="33" t="s">
        <v>113</v>
      </c>
      <c r="J706" s="33">
        <v>370</v>
      </c>
      <c r="K706" s="33">
        <v>529.1</v>
      </c>
    </row>
    <row r="707" spans="1:11" ht="69" x14ac:dyDescent="0.3">
      <c r="A707" s="34" t="s">
        <v>107</v>
      </c>
      <c r="B707" s="34">
        <v>2020</v>
      </c>
      <c r="C707" s="34" t="s">
        <v>40</v>
      </c>
      <c r="D707" s="34" t="s">
        <v>109</v>
      </c>
      <c r="E707" s="34" t="s">
        <v>111</v>
      </c>
      <c r="F707" s="34" t="s">
        <v>112</v>
      </c>
      <c r="G707" s="34" t="s">
        <v>108</v>
      </c>
      <c r="H707" s="34" t="s">
        <v>110</v>
      </c>
      <c r="I707" s="34" t="s">
        <v>113</v>
      </c>
      <c r="J707" s="34">
        <v>172</v>
      </c>
      <c r="K707" s="34">
        <v>245.96</v>
      </c>
    </row>
    <row r="708" spans="1:11" ht="69" x14ac:dyDescent="0.3">
      <c r="A708" s="33" t="s">
        <v>105</v>
      </c>
      <c r="B708" s="33">
        <v>2020</v>
      </c>
      <c r="C708" s="33" t="s">
        <v>40</v>
      </c>
      <c r="D708" s="33" t="s">
        <v>109</v>
      </c>
      <c r="E708" s="33" t="s">
        <v>111</v>
      </c>
      <c r="F708" s="33" t="s">
        <v>112</v>
      </c>
      <c r="G708" s="33" t="s">
        <v>108</v>
      </c>
      <c r="H708" s="33" t="s">
        <v>110</v>
      </c>
      <c r="I708" s="33" t="s">
        <v>113</v>
      </c>
      <c r="J708" s="33">
        <v>340</v>
      </c>
      <c r="K708" s="33">
        <v>486.2</v>
      </c>
    </row>
    <row r="709" spans="1:11" ht="69" x14ac:dyDescent="0.3">
      <c r="A709" s="34" t="s">
        <v>103</v>
      </c>
      <c r="B709" s="34">
        <v>2020</v>
      </c>
      <c r="C709" s="34" t="s">
        <v>40</v>
      </c>
      <c r="D709" s="34" t="s">
        <v>109</v>
      </c>
      <c r="E709" s="34" t="s">
        <v>111</v>
      </c>
      <c r="F709" s="34" t="s">
        <v>112</v>
      </c>
      <c r="G709" s="34" t="s">
        <v>108</v>
      </c>
      <c r="H709" s="34" t="s">
        <v>110</v>
      </c>
      <c r="I709" s="34" t="s">
        <v>113</v>
      </c>
      <c r="J709" s="34">
        <v>852</v>
      </c>
      <c r="K709" s="34">
        <v>1218.3599999999999</v>
      </c>
    </row>
    <row r="710" spans="1:11" ht="69" x14ac:dyDescent="0.3">
      <c r="A710" s="33" t="s">
        <v>103</v>
      </c>
      <c r="B710" s="33">
        <v>2020</v>
      </c>
      <c r="C710" s="33" t="s">
        <v>40</v>
      </c>
      <c r="D710" s="33" t="s">
        <v>109</v>
      </c>
      <c r="E710" s="33" t="s">
        <v>111</v>
      </c>
      <c r="F710" s="33" t="s">
        <v>112</v>
      </c>
      <c r="G710" s="33" t="s">
        <v>108</v>
      </c>
      <c r="H710" s="33" t="s">
        <v>110</v>
      </c>
      <c r="I710" s="33" t="s">
        <v>113</v>
      </c>
      <c r="J710" s="33">
        <v>905</v>
      </c>
      <c r="K710" s="33">
        <v>1294.1500000000001</v>
      </c>
    </row>
    <row r="711" spans="1:11" ht="69" x14ac:dyDescent="0.3">
      <c r="A711" s="34" t="s">
        <v>103</v>
      </c>
      <c r="B711" s="34">
        <v>2020</v>
      </c>
      <c r="C711" s="34" t="s">
        <v>40</v>
      </c>
      <c r="D711" s="34" t="s">
        <v>109</v>
      </c>
      <c r="E711" s="34" t="s">
        <v>111</v>
      </c>
      <c r="F711" s="34" t="s">
        <v>112</v>
      </c>
      <c r="G711" s="34" t="s">
        <v>108</v>
      </c>
      <c r="H711" s="34" t="s">
        <v>110</v>
      </c>
      <c r="I711" s="34" t="s">
        <v>113</v>
      </c>
      <c r="J711" s="34">
        <v>858</v>
      </c>
      <c r="K711" s="34">
        <v>526.24</v>
      </c>
    </row>
    <row r="712" spans="1:11" ht="69" x14ac:dyDescent="0.3">
      <c r="A712" s="33" t="s">
        <v>96</v>
      </c>
      <c r="B712" s="33">
        <v>2020</v>
      </c>
      <c r="C712" s="33" t="s">
        <v>40</v>
      </c>
      <c r="D712" s="33" t="s">
        <v>109</v>
      </c>
      <c r="E712" s="33" t="s">
        <v>111</v>
      </c>
      <c r="F712" s="33" t="s">
        <v>112</v>
      </c>
      <c r="G712" s="33" t="s">
        <v>108</v>
      </c>
      <c r="H712" s="33" t="s">
        <v>110</v>
      </c>
      <c r="I712" s="33" t="s">
        <v>113</v>
      </c>
      <c r="J712" s="33">
        <v>171</v>
      </c>
      <c r="K712" s="33">
        <v>526.24</v>
      </c>
    </row>
    <row r="713" spans="1:11" ht="69" x14ac:dyDescent="0.3">
      <c r="A713" s="34" t="s">
        <v>105</v>
      </c>
      <c r="B713" s="34">
        <v>2020</v>
      </c>
      <c r="C713" s="34" t="s">
        <v>40</v>
      </c>
      <c r="D713" s="34" t="s">
        <v>109</v>
      </c>
      <c r="E713" s="34" t="s">
        <v>111</v>
      </c>
      <c r="F713" s="34" t="s">
        <v>112</v>
      </c>
      <c r="G713" s="34" t="s">
        <v>108</v>
      </c>
      <c r="H713" s="34" t="s">
        <v>110</v>
      </c>
      <c r="I713" s="34" t="s">
        <v>113</v>
      </c>
      <c r="J713" s="34">
        <v>367</v>
      </c>
      <c r="K713" s="34">
        <v>524.80999999999995</v>
      </c>
    </row>
    <row r="714" spans="1:11" ht="69" x14ac:dyDescent="0.3">
      <c r="A714" s="33" t="s">
        <v>96</v>
      </c>
      <c r="B714" s="33">
        <v>2020</v>
      </c>
      <c r="C714" s="33" t="s">
        <v>40</v>
      </c>
      <c r="D714" s="33" t="s">
        <v>109</v>
      </c>
      <c r="E714" s="33" t="s">
        <v>111</v>
      </c>
      <c r="F714" s="33" t="s">
        <v>112</v>
      </c>
      <c r="G714" s="33" t="s">
        <v>108</v>
      </c>
      <c r="H714" s="33" t="s">
        <v>110</v>
      </c>
      <c r="I714" s="33" t="s">
        <v>113</v>
      </c>
      <c r="J714" s="33">
        <v>169</v>
      </c>
      <c r="K714" s="33">
        <v>241.67</v>
      </c>
    </row>
    <row r="715" spans="1:11" ht="69" x14ac:dyDescent="0.3">
      <c r="A715" s="34" t="s">
        <v>103</v>
      </c>
      <c r="B715" s="34">
        <v>2020</v>
      </c>
      <c r="C715" s="34" t="s">
        <v>40</v>
      </c>
      <c r="D715" s="34" t="s">
        <v>109</v>
      </c>
      <c r="E715" s="34" t="s">
        <v>111</v>
      </c>
      <c r="F715" s="34" t="s">
        <v>112</v>
      </c>
      <c r="G715" s="34" t="s">
        <v>108</v>
      </c>
      <c r="H715" s="34" t="s">
        <v>110</v>
      </c>
      <c r="I715" s="34" t="s">
        <v>113</v>
      </c>
      <c r="J715" s="34">
        <v>343</v>
      </c>
      <c r="K715" s="34">
        <v>490.49</v>
      </c>
    </row>
    <row r="716" spans="1:11" ht="69" x14ac:dyDescent="0.3">
      <c r="A716" s="33" t="s">
        <v>103</v>
      </c>
      <c r="B716" s="33">
        <v>2020</v>
      </c>
      <c r="C716" s="33" t="s">
        <v>40</v>
      </c>
      <c r="D716" s="33" t="s">
        <v>109</v>
      </c>
      <c r="E716" s="33" t="s">
        <v>111</v>
      </c>
      <c r="F716" s="33" t="s">
        <v>112</v>
      </c>
      <c r="G716" s="33" t="s">
        <v>108</v>
      </c>
      <c r="H716" s="33" t="s">
        <v>110</v>
      </c>
      <c r="I716" s="33" t="s">
        <v>113</v>
      </c>
      <c r="J716" s="33">
        <v>827</v>
      </c>
      <c r="K716" s="33">
        <v>1182.6099999999999</v>
      </c>
    </row>
    <row r="717" spans="1:11" ht="69" x14ac:dyDescent="0.3">
      <c r="A717" s="34" t="s">
        <v>96</v>
      </c>
      <c r="B717" s="34">
        <v>2020</v>
      </c>
      <c r="C717" s="34" t="s">
        <v>40</v>
      </c>
      <c r="D717" s="34" t="s">
        <v>109</v>
      </c>
      <c r="E717" s="34" t="s">
        <v>111</v>
      </c>
      <c r="F717" s="34" t="s">
        <v>112</v>
      </c>
      <c r="G717" s="34" t="s">
        <v>108</v>
      </c>
      <c r="H717" s="34" t="s">
        <v>110</v>
      </c>
      <c r="I717" s="34" t="s">
        <v>113</v>
      </c>
      <c r="J717" s="34">
        <v>341</v>
      </c>
      <c r="K717" s="34">
        <v>487.63</v>
      </c>
    </row>
    <row r="718" spans="1:11" ht="69" x14ac:dyDescent="0.3">
      <c r="A718" s="33" t="s">
        <v>103</v>
      </c>
      <c r="B718" s="33">
        <v>2020</v>
      </c>
      <c r="C718" s="33" t="s">
        <v>39</v>
      </c>
      <c r="D718" s="33" t="s">
        <v>109</v>
      </c>
      <c r="E718" s="33" t="s">
        <v>111</v>
      </c>
      <c r="F718" s="33" t="s">
        <v>112</v>
      </c>
      <c r="G718" s="33" t="s">
        <v>108</v>
      </c>
      <c r="H718" s="33" t="s">
        <v>110</v>
      </c>
      <c r="I718" s="33" t="s">
        <v>113</v>
      </c>
      <c r="J718" s="33">
        <v>128</v>
      </c>
      <c r="K718" s="33">
        <v>183.04</v>
      </c>
    </row>
    <row r="719" spans="1:11" ht="69" x14ac:dyDescent="0.3">
      <c r="A719" s="34" t="s">
        <v>103</v>
      </c>
      <c r="B719" s="34">
        <v>2020</v>
      </c>
      <c r="C719" s="34" t="s">
        <v>39</v>
      </c>
      <c r="D719" s="34" t="s">
        <v>109</v>
      </c>
      <c r="E719" s="34" t="s">
        <v>111</v>
      </c>
      <c r="F719" s="34" t="s">
        <v>112</v>
      </c>
      <c r="G719" s="34" t="s">
        <v>108</v>
      </c>
      <c r="H719" s="34" t="s">
        <v>110</v>
      </c>
      <c r="I719" s="34" t="s">
        <v>113</v>
      </c>
      <c r="J719" s="34">
        <v>176</v>
      </c>
      <c r="K719" s="34">
        <v>251.68</v>
      </c>
    </row>
    <row r="720" spans="1:11" ht="69" x14ac:dyDescent="0.3">
      <c r="A720" s="33" t="s">
        <v>103</v>
      </c>
      <c r="B720" s="33">
        <v>2020</v>
      </c>
      <c r="C720" s="33" t="s">
        <v>39</v>
      </c>
      <c r="D720" s="33" t="s">
        <v>109</v>
      </c>
      <c r="E720" s="33" t="s">
        <v>111</v>
      </c>
      <c r="F720" s="33" t="s">
        <v>112</v>
      </c>
      <c r="G720" s="33" t="s">
        <v>108</v>
      </c>
      <c r="H720" s="33" t="s">
        <v>110</v>
      </c>
      <c r="I720" s="33" t="s">
        <v>113</v>
      </c>
      <c r="J720" s="33">
        <v>350</v>
      </c>
      <c r="K720" s="33">
        <v>500.5</v>
      </c>
    </row>
    <row r="721" spans="1:11" ht="27.6" x14ac:dyDescent="0.3">
      <c r="A721" s="34" t="s">
        <v>103</v>
      </c>
      <c r="B721" s="34">
        <v>2020</v>
      </c>
      <c r="C721" s="34" t="s">
        <v>39</v>
      </c>
      <c r="D721" s="34" t="s">
        <v>109</v>
      </c>
      <c r="E721" s="34" t="s">
        <v>111</v>
      </c>
      <c r="F721" s="34" t="s">
        <v>112</v>
      </c>
      <c r="G721" s="34" t="s">
        <v>108</v>
      </c>
      <c r="H721" s="34" t="s">
        <v>110</v>
      </c>
      <c r="I721" s="34" t="s">
        <v>113</v>
      </c>
      <c r="J721" s="34">
        <v>130</v>
      </c>
      <c r="K721" s="34">
        <v>185.9</v>
      </c>
    </row>
    <row r="722" spans="1:11" ht="27.6" x14ac:dyDescent="0.3">
      <c r="A722" s="33" t="s">
        <v>106</v>
      </c>
      <c r="B722" s="33">
        <v>2020</v>
      </c>
      <c r="C722" s="33" t="s">
        <v>39</v>
      </c>
      <c r="D722" s="33" t="s">
        <v>109</v>
      </c>
      <c r="E722" s="33" t="s">
        <v>111</v>
      </c>
      <c r="F722" s="33" t="s">
        <v>112</v>
      </c>
      <c r="G722" s="33" t="s">
        <v>108</v>
      </c>
      <c r="H722" s="33" t="s">
        <v>110</v>
      </c>
      <c r="I722" s="33" t="s">
        <v>113</v>
      </c>
      <c r="J722" s="33">
        <v>346</v>
      </c>
      <c r="K722" s="33">
        <v>494.78</v>
      </c>
    </row>
    <row r="723" spans="1:11" ht="27.6" x14ac:dyDescent="0.3">
      <c r="A723" s="34" t="s">
        <v>103</v>
      </c>
      <c r="B723" s="34">
        <v>2020</v>
      </c>
      <c r="C723" s="34" t="s">
        <v>39</v>
      </c>
      <c r="D723" s="34" t="s">
        <v>109</v>
      </c>
      <c r="E723" s="34" t="s">
        <v>111</v>
      </c>
      <c r="F723" s="34" t="s">
        <v>112</v>
      </c>
      <c r="G723" s="34" t="s">
        <v>108</v>
      </c>
      <c r="H723" s="34" t="s">
        <v>110</v>
      </c>
      <c r="I723" s="34" t="s">
        <v>113</v>
      </c>
      <c r="J723" s="34">
        <v>818</v>
      </c>
      <c r="K723" s="34">
        <v>1169.74</v>
      </c>
    </row>
    <row r="724" spans="1:11" ht="27.6" x14ac:dyDescent="0.3">
      <c r="A724" s="33" t="s">
        <v>96</v>
      </c>
      <c r="B724" s="33">
        <v>2020</v>
      </c>
      <c r="C724" s="33" t="s">
        <v>39</v>
      </c>
      <c r="D724" s="33" t="s">
        <v>109</v>
      </c>
      <c r="E724" s="33" t="s">
        <v>111</v>
      </c>
      <c r="F724" s="33" t="s">
        <v>112</v>
      </c>
      <c r="G724" s="33" t="s">
        <v>108</v>
      </c>
      <c r="H724" s="33" t="s">
        <v>110</v>
      </c>
      <c r="I724" s="33" t="s">
        <v>113</v>
      </c>
      <c r="J724" s="33">
        <v>851</v>
      </c>
      <c r="K724" s="33">
        <v>1216.93</v>
      </c>
    </row>
    <row r="725" spans="1:11" ht="27.6" x14ac:dyDescent="0.3">
      <c r="A725" s="34" t="s">
        <v>105</v>
      </c>
      <c r="B725" s="34">
        <v>2020</v>
      </c>
      <c r="C725" s="34" t="s">
        <v>39</v>
      </c>
      <c r="D725" s="34" t="s">
        <v>109</v>
      </c>
      <c r="E725" s="34" t="s">
        <v>111</v>
      </c>
      <c r="F725" s="34" t="s">
        <v>112</v>
      </c>
      <c r="G725" s="34" t="s">
        <v>108</v>
      </c>
      <c r="H725" s="34" t="s">
        <v>110</v>
      </c>
      <c r="I725" s="34" t="s">
        <v>113</v>
      </c>
      <c r="J725" s="34">
        <v>904</v>
      </c>
      <c r="K725" s="34">
        <v>1292.72</v>
      </c>
    </row>
    <row r="726" spans="1:11" ht="27.6" x14ac:dyDescent="0.3">
      <c r="A726" s="33" t="s">
        <v>105</v>
      </c>
      <c r="B726" s="33">
        <v>2020</v>
      </c>
      <c r="C726" s="33" t="s">
        <v>39</v>
      </c>
      <c r="D726" s="33" t="s">
        <v>109</v>
      </c>
      <c r="E726" s="33" t="s">
        <v>111</v>
      </c>
      <c r="F726" s="33" t="s">
        <v>112</v>
      </c>
      <c r="G726" s="33" t="s">
        <v>108</v>
      </c>
      <c r="H726" s="33" t="s">
        <v>110</v>
      </c>
      <c r="I726" s="33" t="s">
        <v>113</v>
      </c>
      <c r="J726" s="33">
        <v>857</v>
      </c>
      <c r="K726" s="33">
        <v>526.24</v>
      </c>
    </row>
    <row r="727" spans="1:11" ht="27.6" x14ac:dyDescent="0.3">
      <c r="A727" s="34" t="s">
        <v>103</v>
      </c>
      <c r="B727" s="34">
        <v>2020</v>
      </c>
      <c r="C727" s="34" t="s">
        <v>39</v>
      </c>
      <c r="D727" s="34" t="s">
        <v>109</v>
      </c>
      <c r="E727" s="34" t="s">
        <v>111</v>
      </c>
      <c r="F727" s="34" t="s">
        <v>112</v>
      </c>
      <c r="G727" s="34" t="s">
        <v>108</v>
      </c>
      <c r="H727" s="34" t="s">
        <v>110</v>
      </c>
      <c r="I727" s="34" t="s">
        <v>113</v>
      </c>
      <c r="J727" s="34">
        <v>177</v>
      </c>
      <c r="K727" s="34">
        <v>526.24</v>
      </c>
    </row>
    <row r="728" spans="1:11" ht="27.6" x14ac:dyDescent="0.3">
      <c r="A728" s="33" t="s">
        <v>103</v>
      </c>
      <c r="B728" s="33">
        <v>2020</v>
      </c>
      <c r="C728" s="33" t="s">
        <v>39</v>
      </c>
      <c r="D728" s="33" t="s">
        <v>109</v>
      </c>
      <c r="E728" s="33" t="s">
        <v>111</v>
      </c>
      <c r="F728" s="33" t="s">
        <v>112</v>
      </c>
      <c r="G728" s="33" t="s">
        <v>108</v>
      </c>
      <c r="H728" s="33" t="s">
        <v>110</v>
      </c>
      <c r="I728" s="33" t="s">
        <v>113</v>
      </c>
      <c r="J728" s="33">
        <v>345</v>
      </c>
      <c r="K728" s="33">
        <v>493.35</v>
      </c>
    </row>
    <row r="729" spans="1:11" ht="27.6" x14ac:dyDescent="0.3">
      <c r="A729" s="34" t="s">
        <v>106</v>
      </c>
      <c r="B729" s="34">
        <v>2020</v>
      </c>
      <c r="C729" s="34" t="s">
        <v>39</v>
      </c>
      <c r="D729" s="34" t="s">
        <v>109</v>
      </c>
      <c r="E729" s="34" t="s">
        <v>111</v>
      </c>
      <c r="F729" s="34" t="s">
        <v>112</v>
      </c>
      <c r="G729" s="34" t="s">
        <v>108</v>
      </c>
      <c r="H729" s="34" t="s">
        <v>110</v>
      </c>
      <c r="I729" s="34" t="s">
        <v>113</v>
      </c>
      <c r="J729" s="34">
        <v>127</v>
      </c>
      <c r="K729" s="34">
        <v>181.61</v>
      </c>
    </row>
    <row r="730" spans="1:11" ht="27.6" x14ac:dyDescent="0.3">
      <c r="A730" s="33" t="s">
        <v>105</v>
      </c>
      <c r="B730" s="33">
        <v>2020</v>
      </c>
      <c r="C730" s="33" t="s">
        <v>39</v>
      </c>
      <c r="D730" s="33" t="s">
        <v>109</v>
      </c>
      <c r="E730" s="33" t="s">
        <v>111</v>
      </c>
      <c r="F730" s="33" t="s">
        <v>112</v>
      </c>
      <c r="G730" s="33" t="s">
        <v>108</v>
      </c>
      <c r="H730" s="33" t="s">
        <v>110</v>
      </c>
      <c r="I730" s="33" t="s">
        <v>113</v>
      </c>
      <c r="J730" s="33">
        <v>175</v>
      </c>
      <c r="K730" s="33">
        <v>250.25</v>
      </c>
    </row>
    <row r="731" spans="1:11" ht="27.6" x14ac:dyDescent="0.3">
      <c r="A731" s="34" t="s">
        <v>103</v>
      </c>
      <c r="B731" s="34">
        <v>2020</v>
      </c>
      <c r="C731" s="34" t="s">
        <v>39</v>
      </c>
      <c r="D731" s="34" t="s">
        <v>109</v>
      </c>
      <c r="E731" s="34" t="s">
        <v>111</v>
      </c>
      <c r="F731" s="34" t="s">
        <v>112</v>
      </c>
      <c r="G731" s="34" t="s">
        <v>108</v>
      </c>
      <c r="H731" s="34" t="s">
        <v>110</v>
      </c>
      <c r="I731" s="34" t="s">
        <v>113</v>
      </c>
      <c r="J731" s="34">
        <v>349</v>
      </c>
      <c r="K731" s="34">
        <v>499.07</v>
      </c>
    </row>
    <row r="732" spans="1:11" ht="27.6" x14ac:dyDescent="0.3">
      <c r="A732" s="33" t="s">
        <v>103</v>
      </c>
      <c r="B732" s="33">
        <v>2020</v>
      </c>
      <c r="C732" s="33" t="s">
        <v>39</v>
      </c>
      <c r="D732" s="33" t="s">
        <v>109</v>
      </c>
      <c r="E732" s="33" t="s">
        <v>111</v>
      </c>
      <c r="F732" s="33" t="s">
        <v>112</v>
      </c>
      <c r="G732" s="33" t="s">
        <v>108</v>
      </c>
      <c r="H732" s="33" t="s">
        <v>110</v>
      </c>
      <c r="I732" s="33" t="s">
        <v>113</v>
      </c>
      <c r="J732" s="33">
        <v>826</v>
      </c>
      <c r="K732" s="33">
        <v>1181.18</v>
      </c>
    </row>
    <row r="733" spans="1:11" ht="27.6" x14ac:dyDescent="0.3">
      <c r="A733" s="34" t="s">
        <v>96</v>
      </c>
      <c r="B733" s="34">
        <v>2020</v>
      </c>
      <c r="C733" s="34" t="s">
        <v>39</v>
      </c>
      <c r="D733" s="34" t="s">
        <v>109</v>
      </c>
      <c r="E733" s="34" t="s">
        <v>111</v>
      </c>
      <c r="F733" s="34" t="s">
        <v>112</v>
      </c>
      <c r="G733" s="34" t="s">
        <v>108</v>
      </c>
      <c r="H733" s="34" t="s">
        <v>110</v>
      </c>
      <c r="I733" s="34" t="s">
        <v>113</v>
      </c>
      <c r="J733" s="34">
        <v>860</v>
      </c>
      <c r="K733" s="34">
        <v>1229.8</v>
      </c>
    </row>
    <row r="734" spans="1:11" ht="27.6" x14ac:dyDescent="0.3">
      <c r="A734" s="33" t="s">
        <v>103</v>
      </c>
      <c r="B734" s="33">
        <v>2020</v>
      </c>
      <c r="C734" s="33" t="s">
        <v>39</v>
      </c>
      <c r="D734" s="33" t="s">
        <v>109</v>
      </c>
      <c r="E734" s="33" t="s">
        <v>111</v>
      </c>
      <c r="F734" s="33" t="s">
        <v>112</v>
      </c>
      <c r="G734" s="33" t="s">
        <v>108</v>
      </c>
      <c r="H734" s="33" t="s">
        <v>110</v>
      </c>
      <c r="I734" s="33" t="s">
        <v>113</v>
      </c>
      <c r="J734" s="33">
        <v>347</v>
      </c>
      <c r="K734" s="33">
        <v>496.21</v>
      </c>
    </row>
    <row r="735" spans="1:11" ht="27.6" x14ac:dyDescent="0.3">
      <c r="A735" s="34" t="s">
        <v>106</v>
      </c>
      <c r="B735" s="34">
        <v>2020</v>
      </c>
      <c r="C735" s="34" t="s">
        <v>38</v>
      </c>
      <c r="D735" s="34" t="s">
        <v>109</v>
      </c>
      <c r="E735" s="34" t="s">
        <v>111</v>
      </c>
      <c r="F735" s="34" t="s">
        <v>112</v>
      </c>
      <c r="G735" s="34" t="s">
        <v>108</v>
      </c>
      <c r="H735" s="34" t="s">
        <v>110</v>
      </c>
      <c r="I735" s="34" t="s">
        <v>113</v>
      </c>
      <c r="J735" s="34">
        <v>134</v>
      </c>
      <c r="K735" s="34">
        <v>191.62</v>
      </c>
    </row>
    <row r="736" spans="1:11" ht="27.6" x14ac:dyDescent="0.3">
      <c r="A736" s="33" t="s">
        <v>103</v>
      </c>
      <c r="B736" s="33">
        <v>2020</v>
      </c>
      <c r="C736" s="33" t="s">
        <v>38</v>
      </c>
      <c r="D736" s="33" t="s">
        <v>109</v>
      </c>
      <c r="E736" s="33" t="s">
        <v>111</v>
      </c>
      <c r="F736" s="33" t="s">
        <v>112</v>
      </c>
      <c r="G736" s="33" t="s">
        <v>108</v>
      </c>
      <c r="H736" s="33" t="s">
        <v>110</v>
      </c>
      <c r="I736" s="33" t="s">
        <v>113</v>
      </c>
      <c r="J736" s="33">
        <v>182</v>
      </c>
      <c r="K736" s="33">
        <v>260.26</v>
      </c>
    </row>
    <row r="737" spans="1:11" ht="27.6" x14ac:dyDescent="0.3">
      <c r="A737" s="34" t="s">
        <v>103</v>
      </c>
      <c r="B737" s="34">
        <v>2020</v>
      </c>
      <c r="C737" s="34" t="s">
        <v>38</v>
      </c>
      <c r="D737" s="34" t="s">
        <v>109</v>
      </c>
      <c r="E737" s="34" t="s">
        <v>111</v>
      </c>
      <c r="F737" s="34" t="s">
        <v>112</v>
      </c>
      <c r="G737" s="34" t="s">
        <v>108</v>
      </c>
      <c r="H737" s="34" t="s">
        <v>110</v>
      </c>
      <c r="I737" s="34" t="s">
        <v>113</v>
      </c>
      <c r="J737" s="34">
        <v>136</v>
      </c>
      <c r="K737" s="34">
        <v>194.48</v>
      </c>
    </row>
    <row r="738" spans="1:11" ht="27.6" x14ac:dyDescent="0.3">
      <c r="A738" s="33" t="s">
        <v>96</v>
      </c>
      <c r="B738" s="33">
        <v>2020</v>
      </c>
      <c r="C738" s="33" t="s">
        <v>38</v>
      </c>
      <c r="D738" s="33" t="s">
        <v>109</v>
      </c>
      <c r="E738" s="33" t="s">
        <v>111</v>
      </c>
      <c r="F738" s="33" t="s">
        <v>112</v>
      </c>
      <c r="G738" s="33" t="s">
        <v>108</v>
      </c>
      <c r="H738" s="33" t="s">
        <v>110</v>
      </c>
      <c r="I738" s="33" t="s">
        <v>113</v>
      </c>
      <c r="J738" s="33">
        <v>178</v>
      </c>
      <c r="K738" s="33">
        <v>254.54</v>
      </c>
    </row>
    <row r="739" spans="1:11" ht="27.6" x14ac:dyDescent="0.3">
      <c r="A739" s="34" t="s">
        <v>105</v>
      </c>
      <c r="B739" s="34">
        <v>2020</v>
      </c>
      <c r="C739" s="34" t="s">
        <v>38</v>
      </c>
      <c r="D739" s="34" t="s">
        <v>109</v>
      </c>
      <c r="E739" s="34" t="s">
        <v>111</v>
      </c>
      <c r="F739" s="34" t="s">
        <v>112</v>
      </c>
      <c r="G739" s="34" t="s">
        <v>108</v>
      </c>
      <c r="H739" s="34" t="s">
        <v>110</v>
      </c>
      <c r="I739" s="34" t="s">
        <v>113</v>
      </c>
      <c r="J739" s="34">
        <v>352</v>
      </c>
      <c r="K739" s="34">
        <v>503.36</v>
      </c>
    </row>
    <row r="740" spans="1:11" ht="27.6" x14ac:dyDescent="0.3">
      <c r="A740" s="33" t="s">
        <v>103</v>
      </c>
      <c r="B740" s="33">
        <v>2020</v>
      </c>
      <c r="C740" s="33" t="s">
        <v>38</v>
      </c>
      <c r="D740" s="33" t="s">
        <v>109</v>
      </c>
      <c r="E740" s="33" t="s">
        <v>111</v>
      </c>
      <c r="F740" s="33" t="s">
        <v>112</v>
      </c>
      <c r="G740" s="33" t="s">
        <v>108</v>
      </c>
      <c r="H740" s="33" t="s">
        <v>110</v>
      </c>
      <c r="I740" s="33" t="s">
        <v>113</v>
      </c>
      <c r="J740" s="33">
        <v>817</v>
      </c>
      <c r="K740" s="33">
        <v>1168.31</v>
      </c>
    </row>
    <row r="741" spans="1:11" ht="27.6" x14ac:dyDescent="0.3">
      <c r="A741" s="34" t="s">
        <v>105</v>
      </c>
      <c r="B741" s="34">
        <v>2020</v>
      </c>
      <c r="C741" s="34" t="s">
        <v>38</v>
      </c>
      <c r="D741" s="34" t="s">
        <v>109</v>
      </c>
      <c r="E741" s="34" t="s">
        <v>111</v>
      </c>
      <c r="F741" s="34" t="s">
        <v>112</v>
      </c>
      <c r="G741" s="34" t="s">
        <v>108</v>
      </c>
      <c r="H741" s="34" t="s">
        <v>110</v>
      </c>
      <c r="I741" s="34" t="s">
        <v>113</v>
      </c>
      <c r="J741" s="34">
        <v>850</v>
      </c>
      <c r="K741" s="34">
        <v>1215.5</v>
      </c>
    </row>
    <row r="742" spans="1:11" ht="27.6" x14ac:dyDescent="0.3">
      <c r="A742" s="33" t="s">
        <v>105</v>
      </c>
      <c r="B742" s="33">
        <v>2020</v>
      </c>
      <c r="C742" s="33" t="s">
        <v>38</v>
      </c>
      <c r="D742" s="33" t="s">
        <v>109</v>
      </c>
      <c r="E742" s="33" t="s">
        <v>111</v>
      </c>
      <c r="F742" s="33" t="s">
        <v>112</v>
      </c>
      <c r="G742" s="33" t="s">
        <v>108</v>
      </c>
      <c r="H742" s="33" t="s">
        <v>110</v>
      </c>
      <c r="I742" s="33" t="s">
        <v>113</v>
      </c>
      <c r="J742" s="33">
        <v>903</v>
      </c>
      <c r="K742" s="33">
        <v>1291.29</v>
      </c>
    </row>
    <row r="743" spans="1:11" ht="27.6" x14ac:dyDescent="0.3">
      <c r="A743" s="34" t="s">
        <v>105</v>
      </c>
      <c r="B743" s="34">
        <v>2020</v>
      </c>
      <c r="C743" s="34" t="s">
        <v>38</v>
      </c>
      <c r="D743" s="34" t="s">
        <v>109</v>
      </c>
      <c r="E743" s="34" t="s">
        <v>111</v>
      </c>
      <c r="F743" s="34" t="s">
        <v>112</v>
      </c>
      <c r="G743" s="34" t="s">
        <v>108</v>
      </c>
      <c r="H743" s="34" t="s">
        <v>110</v>
      </c>
      <c r="I743" s="34" t="s">
        <v>113</v>
      </c>
      <c r="J743" s="34">
        <v>856</v>
      </c>
      <c r="K743" s="34">
        <v>526.24</v>
      </c>
    </row>
    <row r="744" spans="1:11" ht="27.6" x14ac:dyDescent="0.3">
      <c r="A744" s="33" t="s">
        <v>103</v>
      </c>
      <c r="B744" s="33">
        <v>2020</v>
      </c>
      <c r="C744" s="33" t="s">
        <v>38</v>
      </c>
      <c r="D744" s="33" t="s">
        <v>109</v>
      </c>
      <c r="E744" s="33" t="s">
        <v>111</v>
      </c>
      <c r="F744" s="33" t="s">
        <v>112</v>
      </c>
      <c r="G744" s="33" t="s">
        <v>108</v>
      </c>
      <c r="H744" s="33" t="s">
        <v>110</v>
      </c>
      <c r="I744" s="33" t="s">
        <v>113</v>
      </c>
      <c r="J744" s="33">
        <v>183</v>
      </c>
      <c r="K744" s="33">
        <v>526.24</v>
      </c>
    </row>
    <row r="745" spans="1:11" ht="27.6" x14ac:dyDescent="0.3">
      <c r="A745" s="34" t="s">
        <v>103</v>
      </c>
      <c r="B745" s="34">
        <v>2020</v>
      </c>
      <c r="C745" s="34" t="s">
        <v>38</v>
      </c>
      <c r="D745" s="34" t="s">
        <v>109</v>
      </c>
      <c r="E745" s="34" t="s">
        <v>111</v>
      </c>
      <c r="F745" s="34" t="s">
        <v>112</v>
      </c>
      <c r="G745" s="34" t="s">
        <v>108</v>
      </c>
      <c r="H745" s="34" t="s">
        <v>110</v>
      </c>
      <c r="I745" s="34" t="s">
        <v>113</v>
      </c>
      <c r="J745" s="34">
        <v>351</v>
      </c>
      <c r="K745" s="34">
        <v>501.93</v>
      </c>
    </row>
    <row r="746" spans="1:11" ht="27.6" x14ac:dyDescent="0.3">
      <c r="A746" s="33" t="s">
        <v>105</v>
      </c>
      <c r="B746" s="33">
        <v>2020</v>
      </c>
      <c r="C746" s="33" t="s">
        <v>38</v>
      </c>
      <c r="D746" s="33" t="s">
        <v>109</v>
      </c>
      <c r="E746" s="33" t="s">
        <v>111</v>
      </c>
      <c r="F746" s="33" t="s">
        <v>112</v>
      </c>
      <c r="G746" s="33" t="s">
        <v>108</v>
      </c>
      <c r="H746" s="33" t="s">
        <v>110</v>
      </c>
      <c r="I746" s="33" t="s">
        <v>113</v>
      </c>
      <c r="J746" s="33">
        <v>133</v>
      </c>
      <c r="K746" s="33">
        <v>190.19</v>
      </c>
    </row>
    <row r="747" spans="1:11" ht="27.6" x14ac:dyDescent="0.3">
      <c r="A747" s="34" t="s">
        <v>96</v>
      </c>
      <c r="B747" s="34">
        <v>2020</v>
      </c>
      <c r="C747" s="34" t="s">
        <v>38</v>
      </c>
      <c r="D747" s="34" t="s">
        <v>109</v>
      </c>
      <c r="E747" s="34" t="s">
        <v>111</v>
      </c>
      <c r="F747" s="34" t="s">
        <v>112</v>
      </c>
      <c r="G747" s="34" t="s">
        <v>108</v>
      </c>
      <c r="H747" s="34" t="s">
        <v>110</v>
      </c>
      <c r="I747" s="34" t="s">
        <v>113</v>
      </c>
      <c r="J747" s="34">
        <v>181</v>
      </c>
      <c r="K747" s="34">
        <v>258.83</v>
      </c>
    </row>
    <row r="748" spans="1:11" ht="27.6" x14ac:dyDescent="0.3">
      <c r="A748" s="33" t="s">
        <v>103</v>
      </c>
      <c r="B748" s="33">
        <v>2020</v>
      </c>
      <c r="C748" s="33" t="s">
        <v>38</v>
      </c>
      <c r="D748" s="33" t="s">
        <v>109</v>
      </c>
      <c r="E748" s="33" t="s">
        <v>111</v>
      </c>
      <c r="F748" s="33" t="s">
        <v>112</v>
      </c>
      <c r="G748" s="33" t="s">
        <v>108</v>
      </c>
      <c r="H748" s="33" t="s">
        <v>110</v>
      </c>
      <c r="I748" s="33" t="s">
        <v>113</v>
      </c>
      <c r="J748" s="33">
        <v>355</v>
      </c>
      <c r="K748" s="33">
        <v>507.65</v>
      </c>
    </row>
    <row r="749" spans="1:11" ht="27.6" x14ac:dyDescent="0.3">
      <c r="A749" s="34" t="s">
        <v>105</v>
      </c>
      <c r="B749" s="34">
        <v>2020</v>
      </c>
      <c r="C749" s="34" t="s">
        <v>38</v>
      </c>
      <c r="D749" s="34" t="s">
        <v>109</v>
      </c>
      <c r="E749" s="34" t="s">
        <v>111</v>
      </c>
      <c r="F749" s="34" t="s">
        <v>112</v>
      </c>
      <c r="G749" s="34" t="s">
        <v>108</v>
      </c>
      <c r="H749" s="34" t="s">
        <v>110</v>
      </c>
      <c r="I749" s="34" t="s">
        <v>113</v>
      </c>
      <c r="J749" s="34">
        <v>859</v>
      </c>
      <c r="K749" s="34">
        <v>1228.3699999999999</v>
      </c>
    </row>
    <row r="750" spans="1:11" ht="27.6" x14ac:dyDescent="0.3">
      <c r="A750" s="33" t="s">
        <v>106</v>
      </c>
      <c r="B750" s="33">
        <v>2020</v>
      </c>
      <c r="C750" s="33" t="s">
        <v>38</v>
      </c>
      <c r="D750" s="33" t="s">
        <v>109</v>
      </c>
      <c r="E750" s="33" t="s">
        <v>111</v>
      </c>
      <c r="F750" s="33" t="s">
        <v>112</v>
      </c>
      <c r="G750" s="33" t="s">
        <v>108</v>
      </c>
      <c r="H750" s="33" t="s">
        <v>110</v>
      </c>
      <c r="I750" s="33" t="s">
        <v>113</v>
      </c>
      <c r="J750" s="33">
        <v>353</v>
      </c>
      <c r="K750" s="33">
        <v>504.79</v>
      </c>
    </row>
    <row r="751" spans="1:11" ht="27.6" x14ac:dyDescent="0.3">
      <c r="A751" s="34" t="s">
        <v>96</v>
      </c>
      <c r="B751" s="34">
        <v>2020</v>
      </c>
      <c r="C751" s="34" t="s">
        <v>31</v>
      </c>
      <c r="D751" s="34" t="s">
        <v>97</v>
      </c>
      <c r="E751" s="34" t="s">
        <v>111</v>
      </c>
      <c r="F751" s="34" t="s">
        <v>99</v>
      </c>
      <c r="G751" s="34" t="s">
        <v>108</v>
      </c>
      <c r="H751" s="34" t="s">
        <v>110</v>
      </c>
      <c r="I751" s="34" t="s">
        <v>104</v>
      </c>
      <c r="J751" s="34">
        <v>364</v>
      </c>
      <c r="K751" s="34">
        <v>520.52</v>
      </c>
    </row>
    <row r="752" spans="1:11" ht="27.6" x14ac:dyDescent="0.3">
      <c r="A752" s="33" t="s">
        <v>103</v>
      </c>
      <c r="B752" s="33">
        <v>2020</v>
      </c>
      <c r="C752" s="33" t="s">
        <v>31</v>
      </c>
      <c r="D752" s="33" t="s">
        <v>97</v>
      </c>
      <c r="E752" s="33" t="s">
        <v>111</v>
      </c>
      <c r="F752" s="33" t="s">
        <v>99</v>
      </c>
      <c r="G752" s="33" t="s">
        <v>108</v>
      </c>
      <c r="H752" s="33" t="s">
        <v>110</v>
      </c>
      <c r="I752" s="33" t="s">
        <v>102</v>
      </c>
      <c r="J752" s="33">
        <v>358</v>
      </c>
      <c r="K752" s="33">
        <v>511.94</v>
      </c>
    </row>
    <row r="753" spans="1:11" ht="27.6" x14ac:dyDescent="0.3">
      <c r="A753" s="34" t="s">
        <v>96</v>
      </c>
      <c r="B753" s="34">
        <v>2020</v>
      </c>
      <c r="C753" s="34" t="s">
        <v>31</v>
      </c>
      <c r="D753" s="34" t="s">
        <v>97</v>
      </c>
      <c r="E753" s="34" t="s">
        <v>111</v>
      </c>
      <c r="F753" s="34" t="s">
        <v>99</v>
      </c>
      <c r="G753" s="34" t="s">
        <v>108</v>
      </c>
      <c r="H753" s="34" t="s">
        <v>110</v>
      </c>
      <c r="I753" s="34" t="s">
        <v>104</v>
      </c>
      <c r="J753" s="34">
        <v>367</v>
      </c>
      <c r="K753" s="34">
        <v>524.80999999999995</v>
      </c>
    </row>
    <row r="754" spans="1:11" ht="27.6" x14ac:dyDescent="0.3">
      <c r="A754" s="33" t="s">
        <v>107</v>
      </c>
      <c r="B754" s="33">
        <v>2020</v>
      </c>
      <c r="C754" s="33" t="s">
        <v>31</v>
      </c>
      <c r="D754" s="33" t="s">
        <v>97</v>
      </c>
      <c r="E754" s="33" t="s">
        <v>111</v>
      </c>
      <c r="F754" s="33" t="s">
        <v>99</v>
      </c>
      <c r="G754" s="33" t="s">
        <v>108</v>
      </c>
      <c r="H754" s="33" t="s">
        <v>110</v>
      </c>
      <c r="I754" s="33" t="s">
        <v>102</v>
      </c>
      <c r="J754" s="33">
        <v>361</v>
      </c>
      <c r="K754" s="33">
        <v>516.23</v>
      </c>
    </row>
    <row r="755" spans="1:11" ht="27.6" x14ac:dyDescent="0.3">
      <c r="A755" s="34" t="s">
        <v>96</v>
      </c>
      <c r="B755" s="34">
        <v>2020</v>
      </c>
      <c r="C755" s="34" t="s">
        <v>31</v>
      </c>
      <c r="D755" s="34" t="s">
        <v>97</v>
      </c>
      <c r="E755" s="34" t="s">
        <v>111</v>
      </c>
      <c r="F755" s="34" t="s">
        <v>112</v>
      </c>
      <c r="G755" s="34" t="s">
        <v>108</v>
      </c>
      <c r="H755" s="34" t="s">
        <v>110</v>
      </c>
      <c r="I755" s="34" t="s">
        <v>102</v>
      </c>
      <c r="J755" s="34">
        <v>355</v>
      </c>
      <c r="K755" s="34">
        <v>507.65</v>
      </c>
    </row>
    <row r="756" spans="1:11" ht="27.6" x14ac:dyDescent="0.3">
      <c r="A756" s="33" t="s">
        <v>106</v>
      </c>
      <c r="B756" s="33">
        <v>2020</v>
      </c>
      <c r="C756" s="33" t="s">
        <v>30</v>
      </c>
      <c r="D756" s="33" t="s">
        <v>109</v>
      </c>
      <c r="E756" s="33" t="s">
        <v>111</v>
      </c>
      <c r="F756" s="33" t="s">
        <v>99</v>
      </c>
      <c r="G756" s="33" t="s">
        <v>100</v>
      </c>
      <c r="H756" s="33" t="s">
        <v>110</v>
      </c>
      <c r="I756" s="33" t="s">
        <v>104</v>
      </c>
      <c r="J756" s="33">
        <v>780</v>
      </c>
      <c r="K756" s="33">
        <v>1115.4000000000001</v>
      </c>
    </row>
    <row r="757" spans="1:11" ht="27.6" x14ac:dyDescent="0.3">
      <c r="A757" s="34" t="s">
        <v>105</v>
      </c>
      <c r="B757" s="34">
        <v>2020</v>
      </c>
      <c r="C757" s="34" t="s">
        <v>30</v>
      </c>
      <c r="D757" s="34" t="s">
        <v>109</v>
      </c>
      <c r="E757" s="34" t="s">
        <v>111</v>
      </c>
      <c r="F757" s="34" t="s">
        <v>99</v>
      </c>
      <c r="G757" s="34" t="s">
        <v>100</v>
      </c>
      <c r="H757" s="34" t="s">
        <v>110</v>
      </c>
      <c r="I757" s="34" t="s">
        <v>104</v>
      </c>
      <c r="J757" s="34">
        <v>781</v>
      </c>
      <c r="K757" s="34">
        <v>1116.83</v>
      </c>
    </row>
    <row r="758" spans="1:11" ht="27.6" x14ac:dyDescent="0.3">
      <c r="A758" s="33" t="s">
        <v>96</v>
      </c>
      <c r="B758" s="33">
        <v>2020</v>
      </c>
      <c r="C758" s="33" t="s">
        <v>30</v>
      </c>
      <c r="D758" s="33" t="s">
        <v>109</v>
      </c>
      <c r="E758" s="33" t="s">
        <v>111</v>
      </c>
      <c r="F758" s="33" t="s">
        <v>99</v>
      </c>
      <c r="G758" s="33" t="s">
        <v>100</v>
      </c>
      <c r="H758" s="33" t="s">
        <v>110</v>
      </c>
      <c r="I758" s="33" t="s">
        <v>104</v>
      </c>
      <c r="J758" s="33">
        <v>782</v>
      </c>
      <c r="K758" s="33">
        <v>1118.26</v>
      </c>
    </row>
    <row r="759" spans="1:11" ht="27.6" x14ac:dyDescent="0.3">
      <c r="A759" s="34" t="s">
        <v>103</v>
      </c>
      <c r="B759" s="34">
        <v>2020</v>
      </c>
      <c r="C759" s="34" t="s">
        <v>30</v>
      </c>
      <c r="D759" s="34" t="s">
        <v>109</v>
      </c>
      <c r="E759" s="34" t="s">
        <v>111</v>
      </c>
      <c r="F759" s="34" t="s">
        <v>99</v>
      </c>
      <c r="G759" s="34" t="s">
        <v>100</v>
      </c>
      <c r="H759" s="34" t="s">
        <v>110</v>
      </c>
      <c r="I759" s="34" t="s">
        <v>104</v>
      </c>
      <c r="J759" s="34">
        <v>820</v>
      </c>
      <c r="K759" s="34">
        <v>526.24</v>
      </c>
    </row>
    <row r="760" spans="1:11" ht="27.6" x14ac:dyDescent="0.3">
      <c r="A760" s="33" t="s">
        <v>103</v>
      </c>
      <c r="B760" s="33">
        <v>2020</v>
      </c>
      <c r="C760" s="33" t="s">
        <v>30</v>
      </c>
      <c r="D760" s="33" t="s">
        <v>109</v>
      </c>
      <c r="E760" s="33" t="s">
        <v>111</v>
      </c>
      <c r="F760" s="33" t="s">
        <v>99</v>
      </c>
      <c r="G760" s="33" t="s">
        <v>100</v>
      </c>
      <c r="H760" s="33" t="s">
        <v>110</v>
      </c>
      <c r="I760" s="33" t="s">
        <v>104</v>
      </c>
      <c r="J760" s="33">
        <v>821</v>
      </c>
      <c r="K760" s="33">
        <v>526.24</v>
      </c>
    </row>
    <row r="761" spans="1:11" ht="27.6" x14ac:dyDescent="0.3">
      <c r="A761" s="34" t="s">
        <v>105</v>
      </c>
      <c r="B761" s="34">
        <v>2020</v>
      </c>
      <c r="C761" s="34" t="s">
        <v>8</v>
      </c>
      <c r="D761" s="34" t="s">
        <v>109</v>
      </c>
      <c r="E761" s="34" t="s">
        <v>111</v>
      </c>
      <c r="F761" s="34" t="s">
        <v>99</v>
      </c>
      <c r="G761" s="34" t="s">
        <v>100</v>
      </c>
      <c r="H761" s="34" t="s">
        <v>110</v>
      </c>
      <c r="I761" s="34" t="s">
        <v>102</v>
      </c>
      <c r="J761" s="34">
        <v>362</v>
      </c>
      <c r="K761" s="34">
        <v>517.66</v>
      </c>
    </row>
    <row r="762" spans="1:11" ht="27.6" x14ac:dyDescent="0.3">
      <c r="A762" s="33" t="s">
        <v>105</v>
      </c>
      <c r="B762" s="33">
        <v>2020</v>
      </c>
      <c r="C762" s="33" t="s">
        <v>8</v>
      </c>
      <c r="D762" s="33" t="s">
        <v>109</v>
      </c>
      <c r="E762" s="33" t="s">
        <v>111</v>
      </c>
      <c r="F762" s="33" t="s">
        <v>99</v>
      </c>
      <c r="G762" s="33" t="s">
        <v>100</v>
      </c>
      <c r="H762" s="33" t="s">
        <v>110</v>
      </c>
      <c r="I762" s="33" t="s">
        <v>102</v>
      </c>
      <c r="J762" s="33">
        <v>779</v>
      </c>
      <c r="K762" s="33">
        <v>1113.97</v>
      </c>
    </row>
    <row r="763" spans="1:11" ht="27.6" x14ac:dyDescent="0.3">
      <c r="A763" s="34" t="s">
        <v>106</v>
      </c>
      <c r="B763" s="34">
        <v>2020</v>
      </c>
      <c r="C763" s="34" t="s">
        <v>8</v>
      </c>
      <c r="D763" s="34" t="s">
        <v>109</v>
      </c>
      <c r="E763" s="34" t="s">
        <v>111</v>
      </c>
      <c r="F763" s="34" t="s">
        <v>99</v>
      </c>
      <c r="G763" s="34" t="s">
        <v>100</v>
      </c>
      <c r="H763" s="34" t="s">
        <v>110</v>
      </c>
      <c r="I763" s="34" t="s">
        <v>102</v>
      </c>
      <c r="J763" s="34">
        <v>819</v>
      </c>
      <c r="K763" s="34">
        <v>526.24</v>
      </c>
    </row>
    <row r="764" spans="1:11" ht="27.6" x14ac:dyDescent="0.3">
      <c r="A764" s="33" t="s">
        <v>106</v>
      </c>
      <c r="B764" s="33">
        <v>2020</v>
      </c>
      <c r="C764" s="33" t="s">
        <v>8</v>
      </c>
      <c r="D764" s="33" t="s">
        <v>109</v>
      </c>
      <c r="E764" s="33" t="s">
        <v>111</v>
      </c>
      <c r="F764" s="33" t="s">
        <v>99</v>
      </c>
      <c r="G764" s="33" t="s">
        <v>100</v>
      </c>
      <c r="H764" s="33" t="s">
        <v>110</v>
      </c>
      <c r="I764" s="33" t="s">
        <v>102</v>
      </c>
      <c r="J764" s="33">
        <v>361</v>
      </c>
      <c r="K764" s="33">
        <v>516.23</v>
      </c>
    </row>
    <row r="765" spans="1:11" ht="27.6" x14ac:dyDescent="0.3">
      <c r="A765" s="34" t="s">
        <v>103</v>
      </c>
      <c r="B765" s="34">
        <v>2020</v>
      </c>
      <c r="C765" s="34" t="s">
        <v>31</v>
      </c>
      <c r="D765" s="34" t="s">
        <v>109</v>
      </c>
      <c r="E765" s="34" t="s">
        <v>111</v>
      </c>
      <c r="F765" s="34" t="s">
        <v>99</v>
      </c>
      <c r="G765" s="34" t="s">
        <v>100</v>
      </c>
      <c r="H765" s="34" t="s">
        <v>110</v>
      </c>
      <c r="I765" s="34" t="s">
        <v>104</v>
      </c>
      <c r="J765" s="34">
        <v>822</v>
      </c>
      <c r="K765" s="34">
        <v>526.24</v>
      </c>
    </row>
    <row r="766" spans="1:11" ht="27.6" x14ac:dyDescent="0.3">
      <c r="A766" s="33" t="s">
        <v>103</v>
      </c>
      <c r="B766" s="33">
        <v>2021</v>
      </c>
      <c r="C766" s="33" t="s">
        <v>41</v>
      </c>
      <c r="D766" s="33" t="s">
        <v>97</v>
      </c>
      <c r="E766" s="33" t="s">
        <v>98</v>
      </c>
      <c r="F766" s="33" t="s">
        <v>99</v>
      </c>
      <c r="G766" s="33" t="s">
        <v>108</v>
      </c>
      <c r="H766" s="33" t="s">
        <v>101</v>
      </c>
      <c r="I766" s="33" t="s">
        <v>102</v>
      </c>
      <c r="J766" s="33">
        <v>278</v>
      </c>
      <c r="K766" s="33">
        <v>397.54</v>
      </c>
    </row>
    <row r="767" spans="1:11" ht="27.6" x14ac:dyDescent="0.3">
      <c r="A767" s="34" t="s">
        <v>96</v>
      </c>
      <c r="B767" s="34">
        <v>2021</v>
      </c>
      <c r="C767" s="34" t="s">
        <v>41</v>
      </c>
      <c r="D767" s="34" t="s">
        <v>97</v>
      </c>
      <c r="E767" s="34" t="s">
        <v>98</v>
      </c>
      <c r="F767" s="34" t="s">
        <v>99</v>
      </c>
      <c r="G767" s="34" t="s">
        <v>108</v>
      </c>
      <c r="H767" s="34" t="s">
        <v>101</v>
      </c>
      <c r="I767" s="34" t="s">
        <v>102</v>
      </c>
      <c r="J767" s="34">
        <v>272</v>
      </c>
      <c r="K767" s="34">
        <v>388.96</v>
      </c>
    </row>
    <row r="768" spans="1:11" ht="27.6" x14ac:dyDescent="0.3">
      <c r="A768" s="33" t="s">
        <v>96</v>
      </c>
      <c r="B768" s="33">
        <v>2021</v>
      </c>
      <c r="C768" s="33" t="s">
        <v>41</v>
      </c>
      <c r="D768" s="33" t="s">
        <v>97</v>
      </c>
      <c r="E768" s="33" t="s">
        <v>98</v>
      </c>
      <c r="F768" s="33" t="s">
        <v>99</v>
      </c>
      <c r="G768" s="33" t="s">
        <v>108</v>
      </c>
      <c r="H768" s="33" t="s">
        <v>101</v>
      </c>
      <c r="I768" s="33" t="s">
        <v>102</v>
      </c>
      <c r="J768" s="33">
        <v>266</v>
      </c>
      <c r="K768" s="33">
        <v>380.38</v>
      </c>
    </row>
    <row r="769" spans="1:11" ht="27.6" x14ac:dyDescent="0.3">
      <c r="A769" s="34" t="s">
        <v>105</v>
      </c>
      <c r="B769" s="34">
        <v>2021</v>
      </c>
      <c r="C769" s="34" t="s">
        <v>41</v>
      </c>
      <c r="D769" s="34" t="s">
        <v>97</v>
      </c>
      <c r="E769" s="34" t="s">
        <v>98</v>
      </c>
      <c r="F769" s="34" t="s">
        <v>99</v>
      </c>
      <c r="G769" s="34" t="s">
        <v>108</v>
      </c>
      <c r="H769" s="34" t="s">
        <v>101</v>
      </c>
      <c r="I769" s="34" t="s">
        <v>102</v>
      </c>
      <c r="J769" s="34">
        <v>276</v>
      </c>
      <c r="K769" s="34">
        <v>526.24</v>
      </c>
    </row>
    <row r="770" spans="1:11" ht="27.6" x14ac:dyDescent="0.3">
      <c r="A770" s="33" t="s">
        <v>103</v>
      </c>
      <c r="B770" s="33">
        <v>2021</v>
      </c>
      <c r="C770" s="33" t="s">
        <v>41</v>
      </c>
      <c r="D770" s="33" t="s">
        <v>97</v>
      </c>
      <c r="E770" s="33" t="s">
        <v>98</v>
      </c>
      <c r="F770" s="33" t="s">
        <v>99</v>
      </c>
      <c r="G770" s="33" t="s">
        <v>108</v>
      </c>
      <c r="H770" s="33" t="s">
        <v>101</v>
      </c>
      <c r="I770" s="33" t="s">
        <v>102</v>
      </c>
      <c r="J770" s="33">
        <v>270</v>
      </c>
      <c r="K770" s="33">
        <v>526.24</v>
      </c>
    </row>
    <row r="771" spans="1:11" ht="27.6" x14ac:dyDescent="0.3">
      <c r="A771" s="34" t="s">
        <v>103</v>
      </c>
      <c r="B771" s="34">
        <v>2021</v>
      </c>
      <c r="C771" s="34" t="s">
        <v>41</v>
      </c>
      <c r="D771" s="34" t="s">
        <v>97</v>
      </c>
      <c r="E771" s="34" t="s">
        <v>98</v>
      </c>
      <c r="F771" s="34" t="s">
        <v>99</v>
      </c>
      <c r="G771" s="34" t="s">
        <v>108</v>
      </c>
      <c r="H771" s="34" t="s">
        <v>101</v>
      </c>
      <c r="I771" s="34" t="s">
        <v>102</v>
      </c>
      <c r="J771" s="34">
        <v>279</v>
      </c>
      <c r="K771" s="34">
        <v>398.97</v>
      </c>
    </row>
    <row r="772" spans="1:11" ht="27.6" x14ac:dyDescent="0.3">
      <c r="A772" s="33" t="s">
        <v>103</v>
      </c>
      <c r="B772" s="33">
        <v>2021</v>
      </c>
      <c r="C772" s="33" t="s">
        <v>41</v>
      </c>
      <c r="D772" s="33" t="s">
        <v>97</v>
      </c>
      <c r="E772" s="33" t="s">
        <v>98</v>
      </c>
      <c r="F772" s="33" t="s">
        <v>99</v>
      </c>
      <c r="G772" s="33" t="s">
        <v>108</v>
      </c>
      <c r="H772" s="33" t="s">
        <v>101</v>
      </c>
      <c r="I772" s="33" t="s">
        <v>102</v>
      </c>
      <c r="J772" s="33">
        <v>273</v>
      </c>
      <c r="K772" s="33">
        <v>390.39</v>
      </c>
    </row>
    <row r="773" spans="1:11" ht="27.6" x14ac:dyDescent="0.3">
      <c r="A773" s="34" t="s">
        <v>96</v>
      </c>
      <c r="B773" s="34">
        <v>2021</v>
      </c>
      <c r="C773" s="34" t="s">
        <v>41</v>
      </c>
      <c r="D773" s="34" t="s">
        <v>97</v>
      </c>
      <c r="E773" s="34" t="s">
        <v>98</v>
      </c>
      <c r="F773" s="34" t="s">
        <v>99</v>
      </c>
      <c r="G773" s="34" t="s">
        <v>108</v>
      </c>
      <c r="H773" s="34" t="s">
        <v>101</v>
      </c>
      <c r="I773" s="34" t="s">
        <v>102</v>
      </c>
      <c r="J773" s="34">
        <v>267</v>
      </c>
      <c r="K773" s="34">
        <v>381.81</v>
      </c>
    </row>
    <row r="774" spans="1:11" ht="27.6" x14ac:dyDescent="0.3">
      <c r="A774" s="33" t="s">
        <v>103</v>
      </c>
      <c r="B774" s="33">
        <v>2021</v>
      </c>
      <c r="C774" s="33" t="s">
        <v>41</v>
      </c>
      <c r="D774" s="33" t="s">
        <v>97</v>
      </c>
      <c r="E774" s="33" t="s">
        <v>98</v>
      </c>
      <c r="F774" s="33" t="s">
        <v>99</v>
      </c>
      <c r="G774" s="33" t="s">
        <v>108</v>
      </c>
      <c r="H774" s="33" t="s">
        <v>101</v>
      </c>
      <c r="I774" s="33" t="s">
        <v>102</v>
      </c>
      <c r="J774" s="33">
        <v>275</v>
      </c>
      <c r="K774" s="33">
        <v>393.25</v>
      </c>
    </row>
    <row r="775" spans="1:11" ht="27.6" x14ac:dyDescent="0.3">
      <c r="A775" s="34" t="s">
        <v>103</v>
      </c>
      <c r="B775" s="34">
        <v>2021</v>
      </c>
      <c r="C775" s="34" t="s">
        <v>41</v>
      </c>
      <c r="D775" s="34" t="s">
        <v>97</v>
      </c>
      <c r="E775" s="34" t="s">
        <v>98</v>
      </c>
      <c r="F775" s="34" t="s">
        <v>99</v>
      </c>
      <c r="G775" s="34" t="s">
        <v>108</v>
      </c>
      <c r="H775" s="34" t="s">
        <v>101</v>
      </c>
      <c r="I775" s="34" t="s">
        <v>102</v>
      </c>
      <c r="J775" s="34">
        <v>269</v>
      </c>
      <c r="K775" s="34">
        <v>384.67</v>
      </c>
    </row>
    <row r="776" spans="1:11" ht="27.6" x14ac:dyDescent="0.3">
      <c r="A776" s="33" t="s">
        <v>105</v>
      </c>
      <c r="B776" s="33">
        <v>2021</v>
      </c>
      <c r="C776" s="33" t="s">
        <v>40</v>
      </c>
      <c r="D776" s="33" t="s">
        <v>97</v>
      </c>
      <c r="E776" s="33" t="s">
        <v>98</v>
      </c>
      <c r="F776" s="33" t="s">
        <v>99</v>
      </c>
      <c r="G776" s="33" t="s">
        <v>108</v>
      </c>
      <c r="H776" s="33" t="s">
        <v>101</v>
      </c>
      <c r="I776" s="33" t="s">
        <v>102</v>
      </c>
      <c r="J776" s="33">
        <v>296</v>
      </c>
      <c r="K776" s="33">
        <v>423.28</v>
      </c>
    </row>
    <row r="777" spans="1:11" ht="27.6" x14ac:dyDescent="0.3">
      <c r="A777" s="34" t="s">
        <v>103</v>
      </c>
      <c r="B777" s="34">
        <v>2021</v>
      </c>
      <c r="C777" s="34" t="s">
        <v>40</v>
      </c>
      <c r="D777" s="34" t="s">
        <v>97</v>
      </c>
      <c r="E777" s="34" t="s">
        <v>98</v>
      </c>
      <c r="F777" s="34" t="s">
        <v>99</v>
      </c>
      <c r="G777" s="34" t="s">
        <v>108</v>
      </c>
      <c r="H777" s="34" t="s">
        <v>101</v>
      </c>
      <c r="I777" s="34" t="s">
        <v>102</v>
      </c>
      <c r="J777" s="34">
        <v>290</v>
      </c>
      <c r="K777" s="34">
        <v>414.7</v>
      </c>
    </row>
    <row r="778" spans="1:11" ht="27.6" x14ac:dyDescent="0.3">
      <c r="A778" s="33" t="s">
        <v>106</v>
      </c>
      <c r="B778" s="33">
        <v>2021</v>
      </c>
      <c r="C778" s="33" t="s">
        <v>40</v>
      </c>
      <c r="D778" s="33" t="s">
        <v>97</v>
      </c>
      <c r="E778" s="33" t="s">
        <v>98</v>
      </c>
      <c r="F778" s="33" t="s">
        <v>99</v>
      </c>
      <c r="G778" s="33" t="s">
        <v>108</v>
      </c>
      <c r="H778" s="33" t="s">
        <v>101</v>
      </c>
      <c r="I778" s="33" t="s">
        <v>102</v>
      </c>
      <c r="J778" s="33">
        <v>284</v>
      </c>
      <c r="K778" s="33">
        <v>406.12</v>
      </c>
    </row>
    <row r="779" spans="1:11" ht="27.6" x14ac:dyDescent="0.3">
      <c r="A779" s="34" t="s">
        <v>107</v>
      </c>
      <c r="B779" s="34">
        <v>2021</v>
      </c>
      <c r="C779" s="34" t="s">
        <v>40</v>
      </c>
      <c r="D779" s="34" t="s">
        <v>97</v>
      </c>
      <c r="E779" s="34" t="s">
        <v>98</v>
      </c>
      <c r="F779" s="34" t="s">
        <v>99</v>
      </c>
      <c r="G779" s="34" t="s">
        <v>108</v>
      </c>
      <c r="H779" s="34" t="s">
        <v>101</v>
      </c>
      <c r="I779" s="34" t="s">
        <v>102</v>
      </c>
      <c r="J779" s="34">
        <v>294</v>
      </c>
      <c r="K779" s="34">
        <v>526.24</v>
      </c>
    </row>
    <row r="780" spans="1:11" ht="27.6" x14ac:dyDescent="0.3">
      <c r="A780" s="33" t="s">
        <v>96</v>
      </c>
      <c r="B780" s="33">
        <v>2021</v>
      </c>
      <c r="C780" s="33" t="s">
        <v>40</v>
      </c>
      <c r="D780" s="33" t="s">
        <v>97</v>
      </c>
      <c r="E780" s="33" t="s">
        <v>98</v>
      </c>
      <c r="F780" s="33" t="s">
        <v>99</v>
      </c>
      <c r="G780" s="33" t="s">
        <v>108</v>
      </c>
      <c r="H780" s="33" t="s">
        <v>101</v>
      </c>
      <c r="I780" s="33" t="s">
        <v>102</v>
      </c>
      <c r="J780" s="33">
        <v>288</v>
      </c>
      <c r="K780" s="33">
        <v>526.24</v>
      </c>
    </row>
    <row r="781" spans="1:11" ht="27.6" x14ac:dyDescent="0.3">
      <c r="A781" s="34" t="s">
        <v>96</v>
      </c>
      <c r="B781" s="34">
        <v>2021</v>
      </c>
      <c r="C781" s="34" t="s">
        <v>40</v>
      </c>
      <c r="D781" s="34" t="s">
        <v>97</v>
      </c>
      <c r="E781" s="34" t="s">
        <v>98</v>
      </c>
      <c r="F781" s="34" t="s">
        <v>99</v>
      </c>
      <c r="G781" s="34" t="s">
        <v>108</v>
      </c>
      <c r="H781" s="34" t="s">
        <v>101</v>
      </c>
      <c r="I781" s="34" t="s">
        <v>102</v>
      </c>
      <c r="J781" s="34">
        <v>282</v>
      </c>
      <c r="K781" s="34">
        <v>526.24</v>
      </c>
    </row>
    <row r="782" spans="1:11" ht="27.6" x14ac:dyDescent="0.3">
      <c r="A782" s="33" t="s">
        <v>96</v>
      </c>
      <c r="B782" s="33">
        <v>2021</v>
      </c>
      <c r="C782" s="33" t="s">
        <v>40</v>
      </c>
      <c r="D782" s="33" t="s">
        <v>97</v>
      </c>
      <c r="E782" s="33" t="s">
        <v>98</v>
      </c>
      <c r="F782" s="33" t="s">
        <v>99</v>
      </c>
      <c r="G782" s="33" t="s">
        <v>108</v>
      </c>
      <c r="H782" s="33" t="s">
        <v>101</v>
      </c>
      <c r="I782" s="33" t="s">
        <v>102</v>
      </c>
      <c r="J782" s="33">
        <v>291</v>
      </c>
      <c r="K782" s="33">
        <v>416.13</v>
      </c>
    </row>
    <row r="783" spans="1:11" ht="27.6" x14ac:dyDescent="0.3">
      <c r="A783" s="34" t="s">
        <v>107</v>
      </c>
      <c r="B783" s="34">
        <v>2021</v>
      </c>
      <c r="C783" s="34" t="s">
        <v>40</v>
      </c>
      <c r="D783" s="34" t="s">
        <v>97</v>
      </c>
      <c r="E783" s="34" t="s">
        <v>98</v>
      </c>
      <c r="F783" s="34" t="s">
        <v>99</v>
      </c>
      <c r="G783" s="34" t="s">
        <v>108</v>
      </c>
      <c r="H783" s="34" t="s">
        <v>101</v>
      </c>
      <c r="I783" s="34" t="s">
        <v>102</v>
      </c>
      <c r="J783" s="34">
        <v>285</v>
      </c>
      <c r="K783" s="34">
        <v>407.55</v>
      </c>
    </row>
    <row r="784" spans="1:11" ht="27.6" x14ac:dyDescent="0.3">
      <c r="A784" s="33" t="s">
        <v>106</v>
      </c>
      <c r="B784" s="33">
        <v>2021</v>
      </c>
      <c r="C784" s="33" t="s">
        <v>40</v>
      </c>
      <c r="D784" s="33" t="s">
        <v>97</v>
      </c>
      <c r="E784" s="33" t="s">
        <v>98</v>
      </c>
      <c r="F784" s="33" t="s">
        <v>99</v>
      </c>
      <c r="G784" s="33" t="s">
        <v>108</v>
      </c>
      <c r="H784" s="33" t="s">
        <v>101</v>
      </c>
      <c r="I784" s="33" t="s">
        <v>102</v>
      </c>
      <c r="J784" s="33">
        <v>293</v>
      </c>
      <c r="K784" s="33">
        <v>418.99</v>
      </c>
    </row>
    <row r="785" spans="1:11" ht="27.6" x14ac:dyDescent="0.3">
      <c r="A785" s="34" t="s">
        <v>105</v>
      </c>
      <c r="B785" s="34">
        <v>2021</v>
      </c>
      <c r="C785" s="34" t="s">
        <v>40</v>
      </c>
      <c r="D785" s="34" t="s">
        <v>97</v>
      </c>
      <c r="E785" s="34" t="s">
        <v>98</v>
      </c>
      <c r="F785" s="34" t="s">
        <v>99</v>
      </c>
      <c r="G785" s="34" t="s">
        <v>108</v>
      </c>
      <c r="H785" s="34" t="s">
        <v>101</v>
      </c>
      <c r="I785" s="34" t="s">
        <v>102</v>
      </c>
      <c r="J785" s="34">
        <v>287</v>
      </c>
      <c r="K785" s="34">
        <v>410.41</v>
      </c>
    </row>
    <row r="786" spans="1:11" ht="27.6" x14ac:dyDescent="0.3">
      <c r="A786" s="33" t="s">
        <v>96</v>
      </c>
      <c r="B786" s="33">
        <v>2021</v>
      </c>
      <c r="C786" s="33" t="s">
        <v>40</v>
      </c>
      <c r="D786" s="33" t="s">
        <v>97</v>
      </c>
      <c r="E786" s="33" t="s">
        <v>98</v>
      </c>
      <c r="F786" s="33" t="s">
        <v>99</v>
      </c>
      <c r="G786" s="33" t="s">
        <v>108</v>
      </c>
      <c r="H786" s="33" t="s">
        <v>101</v>
      </c>
      <c r="I786" s="33" t="s">
        <v>102</v>
      </c>
      <c r="J786" s="33">
        <v>281</v>
      </c>
      <c r="K786" s="33">
        <v>401.83</v>
      </c>
    </row>
    <row r="787" spans="1:11" ht="27.6" x14ac:dyDescent="0.3">
      <c r="A787" s="34" t="s">
        <v>105</v>
      </c>
      <c r="B787" s="34">
        <v>2021</v>
      </c>
      <c r="C787" s="34" t="s">
        <v>39</v>
      </c>
      <c r="D787" s="34" t="s">
        <v>97</v>
      </c>
      <c r="E787" s="34" t="s">
        <v>98</v>
      </c>
      <c r="F787" s="34" t="s">
        <v>99</v>
      </c>
      <c r="G787" s="34" t="s">
        <v>108</v>
      </c>
      <c r="H787" s="34" t="s">
        <v>101</v>
      </c>
      <c r="I787" s="34" t="s">
        <v>102</v>
      </c>
      <c r="J787" s="34">
        <v>308</v>
      </c>
      <c r="K787" s="34">
        <v>440.44</v>
      </c>
    </row>
    <row r="788" spans="1:11" ht="27.6" x14ac:dyDescent="0.3">
      <c r="A788" s="33" t="s">
        <v>103</v>
      </c>
      <c r="B788" s="33">
        <v>2021</v>
      </c>
      <c r="C788" s="33" t="s">
        <v>39</v>
      </c>
      <c r="D788" s="33" t="s">
        <v>97</v>
      </c>
      <c r="E788" s="33" t="s">
        <v>98</v>
      </c>
      <c r="F788" s="33" t="s">
        <v>99</v>
      </c>
      <c r="G788" s="33" t="s">
        <v>108</v>
      </c>
      <c r="H788" s="33" t="s">
        <v>101</v>
      </c>
      <c r="I788" s="33" t="s">
        <v>102</v>
      </c>
      <c r="J788" s="33">
        <v>302</v>
      </c>
      <c r="K788" s="33">
        <v>431.86</v>
      </c>
    </row>
    <row r="789" spans="1:11" ht="27.6" x14ac:dyDescent="0.3">
      <c r="A789" s="34" t="s">
        <v>103</v>
      </c>
      <c r="B789" s="34">
        <v>2021</v>
      </c>
      <c r="C789" s="34" t="s">
        <v>39</v>
      </c>
      <c r="D789" s="34" t="s">
        <v>97</v>
      </c>
      <c r="E789" s="34" t="s">
        <v>98</v>
      </c>
      <c r="F789" s="34" t="s">
        <v>99</v>
      </c>
      <c r="G789" s="34" t="s">
        <v>108</v>
      </c>
      <c r="H789" s="34" t="s">
        <v>101</v>
      </c>
      <c r="I789" s="34" t="s">
        <v>102</v>
      </c>
      <c r="J789" s="34">
        <v>306</v>
      </c>
      <c r="K789" s="34">
        <v>526.24</v>
      </c>
    </row>
    <row r="790" spans="1:11" ht="27.6" x14ac:dyDescent="0.3">
      <c r="A790" s="33" t="s">
        <v>106</v>
      </c>
      <c r="B790" s="33">
        <v>2021</v>
      </c>
      <c r="C790" s="33" t="s">
        <v>39</v>
      </c>
      <c r="D790" s="33" t="s">
        <v>97</v>
      </c>
      <c r="E790" s="33" t="s">
        <v>98</v>
      </c>
      <c r="F790" s="33" t="s">
        <v>99</v>
      </c>
      <c r="G790" s="33" t="s">
        <v>108</v>
      </c>
      <c r="H790" s="33" t="s">
        <v>101</v>
      </c>
      <c r="I790" s="33" t="s">
        <v>102</v>
      </c>
      <c r="J790" s="33">
        <v>300</v>
      </c>
      <c r="K790" s="33">
        <v>526.24</v>
      </c>
    </row>
    <row r="791" spans="1:11" ht="27.6" x14ac:dyDescent="0.3">
      <c r="A791" s="34" t="s">
        <v>105</v>
      </c>
      <c r="B791" s="34">
        <v>2021</v>
      </c>
      <c r="C791" s="34" t="s">
        <v>39</v>
      </c>
      <c r="D791" s="34" t="s">
        <v>97</v>
      </c>
      <c r="E791" s="34" t="s">
        <v>98</v>
      </c>
      <c r="F791" s="34" t="s">
        <v>99</v>
      </c>
      <c r="G791" s="34" t="s">
        <v>108</v>
      </c>
      <c r="H791" s="34" t="s">
        <v>101</v>
      </c>
      <c r="I791" s="34" t="s">
        <v>102</v>
      </c>
      <c r="J791" s="34">
        <v>309</v>
      </c>
      <c r="K791" s="34">
        <v>441.87</v>
      </c>
    </row>
    <row r="792" spans="1:11" ht="27.6" x14ac:dyDescent="0.3">
      <c r="A792" s="33" t="s">
        <v>105</v>
      </c>
      <c r="B792" s="33">
        <v>2021</v>
      </c>
      <c r="C792" s="33" t="s">
        <v>39</v>
      </c>
      <c r="D792" s="33" t="s">
        <v>97</v>
      </c>
      <c r="E792" s="33" t="s">
        <v>98</v>
      </c>
      <c r="F792" s="33" t="s">
        <v>99</v>
      </c>
      <c r="G792" s="33" t="s">
        <v>108</v>
      </c>
      <c r="H792" s="33" t="s">
        <v>101</v>
      </c>
      <c r="I792" s="33" t="s">
        <v>102</v>
      </c>
      <c r="J792" s="33">
        <v>303</v>
      </c>
      <c r="K792" s="33">
        <v>433.29</v>
      </c>
    </row>
    <row r="793" spans="1:11" ht="27.6" x14ac:dyDescent="0.3">
      <c r="A793" s="34" t="s">
        <v>105</v>
      </c>
      <c r="B793" s="34">
        <v>2021</v>
      </c>
      <c r="C793" s="34" t="s">
        <v>39</v>
      </c>
      <c r="D793" s="34" t="s">
        <v>97</v>
      </c>
      <c r="E793" s="34" t="s">
        <v>98</v>
      </c>
      <c r="F793" s="34" t="s">
        <v>99</v>
      </c>
      <c r="G793" s="34" t="s">
        <v>108</v>
      </c>
      <c r="H793" s="34" t="s">
        <v>101</v>
      </c>
      <c r="I793" s="34" t="s">
        <v>102</v>
      </c>
      <c r="J793" s="34">
        <v>297</v>
      </c>
      <c r="K793" s="34">
        <v>424.71</v>
      </c>
    </row>
    <row r="794" spans="1:11" ht="27.6" x14ac:dyDescent="0.3">
      <c r="A794" s="33" t="s">
        <v>96</v>
      </c>
      <c r="B794" s="33">
        <v>2021</v>
      </c>
      <c r="C794" s="33" t="s">
        <v>39</v>
      </c>
      <c r="D794" s="33" t="s">
        <v>97</v>
      </c>
      <c r="E794" s="33" t="s">
        <v>98</v>
      </c>
      <c r="F794" s="33" t="s">
        <v>99</v>
      </c>
      <c r="G794" s="33" t="s">
        <v>108</v>
      </c>
      <c r="H794" s="33" t="s">
        <v>101</v>
      </c>
      <c r="I794" s="33" t="s">
        <v>102</v>
      </c>
      <c r="J794" s="33">
        <v>305</v>
      </c>
      <c r="K794" s="33">
        <v>436.15</v>
      </c>
    </row>
    <row r="795" spans="1:11" ht="27.6" x14ac:dyDescent="0.3">
      <c r="A795" s="34" t="s">
        <v>96</v>
      </c>
      <c r="B795" s="34">
        <v>2021</v>
      </c>
      <c r="C795" s="34" t="s">
        <v>39</v>
      </c>
      <c r="D795" s="34" t="s">
        <v>97</v>
      </c>
      <c r="E795" s="34" t="s">
        <v>98</v>
      </c>
      <c r="F795" s="34" t="s">
        <v>99</v>
      </c>
      <c r="G795" s="34" t="s">
        <v>108</v>
      </c>
      <c r="H795" s="34" t="s">
        <v>101</v>
      </c>
      <c r="I795" s="34" t="s">
        <v>102</v>
      </c>
      <c r="J795" s="34">
        <v>299</v>
      </c>
      <c r="K795" s="34">
        <v>427.57</v>
      </c>
    </row>
    <row r="796" spans="1:11" ht="27.6" x14ac:dyDescent="0.3">
      <c r="A796" s="33" t="s">
        <v>96</v>
      </c>
      <c r="B796" s="33">
        <v>2021</v>
      </c>
      <c r="C796" s="33" t="s">
        <v>33</v>
      </c>
      <c r="D796" s="33" t="s">
        <v>97</v>
      </c>
      <c r="E796" s="33" t="s">
        <v>98</v>
      </c>
      <c r="F796" s="33" t="s">
        <v>99</v>
      </c>
      <c r="G796" s="33" t="s">
        <v>100</v>
      </c>
      <c r="H796" s="33" t="s">
        <v>101</v>
      </c>
      <c r="I796" s="33" t="s">
        <v>102</v>
      </c>
      <c r="J796" s="33">
        <v>158</v>
      </c>
      <c r="K796" s="33">
        <v>526.24</v>
      </c>
    </row>
    <row r="797" spans="1:11" ht="27.6" x14ac:dyDescent="0.3">
      <c r="A797" s="34" t="s">
        <v>96</v>
      </c>
      <c r="B797" s="34">
        <v>2021</v>
      </c>
      <c r="C797" s="34" t="s">
        <v>33</v>
      </c>
      <c r="D797" s="34" t="s">
        <v>97</v>
      </c>
      <c r="E797" s="34" t="s">
        <v>98</v>
      </c>
      <c r="F797" s="34" t="s">
        <v>99</v>
      </c>
      <c r="G797" s="34" t="s">
        <v>100</v>
      </c>
      <c r="H797" s="34" t="s">
        <v>101</v>
      </c>
      <c r="I797" s="34" t="s">
        <v>102</v>
      </c>
      <c r="J797" s="34">
        <v>152</v>
      </c>
      <c r="K797" s="34">
        <v>526.24</v>
      </c>
    </row>
    <row r="798" spans="1:11" ht="27.6" x14ac:dyDescent="0.3">
      <c r="A798" s="33" t="s">
        <v>103</v>
      </c>
      <c r="B798" s="33">
        <v>2021</v>
      </c>
      <c r="C798" s="33" t="s">
        <v>33</v>
      </c>
      <c r="D798" s="33" t="s">
        <v>97</v>
      </c>
      <c r="E798" s="33" t="s">
        <v>98</v>
      </c>
      <c r="F798" s="33" t="s">
        <v>99</v>
      </c>
      <c r="G798" s="33" t="s">
        <v>100</v>
      </c>
      <c r="H798" s="33" t="s">
        <v>101</v>
      </c>
      <c r="I798" s="33" t="s">
        <v>104</v>
      </c>
      <c r="J798" s="33">
        <v>170</v>
      </c>
      <c r="K798" s="33">
        <v>243.1</v>
      </c>
    </row>
    <row r="799" spans="1:11" ht="27.6" x14ac:dyDescent="0.3">
      <c r="A799" s="34" t="s">
        <v>103</v>
      </c>
      <c r="B799" s="34">
        <v>2021</v>
      </c>
      <c r="C799" s="34" t="s">
        <v>33</v>
      </c>
      <c r="D799" s="34" t="s">
        <v>97</v>
      </c>
      <c r="E799" s="34" t="s">
        <v>98</v>
      </c>
      <c r="F799" s="34" t="s">
        <v>99</v>
      </c>
      <c r="G799" s="34" t="s">
        <v>100</v>
      </c>
      <c r="H799" s="34" t="s">
        <v>101</v>
      </c>
      <c r="I799" s="34" t="s">
        <v>104</v>
      </c>
      <c r="J799" s="34">
        <v>218</v>
      </c>
      <c r="K799" s="34">
        <v>311.74</v>
      </c>
    </row>
    <row r="800" spans="1:11" ht="27.6" x14ac:dyDescent="0.3">
      <c r="A800" s="33" t="s">
        <v>96</v>
      </c>
      <c r="B800" s="33">
        <v>2021</v>
      </c>
      <c r="C800" s="33" t="s">
        <v>33</v>
      </c>
      <c r="D800" s="33" t="s">
        <v>97</v>
      </c>
      <c r="E800" s="33" t="s">
        <v>98</v>
      </c>
      <c r="F800" s="33" t="s">
        <v>99</v>
      </c>
      <c r="G800" s="33" t="s">
        <v>100</v>
      </c>
      <c r="H800" s="33" t="s">
        <v>101</v>
      </c>
      <c r="I800" s="33" t="s">
        <v>104</v>
      </c>
      <c r="J800" s="33">
        <v>146</v>
      </c>
      <c r="K800" s="33">
        <v>208.78</v>
      </c>
    </row>
    <row r="801" spans="1:11" ht="27.6" x14ac:dyDescent="0.3">
      <c r="A801" s="34" t="s">
        <v>105</v>
      </c>
      <c r="B801" s="34">
        <v>2021</v>
      </c>
      <c r="C801" s="34" t="s">
        <v>33</v>
      </c>
      <c r="D801" s="34" t="s">
        <v>97</v>
      </c>
      <c r="E801" s="34" t="s">
        <v>98</v>
      </c>
      <c r="F801" s="34" t="s">
        <v>99</v>
      </c>
      <c r="G801" s="34" t="s">
        <v>100</v>
      </c>
      <c r="H801" s="34" t="s">
        <v>101</v>
      </c>
      <c r="I801" s="34" t="s">
        <v>104</v>
      </c>
      <c r="J801" s="34">
        <v>172</v>
      </c>
      <c r="K801" s="34">
        <v>245.96</v>
      </c>
    </row>
    <row r="802" spans="1:11" ht="27.6" x14ac:dyDescent="0.3">
      <c r="A802" s="33" t="s">
        <v>96</v>
      </c>
      <c r="B802" s="33">
        <v>2021</v>
      </c>
      <c r="C802" s="33" t="s">
        <v>33</v>
      </c>
      <c r="D802" s="33" t="s">
        <v>97</v>
      </c>
      <c r="E802" s="33" t="s">
        <v>98</v>
      </c>
      <c r="F802" s="33" t="s">
        <v>99</v>
      </c>
      <c r="G802" s="33" t="s">
        <v>100</v>
      </c>
      <c r="H802" s="33" t="s">
        <v>101</v>
      </c>
      <c r="I802" s="33" t="s">
        <v>104</v>
      </c>
      <c r="J802" s="33">
        <v>220</v>
      </c>
      <c r="K802" s="33">
        <v>314.60000000000002</v>
      </c>
    </row>
    <row r="803" spans="1:11" ht="27.6" x14ac:dyDescent="0.3">
      <c r="A803" s="34" t="s">
        <v>96</v>
      </c>
      <c r="B803" s="34">
        <v>2021</v>
      </c>
      <c r="C803" s="34" t="s">
        <v>33</v>
      </c>
      <c r="D803" s="34" t="s">
        <v>97</v>
      </c>
      <c r="E803" s="34" t="s">
        <v>98</v>
      </c>
      <c r="F803" s="34" t="s">
        <v>99</v>
      </c>
      <c r="G803" s="34" t="s">
        <v>100</v>
      </c>
      <c r="H803" s="34" t="s">
        <v>101</v>
      </c>
      <c r="I803" s="34" t="s">
        <v>104</v>
      </c>
      <c r="J803" s="34">
        <v>162</v>
      </c>
      <c r="K803" s="34">
        <v>526.24</v>
      </c>
    </row>
    <row r="804" spans="1:11" ht="27.6" x14ac:dyDescent="0.3">
      <c r="A804" s="33" t="s">
        <v>103</v>
      </c>
      <c r="B804" s="33">
        <v>2021</v>
      </c>
      <c r="C804" s="33" t="s">
        <v>33</v>
      </c>
      <c r="D804" s="33" t="s">
        <v>97</v>
      </c>
      <c r="E804" s="33" t="s">
        <v>98</v>
      </c>
      <c r="F804" s="33" t="s">
        <v>99</v>
      </c>
      <c r="G804" s="33" t="s">
        <v>100</v>
      </c>
      <c r="H804" s="33" t="s">
        <v>101</v>
      </c>
      <c r="I804" s="33" t="s">
        <v>104</v>
      </c>
      <c r="J804" s="33">
        <v>156</v>
      </c>
      <c r="K804" s="33">
        <v>526.24</v>
      </c>
    </row>
    <row r="805" spans="1:11" ht="27.6" x14ac:dyDescent="0.3">
      <c r="A805" s="34" t="s">
        <v>103</v>
      </c>
      <c r="B805" s="34">
        <v>2021</v>
      </c>
      <c r="C805" s="34" t="s">
        <v>33</v>
      </c>
      <c r="D805" s="34" t="s">
        <v>97</v>
      </c>
      <c r="E805" s="34" t="s">
        <v>98</v>
      </c>
      <c r="F805" s="34" t="s">
        <v>99</v>
      </c>
      <c r="G805" s="34" t="s">
        <v>100</v>
      </c>
      <c r="H805" s="34" t="s">
        <v>101</v>
      </c>
      <c r="I805" s="34" t="s">
        <v>104</v>
      </c>
      <c r="J805" s="34">
        <v>150</v>
      </c>
      <c r="K805" s="34">
        <v>526.24</v>
      </c>
    </row>
    <row r="806" spans="1:11" ht="27.6" x14ac:dyDescent="0.3">
      <c r="A806" s="33" t="s">
        <v>103</v>
      </c>
      <c r="B806" s="33">
        <v>2021</v>
      </c>
      <c r="C806" s="33" t="s">
        <v>33</v>
      </c>
      <c r="D806" s="33" t="s">
        <v>97</v>
      </c>
      <c r="E806" s="33" t="s">
        <v>98</v>
      </c>
      <c r="F806" s="33" t="s">
        <v>99</v>
      </c>
      <c r="G806" s="33" t="s">
        <v>100</v>
      </c>
      <c r="H806" s="33" t="s">
        <v>101</v>
      </c>
      <c r="I806" s="33" t="s">
        <v>104</v>
      </c>
      <c r="J806" s="33">
        <v>687</v>
      </c>
      <c r="K806" s="33">
        <v>982.41</v>
      </c>
    </row>
    <row r="807" spans="1:11" ht="27.6" x14ac:dyDescent="0.3">
      <c r="A807" s="34" t="s">
        <v>96</v>
      </c>
      <c r="B807" s="34">
        <v>2021</v>
      </c>
      <c r="C807" s="34" t="s">
        <v>33</v>
      </c>
      <c r="D807" s="34" t="s">
        <v>97</v>
      </c>
      <c r="E807" s="34" t="s">
        <v>98</v>
      </c>
      <c r="F807" s="34" t="s">
        <v>99</v>
      </c>
      <c r="G807" s="34" t="s">
        <v>100</v>
      </c>
      <c r="H807" s="34" t="s">
        <v>101</v>
      </c>
      <c r="I807" s="34" t="s">
        <v>104</v>
      </c>
      <c r="J807" s="34">
        <v>721</v>
      </c>
      <c r="K807" s="34">
        <v>1031.03</v>
      </c>
    </row>
    <row r="808" spans="1:11" ht="27.6" x14ac:dyDescent="0.3">
      <c r="A808" s="33" t="s">
        <v>103</v>
      </c>
      <c r="B808" s="33">
        <v>2021</v>
      </c>
      <c r="C808" s="33" t="s">
        <v>33</v>
      </c>
      <c r="D808" s="33" t="s">
        <v>97</v>
      </c>
      <c r="E808" s="33" t="s">
        <v>98</v>
      </c>
      <c r="F808" s="33" t="s">
        <v>99</v>
      </c>
      <c r="G808" s="33" t="s">
        <v>100</v>
      </c>
      <c r="H808" s="33" t="s">
        <v>101</v>
      </c>
      <c r="I808" s="33" t="s">
        <v>104</v>
      </c>
      <c r="J808" s="33">
        <v>774</v>
      </c>
      <c r="K808" s="33">
        <v>1106.82</v>
      </c>
    </row>
    <row r="809" spans="1:11" ht="27.6" x14ac:dyDescent="0.3">
      <c r="A809" s="34" t="s">
        <v>96</v>
      </c>
      <c r="B809" s="34">
        <v>2021</v>
      </c>
      <c r="C809" s="34" t="s">
        <v>33</v>
      </c>
      <c r="D809" s="34" t="s">
        <v>97</v>
      </c>
      <c r="E809" s="34" t="s">
        <v>98</v>
      </c>
      <c r="F809" s="34" t="s">
        <v>99</v>
      </c>
      <c r="G809" s="34" t="s">
        <v>100</v>
      </c>
      <c r="H809" s="34" t="s">
        <v>101</v>
      </c>
      <c r="I809" s="34" t="s">
        <v>104</v>
      </c>
      <c r="J809" s="34">
        <v>159</v>
      </c>
      <c r="K809" s="34">
        <v>227.37</v>
      </c>
    </row>
    <row r="810" spans="1:11" ht="27.6" x14ac:dyDescent="0.3">
      <c r="A810" s="33" t="s">
        <v>103</v>
      </c>
      <c r="B810" s="33">
        <v>2021</v>
      </c>
      <c r="C810" s="33" t="s">
        <v>33</v>
      </c>
      <c r="D810" s="33" t="s">
        <v>97</v>
      </c>
      <c r="E810" s="33" t="s">
        <v>98</v>
      </c>
      <c r="F810" s="33" t="s">
        <v>99</v>
      </c>
      <c r="G810" s="33" t="s">
        <v>100</v>
      </c>
      <c r="H810" s="33" t="s">
        <v>101</v>
      </c>
      <c r="I810" s="33" t="s">
        <v>104</v>
      </c>
      <c r="J810" s="33">
        <v>153</v>
      </c>
      <c r="K810" s="33">
        <v>218.79</v>
      </c>
    </row>
    <row r="811" spans="1:11" ht="27.6" x14ac:dyDescent="0.3">
      <c r="A811" s="34" t="s">
        <v>96</v>
      </c>
      <c r="B811" s="34">
        <v>2021</v>
      </c>
      <c r="C811" s="34" t="s">
        <v>33</v>
      </c>
      <c r="D811" s="34" t="s">
        <v>97</v>
      </c>
      <c r="E811" s="34" t="s">
        <v>98</v>
      </c>
      <c r="F811" s="34" t="s">
        <v>99</v>
      </c>
      <c r="G811" s="34" t="s">
        <v>100</v>
      </c>
      <c r="H811" s="34" t="s">
        <v>101</v>
      </c>
      <c r="I811" s="34" t="s">
        <v>104</v>
      </c>
      <c r="J811" s="34">
        <v>147</v>
      </c>
      <c r="K811" s="34">
        <v>210.21</v>
      </c>
    </row>
    <row r="812" spans="1:11" ht="27.6" x14ac:dyDescent="0.3">
      <c r="A812" s="33" t="s">
        <v>103</v>
      </c>
      <c r="B812" s="33">
        <v>2021</v>
      </c>
      <c r="C812" s="33" t="s">
        <v>33</v>
      </c>
      <c r="D812" s="33" t="s">
        <v>97</v>
      </c>
      <c r="E812" s="33" t="s">
        <v>98</v>
      </c>
      <c r="F812" s="33" t="s">
        <v>99</v>
      </c>
      <c r="G812" s="33" t="s">
        <v>100</v>
      </c>
      <c r="H812" s="33" t="s">
        <v>101</v>
      </c>
      <c r="I812" s="33" t="s">
        <v>104</v>
      </c>
      <c r="J812" s="33">
        <v>171</v>
      </c>
      <c r="K812" s="33">
        <v>244.53</v>
      </c>
    </row>
    <row r="813" spans="1:11" ht="27.6" x14ac:dyDescent="0.3">
      <c r="A813" s="34" t="s">
        <v>103</v>
      </c>
      <c r="B813" s="34">
        <v>2021</v>
      </c>
      <c r="C813" s="34" t="s">
        <v>33</v>
      </c>
      <c r="D813" s="34" t="s">
        <v>97</v>
      </c>
      <c r="E813" s="34" t="s">
        <v>98</v>
      </c>
      <c r="F813" s="34" t="s">
        <v>99</v>
      </c>
      <c r="G813" s="34" t="s">
        <v>100</v>
      </c>
      <c r="H813" s="34" t="s">
        <v>101</v>
      </c>
      <c r="I813" s="34" t="s">
        <v>104</v>
      </c>
      <c r="J813" s="34">
        <v>760</v>
      </c>
      <c r="K813" s="34">
        <v>526.24</v>
      </c>
    </row>
    <row r="814" spans="1:11" ht="27.6" x14ac:dyDescent="0.3">
      <c r="A814" s="33" t="s">
        <v>103</v>
      </c>
      <c r="B814" s="33">
        <v>2021</v>
      </c>
      <c r="C814" s="33" t="s">
        <v>33</v>
      </c>
      <c r="D814" s="33" t="s">
        <v>97</v>
      </c>
      <c r="E814" s="33" t="s">
        <v>98</v>
      </c>
      <c r="F814" s="33" t="s">
        <v>99</v>
      </c>
      <c r="G814" s="33" t="s">
        <v>100</v>
      </c>
      <c r="H814" s="33" t="s">
        <v>101</v>
      </c>
      <c r="I814" s="33" t="s">
        <v>104</v>
      </c>
      <c r="J814" s="33">
        <v>813</v>
      </c>
      <c r="K814" s="33">
        <v>526.24</v>
      </c>
    </row>
    <row r="815" spans="1:11" ht="27.6" x14ac:dyDescent="0.3">
      <c r="A815" s="34" t="s">
        <v>103</v>
      </c>
      <c r="B815" s="34">
        <v>2021</v>
      </c>
      <c r="C815" s="34" t="s">
        <v>33</v>
      </c>
      <c r="D815" s="34" t="s">
        <v>97</v>
      </c>
      <c r="E815" s="34" t="s">
        <v>98</v>
      </c>
      <c r="F815" s="34" t="s">
        <v>99</v>
      </c>
      <c r="G815" s="34" t="s">
        <v>100</v>
      </c>
      <c r="H815" s="34" t="s">
        <v>101</v>
      </c>
      <c r="I815" s="34" t="s">
        <v>104</v>
      </c>
      <c r="J815" s="34">
        <v>217</v>
      </c>
      <c r="K815" s="34">
        <v>310.31</v>
      </c>
    </row>
    <row r="816" spans="1:11" ht="27.6" x14ac:dyDescent="0.3">
      <c r="A816" s="33" t="s">
        <v>105</v>
      </c>
      <c r="B816" s="33">
        <v>2021</v>
      </c>
      <c r="C816" s="33" t="s">
        <v>33</v>
      </c>
      <c r="D816" s="33" t="s">
        <v>97</v>
      </c>
      <c r="E816" s="33" t="s">
        <v>98</v>
      </c>
      <c r="F816" s="33" t="s">
        <v>99</v>
      </c>
      <c r="G816" s="33" t="s">
        <v>100</v>
      </c>
      <c r="H816" s="33" t="s">
        <v>101</v>
      </c>
      <c r="I816" s="33" t="s">
        <v>104</v>
      </c>
      <c r="J816" s="33">
        <v>145</v>
      </c>
      <c r="K816" s="33">
        <v>207.35</v>
      </c>
    </row>
    <row r="817" spans="1:11" ht="27.6" x14ac:dyDescent="0.3">
      <c r="A817" s="34" t="s">
        <v>103</v>
      </c>
      <c r="B817" s="34">
        <v>2021</v>
      </c>
      <c r="C817" s="34" t="s">
        <v>33</v>
      </c>
      <c r="D817" s="34" t="s">
        <v>97</v>
      </c>
      <c r="E817" s="34" t="s">
        <v>98</v>
      </c>
      <c r="F817" s="34" t="s">
        <v>99</v>
      </c>
      <c r="G817" s="34" t="s">
        <v>100</v>
      </c>
      <c r="H817" s="34" t="s">
        <v>101</v>
      </c>
      <c r="I817" s="34" t="s">
        <v>102</v>
      </c>
      <c r="J817" s="34">
        <v>161</v>
      </c>
      <c r="K817" s="34">
        <v>230.23</v>
      </c>
    </row>
    <row r="818" spans="1:11" ht="27.6" x14ac:dyDescent="0.3">
      <c r="A818" s="33" t="s">
        <v>106</v>
      </c>
      <c r="B818" s="33">
        <v>2021</v>
      </c>
      <c r="C818" s="33" t="s">
        <v>33</v>
      </c>
      <c r="D818" s="33" t="s">
        <v>97</v>
      </c>
      <c r="E818" s="33" t="s">
        <v>98</v>
      </c>
      <c r="F818" s="33" t="s">
        <v>99</v>
      </c>
      <c r="G818" s="33" t="s">
        <v>100</v>
      </c>
      <c r="H818" s="33" t="s">
        <v>101</v>
      </c>
      <c r="I818" s="33" t="s">
        <v>102</v>
      </c>
      <c r="J818" s="33">
        <v>155</v>
      </c>
      <c r="K818" s="33">
        <v>221.65</v>
      </c>
    </row>
    <row r="819" spans="1:11" ht="27.6" x14ac:dyDescent="0.3">
      <c r="A819" s="34" t="s">
        <v>103</v>
      </c>
      <c r="B819" s="34">
        <v>2021</v>
      </c>
      <c r="C819" s="34" t="s">
        <v>33</v>
      </c>
      <c r="D819" s="34" t="s">
        <v>97</v>
      </c>
      <c r="E819" s="34" t="s">
        <v>98</v>
      </c>
      <c r="F819" s="34" t="s">
        <v>99</v>
      </c>
      <c r="G819" s="34" t="s">
        <v>100</v>
      </c>
      <c r="H819" s="34" t="s">
        <v>101</v>
      </c>
      <c r="I819" s="34" t="s">
        <v>102</v>
      </c>
      <c r="J819" s="34">
        <v>149</v>
      </c>
      <c r="K819" s="34">
        <v>213.07</v>
      </c>
    </row>
    <row r="820" spans="1:11" ht="27.6" x14ac:dyDescent="0.3">
      <c r="A820" s="33" t="s">
        <v>96</v>
      </c>
      <c r="B820" s="33">
        <v>2021</v>
      </c>
      <c r="C820" s="33" t="s">
        <v>33</v>
      </c>
      <c r="D820" s="33" t="s">
        <v>97</v>
      </c>
      <c r="E820" s="33" t="s">
        <v>98</v>
      </c>
      <c r="F820" s="33" t="s">
        <v>99</v>
      </c>
      <c r="G820" s="33" t="s">
        <v>100</v>
      </c>
      <c r="H820" s="33" t="s">
        <v>101</v>
      </c>
      <c r="I820" s="33" t="s">
        <v>104</v>
      </c>
      <c r="J820" s="33">
        <v>173</v>
      </c>
      <c r="K820" s="33">
        <v>247.39</v>
      </c>
    </row>
    <row r="821" spans="1:11" ht="27.6" x14ac:dyDescent="0.3">
      <c r="A821" s="34" t="s">
        <v>96</v>
      </c>
      <c r="B821" s="34">
        <v>2021</v>
      </c>
      <c r="C821" s="34" t="s">
        <v>33</v>
      </c>
      <c r="D821" s="34" t="s">
        <v>97</v>
      </c>
      <c r="E821" s="34" t="s">
        <v>98</v>
      </c>
      <c r="F821" s="34" t="s">
        <v>99</v>
      </c>
      <c r="G821" s="34" t="s">
        <v>100</v>
      </c>
      <c r="H821" s="34" t="s">
        <v>101</v>
      </c>
      <c r="I821" s="34" t="s">
        <v>104</v>
      </c>
      <c r="J821" s="34">
        <v>221</v>
      </c>
      <c r="K821" s="34">
        <v>316.02999999999997</v>
      </c>
    </row>
    <row r="822" spans="1:11" ht="27.6" x14ac:dyDescent="0.3">
      <c r="A822" s="33" t="s">
        <v>103</v>
      </c>
      <c r="B822" s="33">
        <v>2021</v>
      </c>
      <c r="C822" s="33" t="s">
        <v>33</v>
      </c>
      <c r="D822" s="33" t="s">
        <v>97</v>
      </c>
      <c r="E822" s="33" t="s">
        <v>98</v>
      </c>
      <c r="F822" s="33" t="s">
        <v>99</v>
      </c>
      <c r="G822" s="33" t="s">
        <v>100</v>
      </c>
      <c r="H822" s="33" t="s">
        <v>101</v>
      </c>
      <c r="I822" s="33" t="s">
        <v>104</v>
      </c>
      <c r="J822" s="33">
        <v>783</v>
      </c>
      <c r="K822" s="33">
        <v>1119.69</v>
      </c>
    </row>
    <row r="823" spans="1:11" ht="27.6" x14ac:dyDescent="0.3">
      <c r="A823" s="34" t="s">
        <v>96</v>
      </c>
      <c r="B823" s="34">
        <v>2021</v>
      </c>
      <c r="C823" s="34" t="s">
        <v>37</v>
      </c>
      <c r="D823" s="34" t="s">
        <v>97</v>
      </c>
      <c r="E823" s="34" t="s">
        <v>98</v>
      </c>
      <c r="F823" s="34" t="s">
        <v>99</v>
      </c>
      <c r="G823" s="34" t="s">
        <v>100</v>
      </c>
      <c r="H823" s="34" t="s">
        <v>101</v>
      </c>
      <c r="I823" s="34" t="s">
        <v>102</v>
      </c>
      <c r="J823" s="34">
        <v>344</v>
      </c>
      <c r="K823" s="34">
        <v>491.92</v>
      </c>
    </row>
    <row r="824" spans="1:11" ht="27.6" x14ac:dyDescent="0.3">
      <c r="A824" s="33" t="s">
        <v>96</v>
      </c>
      <c r="B824" s="33">
        <v>2021</v>
      </c>
      <c r="C824" s="33" t="s">
        <v>37</v>
      </c>
      <c r="D824" s="33" t="s">
        <v>97</v>
      </c>
      <c r="E824" s="33" t="s">
        <v>98</v>
      </c>
      <c r="F824" s="33" t="s">
        <v>99</v>
      </c>
      <c r="G824" s="33" t="s">
        <v>100</v>
      </c>
      <c r="H824" s="33" t="s">
        <v>101</v>
      </c>
      <c r="I824" s="33" t="s">
        <v>102</v>
      </c>
      <c r="J824" s="33">
        <v>338</v>
      </c>
      <c r="K824" s="33">
        <v>483.34</v>
      </c>
    </row>
    <row r="825" spans="1:11" ht="27.6" x14ac:dyDescent="0.3">
      <c r="A825" s="34" t="s">
        <v>96</v>
      </c>
      <c r="B825" s="34">
        <v>2021</v>
      </c>
      <c r="C825" s="34" t="s">
        <v>37</v>
      </c>
      <c r="D825" s="34" t="s">
        <v>97</v>
      </c>
      <c r="E825" s="34" t="s">
        <v>98</v>
      </c>
      <c r="F825" s="34" t="s">
        <v>99</v>
      </c>
      <c r="G825" s="34" t="s">
        <v>100</v>
      </c>
      <c r="H825" s="34" t="s">
        <v>101</v>
      </c>
      <c r="I825" s="34" t="s">
        <v>102</v>
      </c>
      <c r="J825" s="34">
        <v>332</v>
      </c>
      <c r="K825" s="34">
        <v>474.76</v>
      </c>
    </row>
    <row r="826" spans="1:11" ht="27.6" x14ac:dyDescent="0.3">
      <c r="A826" s="33" t="s">
        <v>105</v>
      </c>
      <c r="B826" s="33">
        <v>2021</v>
      </c>
      <c r="C826" s="33" t="s">
        <v>37</v>
      </c>
      <c r="D826" s="33" t="s">
        <v>97</v>
      </c>
      <c r="E826" s="33" t="s">
        <v>98</v>
      </c>
      <c r="F826" s="33" t="s">
        <v>99</v>
      </c>
      <c r="G826" s="33" t="s">
        <v>100</v>
      </c>
      <c r="H826" s="33" t="s">
        <v>101</v>
      </c>
      <c r="I826" s="33" t="s">
        <v>104</v>
      </c>
      <c r="J826" s="33">
        <v>152</v>
      </c>
      <c r="K826" s="33">
        <v>206.72</v>
      </c>
    </row>
    <row r="827" spans="1:11" ht="27.6" x14ac:dyDescent="0.3">
      <c r="A827" s="34" t="s">
        <v>105</v>
      </c>
      <c r="B827" s="34">
        <v>2021</v>
      </c>
      <c r="C827" s="34" t="s">
        <v>37</v>
      </c>
      <c r="D827" s="34" t="s">
        <v>97</v>
      </c>
      <c r="E827" s="34" t="s">
        <v>98</v>
      </c>
      <c r="F827" s="34" t="s">
        <v>99</v>
      </c>
      <c r="G827" s="34" t="s">
        <v>100</v>
      </c>
      <c r="H827" s="34" t="s">
        <v>101</v>
      </c>
      <c r="I827" s="34" t="s">
        <v>104</v>
      </c>
      <c r="J827" s="34">
        <v>368</v>
      </c>
      <c r="K827" s="34">
        <v>526.24</v>
      </c>
    </row>
    <row r="828" spans="1:11" ht="27.6" x14ac:dyDescent="0.3">
      <c r="A828" s="33" t="s">
        <v>107</v>
      </c>
      <c r="B828" s="33">
        <v>2021</v>
      </c>
      <c r="C828" s="33" t="s">
        <v>37</v>
      </c>
      <c r="D828" s="33" t="s">
        <v>97</v>
      </c>
      <c r="E828" s="33" t="s">
        <v>98</v>
      </c>
      <c r="F828" s="33" t="s">
        <v>99</v>
      </c>
      <c r="G828" s="33" t="s">
        <v>100</v>
      </c>
      <c r="H828" s="33" t="s">
        <v>101</v>
      </c>
      <c r="I828" s="33" t="s">
        <v>104</v>
      </c>
      <c r="J828" s="33">
        <v>148</v>
      </c>
      <c r="K828" s="33">
        <v>211.64</v>
      </c>
    </row>
    <row r="829" spans="1:11" ht="27.6" x14ac:dyDescent="0.3">
      <c r="A829" s="34" t="s">
        <v>96</v>
      </c>
      <c r="B829" s="34">
        <v>2021</v>
      </c>
      <c r="C829" s="34" t="s">
        <v>37</v>
      </c>
      <c r="D829" s="34" t="s">
        <v>97</v>
      </c>
      <c r="E829" s="34" t="s">
        <v>98</v>
      </c>
      <c r="F829" s="34" t="s">
        <v>99</v>
      </c>
      <c r="G829" s="34" t="s">
        <v>100</v>
      </c>
      <c r="H829" s="34" t="s">
        <v>101</v>
      </c>
      <c r="I829" s="34" t="s">
        <v>104</v>
      </c>
      <c r="J829" s="34">
        <v>196</v>
      </c>
      <c r="K829" s="34">
        <v>280.27999999999997</v>
      </c>
    </row>
    <row r="830" spans="1:11" ht="27.6" x14ac:dyDescent="0.3">
      <c r="A830" s="33" t="s">
        <v>96</v>
      </c>
      <c r="B830" s="33">
        <v>2021</v>
      </c>
      <c r="C830" s="33" t="s">
        <v>37</v>
      </c>
      <c r="D830" s="33" t="s">
        <v>97</v>
      </c>
      <c r="E830" s="33" t="s">
        <v>98</v>
      </c>
      <c r="F830" s="33" t="s">
        <v>99</v>
      </c>
      <c r="G830" s="33" t="s">
        <v>100</v>
      </c>
      <c r="H830" s="33" t="s">
        <v>101</v>
      </c>
      <c r="I830" s="33" t="s">
        <v>104</v>
      </c>
      <c r="J830" s="33">
        <v>370</v>
      </c>
      <c r="K830" s="33">
        <v>529.1</v>
      </c>
    </row>
    <row r="831" spans="1:11" ht="27.6" x14ac:dyDescent="0.3">
      <c r="A831" s="34" t="s">
        <v>105</v>
      </c>
      <c r="B831" s="34">
        <v>2021</v>
      </c>
      <c r="C831" s="34" t="s">
        <v>37</v>
      </c>
      <c r="D831" s="34" t="s">
        <v>97</v>
      </c>
      <c r="E831" s="34" t="s">
        <v>98</v>
      </c>
      <c r="F831" s="34" t="s">
        <v>99</v>
      </c>
      <c r="G831" s="34" t="s">
        <v>100</v>
      </c>
      <c r="H831" s="34" t="s">
        <v>101</v>
      </c>
      <c r="I831" s="34" t="s">
        <v>102</v>
      </c>
      <c r="J831" s="34">
        <v>342</v>
      </c>
      <c r="K831" s="34">
        <v>526.24</v>
      </c>
    </row>
    <row r="832" spans="1:11" ht="27.6" x14ac:dyDescent="0.3">
      <c r="A832" s="33" t="s">
        <v>103</v>
      </c>
      <c r="B832" s="33">
        <v>2021</v>
      </c>
      <c r="C832" s="33" t="s">
        <v>37</v>
      </c>
      <c r="D832" s="33" t="s">
        <v>97</v>
      </c>
      <c r="E832" s="33" t="s">
        <v>98</v>
      </c>
      <c r="F832" s="33" t="s">
        <v>99</v>
      </c>
      <c r="G832" s="33" t="s">
        <v>100</v>
      </c>
      <c r="H832" s="33" t="s">
        <v>101</v>
      </c>
      <c r="I832" s="33" t="s">
        <v>102</v>
      </c>
      <c r="J832" s="33">
        <v>336</v>
      </c>
      <c r="K832" s="33">
        <v>526.24</v>
      </c>
    </row>
    <row r="833" spans="1:11" ht="27.6" x14ac:dyDescent="0.3">
      <c r="A833" s="34" t="s">
        <v>96</v>
      </c>
      <c r="B833" s="34">
        <v>2021</v>
      </c>
      <c r="C833" s="34" t="s">
        <v>37</v>
      </c>
      <c r="D833" s="34" t="s">
        <v>97</v>
      </c>
      <c r="E833" s="34" t="s">
        <v>98</v>
      </c>
      <c r="F833" s="34" t="s">
        <v>99</v>
      </c>
      <c r="G833" s="34" t="s">
        <v>100</v>
      </c>
      <c r="H833" s="34" t="s">
        <v>101</v>
      </c>
      <c r="I833" s="34" t="s">
        <v>102</v>
      </c>
      <c r="J833" s="34">
        <v>330</v>
      </c>
      <c r="K833" s="34">
        <v>526.24</v>
      </c>
    </row>
    <row r="834" spans="1:11" ht="27.6" x14ac:dyDescent="0.3">
      <c r="A834" s="33" t="s">
        <v>96</v>
      </c>
      <c r="B834" s="33">
        <v>2021</v>
      </c>
      <c r="C834" s="33" t="s">
        <v>37</v>
      </c>
      <c r="D834" s="33" t="s">
        <v>97</v>
      </c>
      <c r="E834" s="33" t="s">
        <v>98</v>
      </c>
      <c r="F834" s="33" t="s">
        <v>99</v>
      </c>
      <c r="G834" s="33" t="s">
        <v>100</v>
      </c>
      <c r="H834" s="33" t="s">
        <v>101</v>
      </c>
      <c r="I834" s="33" t="s">
        <v>104</v>
      </c>
      <c r="J834" s="33">
        <v>691</v>
      </c>
      <c r="K834" s="33">
        <v>988.13</v>
      </c>
    </row>
    <row r="835" spans="1:11" ht="27.6" x14ac:dyDescent="0.3">
      <c r="A835" s="34" t="s">
        <v>96</v>
      </c>
      <c r="B835" s="34">
        <v>2021</v>
      </c>
      <c r="C835" s="34" t="s">
        <v>37</v>
      </c>
      <c r="D835" s="34" t="s">
        <v>97</v>
      </c>
      <c r="E835" s="34" t="s">
        <v>98</v>
      </c>
      <c r="F835" s="34" t="s">
        <v>99</v>
      </c>
      <c r="G835" s="34" t="s">
        <v>100</v>
      </c>
      <c r="H835" s="34" t="s">
        <v>101</v>
      </c>
      <c r="I835" s="34" t="s">
        <v>104</v>
      </c>
      <c r="J835" s="34">
        <v>724</v>
      </c>
      <c r="K835" s="34">
        <v>1035.32</v>
      </c>
    </row>
    <row r="836" spans="1:11" ht="27.6" x14ac:dyDescent="0.3">
      <c r="A836" s="33" t="s">
        <v>103</v>
      </c>
      <c r="B836" s="33">
        <v>2021</v>
      </c>
      <c r="C836" s="33" t="s">
        <v>37</v>
      </c>
      <c r="D836" s="33" t="s">
        <v>97</v>
      </c>
      <c r="E836" s="33" t="s">
        <v>98</v>
      </c>
      <c r="F836" s="33" t="s">
        <v>99</v>
      </c>
      <c r="G836" s="33" t="s">
        <v>100</v>
      </c>
      <c r="H836" s="33" t="s">
        <v>101</v>
      </c>
      <c r="I836" s="33" t="s">
        <v>104</v>
      </c>
      <c r="J836" s="33">
        <v>777</v>
      </c>
      <c r="K836" s="33">
        <v>1111.1099999999999</v>
      </c>
    </row>
    <row r="837" spans="1:11" ht="27.6" x14ac:dyDescent="0.3">
      <c r="A837" s="34" t="s">
        <v>96</v>
      </c>
      <c r="B837" s="34">
        <v>2021</v>
      </c>
      <c r="C837" s="34" t="s">
        <v>37</v>
      </c>
      <c r="D837" s="34" t="s">
        <v>97</v>
      </c>
      <c r="E837" s="34" t="s">
        <v>98</v>
      </c>
      <c r="F837" s="34" t="s">
        <v>99</v>
      </c>
      <c r="G837" s="34" t="s">
        <v>100</v>
      </c>
      <c r="H837" s="34" t="s">
        <v>101</v>
      </c>
      <c r="I837" s="34" t="s">
        <v>102</v>
      </c>
      <c r="J837" s="34">
        <v>339</v>
      </c>
      <c r="K837" s="34">
        <v>484.77</v>
      </c>
    </row>
    <row r="838" spans="1:11" ht="27.6" x14ac:dyDescent="0.3">
      <c r="A838" s="33" t="s">
        <v>96</v>
      </c>
      <c r="B838" s="33">
        <v>2021</v>
      </c>
      <c r="C838" s="33" t="s">
        <v>37</v>
      </c>
      <c r="D838" s="33" t="s">
        <v>97</v>
      </c>
      <c r="E838" s="33" t="s">
        <v>98</v>
      </c>
      <c r="F838" s="33" t="s">
        <v>99</v>
      </c>
      <c r="G838" s="33" t="s">
        <v>100</v>
      </c>
      <c r="H838" s="33" t="s">
        <v>101</v>
      </c>
      <c r="I838" s="33" t="s">
        <v>102</v>
      </c>
      <c r="J838" s="33">
        <v>333</v>
      </c>
      <c r="K838" s="33">
        <v>476.19</v>
      </c>
    </row>
    <row r="839" spans="1:11" ht="27.6" x14ac:dyDescent="0.3">
      <c r="A839" s="34" t="s">
        <v>103</v>
      </c>
      <c r="B839" s="34">
        <v>2021</v>
      </c>
      <c r="C839" s="34" t="s">
        <v>37</v>
      </c>
      <c r="D839" s="34" t="s">
        <v>97</v>
      </c>
      <c r="E839" s="34" t="s">
        <v>98</v>
      </c>
      <c r="F839" s="34" t="s">
        <v>99</v>
      </c>
      <c r="G839" s="34" t="s">
        <v>100</v>
      </c>
      <c r="H839" s="34" t="s">
        <v>101</v>
      </c>
      <c r="I839" s="34" t="s">
        <v>104</v>
      </c>
      <c r="J839" s="34">
        <v>153</v>
      </c>
      <c r="K839" s="34">
        <v>218.79</v>
      </c>
    </row>
    <row r="840" spans="1:11" ht="27.6" x14ac:dyDescent="0.3">
      <c r="A840" s="33" t="s">
        <v>96</v>
      </c>
      <c r="B840" s="33">
        <v>2021</v>
      </c>
      <c r="C840" s="33" t="s">
        <v>37</v>
      </c>
      <c r="D840" s="33" t="s">
        <v>97</v>
      </c>
      <c r="E840" s="33" t="s">
        <v>98</v>
      </c>
      <c r="F840" s="33" t="s">
        <v>99</v>
      </c>
      <c r="G840" s="33" t="s">
        <v>100</v>
      </c>
      <c r="H840" s="33" t="s">
        <v>101</v>
      </c>
      <c r="I840" s="33" t="s">
        <v>104</v>
      </c>
      <c r="J840" s="33">
        <v>764</v>
      </c>
      <c r="K840" s="33">
        <v>526.24</v>
      </c>
    </row>
    <row r="841" spans="1:11" ht="27.6" x14ac:dyDescent="0.3">
      <c r="A841" s="34" t="s">
        <v>96</v>
      </c>
      <c r="B841" s="34">
        <v>2021</v>
      </c>
      <c r="C841" s="34" t="s">
        <v>37</v>
      </c>
      <c r="D841" s="34" t="s">
        <v>97</v>
      </c>
      <c r="E841" s="34" t="s">
        <v>98</v>
      </c>
      <c r="F841" s="34" t="s">
        <v>99</v>
      </c>
      <c r="G841" s="34" t="s">
        <v>100</v>
      </c>
      <c r="H841" s="34" t="s">
        <v>101</v>
      </c>
      <c r="I841" s="34" t="s">
        <v>104</v>
      </c>
      <c r="J841" s="34">
        <v>817</v>
      </c>
      <c r="K841" s="34">
        <v>526.24</v>
      </c>
    </row>
    <row r="842" spans="1:11" ht="27.6" x14ac:dyDescent="0.3">
      <c r="A842" s="33" t="s">
        <v>96</v>
      </c>
      <c r="B842" s="33">
        <v>2021</v>
      </c>
      <c r="C842" s="33" t="s">
        <v>37</v>
      </c>
      <c r="D842" s="33" t="s">
        <v>97</v>
      </c>
      <c r="E842" s="33" t="s">
        <v>98</v>
      </c>
      <c r="F842" s="33" t="s">
        <v>99</v>
      </c>
      <c r="G842" s="33" t="s">
        <v>100</v>
      </c>
      <c r="H842" s="33" t="s">
        <v>101</v>
      </c>
      <c r="I842" s="33" t="s">
        <v>104</v>
      </c>
      <c r="J842" s="33">
        <v>151</v>
      </c>
      <c r="K842" s="33">
        <v>215.93</v>
      </c>
    </row>
    <row r="843" spans="1:11" ht="27.6" x14ac:dyDescent="0.3">
      <c r="A843" s="34" t="s">
        <v>105</v>
      </c>
      <c r="B843" s="34">
        <v>2021</v>
      </c>
      <c r="C843" s="34" t="s">
        <v>37</v>
      </c>
      <c r="D843" s="34" t="s">
        <v>97</v>
      </c>
      <c r="E843" s="34" t="s">
        <v>98</v>
      </c>
      <c r="F843" s="34" t="s">
        <v>99</v>
      </c>
      <c r="G843" s="34" t="s">
        <v>100</v>
      </c>
      <c r="H843" s="34" t="s">
        <v>101</v>
      </c>
      <c r="I843" s="34" t="s">
        <v>104</v>
      </c>
      <c r="J843" s="34">
        <v>199</v>
      </c>
      <c r="K843" s="34">
        <v>284.57</v>
      </c>
    </row>
    <row r="844" spans="1:11" ht="27.6" x14ac:dyDescent="0.3">
      <c r="A844" s="33" t="s">
        <v>107</v>
      </c>
      <c r="B844" s="33">
        <v>2021</v>
      </c>
      <c r="C844" s="33" t="s">
        <v>37</v>
      </c>
      <c r="D844" s="33" t="s">
        <v>97</v>
      </c>
      <c r="E844" s="33" t="s">
        <v>98</v>
      </c>
      <c r="F844" s="33" t="s">
        <v>99</v>
      </c>
      <c r="G844" s="33" t="s">
        <v>100</v>
      </c>
      <c r="H844" s="33" t="s">
        <v>101</v>
      </c>
      <c r="I844" s="33" t="s">
        <v>104</v>
      </c>
      <c r="J844" s="33">
        <v>367</v>
      </c>
      <c r="K844" s="33">
        <v>524.80999999999995</v>
      </c>
    </row>
    <row r="845" spans="1:11" ht="27.6" x14ac:dyDescent="0.3">
      <c r="A845" s="34" t="s">
        <v>96</v>
      </c>
      <c r="B845" s="34">
        <v>2021</v>
      </c>
      <c r="C845" s="34" t="s">
        <v>37</v>
      </c>
      <c r="D845" s="34" t="s">
        <v>97</v>
      </c>
      <c r="E845" s="34" t="s">
        <v>98</v>
      </c>
      <c r="F845" s="34" t="s">
        <v>99</v>
      </c>
      <c r="G845" s="34" t="s">
        <v>100</v>
      </c>
      <c r="H845" s="34" t="s">
        <v>101</v>
      </c>
      <c r="I845" s="34" t="s">
        <v>102</v>
      </c>
      <c r="J845" s="34">
        <v>341</v>
      </c>
      <c r="K845" s="34">
        <v>487.63</v>
      </c>
    </row>
    <row r="846" spans="1:11" ht="27.6" x14ac:dyDescent="0.3">
      <c r="A846" s="33" t="s">
        <v>107</v>
      </c>
      <c r="B846" s="33">
        <v>2021</v>
      </c>
      <c r="C846" s="33" t="s">
        <v>37</v>
      </c>
      <c r="D846" s="33" t="s">
        <v>97</v>
      </c>
      <c r="E846" s="33" t="s">
        <v>98</v>
      </c>
      <c r="F846" s="33" t="s">
        <v>99</v>
      </c>
      <c r="G846" s="33" t="s">
        <v>100</v>
      </c>
      <c r="H846" s="33" t="s">
        <v>101</v>
      </c>
      <c r="I846" s="33" t="s">
        <v>102</v>
      </c>
      <c r="J846" s="33">
        <v>335</v>
      </c>
      <c r="K846" s="33">
        <v>479.05</v>
      </c>
    </row>
    <row r="847" spans="1:11" ht="27.6" x14ac:dyDescent="0.3">
      <c r="A847" s="34" t="s">
        <v>103</v>
      </c>
      <c r="B847" s="34">
        <v>2021</v>
      </c>
      <c r="C847" s="34" t="s">
        <v>37</v>
      </c>
      <c r="D847" s="34" t="s">
        <v>97</v>
      </c>
      <c r="E847" s="34" t="s">
        <v>98</v>
      </c>
      <c r="F847" s="34" t="s">
        <v>99</v>
      </c>
      <c r="G847" s="34" t="s">
        <v>100</v>
      </c>
      <c r="H847" s="34" t="s">
        <v>101</v>
      </c>
      <c r="I847" s="34" t="s">
        <v>102</v>
      </c>
      <c r="J847" s="34">
        <v>329</v>
      </c>
      <c r="K847" s="34">
        <v>470.47</v>
      </c>
    </row>
    <row r="848" spans="1:11" ht="27.6" x14ac:dyDescent="0.3">
      <c r="A848" s="33" t="s">
        <v>105</v>
      </c>
      <c r="B848" s="33">
        <v>2021</v>
      </c>
      <c r="C848" s="33" t="s">
        <v>37</v>
      </c>
      <c r="D848" s="33" t="s">
        <v>97</v>
      </c>
      <c r="E848" s="33" t="s">
        <v>98</v>
      </c>
      <c r="F848" s="33" t="s">
        <v>99</v>
      </c>
      <c r="G848" s="33" t="s">
        <v>100</v>
      </c>
      <c r="H848" s="33" t="s">
        <v>101</v>
      </c>
      <c r="I848" s="33" t="s">
        <v>104</v>
      </c>
      <c r="J848" s="33">
        <v>149</v>
      </c>
      <c r="K848" s="33">
        <v>213.07</v>
      </c>
    </row>
    <row r="849" spans="1:11" ht="27.6" x14ac:dyDescent="0.3">
      <c r="A849" s="34" t="s">
        <v>103</v>
      </c>
      <c r="B849" s="34">
        <v>2021</v>
      </c>
      <c r="C849" s="34" t="s">
        <v>37</v>
      </c>
      <c r="D849" s="34" t="s">
        <v>97</v>
      </c>
      <c r="E849" s="34" t="s">
        <v>98</v>
      </c>
      <c r="F849" s="34" t="s">
        <v>99</v>
      </c>
      <c r="G849" s="34" t="s">
        <v>100</v>
      </c>
      <c r="H849" s="34" t="s">
        <v>101</v>
      </c>
      <c r="I849" s="34" t="s">
        <v>104</v>
      </c>
      <c r="J849" s="34">
        <v>197</v>
      </c>
      <c r="K849" s="34">
        <v>281.70999999999998</v>
      </c>
    </row>
    <row r="850" spans="1:11" ht="27.6" x14ac:dyDescent="0.3">
      <c r="A850" s="33" t="s">
        <v>105</v>
      </c>
      <c r="B850" s="33">
        <v>2021</v>
      </c>
      <c r="C850" s="33" t="s">
        <v>37</v>
      </c>
      <c r="D850" s="33" t="s">
        <v>97</v>
      </c>
      <c r="E850" s="33" t="s">
        <v>98</v>
      </c>
      <c r="F850" s="33" t="s">
        <v>99</v>
      </c>
      <c r="G850" s="33" t="s">
        <v>100</v>
      </c>
      <c r="H850" s="33" t="s">
        <v>101</v>
      </c>
      <c r="I850" s="33" t="s">
        <v>104</v>
      </c>
      <c r="J850" s="33">
        <v>786</v>
      </c>
      <c r="K850" s="33">
        <v>1123.98</v>
      </c>
    </row>
    <row r="851" spans="1:11" ht="27.6" x14ac:dyDescent="0.3">
      <c r="A851" s="34" t="s">
        <v>96</v>
      </c>
      <c r="B851" s="34">
        <v>2021</v>
      </c>
      <c r="C851" s="34" t="s">
        <v>41</v>
      </c>
      <c r="D851" s="34" t="s">
        <v>97</v>
      </c>
      <c r="E851" s="34" t="s">
        <v>98</v>
      </c>
      <c r="F851" s="34" t="s">
        <v>99</v>
      </c>
      <c r="G851" s="34" t="s">
        <v>100</v>
      </c>
      <c r="H851" s="34" t="s">
        <v>101</v>
      </c>
      <c r="I851" s="34" t="s">
        <v>104</v>
      </c>
      <c r="J851" s="34">
        <v>128</v>
      </c>
      <c r="K851" s="34">
        <v>174.08</v>
      </c>
    </row>
    <row r="852" spans="1:11" ht="27.6" x14ac:dyDescent="0.3">
      <c r="A852" s="33" t="s">
        <v>103</v>
      </c>
      <c r="B852" s="33">
        <v>2021</v>
      </c>
      <c r="C852" s="33" t="s">
        <v>41</v>
      </c>
      <c r="D852" s="33" t="s">
        <v>97</v>
      </c>
      <c r="E852" s="33" t="s">
        <v>98</v>
      </c>
      <c r="F852" s="33" t="s">
        <v>99</v>
      </c>
      <c r="G852" s="33" t="s">
        <v>100</v>
      </c>
      <c r="H852" s="33" t="s">
        <v>101</v>
      </c>
      <c r="I852" s="33" t="s">
        <v>104</v>
      </c>
      <c r="J852" s="33">
        <v>176</v>
      </c>
      <c r="K852" s="33">
        <v>251.68</v>
      </c>
    </row>
    <row r="853" spans="1:11" ht="27.6" x14ac:dyDescent="0.3">
      <c r="A853" s="34" t="s">
        <v>96</v>
      </c>
      <c r="B853" s="34">
        <v>2021</v>
      </c>
      <c r="C853" s="34" t="s">
        <v>41</v>
      </c>
      <c r="D853" s="34" t="s">
        <v>97</v>
      </c>
      <c r="E853" s="34" t="s">
        <v>98</v>
      </c>
      <c r="F853" s="34" t="s">
        <v>99</v>
      </c>
      <c r="G853" s="34" t="s">
        <v>100</v>
      </c>
      <c r="H853" s="34" t="s">
        <v>101</v>
      </c>
      <c r="I853" s="34" t="s">
        <v>104</v>
      </c>
      <c r="J853" s="34">
        <v>130</v>
      </c>
      <c r="K853" s="34">
        <v>185.9</v>
      </c>
    </row>
    <row r="854" spans="1:11" ht="27.6" x14ac:dyDescent="0.3">
      <c r="A854" s="33" t="s">
        <v>103</v>
      </c>
      <c r="B854" s="33">
        <v>2021</v>
      </c>
      <c r="C854" s="33" t="s">
        <v>41</v>
      </c>
      <c r="D854" s="33" t="s">
        <v>97</v>
      </c>
      <c r="E854" s="33" t="s">
        <v>98</v>
      </c>
      <c r="F854" s="33" t="s">
        <v>99</v>
      </c>
      <c r="G854" s="33" t="s">
        <v>100</v>
      </c>
      <c r="H854" s="33" t="s">
        <v>101</v>
      </c>
      <c r="I854" s="33" t="s">
        <v>104</v>
      </c>
      <c r="J854" s="33">
        <v>178</v>
      </c>
      <c r="K854" s="33">
        <v>254.54</v>
      </c>
    </row>
    <row r="855" spans="1:11" ht="27.6" x14ac:dyDescent="0.3">
      <c r="A855" s="34" t="s">
        <v>96</v>
      </c>
      <c r="B855" s="34">
        <v>2021</v>
      </c>
      <c r="C855" s="34" t="s">
        <v>41</v>
      </c>
      <c r="D855" s="34" t="s">
        <v>97</v>
      </c>
      <c r="E855" s="34" t="s">
        <v>98</v>
      </c>
      <c r="F855" s="34" t="s">
        <v>99</v>
      </c>
      <c r="G855" s="34" t="s">
        <v>100</v>
      </c>
      <c r="H855" s="34" t="s">
        <v>101</v>
      </c>
      <c r="I855" s="34" t="s">
        <v>104</v>
      </c>
      <c r="J855" s="34">
        <v>728</v>
      </c>
      <c r="K855" s="34">
        <v>1041.04</v>
      </c>
    </row>
    <row r="856" spans="1:11" ht="27.6" x14ac:dyDescent="0.3">
      <c r="A856" s="33" t="s">
        <v>106</v>
      </c>
      <c r="B856" s="33">
        <v>2021</v>
      </c>
      <c r="C856" s="33" t="s">
        <v>41</v>
      </c>
      <c r="D856" s="33" t="s">
        <v>97</v>
      </c>
      <c r="E856" s="33" t="s">
        <v>98</v>
      </c>
      <c r="F856" s="33" t="s">
        <v>99</v>
      </c>
      <c r="G856" s="33" t="s">
        <v>100</v>
      </c>
      <c r="H856" s="33" t="s">
        <v>101</v>
      </c>
      <c r="I856" s="33" t="s">
        <v>104</v>
      </c>
      <c r="J856" s="33">
        <v>129</v>
      </c>
      <c r="K856" s="33">
        <v>184.47</v>
      </c>
    </row>
    <row r="857" spans="1:11" ht="27.6" x14ac:dyDescent="0.3">
      <c r="A857" s="34" t="s">
        <v>105</v>
      </c>
      <c r="B857" s="34">
        <v>2021</v>
      </c>
      <c r="C857" s="34" t="s">
        <v>41</v>
      </c>
      <c r="D857" s="34" t="s">
        <v>97</v>
      </c>
      <c r="E857" s="34" t="s">
        <v>98</v>
      </c>
      <c r="F857" s="34" t="s">
        <v>99</v>
      </c>
      <c r="G857" s="34" t="s">
        <v>100</v>
      </c>
      <c r="H857" s="34" t="s">
        <v>101</v>
      </c>
      <c r="I857" s="34" t="s">
        <v>104</v>
      </c>
      <c r="J857" s="34">
        <v>767</v>
      </c>
      <c r="K857" s="34">
        <v>526.24</v>
      </c>
    </row>
    <row r="858" spans="1:11" ht="27.6" x14ac:dyDescent="0.3">
      <c r="A858" s="33" t="s">
        <v>103</v>
      </c>
      <c r="B858" s="33">
        <v>2021</v>
      </c>
      <c r="C858" s="33" t="s">
        <v>41</v>
      </c>
      <c r="D858" s="33" t="s">
        <v>97</v>
      </c>
      <c r="E858" s="33" t="s">
        <v>98</v>
      </c>
      <c r="F858" s="33" t="s">
        <v>99</v>
      </c>
      <c r="G858" s="33" t="s">
        <v>100</v>
      </c>
      <c r="H858" s="33" t="s">
        <v>101</v>
      </c>
      <c r="I858" s="33" t="s">
        <v>104</v>
      </c>
      <c r="J858" s="33">
        <v>127</v>
      </c>
      <c r="K858" s="33">
        <v>181.61</v>
      </c>
    </row>
    <row r="859" spans="1:11" ht="27.6" x14ac:dyDescent="0.3">
      <c r="A859" s="34" t="s">
        <v>103</v>
      </c>
      <c r="B859" s="34">
        <v>2021</v>
      </c>
      <c r="C859" s="34" t="s">
        <v>41</v>
      </c>
      <c r="D859" s="34" t="s">
        <v>97</v>
      </c>
      <c r="E859" s="34" t="s">
        <v>98</v>
      </c>
      <c r="F859" s="34" t="s">
        <v>99</v>
      </c>
      <c r="G859" s="34" t="s">
        <v>100</v>
      </c>
      <c r="H859" s="34" t="s">
        <v>101</v>
      </c>
      <c r="I859" s="34" t="s">
        <v>104</v>
      </c>
      <c r="J859" s="34">
        <v>175</v>
      </c>
      <c r="K859" s="34">
        <v>250.25</v>
      </c>
    </row>
    <row r="860" spans="1:11" ht="27.6" x14ac:dyDescent="0.3">
      <c r="A860" s="33" t="s">
        <v>96</v>
      </c>
      <c r="B860" s="33">
        <v>2021</v>
      </c>
      <c r="C860" s="33" t="s">
        <v>41</v>
      </c>
      <c r="D860" s="33" t="s">
        <v>97</v>
      </c>
      <c r="E860" s="33" t="s">
        <v>98</v>
      </c>
      <c r="F860" s="33" t="s">
        <v>99</v>
      </c>
      <c r="G860" s="33" t="s">
        <v>100</v>
      </c>
      <c r="H860" s="33" t="s">
        <v>101</v>
      </c>
      <c r="I860" s="33" t="s">
        <v>104</v>
      </c>
      <c r="J860" s="33">
        <v>131</v>
      </c>
      <c r="K860" s="33">
        <v>187.33</v>
      </c>
    </row>
    <row r="861" spans="1:11" ht="27.6" x14ac:dyDescent="0.3">
      <c r="A861" s="34" t="s">
        <v>96</v>
      </c>
      <c r="B861" s="34">
        <v>2021</v>
      </c>
      <c r="C861" s="34" t="s">
        <v>30</v>
      </c>
      <c r="D861" s="34" t="s">
        <v>97</v>
      </c>
      <c r="E861" s="34" t="s">
        <v>98</v>
      </c>
      <c r="F861" s="34" t="s">
        <v>99</v>
      </c>
      <c r="G861" s="34" t="s">
        <v>100</v>
      </c>
      <c r="H861" s="34" t="s">
        <v>101</v>
      </c>
      <c r="I861" s="34" t="s">
        <v>102</v>
      </c>
      <c r="J861" s="34">
        <v>194</v>
      </c>
      <c r="K861" s="34">
        <v>526.24</v>
      </c>
    </row>
    <row r="862" spans="1:11" ht="27.6" x14ac:dyDescent="0.3">
      <c r="A862" s="33" t="s">
        <v>103</v>
      </c>
      <c r="B862" s="33">
        <v>2021</v>
      </c>
      <c r="C862" s="33" t="s">
        <v>30</v>
      </c>
      <c r="D862" s="33" t="s">
        <v>97</v>
      </c>
      <c r="E862" s="33" t="s">
        <v>98</v>
      </c>
      <c r="F862" s="33" t="s">
        <v>99</v>
      </c>
      <c r="G862" s="33" t="s">
        <v>100</v>
      </c>
      <c r="H862" s="33" t="s">
        <v>101</v>
      </c>
      <c r="I862" s="33" t="s">
        <v>102</v>
      </c>
      <c r="J862" s="33">
        <v>188</v>
      </c>
      <c r="K862" s="33">
        <v>526.24</v>
      </c>
    </row>
    <row r="863" spans="1:11" ht="27.6" x14ac:dyDescent="0.3">
      <c r="A863" s="34" t="s">
        <v>96</v>
      </c>
      <c r="B863" s="34">
        <v>2021</v>
      </c>
      <c r="C863" s="34" t="s">
        <v>30</v>
      </c>
      <c r="D863" s="34" t="s">
        <v>97</v>
      </c>
      <c r="E863" s="34" t="s">
        <v>98</v>
      </c>
      <c r="F863" s="34" t="s">
        <v>99</v>
      </c>
      <c r="G863" s="34" t="s">
        <v>100</v>
      </c>
      <c r="H863" s="34" t="s">
        <v>101</v>
      </c>
      <c r="I863" s="34" t="s">
        <v>102</v>
      </c>
      <c r="J863" s="34">
        <v>182</v>
      </c>
      <c r="K863" s="34">
        <v>526.24</v>
      </c>
    </row>
    <row r="864" spans="1:11" ht="27.6" x14ac:dyDescent="0.3">
      <c r="A864" s="33" t="s">
        <v>96</v>
      </c>
      <c r="B864" s="33">
        <v>2021</v>
      </c>
      <c r="C864" s="33" t="s">
        <v>30</v>
      </c>
      <c r="D864" s="33" t="s">
        <v>97</v>
      </c>
      <c r="E864" s="33" t="s">
        <v>98</v>
      </c>
      <c r="F864" s="33" t="s">
        <v>99</v>
      </c>
      <c r="G864" s="33" t="s">
        <v>100</v>
      </c>
      <c r="H864" s="33" t="s">
        <v>101</v>
      </c>
      <c r="I864" s="33" t="s">
        <v>104</v>
      </c>
      <c r="J864" s="33">
        <v>182</v>
      </c>
      <c r="K864" s="33">
        <v>260.26</v>
      </c>
    </row>
    <row r="865" spans="1:11" ht="27.6" x14ac:dyDescent="0.3">
      <c r="A865" s="34" t="s">
        <v>105</v>
      </c>
      <c r="B865" s="34">
        <v>2021</v>
      </c>
      <c r="C865" s="34" t="s">
        <v>30</v>
      </c>
      <c r="D865" s="34" t="s">
        <v>97</v>
      </c>
      <c r="E865" s="34" t="s">
        <v>98</v>
      </c>
      <c r="F865" s="34" t="s">
        <v>99</v>
      </c>
      <c r="G865" s="34" t="s">
        <v>100</v>
      </c>
      <c r="H865" s="34" t="s">
        <v>101</v>
      </c>
      <c r="I865" s="34" t="s">
        <v>104</v>
      </c>
      <c r="J865" s="34">
        <v>230</v>
      </c>
      <c r="K865" s="34">
        <v>328.9</v>
      </c>
    </row>
    <row r="866" spans="1:11" ht="27.6" x14ac:dyDescent="0.3">
      <c r="A866" s="33" t="s">
        <v>107</v>
      </c>
      <c r="B866" s="33">
        <v>2021</v>
      </c>
      <c r="C866" s="33" t="s">
        <v>30</v>
      </c>
      <c r="D866" s="33" t="s">
        <v>97</v>
      </c>
      <c r="E866" s="33" t="s">
        <v>98</v>
      </c>
      <c r="F866" s="33" t="s">
        <v>99</v>
      </c>
      <c r="G866" s="33" t="s">
        <v>100</v>
      </c>
      <c r="H866" s="33" t="s">
        <v>101</v>
      </c>
      <c r="I866" s="33" t="s">
        <v>104</v>
      </c>
      <c r="J866" s="33">
        <v>158</v>
      </c>
      <c r="K866" s="33">
        <v>225.94</v>
      </c>
    </row>
    <row r="867" spans="1:11" ht="27.6" x14ac:dyDescent="0.3">
      <c r="A867" s="34" t="s">
        <v>103</v>
      </c>
      <c r="B867" s="34">
        <v>2021</v>
      </c>
      <c r="C867" s="34" t="s">
        <v>30</v>
      </c>
      <c r="D867" s="34" t="s">
        <v>97</v>
      </c>
      <c r="E867" s="34" t="s">
        <v>98</v>
      </c>
      <c r="F867" s="34" t="s">
        <v>99</v>
      </c>
      <c r="G867" s="34" t="s">
        <v>100</v>
      </c>
      <c r="H867" s="34" t="s">
        <v>101</v>
      </c>
      <c r="I867" s="34" t="s">
        <v>104</v>
      </c>
      <c r="J867" s="34">
        <v>184</v>
      </c>
      <c r="K867" s="34">
        <v>263.12</v>
      </c>
    </row>
    <row r="868" spans="1:11" ht="27.6" x14ac:dyDescent="0.3">
      <c r="A868" s="33" t="s">
        <v>96</v>
      </c>
      <c r="B868" s="33">
        <v>2021</v>
      </c>
      <c r="C868" s="33" t="s">
        <v>30</v>
      </c>
      <c r="D868" s="33" t="s">
        <v>97</v>
      </c>
      <c r="E868" s="33" t="s">
        <v>98</v>
      </c>
      <c r="F868" s="33" t="s">
        <v>99</v>
      </c>
      <c r="G868" s="33" t="s">
        <v>100</v>
      </c>
      <c r="H868" s="33" t="s">
        <v>101</v>
      </c>
      <c r="I868" s="33" t="s">
        <v>104</v>
      </c>
      <c r="J868" s="33">
        <v>154</v>
      </c>
      <c r="K868" s="33">
        <v>220.22</v>
      </c>
    </row>
    <row r="869" spans="1:11" ht="27.6" x14ac:dyDescent="0.3">
      <c r="A869" s="34" t="s">
        <v>103</v>
      </c>
      <c r="B869" s="34">
        <v>2021</v>
      </c>
      <c r="C869" s="34" t="s">
        <v>30</v>
      </c>
      <c r="D869" s="34" t="s">
        <v>97</v>
      </c>
      <c r="E869" s="34" t="s">
        <v>98</v>
      </c>
      <c r="F869" s="34" t="s">
        <v>99</v>
      </c>
      <c r="G869" s="34" t="s">
        <v>100</v>
      </c>
      <c r="H869" s="34" t="s">
        <v>101</v>
      </c>
      <c r="I869" s="34" t="s">
        <v>102</v>
      </c>
      <c r="J869" s="34">
        <v>192</v>
      </c>
      <c r="K869" s="34">
        <v>526.24</v>
      </c>
    </row>
    <row r="870" spans="1:11" ht="27.6" x14ac:dyDescent="0.3">
      <c r="A870" s="33" t="s">
        <v>107</v>
      </c>
      <c r="B870" s="33">
        <v>2021</v>
      </c>
      <c r="C870" s="33" t="s">
        <v>30</v>
      </c>
      <c r="D870" s="33" t="s">
        <v>97</v>
      </c>
      <c r="E870" s="33" t="s">
        <v>98</v>
      </c>
      <c r="F870" s="33" t="s">
        <v>99</v>
      </c>
      <c r="G870" s="33" t="s">
        <v>100</v>
      </c>
      <c r="H870" s="33" t="s">
        <v>101</v>
      </c>
      <c r="I870" s="33" t="s">
        <v>102</v>
      </c>
      <c r="J870" s="33">
        <v>186</v>
      </c>
      <c r="K870" s="33">
        <v>526.24</v>
      </c>
    </row>
    <row r="871" spans="1:11" ht="27.6" x14ac:dyDescent="0.3">
      <c r="A871" s="34" t="s">
        <v>106</v>
      </c>
      <c r="B871" s="34">
        <v>2021</v>
      </c>
      <c r="C871" s="34" t="s">
        <v>30</v>
      </c>
      <c r="D871" s="34" t="s">
        <v>97</v>
      </c>
      <c r="E871" s="34" t="s">
        <v>98</v>
      </c>
      <c r="F871" s="34" t="s">
        <v>99</v>
      </c>
      <c r="G871" s="34" t="s">
        <v>100</v>
      </c>
      <c r="H871" s="34" t="s">
        <v>101</v>
      </c>
      <c r="I871" s="34" t="s">
        <v>102</v>
      </c>
      <c r="J871" s="34">
        <v>180</v>
      </c>
      <c r="K871" s="34">
        <v>526.24</v>
      </c>
    </row>
    <row r="872" spans="1:11" ht="27.6" x14ac:dyDescent="0.3">
      <c r="A872" s="33" t="s">
        <v>96</v>
      </c>
      <c r="B872" s="33">
        <v>2021</v>
      </c>
      <c r="C872" s="33" t="s">
        <v>30</v>
      </c>
      <c r="D872" s="33" t="s">
        <v>97</v>
      </c>
      <c r="E872" s="33" t="s">
        <v>98</v>
      </c>
      <c r="F872" s="33" t="s">
        <v>99</v>
      </c>
      <c r="G872" s="33" t="s">
        <v>100</v>
      </c>
      <c r="H872" s="33" t="s">
        <v>101</v>
      </c>
      <c r="I872" s="33" t="s">
        <v>104</v>
      </c>
      <c r="J872" s="33">
        <v>686</v>
      </c>
      <c r="K872" s="33">
        <v>980.98</v>
      </c>
    </row>
    <row r="873" spans="1:11" ht="27.6" x14ac:dyDescent="0.3">
      <c r="A873" s="34" t="s">
        <v>106</v>
      </c>
      <c r="B873" s="34">
        <v>2021</v>
      </c>
      <c r="C873" s="34" t="s">
        <v>30</v>
      </c>
      <c r="D873" s="34" t="s">
        <v>97</v>
      </c>
      <c r="E873" s="34" t="s">
        <v>98</v>
      </c>
      <c r="F873" s="34" t="s">
        <v>99</v>
      </c>
      <c r="G873" s="34" t="s">
        <v>100</v>
      </c>
      <c r="H873" s="34" t="s">
        <v>101</v>
      </c>
      <c r="I873" s="34" t="s">
        <v>104</v>
      </c>
      <c r="J873" s="34">
        <v>719</v>
      </c>
      <c r="K873" s="34">
        <v>1028.17</v>
      </c>
    </row>
    <row r="874" spans="1:11" ht="27.6" x14ac:dyDescent="0.3">
      <c r="A874" s="33" t="s">
        <v>103</v>
      </c>
      <c r="B874" s="33">
        <v>2021</v>
      </c>
      <c r="C874" s="33" t="s">
        <v>30</v>
      </c>
      <c r="D874" s="33" t="s">
        <v>97</v>
      </c>
      <c r="E874" s="33" t="s">
        <v>98</v>
      </c>
      <c r="F874" s="33" t="s">
        <v>99</v>
      </c>
      <c r="G874" s="33" t="s">
        <v>100</v>
      </c>
      <c r="H874" s="33" t="s">
        <v>101</v>
      </c>
      <c r="I874" s="33" t="s">
        <v>104</v>
      </c>
      <c r="J874" s="33">
        <v>772</v>
      </c>
      <c r="K874" s="33">
        <v>1103.96</v>
      </c>
    </row>
    <row r="875" spans="1:11" ht="27.6" x14ac:dyDescent="0.3">
      <c r="A875" s="34" t="s">
        <v>105</v>
      </c>
      <c r="B875" s="34">
        <v>2021</v>
      </c>
      <c r="C875" s="34" t="s">
        <v>30</v>
      </c>
      <c r="D875" s="34" t="s">
        <v>97</v>
      </c>
      <c r="E875" s="34" t="s">
        <v>98</v>
      </c>
      <c r="F875" s="34" t="s">
        <v>99</v>
      </c>
      <c r="G875" s="34" t="s">
        <v>100</v>
      </c>
      <c r="H875" s="34" t="s">
        <v>101</v>
      </c>
      <c r="I875" s="34" t="s">
        <v>102</v>
      </c>
      <c r="J875" s="34">
        <v>189</v>
      </c>
      <c r="K875" s="34">
        <v>270.27</v>
      </c>
    </row>
    <row r="876" spans="1:11" ht="27.6" x14ac:dyDescent="0.3">
      <c r="A876" s="33" t="s">
        <v>106</v>
      </c>
      <c r="B876" s="33">
        <v>2021</v>
      </c>
      <c r="C876" s="33" t="s">
        <v>30</v>
      </c>
      <c r="D876" s="33" t="s">
        <v>97</v>
      </c>
      <c r="E876" s="33" t="s">
        <v>98</v>
      </c>
      <c r="F876" s="33" t="s">
        <v>99</v>
      </c>
      <c r="G876" s="33" t="s">
        <v>100</v>
      </c>
      <c r="H876" s="33" t="s">
        <v>101</v>
      </c>
      <c r="I876" s="33" t="s">
        <v>102</v>
      </c>
      <c r="J876" s="33">
        <v>183</v>
      </c>
      <c r="K876" s="33">
        <v>261.69</v>
      </c>
    </row>
    <row r="877" spans="1:11" ht="27.6" x14ac:dyDescent="0.3">
      <c r="A877" s="34" t="s">
        <v>103</v>
      </c>
      <c r="B877" s="34">
        <v>2021</v>
      </c>
      <c r="C877" s="34" t="s">
        <v>30</v>
      </c>
      <c r="D877" s="34" t="s">
        <v>97</v>
      </c>
      <c r="E877" s="34" t="s">
        <v>98</v>
      </c>
      <c r="F877" s="34" t="s">
        <v>99</v>
      </c>
      <c r="G877" s="34" t="s">
        <v>100</v>
      </c>
      <c r="H877" s="34" t="s">
        <v>101</v>
      </c>
      <c r="I877" s="34" t="s">
        <v>104</v>
      </c>
      <c r="J877" s="34">
        <v>183</v>
      </c>
      <c r="K877" s="34">
        <v>261.69</v>
      </c>
    </row>
    <row r="878" spans="1:11" ht="27.6" x14ac:dyDescent="0.3">
      <c r="A878" s="33" t="s">
        <v>103</v>
      </c>
      <c r="B878" s="33">
        <v>2021</v>
      </c>
      <c r="C878" s="33" t="s">
        <v>30</v>
      </c>
      <c r="D878" s="33" t="s">
        <v>97</v>
      </c>
      <c r="E878" s="33" t="s">
        <v>98</v>
      </c>
      <c r="F878" s="33" t="s">
        <v>99</v>
      </c>
      <c r="G878" s="33" t="s">
        <v>100</v>
      </c>
      <c r="H878" s="33" t="s">
        <v>101</v>
      </c>
      <c r="I878" s="33" t="s">
        <v>104</v>
      </c>
      <c r="J878" s="33">
        <v>758</v>
      </c>
      <c r="K878" s="33">
        <v>526.24</v>
      </c>
    </row>
    <row r="879" spans="1:11" ht="27.6" x14ac:dyDescent="0.3">
      <c r="A879" s="34" t="s">
        <v>96</v>
      </c>
      <c r="B879" s="34">
        <v>2021</v>
      </c>
      <c r="C879" s="34" t="s">
        <v>30</v>
      </c>
      <c r="D879" s="34" t="s">
        <v>97</v>
      </c>
      <c r="E879" s="34" t="s">
        <v>98</v>
      </c>
      <c r="F879" s="34" t="s">
        <v>99</v>
      </c>
      <c r="G879" s="34" t="s">
        <v>100</v>
      </c>
      <c r="H879" s="34" t="s">
        <v>101</v>
      </c>
      <c r="I879" s="34" t="s">
        <v>104</v>
      </c>
      <c r="J879" s="34">
        <v>812</v>
      </c>
      <c r="K879" s="34">
        <v>526.24</v>
      </c>
    </row>
    <row r="880" spans="1:11" ht="27.6" x14ac:dyDescent="0.3">
      <c r="A880" s="33" t="s">
        <v>96</v>
      </c>
      <c r="B880" s="33">
        <v>2021</v>
      </c>
      <c r="C880" s="33" t="s">
        <v>30</v>
      </c>
      <c r="D880" s="33" t="s">
        <v>97</v>
      </c>
      <c r="E880" s="33" t="s">
        <v>98</v>
      </c>
      <c r="F880" s="33" t="s">
        <v>99</v>
      </c>
      <c r="G880" s="33" t="s">
        <v>100</v>
      </c>
      <c r="H880" s="33" t="s">
        <v>101</v>
      </c>
      <c r="I880" s="33" t="s">
        <v>104</v>
      </c>
      <c r="J880" s="33">
        <v>181</v>
      </c>
      <c r="K880" s="33">
        <v>258.83</v>
      </c>
    </row>
    <row r="881" spans="1:11" ht="27.6" x14ac:dyDescent="0.3">
      <c r="A881" s="34" t="s">
        <v>107</v>
      </c>
      <c r="B881" s="34">
        <v>2021</v>
      </c>
      <c r="C881" s="34" t="s">
        <v>30</v>
      </c>
      <c r="D881" s="34" t="s">
        <v>97</v>
      </c>
      <c r="E881" s="34" t="s">
        <v>98</v>
      </c>
      <c r="F881" s="34" t="s">
        <v>99</v>
      </c>
      <c r="G881" s="34" t="s">
        <v>100</v>
      </c>
      <c r="H881" s="34" t="s">
        <v>101</v>
      </c>
      <c r="I881" s="34" t="s">
        <v>104</v>
      </c>
      <c r="J881" s="34">
        <v>229</v>
      </c>
      <c r="K881" s="34">
        <v>327.47000000000003</v>
      </c>
    </row>
    <row r="882" spans="1:11" ht="27.6" x14ac:dyDescent="0.3">
      <c r="A882" s="33" t="s">
        <v>103</v>
      </c>
      <c r="B882" s="33">
        <v>2021</v>
      </c>
      <c r="C882" s="33" t="s">
        <v>30</v>
      </c>
      <c r="D882" s="33" t="s">
        <v>97</v>
      </c>
      <c r="E882" s="33" t="s">
        <v>98</v>
      </c>
      <c r="F882" s="33" t="s">
        <v>99</v>
      </c>
      <c r="G882" s="33" t="s">
        <v>100</v>
      </c>
      <c r="H882" s="33" t="s">
        <v>101</v>
      </c>
      <c r="I882" s="33" t="s">
        <v>104</v>
      </c>
      <c r="J882" s="33">
        <v>157</v>
      </c>
      <c r="K882" s="33">
        <v>224.51</v>
      </c>
    </row>
    <row r="883" spans="1:11" ht="27.6" x14ac:dyDescent="0.3">
      <c r="A883" s="34" t="s">
        <v>103</v>
      </c>
      <c r="B883" s="34">
        <v>2021</v>
      </c>
      <c r="C883" s="34" t="s">
        <v>30</v>
      </c>
      <c r="D883" s="34" t="s">
        <v>97</v>
      </c>
      <c r="E883" s="34" t="s">
        <v>98</v>
      </c>
      <c r="F883" s="34" t="s">
        <v>99</v>
      </c>
      <c r="G883" s="34" t="s">
        <v>100</v>
      </c>
      <c r="H883" s="34" t="s">
        <v>101</v>
      </c>
      <c r="I883" s="34" t="s">
        <v>102</v>
      </c>
      <c r="J883" s="34">
        <v>191</v>
      </c>
      <c r="K883" s="34">
        <v>273.13</v>
      </c>
    </row>
    <row r="884" spans="1:11" ht="27.6" x14ac:dyDescent="0.3">
      <c r="A884" s="33" t="s">
        <v>103</v>
      </c>
      <c r="B884" s="33">
        <v>2021</v>
      </c>
      <c r="C884" s="33" t="s">
        <v>30</v>
      </c>
      <c r="D884" s="33" t="s">
        <v>97</v>
      </c>
      <c r="E884" s="33" t="s">
        <v>98</v>
      </c>
      <c r="F884" s="33" t="s">
        <v>99</v>
      </c>
      <c r="G884" s="33" t="s">
        <v>100</v>
      </c>
      <c r="H884" s="33" t="s">
        <v>101</v>
      </c>
      <c r="I884" s="33" t="s">
        <v>102</v>
      </c>
      <c r="J884" s="33">
        <v>185</v>
      </c>
      <c r="K884" s="33">
        <v>264.55</v>
      </c>
    </row>
    <row r="885" spans="1:11" ht="27.6" x14ac:dyDescent="0.3">
      <c r="A885" s="34" t="s">
        <v>103</v>
      </c>
      <c r="B885" s="34">
        <v>2021</v>
      </c>
      <c r="C885" s="34" t="s">
        <v>30</v>
      </c>
      <c r="D885" s="34" t="s">
        <v>97</v>
      </c>
      <c r="E885" s="34" t="s">
        <v>98</v>
      </c>
      <c r="F885" s="34" t="s">
        <v>99</v>
      </c>
      <c r="G885" s="34" t="s">
        <v>100</v>
      </c>
      <c r="H885" s="34" t="s">
        <v>101</v>
      </c>
      <c r="I885" s="34" t="s">
        <v>102</v>
      </c>
      <c r="J885" s="34">
        <v>179</v>
      </c>
      <c r="K885" s="34">
        <v>255.97</v>
      </c>
    </row>
    <row r="886" spans="1:11" ht="27.6" x14ac:dyDescent="0.3">
      <c r="A886" s="33" t="s">
        <v>107</v>
      </c>
      <c r="B886" s="33">
        <v>2021</v>
      </c>
      <c r="C886" s="33" t="s">
        <v>30</v>
      </c>
      <c r="D886" s="33" t="s">
        <v>97</v>
      </c>
      <c r="E886" s="33" t="s">
        <v>98</v>
      </c>
      <c r="F886" s="33" t="s">
        <v>99</v>
      </c>
      <c r="G886" s="33" t="s">
        <v>100</v>
      </c>
      <c r="H886" s="33" t="s">
        <v>101</v>
      </c>
      <c r="I886" s="33" t="s">
        <v>104</v>
      </c>
      <c r="J886" s="33">
        <v>185</v>
      </c>
      <c r="K886" s="33">
        <v>264.55</v>
      </c>
    </row>
    <row r="887" spans="1:11" ht="27.6" x14ac:dyDescent="0.3">
      <c r="A887" s="34" t="s">
        <v>106</v>
      </c>
      <c r="B887" s="34">
        <v>2021</v>
      </c>
      <c r="C887" s="34" t="s">
        <v>30</v>
      </c>
      <c r="D887" s="34" t="s">
        <v>97</v>
      </c>
      <c r="E887" s="34" t="s">
        <v>98</v>
      </c>
      <c r="F887" s="34" t="s">
        <v>99</v>
      </c>
      <c r="G887" s="34" t="s">
        <v>100</v>
      </c>
      <c r="H887" s="34" t="s">
        <v>101</v>
      </c>
      <c r="I887" s="34" t="s">
        <v>104</v>
      </c>
      <c r="J887" s="34">
        <v>227</v>
      </c>
      <c r="K887" s="34">
        <v>324.61</v>
      </c>
    </row>
    <row r="888" spans="1:11" ht="27.6" x14ac:dyDescent="0.3">
      <c r="A888" s="33" t="s">
        <v>96</v>
      </c>
      <c r="B888" s="33">
        <v>2021</v>
      </c>
      <c r="C888" s="33" t="s">
        <v>30</v>
      </c>
      <c r="D888" s="33" t="s">
        <v>97</v>
      </c>
      <c r="E888" s="33" t="s">
        <v>98</v>
      </c>
      <c r="F888" s="33" t="s">
        <v>99</v>
      </c>
      <c r="G888" s="33" t="s">
        <v>100</v>
      </c>
      <c r="H888" s="33" t="s">
        <v>101</v>
      </c>
      <c r="I888" s="33" t="s">
        <v>104</v>
      </c>
      <c r="J888" s="33">
        <v>781</v>
      </c>
      <c r="K888" s="33">
        <v>1116.83</v>
      </c>
    </row>
    <row r="889" spans="1:11" ht="27.6" x14ac:dyDescent="0.3">
      <c r="A889" s="34" t="s">
        <v>105</v>
      </c>
      <c r="B889" s="34">
        <v>2021</v>
      </c>
      <c r="C889" s="34" t="s">
        <v>8</v>
      </c>
      <c r="D889" s="34" t="s">
        <v>97</v>
      </c>
      <c r="E889" s="34" t="s">
        <v>98</v>
      </c>
      <c r="F889" s="34" t="s">
        <v>99</v>
      </c>
      <c r="G889" s="34" t="s">
        <v>100</v>
      </c>
      <c r="H889" s="34" t="s">
        <v>101</v>
      </c>
      <c r="I889" s="34" t="s">
        <v>102</v>
      </c>
      <c r="J889" s="34">
        <v>206</v>
      </c>
      <c r="K889" s="34">
        <v>526.24</v>
      </c>
    </row>
    <row r="890" spans="1:11" ht="27.6" x14ac:dyDescent="0.3">
      <c r="A890" s="33" t="s">
        <v>103</v>
      </c>
      <c r="B890" s="33">
        <v>2021</v>
      </c>
      <c r="C890" s="33" t="s">
        <v>8</v>
      </c>
      <c r="D890" s="33" t="s">
        <v>97</v>
      </c>
      <c r="E890" s="33" t="s">
        <v>98</v>
      </c>
      <c r="F890" s="33" t="s">
        <v>99</v>
      </c>
      <c r="G890" s="33" t="s">
        <v>100</v>
      </c>
      <c r="H890" s="33" t="s">
        <v>101</v>
      </c>
      <c r="I890" s="33" t="s">
        <v>102</v>
      </c>
      <c r="J890" s="33">
        <v>200</v>
      </c>
      <c r="K890" s="33">
        <v>526.24</v>
      </c>
    </row>
    <row r="891" spans="1:11" ht="27.6" x14ac:dyDescent="0.3">
      <c r="A891" s="34" t="s">
        <v>105</v>
      </c>
      <c r="B891" s="34">
        <v>2021</v>
      </c>
      <c r="C891" s="34" t="s">
        <v>8</v>
      </c>
      <c r="D891" s="34" t="s">
        <v>97</v>
      </c>
      <c r="E891" s="34" t="s">
        <v>98</v>
      </c>
      <c r="F891" s="34" t="s">
        <v>99</v>
      </c>
      <c r="G891" s="34" t="s">
        <v>100</v>
      </c>
      <c r="H891" s="34" t="s">
        <v>101</v>
      </c>
      <c r="I891" s="34" t="s">
        <v>104</v>
      </c>
      <c r="J891" s="34">
        <v>188</v>
      </c>
      <c r="K891" s="34">
        <v>268.83999999999997</v>
      </c>
    </row>
    <row r="892" spans="1:11" ht="27.6" x14ac:dyDescent="0.3">
      <c r="A892" s="33" t="s">
        <v>103</v>
      </c>
      <c r="B892" s="33">
        <v>2021</v>
      </c>
      <c r="C892" s="33" t="s">
        <v>8</v>
      </c>
      <c r="D892" s="33" t="s">
        <v>97</v>
      </c>
      <c r="E892" s="33" t="s">
        <v>98</v>
      </c>
      <c r="F892" s="33" t="s">
        <v>99</v>
      </c>
      <c r="G892" s="33" t="s">
        <v>100</v>
      </c>
      <c r="H892" s="33" t="s">
        <v>101</v>
      </c>
      <c r="I892" s="33" t="s">
        <v>104</v>
      </c>
      <c r="J892" s="33">
        <v>236</v>
      </c>
      <c r="K892" s="33">
        <v>337.48</v>
      </c>
    </row>
    <row r="893" spans="1:11" ht="27.6" x14ac:dyDescent="0.3">
      <c r="A893" s="34" t="s">
        <v>105</v>
      </c>
      <c r="B893" s="34">
        <v>2021</v>
      </c>
      <c r="C893" s="34" t="s">
        <v>8</v>
      </c>
      <c r="D893" s="34" t="s">
        <v>97</v>
      </c>
      <c r="E893" s="34" t="s">
        <v>98</v>
      </c>
      <c r="F893" s="34" t="s">
        <v>99</v>
      </c>
      <c r="G893" s="34" t="s">
        <v>100</v>
      </c>
      <c r="H893" s="34" t="s">
        <v>101</v>
      </c>
      <c r="I893" s="34" t="s">
        <v>104</v>
      </c>
      <c r="J893" s="34">
        <v>190</v>
      </c>
      <c r="K893" s="34">
        <v>271.7</v>
      </c>
    </row>
    <row r="894" spans="1:11" ht="27.6" x14ac:dyDescent="0.3">
      <c r="A894" s="33" t="s">
        <v>96</v>
      </c>
      <c r="B894" s="33">
        <v>2021</v>
      </c>
      <c r="C894" s="33" t="s">
        <v>8</v>
      </c>
      <c r="D894" s="33" t="s">
        <v>97</v>
      </c>
      <c r="E894" s="33" t="s">
        <v>98</v>
      </c>
      <c r="F894" s="33" t="s">
        <v>99</v>
      </c>
      <c r="G894" s="33" t="s">
        <v>100</v>
      </c>
      <c r="H894" s="33" t="s">
        <v>101</v>
      </c>
      <c r="I894" s="33" t="s">
        <v>104</v>
      </c>
      <c r="J894" s="33">
        <v>232</v>
      </c>
      <c r="K894" s="33">
        <v>331.76</v>
      </c>
    </row>
    <row r="895" spans="1:11" ht="27.6" x14ac:dyDescent="0.3">
      <c r="A895" s="34" t="s">
        <v>103</v>
      </c>
      <c r="B895" s="34">
        <v>2021</v>
      </c>
      <c r="C895" s="34" t="s">
        <v>8</v>
      </c>
      <c r="D895" s="34" t="s">
        <v>97</v>
      </c>
      <c r="E895" s="34" t="s">
        <v>98</v>
      </c>
      <c r="F895" s="34" t="s">
        <v>99</v>
      </c>
      <c r="G895" s="34" t="s">
        <v>100</v>
      </c>
      <c r="H895" s="34" t="s">
        <v>101</v>
      </c>
      <c r="I895" s="34" t="s">
        <v>104</v>
      </c>
      <c r="J895" s="34">
        <v>160</v>
      </c>
      <c r="K895" s="34">
        <v>228.8</v>
      </c>
    </row>
    <row r="896" spans="1:11" ht="27.6" x14ac:dyDescent="0.3">
      <c r="A896" s="33" t="s">
        <v>96</v>
      </c>
      <c r="B896" s="33">
        <v>2021</v>
      </c>
      <c r="C896" s="33" t="s">
        <v>8</v>
      </c>
      <c r="D896" s="33" t="s">
        <v>97</v>
      </c>
      <c r="E896" s="33" t="s">
        <v>98</v>
      </c>
      <c r="F896" s="33" t="s">
        <v>99</v>
      </c>
      <c r="G896" s="33" t="s">
        <v>100</v>
      </c>
      <c r="H896" s="33" t="s">
        <v>101</v>
      </c>
      <c r="I896" s="33" t="s">
        <v>102</v>
      </c>
      <c r="J896" s="33">
        <v>210</v>
      </c>
      <c r="K896" s="33">
        <v>526.24</v>
      </c>
    </row>
    <row r="897" spans="1:11" ht="27.6" x14ac:dyDescent="0.3">
      <c r="A897" s="34" t="s">
        <v>103</v>
      </c>
      <c r="B897" s="34">
        <v>2021</v>
      </c>
      <c r="C897" s="34" t="s">
        <v>8</v>
      </c>
      <c r="D897" s="34" t="s">
        <v>97</v>
      </c>
      <c r="E897" s="34" t="s">
        <v>98</v>
      </c>
      <c r="F897" s="34" t="s">
        <v>99</v>
      </c>
      <c r="G897" s="34" t="s">
        <v>100</v>
      </c>
      <c r="H897" s="34" t="s">
        <v>101</v>
      </c>
      <c r="I897" s="34" t="s">
        <v>102</v>
      </c>
      <c r="J897" s="34">
        <v>204</v>
      </c>
      <c r="K897" s="34">
        <v>526.24</v>
      </c>
    </row>
    <row r="898" spans="1:11" ht="27.6" x14ac:dyDescent="0.3">
      <c r="A898" s="33" t="s">
        <v>105</v>
      </c>
      <c r="B898" s="33">
        <v>2021</v>
      </c>
      <c r="C898" s="33" t="s">
        <v>8</v>
      </c>
      <c r="D898" s="33" t="s">
        <v>97</v>
      </c>
      <c r="E898" s="33" t="s">
        <v>98</v>
      </c>
      <c r="F898" s="33" t="s">
        <v>99</v>
      </c>
      <c r="G898" s="33" t="s">
        <v>100</v>
      </c>
      <c r="H898" s="33" t="s">
        <v>101</v>
      </c>
      <c r="I898" s="33" t="s">
        <v>102</v>
      </c>
      <c r="J898" s="33">
        <v>198</v>
      </c>
      <c r="K898" s="33">
        <v>526.24</v>
      </c>
    </row>
    <row r="899" spans="1:11" ht="27.6" x14ac:dyDescent="0.3">
      <c r="A899" s="34" t="s">
        <v>96</v>
      </c>
      <c r="B899" s="34">
        <v>2021</v>
      </c>
      <c r="C899" s="34" t="s">
        <v>8</v>
      </c>
      <c r="D899" s="34" t="s">
        <v>97</v>
      </c>
      <c r="E899" s="34" t="s">
        <v>98</v>
      </c>
      <c r="F899" s="34" t="s">
        <v>99</v>
      </c>
      <c r="G899" s="34" t="s">
        <v>100</v>
      </c>
      <c r="H899" s="34" t="s">
        <v>101</v>
      </c>
      <c r="I899" s="34" t="s">
        <v>104</v>
      </c>
      <c r="J899" s="34">
        <v>685</v>
      </c>
      <c r="K899" s="34">
        <v>979.55</v>
      </c>
    </row>
    <row r="900" spans="1:11" ht="27.6" x14ac:dyDescent="0.3">
      <c r="A900" s="33" t="s">
        <v>96</v>
      </c>
      <c r="B900" s="33">
        <v>2021</v>
      </c>
      <c r="C900" s="33" t="s">
        <v>8</v>
      </c>
      <c r="D900" s="33" t="s">
        <v>97</v>
      </c>
      <c r="E900" s="33" t="s">
        <v>98</v>
      </c>
      <c r="F900" s="33" t="s">
        <v>99</v>
      </c>
      <c r="G900" s="33" t="s">
        <v>100</v>
      </c>
      <c r="H900" s="33" t="s">
        <v>101</v>
      </c>
      <c r="I900" s="33" t="s">
        <v>104</v>
      </c>
      <c r="J900" s="33">
        <v>718</v>
      </c>
      <c r="K900" s="33">
        <v>1026.74</v>
      </c>
    </row>
    <row r="901" spans="1:11" ht="27.6" x14ac:dyDescent="0.3">
      <c r="A901" s="34" t="s">
        <v>103</v>
      </c>
      <c r="B901" s="34">
        <v>2021</v>
      </c>
      <c r="C901" s="34" t="s">
        <v>8</v>
      </c>
      <c r="D901" s="34" t="s">
        <v>97</v>
      </c>
      <c r="E901" s="34" t="s">
        <v>98</v>
      </c>
      <c r="F901" s="34" t="s">
        <v>99</v>
      </c>
      <c r="G901" s="34" t="s">
        <v>100</v>
      </c>
      <c r="H901" s="34" t="s">
        <v>101</v>
      </c>
      <c r="I901" s="34" t="s">
        <v>104</v>
      </c>
      <c r="J901" s="34">
        <v>771</v>
      </c>
      <c r="K901" s="34">
        <v>1102.53</v>
      </c>
    </row>
    <row r="902" spans="1:11" ht="27.6" x14ac:dyDescent="0.3">
      <c r="A902" s="33" t="s">
        <v>103</v>
      </c>
      <c r="B902" s="33">
        <v>2021</v>
      </c>
      <c r="C902" s="33" t="s">
        <v>8</v>
      </c>
      <c r="D902" s="33" t="s">
        <v>97</v>
      </c>
      <c r="E902" s="33" t="s">
        <v>98</v>
      </c>
      <c r="F902" s="33" t="s">
        <v>99</v>
      </c>
      <c r="G902" s="33" t="s">
        <v>100</v>
      </c>
      <c r="H902" s="33" t="s">
        <v>101</v>
      </c>
      <c r="I902" s="33" t="s">
        <v>102</v>
      </c>
      <c r="J902" s="33">
        <v>207</v>
      </c>
      <c r="K902" s="33">
        <v>296.01</v>
      </c>
    </row>
    <row r="903" spans="1:11" ht="27.6" x14ac:dyDescent="0.3">
      <c r="A903" s="34" t="s">
        <v>96</v>
      </c>
      <c r="B903" s="34">
        <v>2021</v>
      </c>
      <c r="C903" s="34" t="s">
        <v>8</v>
      </c>
      <c r="D903" s="34" t="s">
        <v>97</v>
      </c>
      <c r="E903" s="34" t="s">
        <v>98</v>
      </c>
      <c r="F903" s="34" t="s">
        <v>99</v>
      </c>
      <c r="G903" s="34" t="s">
        <v>100</v>
      </c>
      <c r="H903" s="34" t="s">
        <v>101</v>
      </c>
      <c r="I903" s="34" t="s">
        <v>102</v>
      </c>
      <c r="J903" s="34">
        <v>201</v>
      </c>
      <c r="K903" s="34">
        <v>287.43</v>
      </c>
    </row>
    <row r="904" spans="1:11" ht="27.6" x14ac:dyDescent="0.3">
      <c r="A904" s="33" t="s">
        <v>96</v>
      </c>
      <c r="B904" s="33">
        <v>2021</v>
      </c>
      <c r="C904" s="33" t="s">
        <v>8</v>
      </c>
      <c r="D904" s="33" t="s">
        <v>97</v>
      </c>
      <c r="E904" s="33" t="s">
        <v>98</v>
      </c>
      <c r="F904" s="33" t="s">
        <v>99</v>
      </c>
      <c r="G904" s="33" t="s">
        <v>100</v>
      </c>
      <c r="H904" s="33" t="s">
        <v>101</v>
      </c>
      <c r="I904" s="33" t="s">
        <v>102</v>
      </c>
      <c r="J904" s="33">
        <v>195</v>
      </c>
      <c r="K904" s="33">
        <v>278.85000000000002</v>
      </c>
    </row>
    <row r="905" spans="1:11" ht="27.6" x14ac:dyDescent="0.3">
      <c r="A905" s="34" t="s">
        <v>103</v>
      </c>
      <c r="B905" s="34">
        <v>2021</v>
      </c>
      <c r="C905" s="34" t="s">
        <v>8</v>
      </c>
      <c r="D905" s="34" t="s">
        <v>97</v>
      </c>
      <c r="E905" s="34" t="s">
        <v>98</v>
      </c>
      <c r="F905" s="34" t="s">
        <v>99</v>
      </c>
      <c r="G905" s="34" t="s">
        <v>100</v>
      </c>
      <c r="H905" s="34" t="s">
        <v>101</v>
      </c>
      <c r="I905" s="34" t="s">
        <v>104</v>
      </c>
      <c r="J905" s="34">
        <v>189</v>
      </c>
      <c r="K905" s="34">
        <v>270.27</v>
      </c>
    </row>
    <row r="906" spans="1:11" ht="27.6" x14ac:dyDescent="0.3">
      <c r="A906" s="33" t="s">
        <v>96</v>
      </c>
      <c r="B906" s="33">
        <v>2021</v>
      </c>
      <c r="C906" s="33" t="s">
        <v>8</v>
      </c>
      <c r="D906" s="33" t="s">
        <v>97</v>
      </c>
      <c r="E906" s="33" t="s">
        <v>98</v>
      </c>
      <c r="F906" s="33" t="s">
        <v>99</v>
      </c>
      <c r="G906" s="33" t="s">
        <v>100</v>
      </c>
      <c r="H906" s="33" t="s">
        <v>101</v>
      </c>
      <c r="I906" s="33" t="s">
        <v>104</v>
      </c>
      <c r="J906" s="33">
        <v>757</v>
      </c>
      <c r="K906" s="33">
        <v>526.24</v>
      </c>
    </row>
    <row r="907" spans="1:11" ht="27.6" x14ac:dyDescent="0.3">
      <c r="A907" s="34" t="s">
        <v>96</v>
      </c>
      <c r="B907" s="34">
        <v>2021</v>
      </c>
      <c r="C907" s="34" t="s">
        <v>8</v>
      </c>
      <c r="D907" s="34" t="s">
        <v>97</v>
      </c>
      <c r="E907" s="34" t="s">
        <v>98</v>
      </c>
      <c r="F907" s="34" t="s">
        <v>99</v>
      </c>
      <c r="G907" s="34" t="s">
        <v>100</v>
      </c>
      <c r="H907" s="34" t="s">
        <v>101</v>
      </c>
      <c r="I907" s="34" t="s">
        <v>104</v>
      </c>
      <c r="J907" s="34">
        <v>811</v>
      </c>
      <c r="K907" s="34">
        <v>526.24</v>
      </c>
    </row>
    <row r="908" spans="1:11" ht="27.6" x14ac:dyDescent="0.3">
      <c r="A908" s="33" t="s">
        <v>103</v>
      </c>
      <c r="B908" s="33">
        <v>2021</v>
      </c>
      <c r="C908" s="33" t="s">
        <v>8</v>
      </c>
      <c r="D908" s="33" t="s">
        <v>97</v>
      </c>
      <c r="E908" s="33" t="s">
        <v>98</v>
      </c>
      <c r="F908" s="33" t="s">
        <v>99</v>
      </c>
      <c r="G908" s="33" t="s">
        <v>100</v>
      </c>
      <c r="H908" s="33" t="s">
        <v>101</v>
      </c>
      <c r="I908" s="33" t="s">
        <v>104</v>
      </c>
      <c r="J908" s="33">
        <v>187</v>
      </c>
      <c r="K908" s="33">
        <v>267.41000000000003</v>
      </c>
    </row>
    <row r="909" spans="1:11" ht="27.6" x14ac:dyDescent="0.3">
      <c r="A909" s="34" t="s">
        <v>103</v>
      </c>
      <c r="B909" s="34">
        <v>2021</v>
      </c>
      <c r="C909" s="34" t="s">
        <v>8</v>
      </c>
      <c r="D909" s="34" t="s">
        <v>97</v>
      </c>
      <c r="E909" s="34" t="s">
        <v>98</v>
      </c>
      <c r="F909" s="34" t="s">
        <v>99</v>
      </c>
      <c r="G909" s="34" t="s">
        <v>100</v>
      </c>
      <c r="H909" s="34" t="s">
        <v>101</v>
      </c>
      <c r="I909" s="34" t="s">
        <v>104</v>
      </c>
      <c r="J909" s="34">
        <v>235</v>
      </c>
      <c r="K909" s="34">
        <v>336.05</v>
      </c>
    </row>
    <row r="910" spans="1:11" ht="27.6" x14ac:dyDescent="0.3">
      <c r="A910" s="33" t="s">
        <v>105</v>
      </c>
      <c r="B910" s="33">
        <v>2021</v>
      </c>
      <c r="C910" s="33" t="s">
        <v>8</v>
      </c>
      <c r="D910" s="33" t="s">
        <v>97</v>
      </c>
      <c r="E910" s="33" t="s">
        <v>98</v>
      </c>
      <c r="F910" s="33" t="s">
        <v>99</v>
      </c>
      <c r="G910" s="33" t="s">
        <v>100</v>
      </c>
      <c r="H910" s="33" t="s">
        <v>101</v>
      </c>
      <c r="I910" s="33" t="s">
        <v>104</v>
      </c>
      <c r="J910" s="33">
        <v>163</v>
      </c>
      <c r="K910" s="33">
        <v>233.09</v>
      </c>
    </row>
    <row r="911" spans="1:11" ht="27.6" x14ac:dyDescent="0.3">
      <c r="A911" s="34" t="s">
        <v>106</v>
      </c>
      <c r="B911" s="34">
        <v>2021</v>
      </c>
      <c r="C911" s="34" t="s">
        <v>8</v>
      </c>
      <c r="D911" s="34" t="s">
        <v>97</v>
      </c>
      <c r="E911" s="34" t="s">
        <v>98</v>
      </c>
      <c r="F911" s="34" t="s">
        <v>99</v>
      </c>
      <c r="G911" s="34" t="s">
        <v>100</v>
      </c>
      <c r="H911" s="34" t="s">
        <v>101</v>
      </c>
      <c r="I911" s="34" t="s">
        <v>102</v>
      </c>
      <c r="J911" s="34">
        <v>209</v>
      </c>
      <c r="K911" s="34">
        <v>298.87</v>
      </c>
    </row>
    <row r="912" spans="1:11" ht="27.6" x14ac:dyDescent="0.3">
      <c r="A912" s="33" t="s">
        <v>103</v>
      </c>
      <c r="B912" s="33">
        <v>2021</v>
      </c>
      <c r="C912" s="33" t="s">
        <v>8</v>
      </c>
      <c r="D912" s="33" t="s">
        <v>97</v>
      </c>
      <c r="E912" s="33" t="s">
        <v>98</v>
      </c>
      <c r="F912" s="33" t="s">
        <v>99</v>
      </c>
      <c r="G912" s="33" t="s">
        <v>100</v>
      </c>
      <c r="H912" s="33" t="s">
        <v>101</v>
      </c>
      <c r="I912" s="33" t="s">
        <v>102</v>
      </c>
      <c r="J912" s="33">
        <v>203</v>
      </c>
      <c r="K912" s="33">
        <v>290.29000000000002</v>
      </c>
    </row>
    <row r="913" spans="1:11" ht="27.6" x14ac:dyDescent="0.3">
      <c r="A913" s="34" t="s">
        <v>96</v>
      </c>
      <c r="B913" s="34">
        <v>2021</v>
      </c>
      <c r="C913" s="34" t="s">
        <v>8</v>
      </c>
      <c r="D913" s="34" t="s">
        <v>97</v>
      </c>
      <c r="E913" s="34" t="s">
        <v>98</v>
      </c>
      <c r="F913" s="34" t="s">
        <v>99</v>
      </c>
      <c r="G913" s="34" t="s">
        <v>100</v>
      </c>
      <c r="H913" s="34" t="s">
        <v>101</v>
      </c>
      <c r="I913" s="34" t="s">
        <v>102</v>
      </c>
      <c r="J913" s="34">
        <v>197</v>
      </c>
      <c r="K913" s="34">
        <v>281.70999999999998</v>
      </c>
    </row>
    <row r="914" spans="1:11" ht="27.6" x14ac:dyDescent="0.3">
      <c r="A914" s="33" t="s">
        <v>105</v>
      </c>
      <c r="B914" s="33">
        <v>2021</v>
      </c>
      <c r="C914" s="33" t="s">
        <v>8</v>
      </c>
      <c r="D914" s="33" t="s">
        <v>97</v>
      </c>
      <c r="E914" s="33" t="s">
        <v>98</v>
      </c>
      <c r="F914" s="33" t="s">
        <v>99</v>
      </c>
      <c r="G914" s="33" t="s">
        <v>100</v>
      </c>
      <c r="H914" s="33" t="s">
        <v>101</v>
      </c>
      <c r="I914" s="33" t="s">
        <v>104</v>
      </c>
      <c r="J914" s="33">
        <v>233</v>
      </c>
      <c r="K914" s="33">
        <v>333.19</v>
      </c>
    </row>
    <row r="915" spans="1:11" ht="27.6" x14ac:dyDescent="0.3">
      <c r="A915" s="34" t="s">
        <v>105</v>
      </c>
      <c r="B915" s="34">
        <v>2021</v>
      </c>
      <c r="C915" s="34" t="s">
        <v>8</v>
      </c>
      <c r="D915" s="34" t="s">
        <v>97</v>
      </c>
      <c r="E915" s="34" t="s">
        <v>98</v>
      </c>
      <c r="F915" s="34" t="s">
        <v>99</v>
      </c>
      <c r="G915" s="34" t="s">
        <v>100</v>
      </c>
      <c r="H915" s="34" t="s">
        <v>101</v>
      </c>
      <c r="I915" s="34" t="s">
        <v>104</v>
      </c>
      <c r="J915" s="34">
        <v>780</v>
      </c>
      <c r="K915" s="34">
        <v>1115.4000000000001</v>
      </c>
    </row>
    <row r="916" spans="1:11" ht="27.6" x14ac:dyDescent="0.3">
      <c r="A916" s="33" t="s">
        <v>96</v>
      </c>
      <c r="B916" s="33">
        <v>2021</v>
      </c>
      <c r="C916" s="33" t="s">
        <v>36</v>
      </c>
      <c r="D916" s="33" t="s">
        <v>97</v>
      </c>
      <c r="E916" s="33" t="s">
        <v>98</v>
      </c>
      <c r="F916" s="33" t="s">
        <v>99</v>
      </c>
      <c r="G916" s="33" t="s">
        <v>100</v>
      </c>
      <c r="H916" s="33" t="s">
        <v>101</v>
      </c>
      <c r="I916" s="33" t="s">
        <v>102</v>
      </c>
      <c r="J916" s="33">
        <v>356</v>
      </c>
      <c r="K916" s="33">
        <v>509.08</v>
      </c>
    </row>
    <row r="917" spans="1:11" ht="27.6" x14ac:dyDescent="0.3">
      <c r="A917" s="34" t="s">
        <v>96</v>
      </c>
      <c r="B917" s="34">
        <v>2021</v>
      </c>
      <c r="C917" s="34" t="s">
        <v>36</v>
      </c>
      <c r="D917" s="34" t="s">
        <v>97</v>
      </c>
      <c r="E917" s="34" t="s">
        <v>98</v>
      </c>
      <c r="F917" s="34" t="s">
        <v>99</v>
      </c>
      <c r="G917" s="34" t="s">
        <v>100</v>
      </c>
      <c r="H917" s="34" t="s">
        <v>101</v>
      </c>
      <c r="I917" s="34" t="s">
        <v>102</v>
      </c>
      <c r="J917" s="34">
        <v>350</v>
      </c>
      <c r="K917" s="34">
        <v>500.5</v>
      </c>
    </row>
    <row r="918" spans="1:11" ht="27.6" x14ac:dyDescent="0.3">
      <c r="A918" s="33" t="s">
        <v>105</v>
      </c>
      <c r="B918" s="33">
        <v>2021</v>
      </c>
      <c r="C918" s="33" t="s">
        <v>36</v>
      </c>
      <c r="D918" s="33" t="s">
        <v>97</v>
      </c>
      <c r="E918" s="33" t="s">
        <v>98</v>
      </c>
      <c r="F918" s="33" t="s">
        <v>99</v>
      </c>
      <c r="G918" s="33" t="s">
        <v>100</v>
      </c>
      <c r="H918" s="33" t="s">
        <v>101</v>
      </c>
      <c r="I918" s="33" t="s">
        <v>104</v>
      </c>
      <c r="J918" s="33">
        <v>158</v>
      </c>
      <c r="K918" s="33">
        <v>214.88</v>
      </c>
    </row>
    <row r="919" spans="1:11" ht="27.6" x14ac:dyDescent="0.3">
      <c r="A919" s="34" t="s">
        <v>103</v>
      </c>
      <c r="B919" s="34">
        <v>2021</v>
      </c>
      <c r="C919" s="34" t="s">
        <v>36</v>
      </c>
      <c r="D919" s="34" t="s">
        <v>97</v>
      </c>
      <c r="E919" s="34" t="s">
        <v>98</v>
      </c>
      <c r="F919" s="34" t="s">
        <v>99</v>
      </c>
      <c r="G919" s="34" t="s">
        <v>100</v>
      </c>
      <c r="H919" s="34" t="s">
        <v>101</v>
      </c>
      <c r="I919" s="34" t="s">
        <v>104</v>
      </c>
      <c r="J919" s="34">
        <v>200</v>
      </c>
      <c r="K919" s="34">
        <v>286</v>
      </c>
    </row>
    <row r="920" spans="1:11" ht="27.6" x14ac:dyDescent="0.3">
      <c r="A920" s="33" t="s">
        <v>103</v>
      </c>
      <c r="B920" s="33">
        <v>2021</v>
      </c>
      <c r="C920" s="33" t="s">
        <v>36</v>
      </c>
      <c r="D920" s="33" t="s">
        <v>97</v>
      </c>
      <c r="E920" s="33" t="s">
        <v>98</v>
      </c>
      <c r="F920" s="33" t="s">
        <v>99</v>
      </c>
      <c r="G920" s="33" t="s">
        <v>100</v>
      </c>
      <c r="H920" s="33" t="s">
        <v>101</v>
      </c>
      <c r="I920" s="33" t="s">
        <v>104</v>
      </c>
      <c r="J920" s="33">
        <v>128</v>
      </c>
      <c r="K920" s="33">
        <v>183.04</v>
      </c>
    </row>
    <row r="921" spans="1:11" ht="27.6" x14ac:dyDescent="0.3">
      <c r="A921" s="34" t="s">
        <v>106</v>
      </c>
      <c r="B921" s="34">
        <v>2021</v>
      </c>
      <c r="C921" s="34" t="s">
        <v>36</v>
      </c>
      <c r="D921" s="34" t="s">
        <v>97</v>
      </c>
      <c r="E921" s="34" t="s">
        <v>98</v>
      </c>
      <c r="F921" s="34" t="s">
        <v>99</v>
      </c>
      <c r="G921" s="34" t="s">
        <v>100</v>
      </c>
      <c r="H921" s="34" t="s">
        <v>101</v>
      </c>
      <c r="I921" s="34" t="s">
        <v>104</v>
      </c>
      <c r="J921" s="34">
        <v>154</v>
      </c>
      <c r="K921" s="34">
        <v>220.22</v>
      </c>
    </row>
    <row r="922" spans="1:11" ht="27.6" x14ac:dyDescent="0.3">
      <c r="A922" s="33" t="s">
        <v>103</v>
      </c>
      <c r="B922" s="33">
        <v>2021</v>
      </c>
      <c r="C922" s="33" t="s">
        <v>36</v>
      </c>
      <c r="D922" s="33" t="s">
        <v>97</v>
      </c>
      <c r="E922" s="33" t="s">
        <v>98</v>
      </c>
      <c r="F922" s="33" t="s">
        <v>99</v>
      </c>
      <c r="G922" s="33" t="s">
        <v>100</v>
      </c>
      <c r="H922" s="33" t="s">
        <v>101</v>
      </c>
      <c r="I922" s="33" t="s">
        <v>104</v>
      </c>
      <c r="J922" s="33">
        <v>202</v>
      </c>
      <c r="K922" s="33">
        <v>288.86</v>
      </c>
    </row>
    <row r="923" spans="1:11" ht="27.6" x14ac:dyDescent="0.3">
      <c r="A923" s="34" t="s">
        <v>105</v>
      </c>
      <c r="B923" s="34">
        <v>2021</v>
      </c>
      <c r="C923" s="34" t="s">
        <v>36</v>
      </c>
      <c r="D923" s="34" t="s">
        <v>97</v>
      </c>
      <c r="E923" s="34" t="s">
        <v>98</v>
      </c>
      <c r="F923" s="34" t="s">
        <v>99</v>
      </c>
      <c r="G923" s="34" t="s">
        <v>100</v>
      </c>
      <c r="H923" s="34" t="s">
        <v>101</v>
      </c>
      <c r="I923" s="34" t="s">
        <v>104</v>
      </c>
      <c r="J923" s="34">
        <v>130</v>
      </c>
      <c r="K923" s="34">
        <v>185.9</v>
      </c>
    </row>
    <row r="924" spans="1:11" ht="27.6" x14ac:dyDescent="0.3">
      <c r="A924" s="33" t="s">
        <v>103</v>
      </c>
      <c r="B924" s="33">
        <v>2021</v>
      </c>
      <c r="C924" s="33" t="s">
        <v>36</v>
      </c>
      <c r="D924" s="33" t="s">
        <v>97</v>
      </c>
      <c r="E924" s="33" t="s">
        <v>98</v>
      </c>
      <c r="F924" s="33" t="s">
        <v>99</v>
      </c>
      <c r="G924" s="33" t="s">
        <v>100</v>
      </c>
      <c r="H924" s="33" t="s">
        <v>101</v>
      </c>
      <c r="I924" s="33" t="s">
        <v>104</v>
      </c>
      <c r="J924" s="33">
        <v>360</v>
      </c>
      <c r="K924" s="33">
        <v>526.24</v>
      </c>
    </row>
    <row r="925" spans="1:11" ht="27.6" x14ac:dyDescent="0.3">
      <c r="A925" s="34" t="s">
        <v>96</v>
      </c>
      <c r="B925" s="34">
        <v>2021</v>
      </c>
      <c r="C925" s="34" t="s">
        <v>36</v>
      </c>
      <c r="D925" s="34" t="s">
        <v>97</v>
      </c>
      <c r="E925" s="34" t="s">
        <v>98</v>
      </c>
      <c r="F925" s="34" t="s">
        <v>99</v>
      </c>
      <c r="G925" s="34" t="s">
        <v>100</v>
      </c>
      <c r="H925" s="34" t="s">
        <v>101</v>
      </c>
      <c r="I925" s="34" t="s">
        <v>104</v>
      </c>
      <c r="J925" s="34">
        <v>354</v>
      </c>
      <c r="K925" s="34">
        <v>526.24</v>
      </c>
    </row>
    <row r="926" spans="1:11" ht="27.6" x14ac:dyDescent="0.3">
      <c r="A926" s="33" t="s">
        <v>96</v>
      </c>
      <c r="B926" s="33">
        <v>2021</v>
      </c>
      <c r="C926" s="33" t="s">
        <v>36</v>
      </c>
      <c r="D926" s="33" t="s">
        <v>97</v>
      </c>
      <c r="E926" s="33" t="s">
        <v>98</v>
      </c>
      <c r="F926" s="33" t="s">
        <v>99</v>
      </c>
      <c r="G926" s="33" t="s">
        <v>100</v>
      </c>
      <c r="H926" s="33" t="s">
        <v>101</v>
      </c>
      <c r="I926" s="33" t="s">
        <v>104</v>
      </c>
      <c r="J926" s="33">
        <v>348</v>
      </c>
      <c r="K926" s="33">
        <v>526.24</v>
      </c>
    </row>
    <row r="927" spans="1:11" ht="27.6" x14ac:dyDescent="0.3">
      <c r="A927" s="34" t="s">
        <v>96</v>
      </c>
      <c r="B927" s="34">
        <v>2021</v>
      </c>
      <c r="C927" s="34" t="s">
        <v>36</v>
      </c>
      <c r="D927" s="34" t="s">
        <v>97</v>
      </c>
      <c r="E927" s="34" t="s">
        <v>98</v>
      </c>
      <c r="F927" s="34" t="s">
        <v>99</v>
      </c>
      <c r="G927" s="34" t="s">
        <v>100</v>
      </c>
      <c r="H927" s="34" t="s">
        <v>101</v>
      </c>
      <c r="I927" s="34" t="s">
        <v>104</v>
      </c>
      <c r="J927" s="34">
        <v>690</v>
      </c>
      <c r="K927" s="34">
        <v>986.7</v>
      </c>
    </row>
    <row r="928" spans="1:11" ht="27.6" x14ac:dyDescent="0.3">
      <c r="A928" s="33" t="s">
        <v>103</v>
      </c>
      <c r="B928" s="33">
        <v>2021</v>
      </c>
      <c r="C928" s="33" t="s">
        <v>36</v>
      </c>
      <c r="D928" s="33" t="s">
        <v>97</v>
      </c>
      <c r="E928" s="33" t="s">
        <v>98</v>
      </c>
      <c r="F928" s="33" t="s">
        <v>99</v>
      </c>
      <c r="G928" s="33" t="s">
        <v>100</v>
      </c>
      <c r="H928" s="33" t="s">
        <v>101</v>
      </c>
      <c r="I928" s="33" t="s">
        <v>104</v>
      </c>
      <c r="J928" s="33">
        <v>723</v>
      </c>
      <c r="K928" s="33">
        <v>1033.8900000000001</v>
      </c>
    </row>
    <row r="929" spans="1:11" ht="27.6" x14ac:dyDescent="0.3">
      <c r="A929" s="34" t="s">
        <v>103</v>
      </c>
      <c r="B929" s="34">
        <v>2021</v>
      </c>
      <c r="C929" s="34" t="s">
        <v>36</v>
      </c>
      <c r="D929" s="34" t="s">
        <v>97</v>
      </c>
      <c r="E929" s="34" t="s">
        <v>98</v>
      </c>
      <c r="F929" s="34" t="s">
        <v>99</v>
      </c>
      <c r="G929" s="34" t="s">
        <v>100</v>
      </c>
      <c r="H929" s="34" t="s">
        <v>101</v>
      </c>
      <c r="I929" s="34" t="s">
        <v>104</v>
      </c>
      <c r="J929" s="34">
        <v>357</v>
      </c>
      <c r="K929" s="34">
        <v>510.51</v>
      </c>
    </row>
    <row r="930" spans="1:11" ht="27.6" x14ac:dyDescent="0.3">
      <c r="A930" s="33" t="s">
        <v>103</v>
      </c>
      <c r="B930" s="33">
        <v>2021</v>
      </c>
      <c r="C930" s="33" t="s">
        <v>36</v>
      </c>
      <c r="D930" s="33" t="s">
        <v>97</v>
      </c>
      <c r="E930" s="33" t="s">
        <v>98</v>
      </c>
      <c r="F930" s="33" t="s">
        <v>99</v>
      </c>
      <c r="G930" s="33" t="s">
        <v>100</v>
      </c>
      <c r="H930" s="33" t="s">
        <v>101</v>
      </c>
      <c r="I930" s="33" t="s">
        <v>104</v>
      </c>
      <c r="J930" s="33">
        <v>351</v>
      </c>
      <c r="K930" s="33">
        <v>501.93</v>
      </c>
    </row>
    <row r="931" spans="1:11" ht="27.6" x14ac:dyDescent="0.3">
      <c r="A931" s="34" t="s">
        <v>103</v>
      </c>
      <c r="B931" s="34">
        <v>2021</v>
      </c>
      <c r="C931" s="34" t="s">
        <v>36</v>
      </c>
      <c r="D931" s="34" t="s">
        <v>97</v>
      </c>
      <c r="E931" s="34" t="s">
        <v>98</v>
      </c>
      <c r="F931" s="34" t="s">
        <v>99</v>
      </c>
      <c r="G931" s="34" t="s">
        <v>100</v>
      </c>
      <c r="H931" s="34" t="s">
        <v>101</v>
      </c>
      <c r="I931" s="34" t="s">
        <v>104</v>
      </c>
      <c r="J931" s="34">
        <v>345</v>
      </c>
      <c r="K931" s="34">
        <v>493.35</v>
      </c>
    </row>
    <row r="932" spans="1:11" ht="27.6" x14ac:dyDescent="0.3">
      <c r="A932" s="33" t="s">
        <v>96</v>
      </c>
      <c r="B932" s="33">
        <v>2021</v>
      </c>
      <c r="C932" s="33" t="s">
        <v>36</v>
      </c>
      <c r="D932" s="33" t="s">
        <v>97</v>
      </c>
      <c r="E932" s="33" t="s">
        <v>98</v>
      </c>
      <c r="F932" s="33" t="s">
        <v>99</v>
      </c>
      <c r="G932" s="33" t="s">
        <v>100</v>
      </c>
      <c r="H932" s="33" t="s">
        <v>101</v>
      </c>
      <c r="I932" s="33" t="s">
        <v>104</v>
      </c>
      <c r="J932" s="33">
        <v>763</v>
      </c>
      <c r="K932" s="33">
        <v>526.24</v>
      </c>
    </row>
    <row r="933" spans="1:11" ht="27.6" x14ac:dyDescent="0.3">
      <c r="A933" s="34" t="s">
        <v>96</v>
      </c>
      <c r="B933" s="34">
        <v>2021</v>
      </c>
      <c r="C933" s="34" t="s">
        <v>36</v>
      </c>
      <c r="D933" s="34" t="s">
        <v>97</v>
      </c>
      <c r="E933" s="34" t="s">
        <v>98</v>
      </c>
      <c r="F933" s="34" t="s">
        <v>99</v>
      </c>
      <c r="G933" s="34" t="s">
        <v>100</v>
      </c>
      <c r="H933" s="34" t="s">
        <v>101</v>
      </c>
      <c r="I933" s="34" t="s">
        <v>104</v>
      </c>
      <c r="J933" s="34">
        <v>816</v>
      </c>
      <c r="K933" s="34">
        <v>526.24</v>
      </c>
    </row>
    <row r="934" spans="1:11" ht="27.6" x14ac:dyDescent="0.3">
      <c r="A934" s="33" t="s">
        <v>105</v>
      </c>
      <c r="B934" s="33">
        <v>2021</v>
      </c>
      <c r="C934" s="33" t="s">
        <v>36</v>
      </c>
      <c r="D934" s="33" t="s">
        <v>97</v>
      </c>
      <c r="E934" s="33" t="s">
        <v>98</v>
      </c>
      <c r="F934" s="33" t="s">
        <v>99</v>
      </c>
      <c r="G934" s="33" t="s">
        <v>100</v>
      </c>
      <c r="H934" s="33" t="s">
        <v>101</v>
      </c>
      <c r="I934" s="33" t="s">
        <v>104</v>
      </c>
      <c r="J934" s="33">
        <v>157</v>
      </c>
      <c r="K934" s="33">
        <v>224.51</v>
      </c>
    </row>
    <row r="935" spans="1:11" ht="27.6" x14ac:dyDescent="0.3">
      <c r="A935" s="34" t="s">
        <v>103</v>
      </c>
      <c r="B935" s="34">
        <v>2021</v>
      </c>
      <c r="C935" s="34" t="s">
        <v>36</v>
      </c>
      <c r="D935" s="34" t="s">
        <v>97</v>
      </c>
      <c r="E935" s="34" t="s">
        <v>98</v>
      </c>
      <c r="F935" s="34" t="s">
        <v>99</v>
      </c>
      <c r="G935" s="34" t="s">
        <v>100</v>
      </c>
      <c r="H935" s="34" t="s">
        <v>101</v>
      </c>
      <c r="I935" s="34" t="s">
        <v>104</v>
      </c>
      <c r="J935" s="34">
        <v>205</v>
      </c>
      <c r="K935" s="34">
        <v>293.14999999999998</v>
      </c>
    </row>
    <row r="936" spans="1:11" ht="27.6" x14ac:dyDescent="0.3">
      <c r="A936" s="33" t="s">
        <v>106</v>
      </c>
      <c r="B936" s="33">
        <v>2021</v>
      </c>
      <c r="C936" s="33" t="s">
        <v>36</v>
      </c>
      <c r="D936" s="33" t="s">
        <v>97</v>
      </c>
      <c r="E936" s="33" t="s">
        <v>98</v>
      </c>
      <c r="F936" s="33" t="s">
        <v>99</v>
      </c>
      <c r="G936" s="33" t="s">
        <v>100</v>
      </c>
      <c r="H936" s="33" t="s">
        <v>101</v>
      </c>
      <c r="I936" s="33" t="s">
        <v>104</v>
      </c>
      <c r="J936" s="33">
        <v>127</v>
      </c>
      <c r="K936" s="33">
        <v>181.61</v>
      </c>
    </row>
    <row r="937" spans="1:11" ht="27.6" x14ac:dyDescent="0.3">
      <c r="A937" s="34" t="s">
        <v>96</v>
      </c>
      <c r="B937" s="34">
        <v>2021</v>
      </c>
      <c r="C937" s="34" t="s">
        <v>36</v>
      </c>
      <c r="D937" s="34" t="s">
        <v>97</v>
      </c>
      <c r="E937" s="34" t="s">
        <v>98</v>
      </c>
      <c r="F937" s="34" t="s">
        <v>99</v>
      </c>
      <c r="G937" s="34" t="s">
        <v>100</v>
      </c>
      <c r="H937" s="34" t="s">
        <v>101</v>
      </c>
      <c r="I937" s="34" t="s">
        <v>102</v>
      </c>
      <c r="J937" s="34">
        <v>359</v>
      </c>
      <c r="K937" s="34">
        <v>513.37</v>
      </c>
    </row>
    <row r="938" spans="1:11" ht="27.6" x14ac:dyDescent="0.3">
      <c r="A938" s="33" t="s">
        <v>96</v>
      </c>
      <c r="B938" s="33">
        <v>2021</v>
      </c>
      <c r="C938" s="33" t="s">
        <v>36</v>
      </c>
      <c r="D938" s="33" t="s">
        <v>97</v>
      </c>
      <c r="E938" s="33" t="s">
        <v>98</v>
      </c>
      <c r="F938" s="33" t="s">
        <v>99</v>
      </c>
      <c r="G938" s="33" t="s">
        <v>100</v>
      </c>
      <c r="H938" s="33" t="s">
        <v>101</v>
      </c>
      <c r="I938" s="33" t="s">
        <v>102</v>
      </c>
      <c r="J938" s="33">
        <v>353</v>
      </c>
      <c r="K938" s="33">
        <v>504.79</v>
      </c>
    </row>
    <row r="939" spans="1:11" ht="27.6" x14ac:dyDescent="0.3">
      <c r="A939" s="34" t="s">
        <v>107</v>
      </c>
      <c r="B939" s="34">
        <v>2021</v>
      </c>
      <c r="C939" s="34" t="s">
        <v>36</v>
      </c>
      <c r="D939" s="34" t="s">
        <v>97</v>
      </c>
      <c r="E939" s="34" t="s">
        <v>98</v>
      </c>
      <c r="F939" s="34" t="s">
        <v>99</v>
      </c>
      <c r="G939" s="34" t="s">
        <v>100</v>
      </c>
      <c r="H939" s="34" t="s">
        <v>101</v>
      </c>
      <c r="I939" s="34" t="s">
        <v>102</v>
      </c>
      <c r="J939" s="34">
        <v>347</v>
      </c>
      <c r="K939" s="34">
        <v>496.21</v>
      </c>
    </row>
    <row r="940" spans="1:11" ht="27.6" x14ac:dyDescent="0.3">
      <c r="A940" s="33" t="s">
        <v>103</v>
      </c>
      <c r="B940" s="33">
        <v>2021</v>
      </c>
      <c r="C940" s="33" t="s">
        <v>36</v>
      </c>
      <c r="D940" s="33" t="s">
        <v>97</v>
      </c>
      <c r="E940" s="33" t="s">
        <v>98</v>
      </c>
      <c r="F940" s="33" t="s">
        <v>99</v>
      </c>
      <c r="G940" s="33" t="s">
        <v>100</v>
      </c>
      <c r="H940" s="33" t="s">
        <v>101</v>
      </c>
      <c r="I940" s="33" t="s">
        <v>104</v>
      </c>
      <c r="J940" s="33">
        <v>155</v>
      </c>
      <c r="K940" s="33">
        <v>221.65</v>
      </c>
    </row>
    <row r="941" spans="1:11" ht="27.6" x14ac:dyDescent="0.3">
      <c r="A941" s="34" t="s">
        <v>96</v>
      </c>
      <c r="B941" s="34">
        <v>2021</v>
      </c>
      <c r="C941" s="34" t="s">
        <v>36</v>
      </c>
      <c r="D941" s="34" t="s">
        <v>97</v>
      </c>
      <c r="E941" s="34" t="s">
        <v>98</v>
      </c>
      <c r="F941" s="34" t="s">
        <v>99</v>
      </c>
      <c r="G941" s="34" t="s">
        <v>100</v>
      </c>
      <c r="H941" s="34" t="s">
        <v>101</v>
      </c>
      <c r="I941" s="34" t="s">
        <v>104</v>
      </c>
      <c r="J941" s="34">
        <v>203</v>
      </c>
      <c r="K941" s="34">
        <v>290.29000000000002</v>
      </c>
    </row>
    <row r="942" spans="1:11" ht="27.6" x14ac:dyDescent="0.3">
      <c r="A942" s="33" t="s">
        <v>105</v>
      </c>
      <c r="B942" s="33">
        <v>2021</v>
      </c>
      <c r="C942" s="33" t="s">
        <v>36</v>
      </c>
      <c r="D942" s="33" t="s">
        <v>97</v>
      </c>
      <c r="E942" s="33" t="s">
        <v>98</v>
      </c>
      <c r="F942" s="33" t="s">
        <v>99</v>
      </c>
      <c r="G942" s="33" t="s">
        <v>100</v>
      </c>
      <c r="H942" s="33" t="s">
        <v>101</v>
      </c>
      <c r="I942" s="33" t="s">
        <v>104</v>
      </c>
      <c r="J942" s="33">
        <v>785</v>
      </c>
      <c r="K942" s="33">
        <v>1122.55</v>
      </c>
    </row>
    <row r="943" spans="1:11" ht="27.6" x14ac:dyDescent="0.3">
      <c r="A943" s="34" t="s">
        <v>103</v>
      </c>
      <c r="B943" s="34">
        <v>2021</v>
      </c>
      <c r="C943" s="34" t="s">
        <v>35</v>
      </c>
      <c r="D943" s="34" t="s">
        <v>97</v>
      </c>
      <c r="E943" s="34" t="s">
        <v>98</v>
      </c>
      <c r="F943" s="34" t="s">
        <v>99</v>
      </c>
      <c r="G943" s="34" t="s">
        <v>100</v>
      </c>
      <c r="H943" s="34" t="s">
        <v>101</v>
      </c>
      <c r="I943" s="34" t="s">
        <v>102</v>
      </c>
      <c r="J943" s="34">
        <v>128</v>
      </c>
      <c r="K943" s="34">
        <v>526.24</v>
      </c>
    </row>
    <row r="944" spans="1:11" ht="27.6" x14ac:dyDescent="0.3">
      <c r="A944" s="33" t="s">
        <v>105</v>
      </c>
      <c r="B944" s="33">
        <v>2021</v>
      </c>
      <c r="C944" s="33" t="s">
        <v>35</v>
      </c>
      <c r="D944" s="33" t="s">
        <v>97</v>
      </c>
      <c r="E944" s="33" t="s">
        <v>98</v>
      </c>
      <c r="F944" s="33" t="s">
        <v>99</v>
      </c>
      <c r="G944" s="33" t="s">
        <v>100</v>
      </c>
      <c r="H944" s="33" t="s">
        <v>101</v>
      </c>
      <c r="I944" s="33" t="s">
        <v>102</v>
      </c>
      <c r="J944" s="33">
        <v>368</v>
      </c>
      <c r="K944" s="33">
        <v>526.24</v>
      </c>
    </row>
    <row r="945" spans="1:11" ht="27.6" x14ac:dyDescent="0.3">
      <c r="A945" s="34" t="s">
        <v>103</v>
      </c>
      <c r="B945" s="34">
        <v>2021</v>
      </c>
      <c r="C945" s="34" t="s">
        <v>35</v>
      </c>
      <c r="D945" s="34" t="s">
        <v>97</v>
      </c>
      <c r="E945" s="34" t="s">
        <v>98</v>
      </c>
      <c r="F945" s="34" t="s">
        <v>99</v>
      </c>
      <c r="G945" s="34" t="s">
        <v>100</v>
      </c>
      <c r="H945" s="34" t="s">
        <v>101</v>
      </c>
      <c r="I945" s="34" t="s">
        <v>102</v>
      </c>
      <c r="J945" s="34">
        <v>362</v>
      </c>
      <c r="K945" s="34">
        <v>517.66</v>
      </c>
    </row>
    <row r="946" spans="1:11" ht="27.6" x14ac:dyDescent="0.3">
      <c r="A946" s="33" t="s">
        <v>96</v>
      </c>
      <c r="B946" s="33">
        <v>2021</v>
      </c>
      <c r="C946" s="33" t="s">
        <v>35</v>
      </c>
      <c r="D946" s="33" t="s">
        <v>97</v>
      </c>
      <c r="E946" s="33" t="s">
        <v>98</v>
      </c>
      <c r="F946" s="33" t="s">
        <v>99</v>
      </c>
      <c r="G946" s="33" t="s">
        <v>100</v>
      </c>
      <c r="H946" s="33" t="s">
        <v>101</v>
      </c>
      <c r="I946" s="33" t="s">
        <v>104</v>
      </c>
      <c r="J946" s="33">
        <v>206</v>
      </c>
      <c r="K946" s="33">
        <v>294.58</v>
      </c>
    </row>
    <row r="947" spans="1:11" ht="27.6" x14ac:dyDescent="0.3">
      <c r="A947" s="34" t="s">
        <v>96</v>
      </c>
      <c r="B947" s="34">
        <v>2021</v>
      </c>
      <c r="C947" s="34" t="s">
        <v>35</v>
      </c>
      <c r="D947" s="34" t="s">
        <v>97</v>
      </c>
      <c r="E947" s="34" t="s">
        <v>98</v>
      </c>
      <c r="F947" s="34" t="s">
        <v>99</v>
      </c>
      <c r="G947" s="34" t="s">
        <v>100</v>
      </c>
      <c r="H947" s="34" t="s">
        <v>101</v>
      </c>
      <c r="I947" s="34" t="s">
        <v>104</v>
      </c>
      <c r="J947" s="34">
        <v>134</v>
      </c>
      <c r="K947" s="34">
        <v>191.62</v>
      </c>
    </row>
    <row r="948" spans="1:11" ht="27.6" x14ac:dyDescent="0.3">
      <c r="A948" s="33" t="s">
        <v>96</v>
      </c>
      <c r="B948" s="33">
        <v>2021</v>
      </c>
      <c r="C948" s="33" t="s">
        <v>35</v>
      </c>
      <c r="D948" s="33" t="s">
        <v>97</v>
      </c>
      <c r="E948" s="33" t="s">
        <v>98</v>
      </c>
      <c r="F948" s="33" t="s">
        <v>99</v>
      </c>
      <c r="G948" s="33" t="s">
        <v>100</v>
      </c>
      <c r="H948" s="33" t="s">
        <v>101</v>
      </c>
      <c r="I948" s="33" t="s">
        <v>104</v>
      </c>
      <c r="J948" s="33">
        <v>160</v>
      </c>
      <c r="K948" s="33">
        <v>228.8</v>
      </c>
    </row>
    <row r="949" spans="1:11" ht="27.6" x14ac:dyDescent="0.3">
      <c r="A949" s="34" t="s">
        <v>103</v>
      </c>
      <c r="B949" s="34">
        <v>2021</v>
      </c>
      <c r="C949" s="34" t="s">
        <v>35</v>
      </c>
      <c r="D949" s="34" t="s">
        <v>97</v>
      </c>
      <c r="E949" s="34" t="s">
        <v>98</v>
      </c>
      <c r="F949" s="34" t="s">
        <v>99</v>
      </c>
      <c r="G949" s="34" t="s">
        <v>100</v>
      </c>
      <c r="H949" s="34" t="s">
        <v>101</v>
      </c>
      <c r="I949" s="34" t="s">
        <v>104</v>
      </c>
      <c r="J949" s="34">
        <v>208</v>
      </c>
      <c r="K949" s="34">
        <v>297.44</v>
      </c>
    </row>
    <row r="950" spans="1:11" ht="27.6" x14ac:dyDescent="0.3">
      <c r="A950" s="33" t="s">
        <v>96</v>
      </c>
      <c r="B950" s="33">
        <v>2021</v>
      </c>
      <c r="C950" s="33" t="s">
        <v>35</v>
      </c>
      <c r="D950" s="33" t="s">
        <v>97</v>
      </c>
      <c r="E950" s="33" t="s">
        <v>98</v>
      </c>
      <c r="F950" s="33" t="s">
        <v>99</v>
      </c>
      <c r="G950" s="33" t="s">
        <v>100</v>
      </c>
      <c r="H950" s="33" t="s">
        <v>101</v>
      </c>
      <c r="I950" s="33" t="s">
        <v>104</v>
      </c>
      <c r="J950" s="33">
        <v>136</v>
      </c>
      <c r="K950" s="33">
        <v>194.48</v>
      </c>
    </row>
    <row r="951" spans="1:11" ht="27.6" x14ac:dyDescent="0.3">
      <c r="A951" s="34" t="s">
        <v>103</v>
      </c>
      <c r="B951" s="34">
        <v>2021</v>
      </c>
      <c r="C951" s="34" t="s">
        <v>35</v>
      </c>
      <c r="D951" s="34" t="s">
        <v>97</v>
      </c>
      <c r="E951" s="34" t="s">
        <v>98</v>
      </c>
      <c r="F951" s="34" t="s">
        <v>99</v>
      </c>
      <c r="G951" s="34" t="s">
        <v>100</v>
      </c>
      <c r="H951" s="34" t="s">
        <v>101</v>
      </c>
      <c r="I951" s="34" t="s">
        <v>104</v>
      </c>
      <c r="J951" s="34">
        <v>372</v>
      </c>
      <c r="K951" s="34">
        <v>526.24</v>
      </c>
    </row>
    <row r="952" spans="1:11" ht="27.6" x14ac:dyDescent="0.3">
      <c r="A952" s="33" t="s">
        <v>103</v>
      </c>
      <c r="B952" s="33">
        <v>2021</v>
      </c>
      <c r="C952" s="33" t="s">
        <v>35</v>
      </c>
      <c r="D952" s="33" t="s">
        <v>97</v>
      </c>
      <c r="E952" s="33" t="s">
        <v>98</v>
      </c>
      <c r="F952" s="33" t="s">
        <v>99</v>
      </c>
      <c r="G952" s="33" t="s">
        <v>100</v>
      </c>
      <c r="H952" s="33" t="s">
        <v>101</v>
      </c>
      <c r="I952" s="33" t="s">
        <v>104</v>
      </c>
      <c r="J952" s="33">
        <v>366</v>
      </c>
      <c r="K952" s="33">
        <v>526.24</v>
      </c>
    </row>
    <row r="953" spans="1:11" ht="27.6" x14ac:dyDescent="0.3">
      <c r="A953" s="34" t="s">
        <v>96</v>
      </c>
      <c r="B953" s="34">
        <v>2021</v>
      </c>
      <c r="C953" s="34" t="s">
        <v>35</v>
      </c>
      <c r="D953" s="34" t="s">
        <v>97</v>
      </c>
      <c r="E953" s="34" t="s">
        <v>98</v>
      </c>
      <c r="F953" s="34" t="s">
        <v>99</v>
      </c>
      <c r="G953" s="34" t="s">
        <v>100</v>
      </c>
      <c r="H953" s="34" t="s">
        <v>101</v>
      </c>
      <c r="I953" s="34" t="s">
        <v>104</v>
      </c>
      <c r="J953" s="34">
        <v>689</v>
      </c>
      <c r="K953" s="34">
        <v>985.27</v>
      </c>
    </row>
    <row r="954" spans="1:11" ht="27.6" x14ac:dyDescent="0.3">
      <c r="A954" s="33" t="s">
        <v>105</v>
      </c>
      <c r="B954" s="33">
        <v>2021</v>
      </c>
      <c r="C954" s="33" t="s">
        <v>35</v>
      </c>
      <c r="D954" s="33" t="s">
        <v>97</v>
      </c>
      <c r="E954" s="33" t="s">
        <v>98</v>
      </c>
      <c r="F954" s="33" t="s">
        <v>99</v>
      </c>
      <c r="G954" s="33" t="s">
        <v>100</v>
      </c>
      <c r="H954" s="33" t="s">
        <v>101</v>
      </c>
      <c r="I954" s="33" t="s">
        <v>104</v>
      </c>
      <c r="J954" s="33">
        <v>722</v>
      </c>
      <c r="K954" s="33">
        <v>1032.46</v>
      </c>
    </row>
    <row r="955" spans="1:11" ht="27.6" x14ac:dyDescent="0.3">
      <c r="A955" s="34" t="s">
        <v>103</v>
      </c>
      <c r="B955" s="34">
        <v>2021</v>
      </c>
      <c r="C955" s="34" t="s">
        <v>35</v>
      </c>
      <c r="D955" s="34" t="s">
        <v>97</v>
      </c>
      <c r="E955" s="34" t="s">
        <v>98</v>
      </c>
      <c r="F955" s="34" t="s">
        <v>99</v>
      </c>
      <c r="G955" s="34" t="s">
        <v>100</v>
      </c>
      <c r="H955" s="34" t="s">
        <v>101</v>
      </c>
      <c r="I955" s="34" t="s">
        <v>104</v>
      </c>
      <c r="J955" s="34">
        <v>776</v>
      </c>
      <c r="K955" s="34">
        <v>1109.68</v>
      </c>
    </row>
    <row r="956" spans="1:11" ht="27.6" x14ac:dyDescent="0.3">
      <c r="A956" s="33" t="s">
        <v>105</v>
      </c>
      <c r="B956" s="33">
        <v>2021</v>
      </c>
      <c r="C956" s="33" t="s">
        <v>35</v>
      </c>
      <c r="D956" s="33" t="s">
        <v>97</v>
      </c>
      <c r="E956" s="33" t="s">
        <v>98</v>
      </c>
      <c r="F956" s="33" t="s">
        <v>99</v>
      </c>
      <c r="G956" s="33" t="s">
        <v>100</v>
      </c>
      <c r="H956" s="33" t="s">
        <v>101</v>
      </c>
      <c r="I956" s="33" t="s">
        <v>104</v>
      </c>
      <c r="J956" s="33">
        <v>129</v>
      </c>
      <c r="K956" s="33">
        <v>184.47</v>
      </c>
    </row>
    <row r="957" spans="1:11" ht="27.6" x14ac:dyDescent="0.3">
      <c r="A957" s="34" t="s">
        <v>103</v>
      </c>
      <c r="B957" s="34">
        <v>2021</v>
      </c>
      <c r="C957" s="34" t="s">
        <v>35</v>
      </c>
      <c r="D957" s="34" t="s">
        <v>97</v>
      </c>
      <c r="E957" s="34" t="s">
        <v>98</v>
      </c>
      <c r="F957" s="34" t="s">
        <v>99</v>
      </c>
      <c r="G957" s="34" t="s">
        <v>100</v>
      </c>
      <c r="H957" s="34" t="s">
        <v>101</v>
      </c>
      <c r="I957" s="34" t="s">
        <v>104</v>
      </c>
      <c r="J957" s="34">
        <v>369</v>
      </c>
      <c r="K957" s="34">
        <v>527.66999999999996</v>
      </c>
    </row>
    <row r="958" spans="1:11" ht="27.6" x14ac:dyDescent="0.3">
      <c r="A958" s="33" t="s">
        <v>96</v>
      </c>
      <c r="B958" s="33">
        <v>2021</v>
      </c>
      <c r="C958" s="33" t="s">
        <v>35</v>
      </c>
      <c r="D958" s="33" t="s">
        <v>97</v>
      </c>
      <c r="E958" s="33" t="s">
        <v>98</v>
      </c>
      <c r="F958" s="33" t="s">
        <v>99</v>
      </c>
      <c r="G958" s="33" t="s">
        <v>100</v>
      </c>
      <c r="H958" s="33" t="s">
        <v>101</v>
      </c>
      <c r="I958" s="33" t="s">
        <v>104</v>
      </c>
      <c r="J958" s="33">
        <v>363</v>
      </c>
      <c r="K958" s="33">
        <v>519.09</v>
      </c>
    </row>
    <row r="959" spans="1:11" ht="27.6" x14ac:dyDescent="0.3">
      <c r="A959" s="34" t="s">
        <v>103</v>
      </c>
      <c r="B959" s="34">
        <v>2021</v>
      </c>
      <c r="C959" s="34" t="s">
        <v>35</v>
      </c>
      <c r="D959" s="34" t="s">
        <v>97</v>
      </c>
      <c r="E959" s="34" t="s">
        <v>98</v>
      </c>
      <c r="F959" s="34" t="s">
        <v>99</v>
      </c>
      <c r="G959" s="34" t="s">
        <v>100</v>
      </c>
      <c r="H959" s="34" t="s">
        <v>101</v>
      </c>
      <c r="I959" s="34" t="s">
        <v>104</v>
      </c>
      <c r="J959" s="34">
        <v>159</v>
      </c>
      <c r="K959" s="34">
        <v>227.37</v>
      </c>
    </row>
    <row r="960" spans="1:11" ht="27.6" x14ac:dyDescent="0.3">
      <c r="A960" s="33" t="s">
        <v>103</v>
      </c>
      <c r="B960" s="33">
        <v>2021</v>
      </c>
      <c r="C960" s="33" t="s">
        <v>35</v>
      </c>
      <c r="D960" s="33" t="s">
        <v>97</v>
      </c>
      <c r="E960" s="33" t="s">
        <v>98</v>
      </c>
      <c r="F960" s="33" t="s">
        <v>99</v>
      </c>
      <c r="G960" s="33" t="s">
        <v>100</v>
      </c>
      <c r="H960" s="33" t="s">
        <v>101</v>
      </c>
      <c r="I960" s="33" t="s">
        <v>104</v>
      </c>
      <c r="J960" s="33">
        <v>762</v>
      </c>
      <c r="K960" s="33">
        <v>526.24</v>
      </c>
    </row>
    <row r="961" spans="1:11" ht="27.6" x14ac:dyDescent="0.3">
      <c r="A961" s="34" t="s">
        <v>96</v>
      </c>
      <c r="B961" s="34">
        <v>2021</v>
      </c>
      <c r="C961" s="34" t="s">
        <v>35</v>
      </c>
      <c r="D961" s="34" t="s">
        <v>97</v>
      </c>
      <c r="E961" s="34" t="s">
        <v>98</v>
      </c>
      <c r="F961" s="34" t="s">
        <v>99</v>
      </c>
      <c r="G961" s="34" t="s">
        <v>100</v>
      </c>
      <c r="H961" s="34" t="s">
        <v>101</v>
      </c>
      <c r="I961" s="34" t="s">
        <v>104</v>
      </c>
      <c r="J961" s="34">
        <v>815</v>
      </c>
      <c r="K961" s="34">
        <v>526.24</v>
      </c>
    </row>
    <row r="962" spans="1:11" ht="27.6" x14ac:dyDescent="0.3">
      <c r="A962" s="33" t="s">
        <v>96</v>
      </c>
      <c r="B962" s="33">
        <v>2021</v>
      </c>
      <c r="C962" s="33" t="s">
        <v>35</v>
      </c>
      <c r="D962" s="33" t="s">
        <v>97</v>
      </c>
      <c r="E962" s="33" t="s">
        <v>98</v>
      </c>
      <c r="F962" s="33" t="s">
        <v>99</v>
      </c>
      <c r="G962" s="33" t="s">
        <v>100</v>
      </c>
      <c r="H962" s="33" t="s">
        <v>101</v>
      </c>
      <c r="I962" s="33" t="s">
        <v>104</v>
      </c>
      <c r="J962" s="33">
        <v>163</v>
      </c>
      <c r="K962" s="33">
        <v>233.09</v>
      </c>
    </row>
    <row r="963" spans="1:11" ht="27.6" x14ac:dyDescent="0.3">
      <c r="A963" s="34" t="s">
        <v>96</v>
      </c>
      <c r="B963" s="34">
        <v>2021</v>
      </c>
      <c r="C963" s="34" t="s">
        <v>35</v>
      </c>
      <c r="D963" s="34" t="s">
        <v>97</v>
      </c>
      <c r="E963" s="34" t="s">
        <v>98</v>
      </c>
      <c r="F963" s="34" t="s">
        <v>99</v>
      </c>
      <c r="G963" s="34" t="s">
        <v>100</v>
      </c>
      <c r="H963" s="34" t="s">
        <v>101</v>
      </c>
      <c r="I963" s="34" t="s">
        <v>104</v>
      </c>
      <c r="J963" s="34">
        <v>133</v>
      </c>
      <c r="K963" s="34">
        <v>190.19</v>
      </c>
    </row>
    <row r="964" spans="1:11" ht="27.6" x14ac:dyDescent="0.3">
      <c r="A964" s="33" t="s">
        <v>96</v>
      </c>
      <c r="B964" s="33">
        <v>2021</v>
      </c>
      <c r="C964" s="33" t="s">
        <v>35</v>
      </c>
      <c r="D964" s="33" t="s">
        <v>97</v>
      </c>
      <c r="E964" s="33" t="s">
        <v>98</v>
      </c>
      <c r="F964" s="33" t="s">
        <v>99</v>
      </c>
      <c r="G964" s="33" t="s">
        <v>100</v>
      </c>
      <c r="H964" s="33" t="s">
        <v>101</v>
      </c>
      <c r="I964" s="33" t="s">
        <v>102</v>
      </c>
      <c r="J964" s="33">
        <v>371</v>
      </c>
      <c r="K964" s="33">
        <v>530.53</v>
      </c>
    </row>
    <row r="965" spans="1:11" ht="27.6" x14ac:dyDescent="0.3">
      <c r="A965" s="34" t="s">
        <v>105</v>
      </c>
      <c r="B965" s="34">
        <v>2021</v>
      </c>
      <c r="C965" s="34" t="s">
        <v>35</v>
      </c>
      <c r="D965" s="34" t="s">
        <v>97</v>
      </c>
      <c r="E965" s="34" t="s">
        <v>98</v>
      </c>
      <c r="F965" s="34" t="s">
        <v>99</v>
      </c>
      <c r="G965" s="34" t="s">
        <v>100</v>
      </c>
      <c r="H965" s="34" t="s">
        <v>101</v>
      </c>
      <c r="I965" s="34" t="s">
        <v>102</v>
      </c>
      <c r="J965" s="34">
        <v>365</v>
      </c>
      <c r="K965" s="34">
        <v>521.95000000000005</v>
      </c>
    </row>
    <row r="966" spans="1:11" ht="27.6" x14ac:dyDescent="0.3">
      <c r="A966" s="33" t="s">
        <v>96</v>
      </c>
      <c r="B966" s="33">
        <v>2021</v>
      </c>
      <c r="C966" s="33" t="s">
        <v>35</v>
      </c>
      <c r="D966" s="33" t="s">
        <v>97</v>
      </c>
      <c r="E966" s="33" t="s">
        <v>98</v>
      </c>
      <c r="F966" s="33" t="s">
        <v>99</v>
      </c>
      <c r="G966" s="33" t="s">
        <v>100</v>
      </c>
      <c r="H966" s="33" t="s">
        <v>101</v>
      </c>
      <c r="I966" s="33" t="s">
        <v>104</v>
      </c>
      <c r="J966" s="33">
        <v>161</v>
      </c>
      <c r="K966" s="33">
        <v>230.23</v>
      </c>
    </row>
    <row r="967" spans="1:11" ht="27.6" x14ac:dyDescent="0.3">
      <c r="A967" s="34" t="s">
        <v>103</v>
      </c>
      <c r="B967" s="34">
        <v>2021</v>
      </c>
      <c r="C967" s="34" t="s">
        <v>35</v>
      </c>
      <c r="D967" s="34" t="s">
        <v>97</v>
      </c>
      <c r="E967" s="34" t="s">
        <v>98</v>
      </c>
      <c r="F967" s="34" t="s">
        <v>99</v>
      </c>
      <c r="G967" s="34" t="s">
        <v>100</v>
      </c>
      <c r="H967" s="34" t="s">
        <v>101</v>
      </c>
      <c r="I967" s="34" t="s">
        <v>104</v>
      </c>
      <c r="J967" s="34">
        <v>209</v>
      </c>
      <c r="K967" s="34">
        <v>298.87</v>
      </c>
    </row>
    <row r="968" spans="1:11" ht="27.6" x14ac:dyDescent="0.3">
      <c r="A968" s="33" t="s">
        <v>105</v>
      </c>
      <c r="B968" s="33">
        <v>2021</v>
      </c>
      <c r="C968" s="33" t="s">
        <v>31</v>
      </c>
      <c r="D968" s="33" t="s">
        <v>97</v>
      </c>
      <c r="E968" s="33" t="s">
        <v>98</v>
      </c>
      <c r="F968" s="33" t="s">
        <v>99</v>
      </c>
      <c r="G968" s="33" t="s">
        <v>100</v>
      </c>
      <c r="H968" s="33" t="s">
        <v>101</v>
      </c>
      <c r="I968" s="33" t="s">
        <v>102</v>
      </c>
      <c r="J968" s="33">
        <v>176</v>
      </c>
      <c r="K968" s="33">
        <v>526.24</v>
      </c>
    </row>
    <row r="969" spans="1:11" ht="27.6" x14ac:dyDescent="0.3">
      <c r="A969" s="34" t="s">
        <v>96</v>
      </c>
      <c r="B969" s="34">
        <v>2021</v>
      </c>
      <c r="C969" s="34" t="s">
        <v>31</v>
      </c>
      <c r="D969" s="34" t="s">
        <v>97</v>
      </c>
      <c r="E969" s="34" t="s">
        <v>98</v>
      </c>
      <c r="F969" s="34" t="s">
        <v>99</v>
      </c>
      <c r="G969" s="34" t="s">
        <v>100</v>
      </c>
      <c r="H969" s="34" t="s">
        <v>101</v>
      </c>
      <c r="I969" s="34" t="s">
        <v>102</v>
      </c>
      <c r="J969" s="34">
        <v>170</v>
      </c>
      <c r="K969" s="34">
        <v>526.24</v>
      </c>
    </row>
    <row r="970" spans="1:11" ht="27.6" x14ac:dyDescent="0.3">
      <c r="A970" s="33" t="s">
        <v>105</v>
      </c>
      <c r="B970" s="33">
        <v>2021</v>
      </c>
      <c r="C970" s="33" t="s">
        <v>31</v>
      </c>
      <c r="D970" s="33" t="s">
        <v>97</v>
      </c>
      <c r="E970" s="33" t="s">
        <v>98</v>
      </c>
      <c r="F970" s="33" t="s">
        <v>99</v>
      </c>
      <c r="G970" s="33" t="s">
        <v>100</v>
      </c>
      <c r="H970" s="33" t="s">
        <v>101</v>
      </c>
      <c r="I970" s="33" t="s">
        <v>102</v>
      </c>
      <c r="J970" s="33">
        <v>164</v>
      </c>
      <c r="K970" s="33">
        <v>526.24</v>
      </c>
    </row>
    <row r="971" spans="1:11" ht="27.6" x14ac:dyDescent="0.3">
      <c r="A971" s="34" t="s">
        <v>96</v>
      </c>
      <c r="B971" s="34">
        <v>2021</v>
      </c>
      <c r="C971" s="34" t="s">
        <v>31</v>
      </c>
      <c r="D971" s="34" t="s">
        <v>97</v>
      </c>
      <c r="E971" s="34" t="s">
        <v>98</v>
      </c>
      <c r="F971" s="34" t="s">
        <v>99</v>
      </c>
      <c r="G971" s="34" t="s">
        <v>100</v>
      </c>
      <c r="H971" s="34" t="s">
        <v>101</v>
      </c>
      <c r="I971" s="34" t="s">
        <v>104</v>
      </c>
      <c r="J971" s="34">
        <v>176</v>
      </c>
      <c r="K971" s="34">
        <v>251.68</v>
      </c>
    </row>
    <row r="972" spans="1:11" ht="27.6" x14ac:dyDescent="0.3">
      <c r="A972" s="33" t="s">
        <v>96</v>
      </c>
      <c r="B972" s="33">
        <v>2021</v>
      </c>
      <c r="C972" s="33" t="s">
        <v>31</v>
      </c>
      <c r="D972" s="33" t="s">
        <v>97</v>
      </c>
      <c r="E972" s="33" t="s">
        <v>98</v>
      </c>
      <c r="F972" s="33" t="s">
        <v>99</v>
      </c>
      <c r="G972" s="33" t="s">
        <v>100</v>
      </c>
      <c r="H972" s="33" t="s">
        <v>101</v>
      </c>
      <c r="I972" s="33" t="s">
        <v>104</v>
      </c>
      <c r="J972" s="33">
        <v>224</v>
      </c>
      <c r="K972" s="33">
        <v>320.32</v>
      </c>
    </row>
    <row r="973" spans="1:11" ht="27.6" x14ac:dyDescent="0.3">
      <c r="A973" s="34" t="s">
        <v>96</v>
      </c>
      <c r="B973" s="34">
        <v>2021</v>
      </c>
      <c r="C973" s="34" t="s">
        <v>31</v>
      </c>
      <c r="D973" s="34" t="s">
        <v>97</v>
      </c>
      <c r="E973" s="34" t="s">
        <v>98</v>
      </c>
      <c r="F973" s="34" t="s">
        <v>99</v>
      </c>
      <c r="G973" s="34" t="s">
        <v>100</v>
      </c>
      <c r="H973" s="34" t="s">
        <v>101</v>
      </c>
      <c r="I973" s="34" t="s">
        <v>104</v>
      </c>
      <c r="J973" s="34">
        <v>152</v>
      </c>
      <c r="K973" s="34">
        <v>217.36</v>
      </c>
    </row>
    <row r="974" spans="1:11" ht="27.6" x14ac:dyDescent="0.3">
      <c r="A974" s="33" t="s">
        <v>103</v>
      </c>
      <c r="B974" s="33">
        <v>2021</v>
      </c>
      <c r="C974" s="33" t="s">
        <v>31</v>
      </c>
      <c r="D974" s="33" t="s">
        <v>97</v>
      </c>
      <c r="E974" s="33" t="s">
        <v>98</v>
      </c>
      <c r="F974" s="33" t="s">
        <v>99</v>
      </c>
      <c r="G974" s="33" t="s">
        <v>100</v>
      </c>
      <c r="H974" s="33" t="s">
        <v>101</v>
      </c>
      <c r="I974" s="33" t="s">
        <v>104</v>
      </c>
      <c r="J974" s="33">
        <v>178</v>
      </c>
      <c r="K974" s="33">
        <v>254.54</v>
      </c>
    </row>
    <row r="975" spans="1:11" ht="27.6" x14ac:dyDescent="0.3">
      <c r="A975" s="34" t="s">
        <v>96</v>
      </c>
      <c r="B975" s="34">
        <v>2021</v>
      </c>
      <c r="C975" s="34" t="s">
        <v>31</v>
      </c>
      <c r="D975" s="34" t="s">
        <v>97</v>
      </c>
      <c r="E975" s="34" t="s">
        <v>98</v>
      </c>
      <c r="F975" s="34" t="s">
        <v>99</v>
      </c>
      <c r="G975" s="34" t="s">
        <v>100</v>
      </c>
      <c r="H975" s="34" t="s">
        <v>101</v>
      </c>
      <c r="I975" s="34" t="s">
        <v>104</v>
      </c>
      <c r="J975" s="34">
        <v>226</v>
      </c>
      <c r="K975" s="34">
        <v>323.18</v>
      </c>
    </row>
    <row r="976" spans="1:11" ht="27.6" x14ac:dyDescent="0.3">
      <c r="A976" s="33" t="s">
        <v>105</v>
      </c>
      <c r="B976" s="33">
        <v>2021</v>
      </c>
      <c r="C976" s="33" t="s">
        <v>31</v>
      </c>
      <c r="D976" s="33" t="s">
        <v>97</v>
      </c>
      <c r="E976" s="33" t="s">
        <v>98</v>
      </c>
      <c r="F976" s="33" t="s">
        <v>99</v>
      </c>
      <c r="G976" s="33" t="s">
        <v>100</v>
      </c>
      <c r="H976" s="33" t="s">
        <v>101</v>
      </c>
      <c r="I976" s="33" t="s">
        <v>104</v>
      </c>
      <c r="J976" s="33">
        <v>148</v>
      </c>
      <c r="K976" s="33">
        <v>211.64</v>
      </c>
    </row>
    <row r="977" spans="1:11" ht="27.6" x14ac:dyDescent="0.3">
      <c r="A977" s="34" t="s">
        <v>103</v>
      </c>
      <c r="B977" s="34">
        <v>2021</v>
      </c>
      <c r="C977" s="34" t="s">
        <v>31</v>
      </c>
      <c r="D977" s="34" t="s">
        <v>97</v>
      </c>
      <c r="E977" s="34" t="s">
        <v>98</v>
      </c>
      <c r="F977" s="34" t="s">
        <v>99</v>
      </c>
      <c r="G977" s="34" t="s">
        <v>100</v>
      </c>
      <c r="H977" s="34" t="s">
        <v>101</v>
      </c>
      <c r="I977" s="34" t="s">
        <v>102</v>
      </c>
      <c r="J977" s="34">
        <v>174</v>
      </c>
      <c r="K977" s="34">
        <v>526.24</v>
      </c>
    </row>
    <row r="978" spans="1:11" ht="27.6" x14ac:dyDescent="0.3">
      <c r="A978" s="33" t="s">
        <v>103</v>
      </c>
      <c r="B978" s="33">
        <v>2021</v>
      </c>
      <c r="C978" s="33" t="s">
        <v>31</v>
      </c>
      <c r="D978" s="33" t="s">
        <v>97</v>
      </c>
      <c r="E978" s="33" t="s">
        <v>98</v>
      </c>
      <c r="F978" s="33" t="s">
        <v>99</v>
      </c>
      <c r="G978" s="33" t="s">
        <v>100</v>
      </c>
      <c r="H978" s="33" t="s">
        <v>101</v>
      </c>
      <c r="I978" s="33" t="s">
        <v>102</v>
      </c>
      <c r="J978" s="33">
        <v>168</v>
      </c>
      <c r="K978" s="33">
        <v>526.24</v>
      </c>
    </row>
    <row r="979" spans="1:11" ht="27.6" x14ac:dyDescent="0.3">
      <c r="A979" s="34" t="s">
        <v>103</v>
      </c>
      <c r="B979" s="34">
        <v>2021</v>
      </c>
      <c r="C979" s="34" t="s">
        <v>31</v>
      </c>
      <c r="D979" s="34" t="s">
        <v>97</v>
      </c>
      <c r="E979" s="34" t="s">
        <v>98</v>
      </c>
      <c r="F979" s="34" t="s">
        <v>99</v>
      </c>
      <c r="G979" s="34" t="s">
        <v>100</v>
      </c>
      <c r="H979" s="34" t="s">
        <v>101</v>
      </c>
      <c r="I979" s="34" t="s">
        <v>104</v>
      </c>
      <c r="J979" s="34">
        <v>720</v>
      </c>
      <c r="K979" s="34">
        <v>1029.5999999999999</v>
      </c>
    </row>
    <row r="980" spans="1:11" ht="27.6" x14ac:dyDescent="0.3">
      <c r="A980" s="33" t="s">
        <v>103</v>
      </c>
      <c r="B980" s="33">
        <v>2021</v>
      </c>
      <c r="C980" s="33" t="s">
        <v>31</v>
      </c>
      <c r="D980" s="33" t="s">
        <v>97</v>
      </c>
      <c r="E980" s="33" t="s">
        <v>98</v>
      </c>
      <c r="F980" s="33" t="s">
        <v>99</v>
      </c>
      <c r="G980" s="33" t="s">
        <v>100</v>
      </c>
      <c r="H980" s="33" t="s">
        <v>101</v>
      </c>
      <c r="I980" s="33" t="s">
        <v>104</v>
      </c>
      <c r="J980" s="33">
        <v>773</v>
      </c>
      <c r="K980" s="33">
        <v>1105.3900000000001</v>
      </c>
    </row>
    <row r="981" spans="1:11" ht="27.6" x14ac:dyDescent="0.3">
      <c r="A981" s="34" t="s">
        <v>96</v>
      </c>
      <c r="B981" s="34">
        <v>2021</v>
      </c>
      <c r="C981" s="34" t="s">
        <v>31</v>
      </c>
      <c r="D981" s="34" t="s">
        <v>97</v>
      </c>
      <c r="E981" s="34" t="s">
        <v>98</v>
      </c>
      <c r="F981" s="34" t="s">
        <v>99</v>
      </c>
      <c r="G981" s="34" t="s">
        <v>100</v>
      </c>
      <c r="H981" s="34" t="s">
        <v>101</v>
      </c>
      <c r="I981" s="34" t="s">
        <v>102</v>
      </c>
      <c r="J981" s="34">
        <v>177</v>
      </c>
      <c r="K981" s="34">
        <v>253.11</v>
      </c>
    </row>
    <row r="982" spans="1:11" ht="27.6" x14ac:dyDescent="0.3">
      <c r="A982" s="33" t="s">
        <v>96</v>
      </c>
      <c r="B982" s="33">
        <v>2021</v>
      </c>
      <c r="C982" s="33" t="s">
        <v>31</v>
      </c>
      <c r="D982" s="33" t="s">
        <v>97</v>
      </c>
      <c r="E982" s="33" t="s">
        <v>98</v>
      </c>
      <c r="F982" s="33" t="s">
        <v>99</v>
      </c>
      <c r="G982" s="33" t="s">
        <v>100</v>
      </c>
      <c r="H982" s="33" t="s">
        <v>101</v>
      </c>
      <c r="I982" s="33" t="s">
        <v>102</v>
      </c>
      <c r="J982" s="33">
        <v>171</v>
      </c>
      <c r="K982" s="33">
        <v>244.53</v>
      </c>
    </row>
    <row r="983" spans="1:11" ht="27.6" x14ac:dyDescent="0.3">
      <c r="A983" s="34" t="s">
        <v>103</v>
      </c>
      <c r="B983" s="34">
        <v>2021</v>
      </c>
      <c r="C983" s="34" t="s">
        <v>31</v>
      </c>
      <c r="D983" s="34" t="s">
        <v>97</v>
      </c>
      <c r="E983" s="34" t="s">
        <v>98</v>
      </c>
      <c r="F983" s="34" t="s">
        <v>99</v>
      </c>
      <c r="G983" s="34" t="s">
        <v>100</v>
      </c>
      <c r="H983" s="34" t="s">
        <v>101</v>
      </c>
      <c r="I983" s="34" t="s">
        <v>102</v>
      </c>
      <c r="J983" s="34">
        <v>165</v>
      </c>
      <c r="K983" s="34">
        <v>235.95</v>
      </c>
    </row>
    <row r="984" spans="1:11" ht="27.6" x14ac:dyDescent="0.3">
      <c r="A984" s="33" t="s">
        <v>103</v>
      </c>
      <c r="B984" s="33">
        <v>2021</v>
      </c>
      <c r="C984" s="33" t="s">
        <v>31</v>
      </c>
      <c r="D984" s="33" t="s">
        <v>97</v>
      </c>
      <c r="E984" s="33" t="s">
        <v>98</v>
      </c>
      <c r="F984" s="33" t="s">
        <v>99</v>
      </c>
      <c r="G984" s="33" t="s">
        <v>100</v>
      </c>
      <c r="H984" s="33" t="s">
        <v>101</v>
      </c>
      <c r="I984" s="33" t="s">
        <v>104</v>
      </c>
      <c r="J984" s="33">
        <v>177</v>
      </c>
      <c r="K984" s="33">
        <v>253.11</v>
      </c>
    </row>
    <row r="985" spans="1:11" ht="27.6" x14ac:dyDescent="0.3">
      <c r="A985" s="34" t="s">
        <v>103</v>
      </c>
      <c r="B985" s="34">
        <v>2021</v>
      </c>
      <c r="C985" s="34" t="s">
        <v>31</v>
      </c>
      <c r="D985" s="34" t="s">
        <v>97</v>
      </c>
      <c r="E985" s="34" t="s">
        <v>98</v>
      </c>
      <c r="F985" s="34" t="s">
        <v>99</v>
      </c>
      <c r="G985" s="34" t="s">
        <v>100</v>
      </c>
      <c r="H985" s="34" t="s">
        <v>101</v>
      </c>
      <c r="I985" s="34" t="s">
        <v>104</v>
      </c>
      <c r="J985" s="34">
        <v>759</v>
      </c>
      <c r="K985" s="34">
        <v>526.24</v>
      </c>
    </row>
    <row r="986" spans="1:11" ht="27.6" x14ac:dyDescent="0.3">
      <c r="A986" s="33" t="s">
        <v>105</v>
      </c>
      <c r="B986" s="33">
        <v>2021</v>
      </c>
      <c r="C986" s="33" t="s">
        <v>31</v>
      </c>
      <c r="D986" s="33" t="s">
        <v>97</v>
      </c>
      <c r="E986" s="33" t="s">
        <v>98</v>
      </c>
      <c r="F986" s="33" t="s">
        <v>99</v>
      </c>
      <c r="G986" s="33" t="s">
        <v>100</v>
      </c>
      <c r="H986" s="33" t="s">
        <v>101</v>
      </c>
      <c r="I986" s="33" t="s">
        <v>104</v>
      </c>
      <c r="J986" s="33">
        <v>175</v>
      </c>
      <c r="K986" s="33">
        <v>250.25</v>
      </c>
    </row>
    <row r="987" spans="1:11" ht="27.6" x14ac:dyDescent="0.3">
      <c r="A987" s="34" t="s">
        <v>103</v>
      </c>
      <c r="B987" s="34">
        <v>2021</v>
      </c>
      <c r="C987" s="34" t="s">
        <v>31</v>
      </c>
      <c r="D987" s="34" t="s">
        <v>97</v>
      </c>
      <c r="E987" s="34" t="s">
        <v>98</v>
      </c>
      <c r="F987" s="34" t="s">
        <v>99</v>
      </c>
      <c r="G987" s="34" t="s">
        <v>100</v>
      </c>
      <c r="H987" s="34" t="s">
        <v>101</v>
      </c>
      <c r="I987" s="34" t="s">
        <v>104</v>
      </c>
      <c r="J987" s="34">
        <v>223</v>
      </c>
      <c r="K987" s="34">
        <v>318.89</v>
      </c>
    </row>
    <row r="988" spans="1:11" ht="27.6" x14ac:dyDescent="0.3">
      <c r="A988" s="33" t="s">
        <v>103</v>
      </c>
      <c r="B988" s="33">
        <v>2021</v>
      </c>
      <c r="C988" s="33" t="s">
        <v>31</v>
      </c>
      <c r="D988" s="33" t="s">
        <v>97</v>
      </c>
      <c r="E988" s="33" t="s">
        <v>98</v>
      </c>
      <c r="F988" s="33" t="s">
        <v>99</v>
      </c>
      <c r="G988" s="33" t="s">
        <v>100</v>
      </c>
      <c r="H988" s="33" t="s">
        <v>101</v>
      </c>
      <c r="I988" s="33" t="s">
        <v>104</v>
      </c>
      <c r="J988" s="33">
        <v>151</v>
      </c>
      <c r="K988" s="33">
        <v>215.93</v>
      </c>
    </row>
    <row r="989" spans="1:11" ht="27.6" x14ac:dyDescent="0.3">
      <c r="A989" s="34" t="s">
        <v>105</v>
      </c>
      <c r="B989" s="34">
        <v>2021</v>
      </c>
      <c r="C989" s="34" t="s">
        <v>31</v>
      </c>
      <c r="D989" s="34" t="s">
        <v>97</v>
      </c>
      <c r="E989" s="34" t="s">
        <v>98</v>
      </c>
      <c r="F989" s="34" t="s">
        <v>99</v>
      </c>
      <c r="G989" s="34" t="s">
        <v>100</v>
      </c>
      <c r="H989" s="34" t="s">
        <v>101</v>
      </c>
      <c r="I989" s="34" t="s">
        <v>102</v>
      </c>
      <c r="J989" s="34">
        <v>173</v>
      </c>
      <c r="K989" s="34">
        <v>247.39</v>
      </c>
    </row>
    <row r="990" spans="1:11" ht="27.6" x14ac:dyDescent="0.3">
      <c r="A990" s="33" t="s">
        <v>103</v>
      </c>
      <c r="B990" s="33">
        <v>2021</v>
      </c>
      <c r="C990" s="33" t="s">
        <v>31</v>
      </c>
      <c r="D990" s="33" t="s">
        <v>97</v>
      </c>
      <c r="E990" s="33" t="s">
        <v>98</v>
      </c>
      <c r="F990" s="33" t="s">
        <v>99</v>
      </c>
      <c r="G990" s="33" t="s">
        <v>100</v>
      </c>
      <c r="H990" s="33" t="s">
        <v>101</v>
      </c>
      <c r="I990" s="33" t="s">
        <v>102</v>
      </c>
      <c r="J990" s="33">
        <v>167</v>
      </c>
      <c r="K990" s="33">
        <v>238.81</v>
      </c>
    </row>
    <row r="991" spans="1:11" ht="27.6" x14ac:dyDescent="0.3">
      <c r="A991" s="34" t="s">
        <v>96</v>
      </c>
      <c r="B991" s="34">
        <v>2021</v>
      </c>
      <c r="C991" s="34" t="s">
        <v>31</v>
      </c>
      <c r="D991" s="34" t="s">
        <v>97</v>
      </c>
      <c r="E991" s="34" t="s">
        <v>98</v>
      </c>
      <c r="F991" s="34" t="s">
        <v>99</v>
      </c>
      <c r="G991" s="34" t="s">
        <v>100</v>
      </c>
      <c r="H991" s="34" t="s">
        <v>101</v>
      </c>
      <c r="I991" s="34" t="s">
        <v>104</v>
      </c>
      <c r="J991" s="34">
        <v>179</v>
      </c>
      <c r="K991" s="34">
        <v>255.97</v>
      </c>
    </row>
    <row r="992" spans="1:11" ht="27.6" x14ac:dyDescent="0.3">
      <c r="A992" s="33" t="s">
        <v>96</v>
      </c>
      <c r="B992" s="33">
        <v>2021</v>
      </c>
      <c r="C992" s="33" t="s">
        <v>31</v>
      </c>
      <c r="D992" s="33" t="s">
        <v>97</v>
      </c>
      <c r="E992" s="33" t="s">
        <v>98</v>
      </c>
      <c r="F992" s="33" t="s">
        <v>99</v>
      </c>
      <c r="G992" s="33" t="s">
        <v>100</v>
      </c>
      <c r="H992" s="33" t="s">
        <v>101</v>
      </c>
      <c r="I992" s="33" t="s">
        <v>104</v>
      </c>
      <c r="J992" s="33">
        <v>782</v>
      </c>
      <c r="K992" s="33">
        <v>1118.26</v>
      </c>
    </row>
    <row r="993" spans="1:11" ht="27.6" x14ac:dyDescent="0.3">
      <c r="A993" s="34" t="s">
        <v>105</v>
      </c>
      <c r="B993" s="34">
        <v>2021</v>
      </c>
      <c r="C993" s="34" t="s">
        <v>34</v>
      </c>
      <c r="D993" s="34" t="s">
        <v>97</v>
      </c>
      <c r="E993" s="34" t="s">
        <v>98</v>
      </c>
      <c r="F993" s="34" t="s">
        <v>99</v>
      </c>
      <c r="G993" s="34" t="s">
        <v>100</v>
      </c>
      <c r="H993" s="34" t="s">
        <v>101</v>
      </c>
      <c r="I993" s="34" t="s">
        <v>102</v>
      </c>
      <c r="J993" s="34">
        <v>146</v>
      </c>
      <c r="K993" s="34">
        <v>526.24</v>
      </c>
    </row>
    <row r="994" spans="1:11" ht="27.6" x14ac:dyDescent="0.3">
      <c r="A994" s="33" t="s">
        <v>96</v>
      </c>
      <c r="B994" s="33">
        <v>2021</v>
      </c>
      <c r="C994" s="33" t="s">
        <v>34</v>
      </c>
      <c r="D994" s="33" t="s">
        <v>97</v>
      </c>
      <c r="E994" s="33" t="s">
        <v>98</v>
      </c>
      <c r="F994" s="33" t="s">
        <v>99</v>
      </c>
      <c r="G994" s="33" t="s">
        <v>100</v>
      </c>
      <c r="H994" s="33" t="s">
        <v>101</v>
      </c>
      <c r="I994" s="33" t="s">
        <v>102</v>
      </c>
      <c r="J994" s="33">
        <v>140</v>
      </c>
      <c r="K994" s="33">
        <v>526.24</v>
      </c>
    </row>
    <row r="995" spans="1:11" ht="27.6" x14ac:dyDescent="0.3">
      <c r="A995" s="34" t="s">
        <v>96</v>
      </c>
      <c r="B995" s="34">
        <v>2021</v>
      </c>
      <c r="C995" s="34" t="s">
        <v>34</v>
      </c>
      <c r="D995" s="34" t="s">
        <v>97</v>
      </c>
      <c r="E995" s="34" t="s">
        <v>98</v>
      </c>
      <c r="F995" s="34" t="s">
        <v>99</v>
      </c>
      <c r="G995" s="34" t="s">
        <v>100</v>
      </c>
      <c r="H995" s="34" t="s">
        <v>101</v>
      </c>
      <c r="I995" s="34" t="s">
        <v>102</v>
      </c>
      <c r="J995" s="34">
        <v>134</v>
      </c>
      <c r="K995" s="34">
        <v>526.24</v>
      </c>
    </row>
    <row r="996" spans="1:11" ht="27.6" x14ac:dyDescent="0.3">
      <c r="A996" s="33" t="s">
        <v>96</v>
      </c>
      <c r="B996" s="33">
        <v>2021</v>
      </c>
      <c r="C996" s="33" t="s">
        <v>34</v>
      </c>
      <c r="D996" s="33" t="s">
        <v>97</v>
      </c>
      <c r="E996" s="33" t="s">
        <v>98</v>
      </c>
      <c r="F996" s="33" t="s">
        <v>99</v>
      </c>
      <c r="G996" s="33" t="s">
        <v>100</v>
      </c>
      <c r="H996" s="33" t="s">
        <v>101</v>
      </c>
      <c r="I996" s="33" t="s">
        <v>104</v>
      </c>
      <c r="J996" s="33">
        <v>164</v>
      </c>
      <c r="K996" s="33">
        <v>234.52</v>
      </c>
    </row>
    <row r="997" spans="1:11" ht="27.6" x14ac:dyDescent="0.3">
      <c r="A997" s="34" t="s">
        <v>106</v>
      </c>
      <c r="B997" s="34">
        <v>2021</v>
      </c>
      <c r="C997" s="34" t="s">
        <v>34</v>
      </c>
      <c r="D997" s="34" t="s">
        <v>97</v>
      </c>
      <c r="E997" s="34" t="s">
        <v>98</v>
      </c>
      <c r="F997" s="34" t="s">
        <v>99</v>
      </c>
      <c r="G997" s="34" t="s">
        <v>100</v>
      </c>
      <c r="H997" s="34" t="s">
        <v>101</v>
      </c>
      <c r="I997" s="34" t="s">
        <v>104</v>
      </c>
      <c r="J997" s="34">
        <v>212</v>
      </c>
      <c r="K997" s="34">
        <v>303.16000000000003</v>
      </c>
    </row>
    <row r="998" spans="1:11" ht="27.6" x14ac:dyDescent="0.3">
      <c r="A998" s="33" t="s">
        <v>103</v>
      </c>
      <c r="B998" s="33">
        <v>2021</v>
      </c>
      <c r="C998" s="33" t="s">
        <v>34</v>
      </c>
      <c r="D998" s="33" t="s">
        <v>97</v>
      </c>
      <c r="E998" s="33" t="s">
        <v>98</v>
      </c>
      <c r="F998" s="33" t="s">
        <v>99</v>
      </c>
      <c r="G998" s="33" t="s">
        <v>100</v>
      </c>
      <c r="H998" s="33" t="s">
        <v>101</v>
      </c>
      <c r="I998" s="33" t="s">
        <v>104</v>
      </c>
      <c r="J998" s="33">
        <v>140</v>
      </c>
      <c r="K998" s="33">
        <v>200.2</v>
      </c>
    </row>
    <row r="999" spans="1:11" ht="27.6" x14ac:dyDescent="0.3">
      <c r="A999" s="34" t="s">
        <v>103</v>
      </c>
      <c r="B999" s="34">
        <v>2021</v>
      </c>
      <c r="C999" s="34" t="s">
        <v>34</v>
      </c>
      <c r="D999" s="34" t="s">
        <v>97</v>
      </c>
      <c r="E999" s="34" t="s">
        <v>98</v>
      </c>
      <c r="F999" s="34" t="s">
        <v>99</v>
      </c>
      <c r="G999" s="34" t="s">
        <v>100</v>
      </c>
      <c r="H999" s="34" t="s">
        <v>101</v>
      </c>
      <c r="I999" s="34" t="s">
        <v>104</v>
      </c>
      <c r="J999" s="34">
        <v>166</v>
      </c>
      <c r="K999" s="34">
        <v>237.38</v>
      </c>
    </row>
    <row r="1000" spans="1:11" ht="27.6" x14ac:dyDescent="0.3">
      <c r="A1000" s="33" t="s">
        <v>103</v>
      </c>
      <c r="B1000" s="33">
        <v>2021</v>
      </c>
      <c r="C1000" s="33" t="s">
        <v>34</v>
      </c>
      <c r="D1000" s="33" t="s">
        <v>97</v>
      </c>
      <c r="E1000" s="33" t="s">
        <v>98</v>
      </c>
      <c r="F1000" s="33" t="s">
        <v>99</v>
      </c>
      <c r="G1000" s="33" t="s">
        <v>100</v>
      </c>
      <c r="H1000" s="33" t="s">
        <v>101</v>
      </c>
      <c r="I1000" s="33" t="s">
        <v>104</v>
      </c>
      <c r="J1000" s="33">
        <v>214</v>
      </c>
      <c r="K1000" s="33">
        <v>306.02</v>
      </c>
    </row>
    <row r="1001" spans="1:11" ht="27.6" x14ac:dyDescent="0.3">
      <c r="A1001" s="34" t="s">
        <v>106</v>
      </c>
      <c r="B1001" s="34">
        <v>2021</v>
      </c>
      <c r="C1001" s="34" t="s">
        <v>34</v>
      </c>
      <c r="D1001" s="34" t="s">
        <v>97</v>
      </c>
      <c r="E1001" s="34" t="s">
        <v>98</v>
      </c>
      <c r="F1001" s="34" t="s">
        <v>99</v>
      </c>
      <c r="G1001" s="34" t="s">
        <v>100</v>
      </c>
      <c r="H1001" s="34" t="s">
        <v>101</v>
      </c>
      <c r="I1001" s="34" t="s">
        <v>104</v>
      </c>
      <c r="J1001" s="34">
        <v>142</v>
      </c>
      <c r="K1001" s="34">
        <v>203.06</v>
      </c>
    </row>
    <row r="1002" spans="1:11" ht="27.6" x14ac:dyDescent="0.3">
      <c r="A1002" s="33" t="s">
        <v>103</v>
      </c>
      <c r="B1002" s="33">
        <v>2021</v>
      </c>
      <c r="C1002" s="33" t="s">
        <v>34</v>
      </c>
      <c r="D1002" s="33" t="s">
        <v>97</v>
      </c>
      <c r="E1002" s="33" t="s">
        <v>98</v>
      </c>
      <c r="F1002" s="33" t="s">
        <v>99</v>
      </c>
      <c r="G1002" s="33" t="s">
        <v>100</v>
      </c>
      <c r="H1002" s="33" t="s">
        <v>101</v>
      </c>
      <c r="I1002" s="33" t="s">
        <v>104</v>
      </c>
      <c r="J1002" s="33">
        <v>144</v>
      </c>
      <c r="K1002" s="33">
        <v>526.24</v>
      </c>
    </row>
    <row r="1003" spans="1:11" ht="27.6" x14ac:dyDescent="0.3">
      <c r="A1003" s="34" t="s">
        <v>103</v>
      </c>
      <c r="B1003" s="34">
        <v>2021</v>
      </c>
      <c r="C1003" s="34" t="s">
        <v>34</v>
      </c>
      <c r="D1003" s="34" t="s">
        <v>97</v>
      </c>
      <c r="E1003" s="34" t="s">
        <v>98</v>
      </c>
      <c r="F1003" s="34" t="s">
        <v>99</v>
      </c>
      <c r="G1003" s="34" t="s">
        <v>100</v>
      </c>
      <c r="H1003" s="34" t="s">
        <v>101</v>
      </c>
      <c r="I1003" s="34" t="s">
        <v>104</v>
      </c>
      <c r="J1003" s="34">
        <v>138</v>
      </c>
      <c r="K1003" s="34">
        <v>526.24</v>
      </c>
    </row>
    <row r="1004" spans="1:11" ht="27.6" x14ac:dyDescent="0.3">
      <c r="A1004" s="33" t="s">
        <v>107</v>
      </c>
      <c r="B1004" s="33">
        <v>2021</v>
      </c>
      <c r="C1004" s="33" t="s">
        <v>34</v>
      </c>
      <c r="D1004" s="33" t="s">
        <v>97</v>
      </c>
      <c r="E1004" s="33" t="s">
        <v>98</v>
      </c>
      <c r="F1004" s="33" t="s">
        <v>99</v>
      </c>
      <c r="G1004" s="33" t="s">
        <v>100</v>
      </c>
      <c r="H1004" s="33" t="s">
        <v>101</v>
      </c>
      <c r="I1004" s="33" t="s">
        <v>104</v>
      </c>
      <c r="J1004" s="33">
        <v>132</v>
      </c>
      <c r="K1004" s="33">
        <v>526.24</v>
      </c>
    </row>
    <row r="1005" spans="1:11" ht="27.6" x14ac:dyDescent="0.3">
      <c r="A1005" s="34" t="s">
        <v>96</v>
      </c>
      <c r="B1005" s="34">
        <v>2021</v>
      </c>
      <c r="C1005" s="34" t="s">
        <v>34</v>
      </c>
      <c r="D1005" s="34" t="s">
        <v>97</v>
      </c>
      <c r="E1005" s="34" t="s">
        <v>98</v>
      </c>
      <c r="F1005" s="34" t="s">
        <v>99</v>
      </c>
      <c r="G1005" s="34" t="s">
        <v>100</v>
      </c>
      <c r="H1005" s="34" t="s">
        <v>101</v>
      </c>
      <c r="I1005" s="34" t="s">
        <v>104</v>
      </c>
      <c r="J1005" s="34">
        <v>688</v>
      </c>
      <c r="K1005" s="34">
        <v>983.84</v>
      </c>
    </row>
    <row r="1006" spans="1:11" ht="27.6" x14ac:dyDescent="0.3">
      <c r="A1006" s="33" t="s">
        <v>105</v>
      </c>
      <c r="B1006" s="33">
        <v>2021</v>
      </c>
      <c r="C1006" s="33" t="s">
        <v>34</v>
      </c>
      <c r="D1006" s="33" t="s">
        <v>97</v>
      </c>
      <c r="E1006" s="33" t="s">
        <v>98</v>
      </c>
      <c r="F1006" s="33" t="s">
        <v>99</v>
      </c>
      <c r="G1006" s="33" t="s">
        <v>100</v>
      </c>
      <c r="H1006" s="33" t="s">
        <v>101</v>
      </c>
      <c r="I1006" s="33" t="s">
        <v>104</v>
      </c>
      <c r="J1006" s="33">
        <v>775</v>
      </c>
      <c r="K1006" s="33">
        <v>1108.25</v>
      </c>
    </row>
    <row r="1007" spans="1:11" ht="27.6" x14ac:dyDescent="0.3">
      <c r="A1007" s="34" t="s">
        <v>103</v>
      </c>
      <c r="B1007" s="34">
        <v>2021</v>
      </c>
      <c r="C1007" s="34" t="s">
        <v>34</v>
      </c>
      <c r="D1007" s="34" t="s">
        <v>97</v>
      </c>
      <c r="E1007" s="34" t="s">
        <v>98</v>
      </c>
      <c r="F1007" s="34" t="s">
        <v>99</v>
      </c>
      <c r="G1007" s="34" t="s">
        <v>100</v>
      </c>
      <c r="H1007" s="34" t="s">
        <v>101</v>
      </c>
      <c r="I1007" s="34" t="s">
        <v>104</v>
      </c>
      <c r="J1007" s="34">
        <v>141</v>
      </c>
      <c r="K1007" s="34">
        <v>201.63</v>
      </c>
    </row>
    <row r="1008" spans="1:11" ht="27.6" x14ac:dyDescent="0.3">
      <c r="A1008" s="33" t="s">
        <v>106</v>
      </c>
      <c r="B1008" s="33">
        <v>2021</v>
      </c>
      <c r="C1008" s="33" t="s">
        <v>34</v>
      </c>
      <c r="D1008" s="33" t="s">
        <v>97</v>
      </c>
      <c r="E1008" s="33" t="s">
        <v>98</v>
      </c>
      <c r="F1008" s="33" t="s">
        <v>99</v>
      </c>
      <c r="G1008" s="33" t="s">
        <v>100</v>
      </c>
      <c r="H1008" s="33" t="s">
        <v>101</v>
      </c>
      <c r="I1008" s="33" t="s">
        <v>104</v>
      </c>
      <c r="J1008" s="33">
        <v>135</v>
      </c>
      <c r="K1008" s="33">
        <v>193.05</v>
      </c>
    </row>
    <row r="1009" spans="1:11" ht="27.6" x14ac:dyDescent="0.3">
      <c r="A1009" s="34" t="s">
        <v>105</v>
      </c>
      <c r="B1009" s="34">
        <v>2021</v>
      </c>
      <c r="C1009" s="34" t="s">
        <v>34</v>
      </c>
      <c r="D1009" s="34" t="s">
        <v>97</v>
      </c>
      <c r="E1009" s="34" t="s">
        <v>98</v>
      </c>
      <c r="F1009" s="34" t="s">
        <v>99</v>
      </c>
      <c r="G1009" s="34" t="s">
        <v>100</v>
      </c>
      <c r="H1009" s="34" t="s">
        <v>101</v>
      </c>
      <c r="I1009" s="34" t="s">
        <v>104</v>
      </c>
      <c r="J1009" s="34">
        <v>165</v>
      </c>
      <c r="K1009" s="34">
        <v>235.95</v>
      </c>
    </row>
    <row r="1010" spans="1:11" ht="27.6" x14ac:dyDescent="0.3">
      <c r="A1010" s="33" t="s">
        <v>103</v>
      </c>
      <c r="B1010" s="33">
        <v>2021</v>
      </c>
      <c r="C1010" s="33" t="s">
        <v>34</v>
      </c>
      <c r="D1010" s="33" t="s">
        <v>97</v>
      </c>
      <c r="E1010" s="33" t="s">
        <v>98</v>
      </c>
      <c r="F1010" s="33" t="s">
        <v>99</v>
      </c>
      <c r="G1010" s="33" t="s">
        <v>100</v>
      </c>
      <c r="H1010" s="33" t="s">
        <v>101</v>
      </c>
      <c r="I1010" s="33" t="s">
        <v>104</v>
      </c>
      <c r="J1010" s="33">
        <v>761</v>
      </c>
      <c r="K1010" s="33">
        <v>526.24</v>
      </c>
    </row>
    <row r="1011" spans="1:11" ht="27.6" x14ac:dyDescent="0.3">
      <c r="A1011" s="34" t="s">
        <v>96</v>
      </c>
      <c r="B1011" s="34">
        <v>2021</v>
      </c>
      <c r="C1011" s="34" t="s">
        <v>34</v>
      </c>
      <c r="D1011" s="34" t="s">
        <v>97</v>
      </c>
      <c r="E1011" s="34" t="s">
        <v>98</v>
      </c>
      <c r="F1011" s="34" t="s">
        <v>99</v>
      </c>
      <c r="G1011" s="34" t="s">
        <v>100</v>
      </c>
      <c r="H1011" s="34" t="s">
        <v>101</v>
      </c>
      <c r="I1011" s="34" t="s">
        <v>104</v>
      </c>
      <c r="J1011" s="34">
        <v>814</v>
      </c>
      <c r="K1011" s="34">
        <v>526.24</v>
      </c>
    </row>
    <row r="1012" spans="1:11" ht="27.6" x14ac:dyDescent="0.3">
      <c r="A1012" s="33" t="s">
        <v>106</v>
      </c>
      <c r="B1012" s="33">
        <v>2021</v>
      </c>
      <c r="C1012" s="33" t="s">
        <v>34</v>
      </c>
      <c r="D1012" s="33" t="s">
        <v>97</v>
      </c>
      <c r="E1012" s="33" t="s">
        <v>98</v>
      </c>
      <c r="F1012" s="33" t="s">
        <v>99</v>
      </c>
      <c r="G1012" s="33" t="s">
        <v>100</v>
      </c>
      <c r="H1012" s="33" t="s">
        <v>101</v>
      </c>
      <c r="I1012" s="33" t="s">
        <v>104</v>
      </c>
      <c r="J1012" s="33">
        <v>169</v>
      </c>
      <c r="K1012" s="33">
        <v>241.67</v>
      </c>
    </row>
    <row r="1013" spans="1:11" ht="27.6" x14ac:dyDescent="0.3">
      <c r="A1013" s="34" t="s">
        <v>107</v>
      </c>
      <c r="B1013" s="34">
        <v>2021</v>
      </c>
      <c r="C1013" s="34" t="s">
        <v>34</v>
      </c>
      <c r="D1013" s="34" t="s">
        <v>97</v>
      </c>
      <c r="E1013" s="34" t="s">
        <v>98</v>
      </c>
      <c r="F1013" s="34" t="s">
        <v>99</v>
      </c>
      <c r="G1013" s="34" t="s">
        <v>100</v>
      </c>
      <c r="H1013" s="34" t="s">
        <v>101</v>
      </c>
      <c r="I1013" s="34" t="s">
        <v>104</v>
      </c>
      <c r="J1013" s="34">
        <v>211</v>
      </c>
      <c r="K1013" s="34">
        <v>301.73</v>
      </c>
    </row>
    <row r="1014" spans="1:11" ht="27.6" x14ac:dyDescent="0.3">
      <c r="A1014" s="33" t="s">
        <v>103</v>
      </c>
      <c r="B1014" s="33">
        <v>2021</v>
      </c>
      <c r="C1014" s="33" t="s">
        <v>34</v>
      </c>
      <c r="D1014" s="33" t="s">
        <v>97</v>
      </c>
      <c r="E1014" s="33" t="s">
        <v>98</v>
      </c>
      <c r="F1014" s="33" t="s">
        <v>99</v>
      </c>
      <c r="G1014" s="33" t="s">
        <v>100</v>
      </c>
      <c r="H1014" s="33" t="s">
        <v>101</v>
      </c>
      <c r="I1014" s="33" t="s">
        <v>104</v>
      </c>
      <c r="J1014" s="33">
        <v>139</v>
      </c>
      <c r="K1014" s="33">
        <v>198.77</v>
      </c>
    </row>
    <row r="1015" spans="1:11" ht="27.6" x14ac:dyDescent="0.3">
      <c r="A1015" s="34" t="s">
        <v>96</v>
      </c>
      <c r="B1015" s="34">
        <v>2021</v>
      </c>
      <c r="C1015" s="34" t="s">
        <v>34</v>
      </c>
      <c r="D1015" s="34" t="s">
        <v>97</v>
      </c>
      <c r="E1015" s="34" t="s">
        <v>98</v>
      </c>
      <c r="F1015" s="34" t="s">
        <v>99</v>
      </c>
      <c r="G1015" s="34" t="s">
        <v>100</v>
      </c>
      <c r="H1015" s="34" t="s">
        <v>101</v>
      </c>
      <c r="I1015" s="34" t="s">
        <v>102</v>
      </c>
      <c r="J1015" s="34">
        <v>143</v>
      </c>
      <c r="K1015" s="34">
        <v>204.49</v>
      </c>
    </row>
    <row r="1016" spans="1:11" ht="27.6" x14ac:dyDescent="0.3">
      <c r="A1016" s="33" t="s">
        <v>103</v>
      </c>
      <c r="B1016" s="33">
        <v>2021</v>
      </c>
      <c r="C1016" s="33" t="s">
        <v>34</v>
      </c>
      <c r="D1016" s="33" t="s">
        <v>97</v>
      </c>
      <c r="E1016" s="33" t="s">
        <v>98</v>
      </c>
      <c r="F1016" s="33" t="s">
        <v>99</v>
      </c>
      <c r="G1016" s="33" t="s">
        <v>100</v>
      </c>
      <c r="H1016" s="33" t="s">
        <v>101</v>
      </c>
      <c r="I1016" s="33" t="s">
        <v>102</v>
      </c>
      <c r="J1016" s="33">
        <v>137</v>
      </c>
      <c r="K1016" s="33">
        <v>195.91</v>
      </c>
    </row>
    <row r="1017" spans="1:11" ht="27.6" x14ac:dyDescent="0.3">
      <c r="A1017" s="34" t="s">
        <v>106</v>
      </c>
      <c r="B1017" s="34">
        <v>2021</v>
      </c>
      <c r="C1017" s="34" t="s">
        <v>34</v>
      </c>
      <c r="D1017" s="34" t="s">
        <v>97</v>
      </c>
      <c r="E1017" s="34" t="s">
        <v>98</v>
      </c>
      <c r="F1017" s="34" t="s">
        <v>99</v>
      </c>
      <c r="G1017" s="34" t="s">
        <v>100</v>
      </c>
      <c r="H1017" s="34" t="s">
        <v>101</v>
      </c>
      <c r="I1017" s="34" t="s">
        <v>102</v>
      </c>
      <c r="J1017" s="34">
        <v>131</v>
      </c>
      <c r="K1017" s="34">
        <v>187.33</v>
      </c>
    </row>
    <row r="1018" spans="1:11" ht="27.6" x14ac:dyDescent="0.3">
      <c r="A1018" s="33" t="s">
        <v>103</v>
      </c>
      <c r="B1018" s="33">
        <v>2021</v>
      </c>
      <c r="C1018" s="33" t="s">
        <v>34</v>
      </c>
      <c r="D1018" s="33" t="s">
        <v>97</v>
      </c>
      <c r="E1018" s="33" t="s">
        <v>98</v>
      </c>
      <c r="F1018" s="33" t="s">
        <v>99</v>
      </c>
      <c r="G1018" s="33" t="s">
        <v>100</v>
      </c>
      <c r="H1018" s="33" t="s">
        <v>101</v>
      </c>
      <c r="I1018" s="33" t="s">
        <v>104</v>
      </c>
      <c r="J1018" s="33">
        <v>167</v>
      </c>
      <c r="K1018" s="33">
        <v>238.81</v>
      </c>
    </row>
    <row r="1019" spans="1:11" ht="27.6" x14ac:dyDescent="0.3">
      <c r="A1019" s="34" t="s">
        <v>103</v>
      </c>
      <c r="B1019" s="34">
        <v>2021</v>
      </c>
      <c r="C1019" s="34" t="s">
        <v>34</v>
      </c>
      <c r="D1019" s="34" t="s">
        <v>97</v>
      </c>
      <c r="E1019" s="34" t="s">
        <v>98</v>
      </c>
      <c r="F1019" s="34" t="s">
        <v>99</v>
      </c>
      <c r="G1019" s="34" t="s">
        <v>100</v>
      </c>
      <c r="H1019" s="34" t="s">
        <v>101</v>
      </c>
      <c r="I1019" s="34" t="s">
        <v>104</v>
      </c>
      <c r="J1019" s="34">
        <v>215</v>
      </c>
      <c r="K1019" s="34">
        <v>307.45</v>
      </c>
    </row>
    <row r="1020" spans="1:11" ht="27.6" x14ac:dyDescent="0.3">
      <c r="A1020" s="33" t="s">
        <v>96</v>
      </c>
      <c r="B1020" s="33">
        <v>2021</v>
      </c>
      <c r="C1020" s="33" t="s">
        <v>34</v>
      </c>
      <c r="D1020" s="33" t="s">
        <v>97</v>
      </c>
      <c r="E1020" s="33" t="s">
        <v>98</v>
      </c>
      <c r="F1020" s="33" t="s">
        <v>99</v>
      </c>
      <c r="G1020" s="33" t="s">
        <v>100</v>
      </c>
      <c r="H1020" s="33" t="s">
        <v>101</v>
      </c>
      <c r="I1020" s="33" t="s">
        <v>104</v>
      </c>
      <c r="J1020" s="33">
        <v>784</v>
      </c>
      <c r="K1020" s="33">
        <v>1121.1199999999999</v>
      </c>
    </row>
    <row r="1021" spans="1:11" ht="27.6" x14ac:dyDescent="0.3">
      <c r="A1021" s="34" t="s">
        <v>103</v>
      </c>
      <c r="B1021" s="34">
        <v>2021</v>
      </c>
      <c r="C1021" s="34" t="s">
        <v>40</v>
      </c>
      <c r="D1021" s="34" t="s">
        <v>97</v>
      </c>
      <c r="E1021" s="34" t="s">
        <v>98</v>
      </c>
      <c r="F1021" s="34" t="s">
        <v>99</v>
      </c>
      <c r="G1021" s="34" t="s">
        <v>100</v>
      </c>
      <c r="H1021" s="34" t="s">
        <v>101</v>
      </c>
      <c r="I1021" s="34" t="s">
        <v>104</v>
      </c>
      <c r="J1021" s="34">
        <v>134</v>
      </c>
      <c r="K1021" s="34">
        <v>182.24</v>
      </c>
    </row>
    <row r="1022" spans="1:11" ht="27.6" x14ac:dyDescent="0.3">
      <c r="A1022" s="33" t="s">
        <v>96</v>
      </c>
      <c r="B1022" s="33">
        <v>2021</v>
      </c>
      <c r="C1022" s="33" t="s">
        <v>40</v>
      </c>
      <c r="D1022" s="33" t="s">
        <v>97</v>
      </c>
      <c r="E1022" s="33" t="s">
        <v>98</v>
      </c>
      <c r="F1022" s="33" t="s">
        <v>99</v>
      </c>
      <c r="G1022" s="33" t="s">
        <v>100</v>
      </c>
      <c r="H1022" s="33" t="s">
        <v>101</v>
      </c>
      <c r="I1022" s="33" t="s">
        <v>104</v>
      </c>
      <c r="J1022" s="33">
        <v>182</v>
      </c>
      <c r="K1022" s="33">
        <v>260.26</v>
      </c>
    </row>
    <row r="1023" spans="1:11" ht="27.6" x14ac:dyDescent="0.3">
      <c r="A1023" s="34" t="s">
        <v>96</v>
      </c>
      <c r="B1023" s="34">
        <v>2021</v>
      </c>
      <c r="C1023" s="34" t="s">
        <v>40</v>
      </c>
      <c r="D1023" s="34" t="s">
        <v>97</v>
      </c>
      <c r="E1023" s="34" t="s">
        <v>98</v>
      </c>
      <c r="F1023" s="34" t="s">
        <v>99</v>
      </c>
      <c r="G1023" s="34" t="s">
        <v>100</v>
      </c>
      <c r="H1023" s="34" t="s">
        <v>101</v>
      </c>
      <c r="I1023" s="34" t="s">
        <v>104</v>
      </c>
      <c r="J1023" s="34">
        <v>136</v>
      </c>
      <c r="K1023" s="34">
        <v>194.48</v>
      </c>
    </row>
    <row r="1024" spans="1:11" ht="27.6" x14ac:dyDescent="0.3">
      <c r="A1024" s="33" t="s">
        <v>96</v>
      </c>
      <c r="B1024" s="33">
        <v>2021</v>
      </c>
      <c r="C1024" s="33" t="s">
        <v>40</v>
      </c>
      <c r="D1024" s="33" t="s">
        <v>97</v>
      </c>
      <c r="E1024" s="33" t="s">
        <v>98</v>
      </c>
      <c r="F1024" s="33" t="s">
        <v>99</v>
      </c>
      <c r="G1024" s="33" t="s">
        <v>100</v>
      </c>
      <c r="H1024" s="33" t="s">
        <v>101</v>
      </c>
      <c r="I1024" s="33" t="s">
        <v>104</v>
      </c>
      <c r="J1024" s="33">
        <v>694</v>
      </c>
      <c r="K1024" s="33">
        <v>992.42</v>
      </c>
    </row>
    <row r="1025" spans="1:11" ht="27.6" x14ac:dyDescent="0.3">
      <c r="A1025" s="34" t="s">
        <v>107</v>
      </c>
      <c r="B1025" s="34">
        <v>2021</v>
      </c>
      <c r="C1025" s="34" t="s">
        <v>40</v>
      </c>
      <c r="D1025" s="34" t="s">
        <v>97</v>
      </c>
      <c r="E1025" s="34" t="s">
        <v>98</v>
      </c>
      <c r="F1025" s="34" t="s">
        <v>99</v>
      </c>
      <c r="G1025" s="34" t="s">
        <v>100</v>
      </c>
      <c r="H1025" s="34" t="s">
        <v>101</v>
      </c>
      <c r="I1025" s="34" t="s">
        <v>104</v>
      </c>
      <c r="J1025" s="34">
        <v>727</v>
      </c>
      <c r="K1025" s="34">
        <v>1039.6099999999999</v>
      </c>
    </row>
    <row r="1026" spans="1:11" ht="27.6" x14ac:dyDescent="0.3">
      <c r="A1026" s="33" t="s">
        <v>103</v>
      </c>
      <c r="B1026" s="33">
        <v>2021</v>
      </c>
      <c r="C1026" s="33" t="s">
        <v>40</v>
      </c>
      <c r="D1026" s="33" t="s">
        <v>97</v>
      </c>
      <c r="E1026" s="33" t="s">
        <v>98</v>
      </c>
      <c r="F1026" s="33" t="s">
        <v>99</v>
      </c>
      <c r="G1026" s="33" t="s">
        <v>100</v>
      </c>
      <c r="H1026" s="33" t="s">
        <v>101</v>
      </c>
      <c r="I1026" s="33" t="s">
        <v>104</v>
      </c>
      <c r="J1026" s="33">
        <v>135</v>
      </c>
      <c r="K1026" s="33">
        <v>193.05</v>
      </c>
    </row>
    <row r="1027" spans="1:11" ht="27.6" x14ac:dyDescent="0.3">
      <c r="A1027" s="34" t="s">
        <v>107</v>
      </c>
      <c r="B1027" s="34">
        <v>2021</v>
      </c>
      <c r="C1027" s="34" t="s">
        <v>40</v>
      </c>
      <c r="D1027" s="34" t="s">
        <v>97</v>
      </c>
      <c r="E1027" s="34" t="s">
        <v>98</v>
      </c>
      <c r="F1027" s="34" t="s">
        <v>99</v>
      </c>
      <c r="G1027" s="34" t="s">
        <v>100</v>
      </c>
      <c r="H1027" s="34" t="s">
        <v>101</v>
      </c>
      <c r="I1027" s="34" t="s">
        <v>104</v>
      </c>
      <c r="J1027" s="34">
        <v>766</v>
      </c>
      <c r="K1027" s="34">
        <v>526.24</v>
      </c>
    </row>
    <row r="1028" spans="1:11" ht="27.6" x14ac:dyDescent="0.3">
      <c r="A1028" s="33" t="s">
        <v>96</v>
      </c>
      <c r="B1028" s="33">
        <v>2021</v>
      </c>
      <c r="C1028" s="33" t="s">
        <v>40</v>
      </c>
      <c r="D1028" s="33" t="s">
        <v>97</v>
      </c>
      <c r="E1028" s="33" t="s">
        <v>98</v>
      </c>
      <c r="F1028" s="33" t="s">
        <v>99</v>
      </c>
      <c r="G1028" s="33" t="s">
        <v>100</v>
      </c>
      <c r="H1028" s="33" t="s">
        <v>101</v>
      </c>
      <c r="I1028" s="33" t="s">
        <v>104</v>
      </c>
      <c r="J1028" s="33">
        <v>133</v>
      </c>
      <c r="K1028" s="33">
        <v>190.19</v>
      </c>
    </row>
    <row r="1029" spans="1:11" ht="27.6" x14ac:dyDescent="0.3">
      <c r="A1029" s="34" t="s">
        <v>96</v>
      </c>
      <c r="B1029" s="34">
        <v>2021</v>
      </c>
      <c r="C1029" s="34" t="s">
        <v>40</v>
      </c>
      <c r="D1029" s="34" t="s">
        <v>97</v>
      </c>
      <c r="E1029" s="34" t="s">
        <v>98</v>
      </c>
      <c r="F1029" s="34" t="s">
        <v>99</v>
      </c>
      <c r="G1029" s="34" t="s">
        <v>100</v>
      </c>
      <c r="H1029" s="34" t="s">
        <v>101</v>
      </c>
      <c r="I1029" s="34" t="s">
        <v>104</v>
      </c>
      <c r="J1029" s="34">
        <v>181</v>
      </c>
      <c r="K1029" s="34">
        <v>258.83</v>
      </c>
    </row>
    <row r="1030" spans="1:11" ht="27.6" x14ac:dyDescent="0.3">
      <c r="A1030" s="33" t="s">
        <v>103</v>
      </c>
      <c r="B1030" s="33">
        <v>2021</v>
      </c>
      <c r="C1030" s="33" t="s">
        <v>40</v>
      </c>
      <c r="D1030" s="33" t="s">
        <v>97</v>
      </c>
      <c r="E1030" s="33" t="s">
        <v>98</v>
      </c>
      <c r="F1030" s="33" t="s">
        <v>99</v>
      </c>
      <c r="G1030" s="33" t="s">
        <v>100</v>
      </c>
      <c r="H1030" s="33" t="s">
        <v>101</v>
      </c>
      <c r="I1030" s="33" t="s">
        <v>104</v>
      </c>
      <c r="J1030" s="33">
        <v>137</v>
      </c>
      <c r="K1030" s="33">
        <v>195.91</v>
      </c>
    </row>
    <row r="1031" spans="1:11" ht="27.6" x14ac:dyDescent="0.3">
      <c r="A1031" s="34" t="s">
        <v>96</v>
      </c>
      <c r="B1031" s="34">
        <v>2021</v>
      </c>
      <c r="C1031" s="34" t="s">
        <v>40</v>
      </c>
      <c r="D1031" s="34" t="s">
        <v>97</v>
      </c>
      <c r="E1031" s="34" t="s">
        <v>98</v>
      </c>
      <c r="F1031" s="34" t="s">
        <v>99</v>
      </c>
      <c r="G1031" s="34" t="s">
        <v>100</v>
      </c>
      <c r="H1031" s="34" t="s">
        <v>101</v>
      </c>
      <c r="I1031" s="34" t="s">
        <v>104</v>
      </c>
      <c r="J1031" s="34">
        <v>179</v>
      </c>
      <c r="K1031" s="34">
        <v>255.97</v>
      </c>
    </row>
    <row r="1032" spans="1:11" ht="27.6" x14ac:dyDescent="0.3">
      <c r="A1032" s="33" t="s">
        <v>103</v>
      </c>
      <c r="B1032" s="33">
        <v>2021</v>
      </c>
      <c r="C1032" s="33" t="s">
        <v>39</v>
      </c>
      <c r="D1032" s="33" t="s">
        <v>97</v>
      </c>
      <c r="E1032" s="33" t="s">
        <v>98</v>
      </c>
      <c r="F1032" s="33" t="s">
        <v>99</v>
      </c>
      <c r="G1032" s="33" t="s">
        <v>100</v>
      </c>
      <c r="H1032" s="33" t="s">
        <v>101</v>
      </c>
      <c r="I1032" s="33" t="s">
        <v>104</v>
      </c>
      <c r="J1032" s="33">
        <v>140</v>
      </c>
      <c r="K1032" s="33">
        <v>190.4</v>
      </c>
    </row>
    <row r="1033" spans="1:11" ht="27.6" x14ac:dyDescent="0.3">
      <c r="A1033" s="34" t="s">
        <v>105</v>
      </c>
      <c r="B1033" s="34">
        <v>2021</v>
      </c>
      <c r="C1033" s="34" t="s">
        <v>39</v>
      </c>
      <c r="D1033" s="34" t="s">
        <v>97</v>
      </c>
      <c r="E1033" s="34" t="s">
        <v>98</v>
      </c>
      <c r="F1033" s="34" t="s">
        <v>99</v>
      </c>
      <c r="G1033" s="34" t="s">
        <v>100</v>
      </c>
      <c r="H1033" s="34" t="s">
        <v>101</v>
      </c>
      <c r="I1033" s="34" t="s">
        <v>104</v>
      </c>
      <c r="J1033" s="34">
        <v>188</v>
      </c>
      <c r="K1033" s="34">
        <v>268.83999999999997</v>
      </c>
    </row>
    <row r="1034" spans="1:11" ht="27.6" x14ac:dyDescent="0.3">
      <c r="A1034" s="33" t="s">
        <v>103</v>
      </c>
      <c r="B1034" s="33">
        <v>2021</v>
      </c>
      <c r="C1034" s="33" t="s">
        <v>39</v>
      </c>
      <c r="D1034" s="33" t="s">
        <v>97</v>
      </c>
      <c r="E1034" s="33" t="s">
        <v>98</v>
      </c>
      <c r="F1034" s="33" t="s">
        <v>99</v>
      </c>
      <c r="G1034" s="33" t="s">
        <v>100</v>
      </c>
      <c r="H1034" s="33" t="s">
        <v>101</v>
      </c>
      <c r="I1034" s="33" t="s">
        <v>104</v>
      </c>
      <c r="J1034" s="33">
        <v>142</v>
      </c>
      <c r="K1034" s="33">
        <v>203.06</v>
      </c>
    </row>
    <row r="1035" spans="1:11" ht="27.6" x14ac:dyDescent="0.3">
      <c r="A1035" s="34" t="s">
        <v>105</v>
      </c>
      <c r="B1035" s="34">
        <v>2021</v>
      </c>
      <c r="C1035" s="34" t="s">
        <v>39</v>
      </c>
      <c r="D1035" s="34" t="s">
        <v>97</v>
      </c>
      <c r="E1035" s="34" t="s">
        <v>98</v>
      </c>
      <c r="F1035" s="34" t="s">
        <v>99</v>
      </c>
      <c r="G1035" s="34" t="s">
        <v>100</v>
      </c>
      <c r="H1035" s="34" t="s">
        <v>101</v>
      </c>
      <c r="I1035" s="34" t="s">
        <v>104</v>
      </c>
      <c r="J1035" s="34">
        <v>184</v>
      </c>
      <c r="K1035" s="34">
        <v>263.12</v>
      </c>
    </row>
    <row r="1036" spans="1:11" ht="27.6" x14ac:dyDescent="0.3">
      <c r="A1036" s="33" t="s">
        <v>103</v>
      </c>
      <c r="B1036" s="33">
        <v>2021</v>
      </c>
      <c r="C1036" s="33" t="s">
        <v>39</v>
      </c>
      <c r="D1036" s="33" t="s">
        <v>97</v>
      </c>
      <c r="E1036" s="33" t="s">
        <v>98</v>
      </c>
      <c r="F1036" s="33" t="s">
        <v>99</v>
      </c>
      <c r="G1036" s="33" t="s">
        <v>100</v>
      </c>
      <c r="H1036" s="33" t="s">
        <v>101</v>
      </c>
      <c r="I1036" s="33" t="s">
        <v>102</v>
      </c>
      <c r="J1036" s="33">
        <v>312</v>
      </c>
      <c r="K1036" s="33">
        <v>526.24</v>
      </c>
    </row>
    <row r="1037" spans="1:11" ht="27.6" x14ac:dyDescent="0.3">
      <c r="A1037" s="34" t="s">
        <v>107</v>
      </c>
      <c r="B1037" s="34">
        <v>2021</v>
      </c>
      <c r="C1037" s="34" t="s">
        <v>39</v>
      </c>
      <c r="D1037" s="34" t="s">
        <v>97</v>
      </c>
      <c r="E1037" s="34" t="s">
        <v>98</v>
      </c>
      <c r="F1037" s="34" t="s">
        <v>99</v>
      </c>
      <c r="G1037" s="34" t="s">
        <v>100</v>
      </c>
      <c r="H1037" s="34" t="s">
        <v>101</v>
      </c>
      <c r="I1037" s="34" t="s">
        <v>104</v>
      </c>
      <c r="J1037" s="34">
        <v>693</v>
      </c>
      <c r="K1037" s="34">
        <v>990.99</v>
      </c>
    </row>
    <row r="1038" spans="1:11" ht="27.6" x14ac:dyDescent="0.3">
      <c r="A1038" s="33" t="s">
        <v>105</v>
      </c>
      <c r="B1038" s="33">
        <v>2021</v>
      </c>
      <c r="C1038" s="33" t="s">
        <v>39</v>
      </c>
      <c r="D1038" s="33" t="s">
        <v>97</v>
      </c>
      <c r="E1038" s="33" t="s">
        <v>98</v>
      </c>
      <c r="F1038" s="33" t="s">
        <v>99</v>
      </c>
      <c r="G1038" s="33" t="s">
        <v>100</v>
      </c>
      <c r="H1038" s="33" t="s">
        <v>101</v>
      </c>
      <c r="I1038" s="33" t="s">
        <v>104</v>
      </c>
      <c r="J1038" s="33">
        <v>726</v>
      </c>
      <c r="K1038" s="33">
        <v>1038.18</v>
      </c>
    </row>
    <row r="1039" spans="1:11" ht="27.6" x14ac:dyDescent="0.3">
      <c r="A1039" s="34" t="s">
        <v>105</v>
      </c>
      <c r="B1039" s="34">
        <v>2021</v>
      </c>
      <c r="C1039" s="34" t="s">
        <v>39</v>
      </c>
      <c r="D1039" s="34" t="s">
        <v>97</v>
      </c>
      <c r="E1039" s="34" t="s">
        <v>98</v>
      </c>
      <c r="F1039" s="34" t="s">
        <v>99</v>
      </c>
      <c r="G1039" s="34" t="s">
        <v>100</v>
      </c>
      <c r="H1039" s="34" t="s">
        <v>101</v>
      </c>
      <c r="I1039" s="34" t="s">
        <v>104</v>
      </c>
      <c r="J1039" s="34">
        <v>141</v>
      </c>
      <c r="K1039" s="34">
        <v>201.63</v>
      </c>
    </row>
    <row r="1040" spans="1:11" ht="27.6" x14ac:dyDescent="0.3">
      <c r="A1040" s="33" t="s">
        <v>103</v>
      </c>
      <c r="B1040" s="33">
        <v>2021</v>
      </c>
      <c r="C1040" s="33" t="s">
        <v>39</v>
      </c>
      <c r="D1040" s="33" t="s">
        <v>97</v>
      </c>
      <c r="E1040" s="33" t="s">
        <v>98</v>
      </c>
      <c r="F1040" s="33" t="s">
        <v>99</v>
      </c>
      <c r="G1040" s="33" t="s">
        <v>100</v>
      </c>
      <c r="H1040" s="33" t="s">
        <v>101</v>
      </c>
      <c r="I1040" s="33" t="s">
        <v>104</v>
      </c>
      <c r="J1040" s="33">
        <v>765</v>
      </c>
      <c r="K1040" s="33">
        <v>526.24</v>
      </c>
    </row>
    <row r="1041" spans="1:11" ht="27.6" x14ac:dyDescent="0.3">
      <c r="A1041" s="34" t="s">
        <v>103</v>
      </c>
      <c r="B1041" s="34">
        <v>2021</v>
      </c>
      <c r="C1041" s="34" t="s">
        <v>39</v>
      </c>
      <c r="D1041" s="34" t="s">
        <v>97</v>
      </c>
      <c r="E1041" s="34" t="s">
        <v>98</v>
      </c>
      <c r="F1041" s="34" t="s">
        <v>99</v>
      </c>
      <c r="G1041" s="34" t="s">
        <v>100</v>
      </c>
      <c r="H1041" s="34" t="s">
        <v>101</v>
      </c>
      <c r="I1041" s="34" t="s">
        <v>104</v>
      </c>
      <c r="J1041" s="34">
        <v>139</v>
      </c>
      <c r="K1041" s="34">
        <v>198.77</v>
      </c>
    </row>
    <row r="1042" spans="1:11" ht="27.6" x14ac:dyDescent="0.3">
      <c r="A1042" s="33" t="s">
        <v>103</v>
      </c>
      <c r="B1042" s="33">
        <v>2021</v>
      </c>
      <c r="C1042" s="33" t="s">
        <v>39</v>
      </c>
      <c r="D1042" s="33" t="s">
        <v>97</v>
      </c>
      <c r="E1042" s="33" t="s">
        <v>98</v>
      </c>
      <c r="F1042" s="33" t="s">
        <v>99</v>
      </c>
      <c r="G1042" s="33" t="s">
        <v>100</v>
      </c>
      <c r="H1042" s="33" t="s">
        <v>101</v>
      </c>
      <c r="I1042" s="33" t="s">
        <v>104</v>
      </c>
      <c r="J1042" s="33">
        <v>187</v>
      </c>
      <c r="K1042" s="33">
        <v>267.41000000000003</v>
      </c>
    </row>
    <row r="1043" spans="1:11" ht="27.6" x14ac:dyDescent="0.3">
      <c r="A1043" s="34" t="s">
        <v>103</v>
      </c>
      <c r="B1043" s="34">
        <v>2021</v>
      </c>
      <c r="C1043" s="34" t="s">
        <v>39</v>
      </c>
      <c r="D1043" s="34" t="s">
        <v>97</v>
      </c>
      <c r="E1043" s="34" t="s">
        <v>98</v>
      </c>
      <c r="F1043" s="34" t="s">
        <v>99</v>
      </c>
      <c r="G1043" s="34" t="s">
        <v>100</v>
      </c>
      <c r="H1043" s="34" t="s">
        <v>101</v>
      </c>
      <c r="I1043" s="34" t="s">
        <v>102</v>
      </c>
      <c r="J1043" s="34">
        <v>311</v>
      </c>
      <c r="K1043" s="34">
        <v>444.73</v>
      </c>
    </row>
    <row r="1044" spans="1:11" ht="27.6" x14ac:dyDescent="0.3">
      <c r="A1044" s="33" t="s">
        <v>106</v>
      </c>
      <c r="B1044" s="33">
        <v>2021</v>
      </c>
      <c r="C1044" s="33" t="s">
        <v>39</v>
      </c>
      <c r="D1044" s="33" t="s">
        <v>97</v>
      </c>
      <c r="E1044" s="33" t="s">
        <v>98</v>
      </c>
      <c r="F1044" s="33" t="s">
        <v>99</v>
      </c>
      <c r="G1044" s="33" t="s">
        <v>100</v>
      </c>
      <c r="H1044" s="33" t="s">
        <v>101</v>
      </c>
      <c r="I1044" s="33" t="s">
        <v>104</v>
      </c>
      <c r="J1044" s="33">
        <v>185</v>
      </c>
      <c r="K1044" s="33">
        <v>264.55</v>
      </c>
    </row>
    <row r="1045" spans="1:11" ht="27.6" x14ac:dyDescent="0.3">
      <c r="A1045" s="34" t="s">
        <v>96</v>
      </c>
      <c r="B1045" s="34">
        <v>2021</v>
      </c>
      <c r="C1045" s="34" t="s">
        <v>38</v>
      </c>
      <c r="D1045" s="34" t="s">
        <v>97</v>
      </c>
      <c r="E1045" s="34" t="s">
        <v>98</v>
      </c>
      <c r="F1045" s="34" t="s">
        <v>99</v>
      </c>
      <c r="G1045" s="34" t="s">
        <v>100</v>
      </c>
      <c r="H1045" s="34" t="s">
        <v>101</v>
      </c>
      <c r="I1045" s="34" t="s">
        <v>102</v>
      </c>
      <c r="J1045" s="34">
        <v>326</v>
      </c>
      <c r="K1045" s="34">
        <v>466.18</v>
      </c>
    </row>
    <row r="1046" spans="1:11" ht="27.6" x14ac:dyDescent="0.3">
      <c r="A1046" s="33" t="s">
        <v>105</v>
      </c>
      <c r="B1046" s="33">
        <v>2021</v>
      </c>
      <c r="C1046" s="33" t="s">
        <v>38</v>
      </c>
      <c r="D1046" s="33" t="s">
        <v>97</v>
      </c>
      <c r="E1046" s="33" t="s">
        <v>98</v>
      </c>
      <c r="F1046" s="33" t="s">
        <v>99</v>
      </c>
      <c r="G1046" s="33" t="s">
        <v>100</v>
      </c>
      <c r="H1046" s="33" t="s">
        <v>101</v>
      </c>
      <c r="I1046" s="33" t="s">
        <v>102</v>
      </c>
      <c r="J1046" s="33">
        <v>320</v>
      </c>
      <c r="K1046" s="33">
        <v>457.6</v>
      </c>
    </row>
    <row r="1047" spans="1:11" ht="27.6" x14ac:dyDescent="0.3">
      <c r="A1047" s="34" t="s">
        <v>96</v>
      </c>
      <c r="B1047" s="34">
        <v>2021</v>
      </c>
      <c r="C1047" s="34" t="s">
        <v>38</v>
      </c>
      <c r="D1047" s="34" t="s">
        <v>97</v>
      </c>
      <c r="E1047" s="34" t="s">
        <v>98</v>
      </c>
      <c r="F1047" s="34" t="s">
        <v>99</v>
      </c>
      <c r="G1047" s="34" t="s">
        <v>100</v>
      </c>
      <c r="H1047" s="34" t="s">
        <v>101</v>
      </c>
      <c r="I1047" s="34" t="s">
        <v>102</v>
      </c>
      <c r="J1047" s="34">
        <v>314</v>
      </c>
      <c r="K1047" s="34">
        <v>449.02</v>
      </c>
    </row>
    <row r="1048" spans="1:11" ht="27.6" x14ac:dyDescent="0.3">
      <c r="A1048" s="33" t="s">
        <v>105</v>
      </c>
      <c r="B1048" s="33">
        <v>2021</v>
      </c>
      <c r="C1048" s="33" t="s">
        <v>38</v>
      </c>
      <c r="D1048" s="33" t="s">
        <v>97</v>
      </c>
      <c r="E1048" s="33" t="s">
        <v>98</v>
      </c>
      <c r="F1048" s="33" t="s">
        <v>99</v>
      </c>
      <c r="G1048" s="33" t="s">
        <v>100</v>
      </c>
      <c r="H1048" s="33" t="s">
        <v>101</v>
      </c>
      <c r="I1048" s="33" t="s">
        <v>104</v>
      </c>
      <c r="J1048" s="33">
        <v>146</v>
      </c>
      <c r="K1048" s="33">
        <v>198.56</v>
      </c>
    </row>
    <row r="1049" spans="1:11" ht="27.6" x14ac:dyDescent="0.3">
      <c r="A1049" s="34" t="s">
        <v>96</v>
      </c>
      <c r="B1049" s="34">
        <v>2021</v>
      </c>
      <c r="C1049" s="34" t="s">
        <v>38</v>
      </c>
      <c r="D1049" s="34" t="s">
        <v>97</v>
      </c>
      <c r="E1049" s="34" t="s">
        <v>98</v>
      </c>
      <c r="F1049" s="34" t="s">
        <v>99</v>
      </c>
      <c r="G1049" s="34" t="s">
        <v>100</v>
      </c>
      <c r="H1049" s="34" t="s">
        <v>101</v>
      </c>
      <c r="I1049" s="34" t="s">
        <v>104</v>
      </c>
      <c r="J1049" s="34">
        <v>194</v>
      </c>
      <c r="K1049" s="34">
        <v>277.42</v>
      </c>
    </row>
    <row r="1050" spans="1:11" ht="27.6" x14ac:dyDescent="0.3">
      <c r="A1050" s="33" t="s">
        <v>96</v>
      </c>
      <c r="B1050" s="33">
        <v>2021</v>
      </c>
      <c r="C1050" s="33" t="s">
        <v>38</v>
      </c>
      <c r="D1050" s="33" t="s">
        <v>97</v>
      </c>
      <c r="E1050" s="33" t="s">
        <v>98</v>
      </c>
      <c r="F1050" s="33" t="s">
        <v>99</v>
      </c>
      <c r="G1050" s="33" t="s">
        <v>100</v>
      </c>
      <c r="H1050" s="33" t="s">
        <v>101</v>
      </c>
      <c r="I1050" s="33" t="s">
        <v>104</v>
      </c>
      <c r="J1050" s="33">
        <v>190</v>
      </c>
      <c r="K1050" s="33">
        <v>271.7</v>
      </c>
    </row>
    <row r="1051" spans="1:11" ht="27.6" x14ac:dyDescent="0.3">
      <c r="A1051" s="34" t="s">
        <v>96</v>
      </c>
      <c r="B1051" s="34">
        <v>2021</v>
      </c>
      <c r="C1051" s="34" t="s">
        <v>38</v>
      </c>
      <c r="D1051" s="34" t="s">
        <v>97</v>
      </c>
      <c r="E1051" s="34" t="s">
        <v>98</v>
      </c>
      <c r="F1051" s="34" t="s">
        <v>99</v>
      </c>
      <c r="G1051" s="34" t="s">
        <v>100</v>
      </c>
      <c r="H1051" s="34" t="s">
        <v>101</v>
      </c>
      <c r="I1051" s="34" t="s">
        <v>104</v>
      </c>
      <c r="J1051" s="34">
        <v>364</v>
      </c>
      <c r="K1051" s="34">
        <v>520.52</v>
      </c>
    </row>
    <row r="1052" spans="1:11" ht="27.6" x14ac:dyDescent="0.3">
      <c r="A1052" s="33" t="s">
        <v>96</v>
      </c>
      <c r="B1052" s="33">
        <v>2021</v>
      </c>
      <c r="C1052" s="33" t="s">
        <v>38</v>
      </c>
      <c r="D1052" s="33" t="s">
        <v>97</v>
      </c>
      <c r="E1052" s="33" t="s">
        <v>98</v>
      </c>
      <c r="F1052" s="33" t="s">
        <v>99</v>
      </c>
      <c r="G1052" s="33" t="s">
        <v>100</v>
      </c>
      <c r="H1052" s="33" t="s">
        <v>101</v>
      </c>
      <c r="I1052" s="33" t="s">
        <v>102</v>
      </c>
      <c r="J1052" s="33">
        <v>324</v>
      </c>
      <c r="K1052" s="33">
        <v>526.24</v>
      </c>
    </row>
    <row r="1053" spans="1:11" ht="27.6" x14ac:dyDescent="0.3">
      <c r="A1053" s="34" t="s">
        <v>96</v>
      </c>
      <c r="B1053" s="34">
        <v>2021</v>
      </c>
      <c r="C1053" s="34" t="s">
        <v>38</v>
      </c>
      <c r="D1053" s="34" t="s">
        <v>97</v>
      </c>
      <c r="E1053" s="34" t="s">
        <v>98</v>
      </c>
      <c r="F1053" s="34" t="s">
        <v>99</v>
      </c>
      <c r="G1053" s="34" t="s">
        <v>100</v>
      </c>
      <c r="H1053" s="34" t="s">
        <v>101</v>
      </c>
      <c r="I1053" s="34" t="s">
        <v>102</v>
      </c>
      <c r="J1053" s="34">
        <v>318</v>
      </c>
      <c r="K1053" s="34">
        <v>526.24</v>
      </c>
    </row>
    <row r="1054" spans="1:11" ht="27.6" x14ac:dyDescent="0.3">
      <c r="A1054" s="33" t="s">
        <v>103</v>
      </c>
      <c r="B1054" s="33">
        <v>2021</v>
      </c>
      <c r="C1054" s="33" t="s">
        <v>38</v>
      </c>
      <c r="D1054" s="33" t="s">
        <v>97</v>
      </c>
      <c r="E1054" s="33" t="s">
        <v>98</v>
      </c>
      <c r="F1054" s="33" t="s">
        <v>99</v>
      </c>
      <c r="G1054" s="33" t="s">
        <v>100</v>
      </c>
      <c r="H1054" s="33" t="s">
        <v>101</v>
      </c>
      <c r="I1054" s="33" t="s">
        <v>104</v>
      </c>
      <c r="J1054" s="33">
        <v>692</v>
      </c>
      <c r="K1054" s="33">
        <v>989.56</v>
      </c>
    </row>
    <row r="1055" spans="1:11" ht="27.6" x14ac:dyDescent="0.3">
      <c r="A1055" s="34" t="s">
        <v>105</v>
      </c>
      <c r="B1055" s="34">
        <v>2021</v>
      </c>
      <c r="C1055" s="34" t="s">
        <v>38</v>
      </c>
      <c r="D1055" s="34" t="s">
        <v>97</v>
      </c>
      <c r="E1055" s="34" t="s">
        <v>98</v>
      </c>
      <c r="F1055" s="34" t="s">
        <v>99</v>
      </c>
      <c r="G1055" s="34" t="s">
        <v>100</v>
      </c>
      <c r="H1055" s="34" t="s">
        <v>101</v>
      </c>
      <c r="I1055" s="34" t="s">
        <v>104</v>
      </c>
      <c r="J1055" s="34">
        <v>725</v>
      </c>
      <c r="K1055" s="34">
        <v>1036.75</v>
      </c>
    </row>
    <row r="1056" spans="1:11" ht="27.6" x14ac:dyDescent="0.3">
      <c r="A1056" s="33" t="s">
        <v>103</v>
      </c>
      <c r="B1056" s="33">
        <v>2021</v>
      </c>
      <c r="C1056" s="33" t="s">
        <v>38</v>
      </c>
      <c r="D1056" s="33" t="s">
        <v>97</v>
      </c>
      <c r="E1056" s="33" t="s">
        <v>98</v>
      </c>
      <c r="F1056" s="33" t="s">
        <v>99</v>
      </c>
      <c r="G1056" s="33" t="s">
        <v>100</v>
      </c>
      <c r="H1056" s="33" t="s">
        <v>101</v>
      </c>
      <c r="I1056" s="33" t="s">
        <v>104</v>
      </c>
      <c r="J1056" s="33">
        <v>778</v>
      </c>
      <c r="K1056" s="33">
        <v>1112.54</v>
      </c>
    </row>
    <row r="1057" spans="1:11" ht="27.6" x14ac:dyDescent="0.3">
      <c r="A1057" s="34" t="s">
        <v>96</v>
      </c>
      <c r="B1057" s="34">
        <v>2021</v>
      </c>
      <c r="C1057" s="34" t="s">
        <v>38</v>
      </c>
      <c r="D1057" s="34" t="s">
        <v>97</v>
      </c>
      <c r="E1057" s="34" t="s">
        <v>98</v>
      </c>
      <c r="F1057" s="34" t="s">
        <v>99</v>
      </c>
      <c r="G1057" s="34" t="s">
        <v>100</v>
      </c>
      <c r="H1057" s="34" t="s">
        <v>101</v>
      </c>
      <c r="I1057" s="34" t="s">
        <v>102</v>
      </c>
      <c r="J1057" s="34">
        <v>327</v>
      </c>
      <c r="K1057" s="34">
        <v>467.61</v>
      </c>
    </row>
    <row r="1058" spans="1:11" ht="27.6" x14ac:dyDescent="0.3">
      <c r="A1058" s="33" t="s">
        <v>105</v>
      </c>
      <c r="B1058" s="33">
        <v>2021</v>
      </c>
      <c r="C1058" s="33" t="s">
        <v>38</v>
      </c>
      <c r="D1058" s="33" t="s">
        <v>97</v>
      </c>
      <c r="E1058" s="33" t="s">
        <v>98</v>
      </c>
      <c r="F1058" s="33" t="s">
        <v>99</v>
      </c>
      <c r="G1058" s="33" t="s">
        <v>100</v>
      </c>
      <c r="H1058" s="33" t="s">
        <v>101</v>
      </c>
      <c r="I1058" s="33" t="s">
        <v>102</v>
      </c>
      <c r="J1058" s="33">
        <v>321</v>
      </c>
      <c r="K1058" s="33">
        <v>459.03</v>
      </c>
    </row>
    <row r="1059" spans="1:11" ht="27.6" x14ac:dyDescent="0.3">
      <c r="A1059" s="34" t="s">
        <v>96</v>
      </c>
      <c r="B1059" s="34">
        <v>2021</v>
      </c>
      <c r="C1059" s="34" t="s">
        <v>38</v>
      </c>
      <c r="D1059" s="34" t="s">
        <v>97</v>
      </c>
      <c r="E1059" s="34" t="s">
        <v>98</v>
      </c>
      <c r="F1059" s="34" t="s">
        <v>99</v>
      </c>
      <c r="G1059" s="34" t="s">
        <v>100</v>
      </c>
      <c r="H1059" s="34" t="s">
        <v>101</v>
      </c>
      <c r="I1059" s="34" t="s">
        <v>102</v>
      </c>
      <c r="J1059" s="34">
        <v>315</v>
      </c>
      <c r="K1059" s="34">
        <v>450.45</v>
      </c>
    </row>
    <row r="1060" spans="1:11" ht="27.6" x14ac:dyDescent="0.3">
      <c r="A1060" s="33" t="s">
        <v>103</v>
      </c>
      <c r="B1060" s="33">
        <v>2021</v>
      </c>
      <c r="C1060" s="33" t="s">
        <v>38</v>
      </c>
      <c r="D1060" s="33" t="s">
        <v>97</v>
      </c>
      <c r="E1060" s="33" t="s">
        <v>98</v>
      </c>
      <c r="F1060" s="33" t="s">
        <v>99</v>
      </c>
      <c r="G1060" s="33" t="s">
        <v>100</v>
      </c>
      <c r="H1060" s="33" t="s">
        <v>101</v>
      </c>
      <c r="I1060" s="33" t="s">
        <v>104</v>
      </c>
      <c r="J1060" s="33">
        <v>147</v>
      </c>
      <c r="K1060" s="33">
        <v>210.21</v>
      </c>
    </row>
    <row r="1061" spans="1:11" ht="27.6" x14ac:dyDescent="0.3">
      <c r="A1061" s="34" t="s">
        <v>96</v>
      </c>
      <c r="B1061" s="34">
        <v>2021</v>
      </c>
      <c r="C1061" s="34" t="s">
        <v>38</v>
      </c>
      <c r="D1061" s="34" t="s">
        <v>97</v>
      </c>
      <c r="E1061" s="34" t="s">
        <v>98</v>
      </c>
      <c r="F1061" s="34" t="s">
        <v>99</v>
      </c>
      <c r="G1061" s="34" t="s">
        <v>100</v>
      </c>
      <c r="H1061" s="34" t="s">
        <v>101</v>
      </c>
      <c r="I1061" s="34" t="s">
        <v>104</v>
      </c>
      <c r="J1061" s="34">
        <v>145</v>
      </c>
      <c r="K1061" s="34">
        <v>207.35</v>
      </c>
    </row>
    <row r="1062" spans="1:11" ht="27.6" x14ac:dyDescent="0.3">
      <c r="A1062" s="33" t="s">
        <v>96</v>
      </c>
      <c r="B1062" s="33">
        <v>2021</v>
      </c>
      <c r="C1062" s="33" t="s">
        <v>38</v>
      </c>
      <c r="D1062" s="33" t="s">
        <v>97</v>
      </c>
      <c r="E1062" s="33" t="s">
        <v>98</v>
      </c>
      <c r="F1062" s="33" t="s">
        <v>99</v>
      </c>
      <c r="G1062" s="33" t="s">
        <v>100</v>
      </c>
      <c r="H1062" s="33" t="s">
        <v>101</v>
      </c>
      <c r="I1062" s="33" t="s">
        <v>104</v>
      </c>
      <c r="J1062" s="33">
        <v>193</v>
      </c>
      <c r="K1062" s="33">
        <v>275.99</v>
      </c>
    </row>
    <row r="1063" spans="1:11" ht="27.6" x14ac:dyDescent="0.3">
      <c r="A1063" s="34" t="s">
        <v>105</v>
      </c>
      <c r="B1063" s="34">
        <v>2021</v>
      </c>
      <c r="C1063" s="34" t="s">
        <v>38</v>
      </c>
      <c r="D1063" s="34" t="s">
        <v>97</v>
      </c>
      <c r="E1063" s="34" t="s">
        <v>98</v>
      </c>
      <c r="F1063" s="34" t="s">
        <v>99</v>
      </c>
      <c r="G1063" s="34" t="s">
        <v>100</v>
      </c>
      <c r="H1063" s="34" t="s">
        <v>101</v>
      </c>
      <c r="I1063" s="34" t="s">
        <v>102</v>
      </c>
      <c r="J1063" s="34">
        <v>323</v>
      </c>
      <c r="K1063" s="34">
        <v>461.89</v>
      </c>
    </row>
    <row r="1064" spans="1:11" ht="27.6" x14ac:dyDescent="0.3">
      <c r="A1064" s="33" t="s">
        <v>96</v>
      </c>
      <c r="B1064" s="33">
        <v>2021</v>
      </c>
      <c r="C1064" s="33" t="s">
        <v>38</v>
      </c>
      <c r="D1064" s="33" t="s">
        <v>97</v>
      </c>
      <c r="E1064" s="33" t="s">
        <v>98</v>
      </c>
      <c r="F1064" s="33" t="s">
        <v>99</v>
      </c>
      <c r="G1064" s="33" t="s">
        <v>100</v>
      </c>
      <c r="H1064" s="33" t="s">
        <v>101</v>
      </c>
      <c r="I1064" s="33" t="s">
        <v>102</v>
      </c>
      <c r="J1064" s="33">
        <v>317</v>
      </c>
      <c r="K1064" s="33">
        <v>453.31</v>
      </c>
    </row>
    <row r="1065" spans="1:11" ht="27.6" x14ac:dyDescent="0.3">
      <c r="A1065" s="34" t="s">
        <v>105</v>
      </c>
      <c r="B1065" s="34">
        <v>2021</v>
      </c>
      <c r="C1065" s="34" t="s">
        <v>38</v>
      </c>
      <c r="D1065" s="34" t="s">
        <v>97</v>
      </c>
      <c r="E1065" s="34" t="s">
        <v>98</v>
      </c>
      <c r="F1065" s="34" t="s">
        <v>99</v>
      </c>
      <c r="G1065" s="34" t="s">
        <v>100</v>
      </c>
      <c r="H1065" s="34" t="s">
        <v>101</v>
      </c>
      <c r="I1065" s="34" t="s">
        <v>104</v>
      </c>
      <c r="J1065" s="34">
        <v>143</v>
      </c>
      <c r="K1065" s="34">
        <v>204.49</v>
      </c>
    </row>
    <row r="1066" spans="1:11" ht="27.6" x14ac:dyDescent="0.3">
      <c r="A1066" s="33" t="s">
        <v>96</v>
      </c>
      <c r="B1066" s="33">
        <v>2021</v>
      </c>
      <c r="C1066" s="33" t="s">
        <v>38</v>
      </c>
      <c r="D1066" s="33" t="s">
        <v>97</v>
      </c>
      <c r="E1066" s="33" t="s">
        <v>98</v>
      </c>
      <c r="F1066" s="33" t="s">
        <v>99</v>
      </c>
      <c r="G1066" s="33" t="s">
        <v>100</v>
      </c>
      <c r="H1066" s="33" t="s">
        <v>101</v>
      </c>
      <c r="I1066" s="33" t="s">
        <v>104</v>
      </c>
      <c r="J1066" s="33">
        <v>191</v>
      </c>
      <c r="K1066" s="33">
        <v>273.13</v>
      </c>
    </row>
    <row r="1067" spans="1:11" ht="27.6" x14ac:dyDescent="0.3">
      <c r="A1067" s="34" t="s">
        <v>105</v>
      </c>
      <c r="B1067" s="34">
        <v>2021</v>
      </c>
      <c r="C1067" s="34" t="s">
        <v>38</v>
      </c>
      <c r="D1067" s="34" t="s">
        <v>97</v>
      </c>
      <c r="E1067" s="34" t="s">
        <v>98</v>
      </c>
      <c r="F1067" s="34" t="s">
        <v>99</v>
      </c>
      <c r="G1067" s="34" t="s">
        <v>100</v>
      </c>
      <c r="H1067" s="34" t="s">
        <v>101</v>
      </c>
      <c r="I1067" s="34" t="s">
        <v>104</v>
      </c>
      <c r="J1067" s="34">
        <v>787</v>
      </c>
      <c r="K1067" s="34">
        <v>1125.4100000000001</v>
      </c>
    </row>
    <row r="1068" spans="1:11" ht="27.6" x14ac:dyDescent="0.3">
      <c r="A1068" s="33" t="s">
        <v>103</v>
      </c>
      <c r="B1068" s="33">
        <v>2021</v>
      </c>
      <c r="C1068" s="33" t="s">
        <v>33</v>
      </c>
      <c r="D1068" s="33" t="s">
        <v>109</v>
      </c>
      <c r="E1068" s="33" t="s">
        <v>98</v>
      </c>
      <c r="F1068" s="33" t="s">
        <v>99</v>
      </c>
      <c r="G1068" s="33" t="s">
        <v>100</v>
      </c>
      <c r="H1068" s="33" t="s">
        <v>101</v>
      </c>
      <c r="I1068" s="33" t="s">
        <v>102</v>
      </c>
      <c r="J1068" s="33">
        <v>266</v>
      </c>
      <c r="K1068" s="33">
        <v>380.38</v>
      </c>
    </row>
    <row r="1069" spans="1:11" ht="27.6" x14ac:dyDescent="0.3">
      <c r="A1069" s="34" t="s">
        <v>103</v>
      </c>
      <c r="B1069" s="34">
        <v>2021</v>
      </c>
      <c r="C1069" s="34" t="s">
        <v>33</v>
      </c>
      <c r="D1069" s="34" t="s">
        <v>109</v>
      </c>
      <c r="E1069" s="34" t="s">
        <v>98</v>
      </c>
      <c r="F1069" s="34" t="s">
        <v>99</v>
      </c>
      <c r="G1069" s="34" t="s">
        <v>100</v>
      </c>
      <c r="H1069" s="34" t="s">
        <v>101</v>
      </c>
      <c r="I1069" s="34" t="s">
        <v>102</v>
      </c>
      <c r="J1069" s="34">
        <v>314</v>
      </c>
      <c r="K1069" s="34">
        <v>449.02</v>
      </c>
    </row>
    <row r="1070" spans="1:11" ht="27.6" x14ac:dyDescent="0.3">
      <c r="A1070" s="33" t="s">
        <v>96</v>
      </c>
      <c r="B1070" s="33">
        <v>2021</v>
      </c>
      <c r="C1070" s="33" t="s">
        <v>33</v>
      </c>
      <c r="D1070" s="33" t="s">
        <v>109</v>
      </c>
      <c r="E1070" s="33" t="s">
        <v>98</v>
      </c>
      <c r="F1070" s="33" t="s">
        <v>99</v>
      </c>
      <c r="G1070" s="33" t="s">
        <v>100</v>
      </c>
      <c r="H1070" s="33" t="s">
        <v>101</v>
      </c>
      <c r="I1070" s="33" t="s">
        <v>102</v>
      </c>
      <c r="J1070" s="33">
        <v>236</v>
      </c>
      <c r="K1070" s="33">
        <v>337.48</v>
      </c>
    </row>
    <row r="1071" spans="1:11" ht="27.6" x14ac:dyDescent="0.3">
      <c r="A1071" s="34" t="s">
        <v>103</v>
      </c>
      <c r="B1071" s="34">
        <v>2021</v>
      </c>
      <c r="C1071" s="34" t="s">
        <v>33</v>
      </c>
      <c r="D1071" s="34" t="s">
        <v>109</v>
      </c>
      <c r="E1071" s="34" t="s">
        <v>98</v>
      </c>
      <c r="F1071" s="34" t="s">
        <v>99</v>
      </c>
      <c r="G1071" s="34" t="s">
        <v>100</v>
      </c>
      <c r="H1071" s="34" t="s">
        <v>101</v>
      </c>
      <c r="I1071" s="34" t="s">
        <v>102</v>
      </c>
      <c r="J1071" s="34">
        <v>310</v>
      </c>
      <c r="K1071" s="34">
        <v>526.24</v>
      </c>
    </row>
    <row r="1072" spans="1:11" ht="27.6" x14ac:dyDescent="0.3">
      <c r="A1072" s="33" t="s">
        <v>105</v>
      </c>
      <c r="B1072" s="33">
        <v>2021</v>
      </c>
      <c r="C1072" s="33" t="s">
        <v>33</v>
      </c>
      <c r="D1072" s="33" t="s">
        <v>109</v>
      </c>
      <c r="E1072" s="33" t="s">
        <v>98</v>
      </c>
      <c r="F1072" s="33" t="s">
        <v>99</v>
      </c>
      <c r="G1072" s="33" t="s">
        <v>100</v>
      </c>
      <c r="H1072" s="33" t="s">
        <v>101</v>
      </c>
      <c r="I1072" s="33" t="s">
        <v>102</v>
      </c>
      <c r="J1072" s="33">
        <v>238</v>
      </c>
      <c r="K1072" s="33">
        <v>526.24</v>
      </c>
    </row>
    <row r="1073" spans="1:11" ht="27.6" x14ac:dyDescent="0.3">
      <c r="A1073" s="34" t="s">
        <v>96</v>
      </c>
      <c r="B1073" s="34">
        <v>2021</v>
      </c>
      <c r="C1073" s="34" t="s">
        <v>33</v>
      </c>
      <c r="D1073" s="34" t="s">
        <v>109</v>
      </c>
      <c r="E1073" s="34" t="s">
        <v>98</v>
      </c>
      <c r="F1073" s="34" t="s">
        <v>99</v>
      </c>
      <c r="G1073" s="34" t="s">
        <v>100</v>
      </c>
      <c r="H1073" s="34" t="s">
        <v>101</v>
      </c>
      <c r="I1073" s="34" t="s">
        <v>102</v>
      </c>
      <c r="J1073" s="34">
        <v>1000</v>
      </c>
      <c r="K1073" s="34">
        <v>1430</v>
      </c>
    </row>
    <row r="1074" spans="1:11" ht="27.6" x14ac:dyDescent="0.3">
      <c r="A1074" s="33" t="s">
        <v>106</v>
      </c>
      <c r="B1074" s="33">
        <v>2021</v>
      </c>
      <c r="C1074" s="33" t="s">
        <v>33</v>
      </c>
      <c r="D1074" s="33" t="s">
        <v>109</v>
      </c>
      <c r="E1074" s="33" t="s">
        <v>98</v>
      </c>
      <c r="F1074" s="33" t="s">
        <v>99</v>
      </c>
      <c r="G1074" s="33" t="s">
        <v>100</v>
      </c>
      <c r="H1074" s="33" t="s">
        <v>101</v>
      </c>
      <c r="I1074" s="33" t="s">
        <v>102</v>
      </c>
      <c r="J1074" s="33">
        <v>1033</v>
      </c>
      <c r="K1074" s="33">
        <v>1477.19</v>
      </c>
    </row>
    <row r="1075" spans="1:11" ht="27.6" x14ac:dyDescent="0.3">
      <c r="A1075" s="34" t="s">
        <v>105</v>
      </c>
      <c r="B1075" s="34">
        <v>2021</v>
      </c>
      <c r="C1075" s="34" t="s">
        <v>33</v>
      </c>
      <c r="D1075" s="34" t="s">
        <v>109</v>
      </c>
      <c r="E1075" s="34" t="s">
        <v>98</v>
      </c>
      <c r="F1075" s="34" t="s">
        <v>99</v>
      </c>
      <c r="G1075" s="34" t="s">
        <v>100</v>
      </c>
      <c r="H1075" s="34" t="s">
        <v>101</v>
      </c>
      <c r="I1075" s="34" t="s">
        <v>102</v>
      </c>
      <c r="J1075" s="34">
        <v>240</v>
      </c>
      <c r="K1075" s="34">
        <v>343.2</v>
      </c>
    </row>
    <row r="1076" spans="1:11" ht="27.6" x14ac:dyDescent="0.3">
      <c r="A1076" s="33" t="s">
        <v>105</v>
      </c>
      <c r="B1076" s="33">
        <v>2021</v>
      </c>
      <c r="C1076" s="33" t="s">
        <v>33</v>
      </c>
      <c r="D1076" s="33" t="s">
        <v>109</v>
      </c>
      <c r="E1076" s="33" t="s">
        <v>98</v>
      </c>
      <c r="F1076" s="33" t="s">
        <v>99</v>
      </c>
      <c r="G1076" s="33" t="s">
        <v>100</v>
      </c>
      <c r="H1076" s="33" t="s">
        <v>101</v>
      </c>
      <c r="I1076" s="33" t="s">
        <v>102</v>
      </c>
      <c r="J1076" s="33">
        <v>267</v>
      </c>
      <c r="K1076" s="33">
        <v>381.81</v>
      </c>
    </row>
    <row r="1077" spans="1:11" ht="27.6" x14ac:dyDescent="0.3">
      <c r="A1077" s="34" t="s">
        <v>96</v>
      </c>
      <c r="B1077" s="34">
        <v>2021</v>
      </c>
      <c r="C1077" s="34" t="s">
        <v>33</v>
      </c>
      <c r="D1077" s="34" t="s">
        <v>109</v>
      </c>
      <c r="E1077" s="34" t="s">
        <v>98</v>
      </c>
      <c r="F1077" s="34" t="s">
        <v>99</v>
      </c>
      <c r="G1077" s="34" t="s">
        <v>100</v>
      </c>
      <c r="H1077" s="34" t="s">
        <v>101</v>
      </c>
      <c r="I1077" s="34" t="s">
        <v>102</v>
      </c>
      <c r="J1077" s="34">
        <v>237</v>
      </c>
      <c r="K1077" s="34">
        <v>338.91</v>
      </c>
    </row>
    <row r="1078" spans="1:11" ht="27.6" x14ac:dyDescent="0.3">
      <c r="A1078" s="33" t="s">
        <v>105</v>
      </c>
      <c r="B1078" s="33">
        <v>2021</v>
      </c>
      <c r="C1078" s="33" t="s">
        <v>33</v>
      </c>
      <c r="D1078" s="33" t="s">
        <v>109</v>
      </c>
      <c r="E1078" s="33" t="s">
        <v>98</v>
      </c>
      <c r="F1078" s="33" t="s">
        <v>99</v>
      </c>
      <c r="G1078" s="33" t="s">
        <v>100</v>
      </c>
      <c r="H1078" s="33" t="s">
        <v>101</v>
      </c>
      <c r="I1078" s="33" t="s">
        <v>102</v>
      </c>
      <c r="J1078" s="33">
        <v>781</v>
      </c>
      <c r="K1078" s="33">
        <v>1116.83</v>
      </c>
    </row>
    <row r="1079" spans="1:11" ht="27.6" x14ac:dyDescent="0.3">
      <c r="A1079" s="34" t="s">
        <v>96</v>
      </c>
      <c r="B1079" s="34">
        <v>2021</v>
      </c>
      <c r="C1079" s="34" t="s">
        <v>33</v>
      </c>
      <c r="D1079" s="34" t="s">
        <v>109</v>
      </c>
      <c r="E1079" s="34" t="s">
        <v>98</v>
      </c>
      <c r="F1079" s="34" t="s">
        <v>99</v>
      </c>
      <c r="G1079" s="34" t="s">
        <v>100</v>
      </c>
      <c r="H1079" s="34" t="s">
        <v>101</v>
      </c>
      <c r="I1079" s="34" t="s">
        <v>102</v>
      </c>
      <c r="J1079" s="34">
        <v>814</v>
      </c>
      <c r="K1079" s="34">
        <v>1164.02</v>
      </c>
    </row>
    <row r="1080" spans="1:11" ht="27.6" x14ac:dyDescent="0.3">
      <c r="A1080" s="33" t="s">
        <v>96</v>
      </c>
      <c r="B1080" s="33">
        <v>2021</v>
      </c>
      <c r="C1080" s="33" t="s">
        <v>33</v>
      </c>
      <c r="D1080" s="33" t="s">
        <v>109</v>
      </c>
      <c r="E1080" s="33" t="s">
        <v>98</v>
      </c>
      <c r="F1080" s="33" t="s">
        <v>99</v>
      </c>
      <c r="G1080" s="33" t="s">
        <v>100</v>
      </c>
      <c r="H1080" s="33" t="s">
        <v>101</v>
      </c>
      <c r="I1080" s="33" t="s">
        <v>102</v>
      </c>
      <c r="J1080" s="33">
        <v>263</v>
      </c>
      <c r="K1080" s="33">
        <v>376.09</v>
      </c>
    </row>
    <row r="1081" spans="1:11" ht="27.6" x14ac:dyDescent="0.3">
      <c r="A1081" s="34" t="s">
        <v>96</v>
      </c>
      <c r="B1081" s="34">
        <v>2021</v>
      </c>
      <c r="C1081" s="34" t="s">
        <v>33</v>
      </c>
      <c r="D1081" s="34" t="s">
        <v>109</v>
      </c>
      <c r="E1081" s="34" t="s">
        <v>98</v>
      </c>
      <c r="F1081" s="34" t="s">
        <v>99</v>
      </c>
      <c r="G1081" s="34" t="s">
        <v>100</v>
      </c>
      <c r="H1081" s="34" t="s">
        <v>101</v>
      </c>
      <c r="I1081" s="34" t="s">
        <v>102</v>
      </c>
      <c r="J1081" s="34">
        <v>311</v>
      </c>
      <c r="K1081" s="34">
        <v>444.73</v>
      </c>
    </row>
    <row r="1082" spans="1:11" ht="27.6" x14ac:dyDescent="0.3">
      <c r="A1082" s="33" t="s">
        <v>103</v>
      </c>
      <c r="B1082" s="33">
        <v>2021</v>
      </c>
      <c r="C1082" s="33" t="s">
        <v>33</v>
      </c>
      <c r="D1082" s="33" t="s">
        <v>109</v>
      </c>
      <c r="E1082" s="33" t="s">
        <v>98</v>
      </c>
      <c r="F1082" s="33" t="s">
        <v>99</v>
      </c>
      <c r="G1082" s="33" t="s">
        <v>100</v>
      </c>
      <c r="H1082" s="33" t="s">
        <v>101</v>
      </c>
      <c r="I1082" s="33" t="s">
        <v>102</v>
      </c>
      <c r="J1082" s="33">
        <v>239</v>
      </c>
      <c r="K1082" s="33">
        <v>341.77</v>
      </c>
    </row>
    <row r="1083" spans="1:11" ht="27.6" x14ac:dyDescent="0.3">
      <c r="A1083" s="34" t="s">
        <v>96</v>
      </c>
      <c r="B1083" s="34">
        <v>2021</v>
      </c>
      <c r="C1083" s="34" t="s">
        <v>37</v>
      </c>
      <c r="D1083" s="34" t="s">
        <v>109</v>
      </c>
      <c r="E1083" s="34" t="s">
        <v>98</v>
      </c>
      <c r="F1083" s="34" t="s">
        <v>99</v>
      </c>
      <c r="G1083" s="34" t="s">
        <v>100</v>
      </c>
      <c r="H1083" s="34" t="s">
        <v>101</v>
      </c>
      <c r="I1083" s="34" t="s">
        <v>102</v>
      </c>
      <c r="J1083" s="34">
        <v>242</v>
      </c>
      <c r="K1083" s="34">
        <v>346.06</v>
      </c>
    </row>
    <row r="1084" spans="1:11" ht="27.6" x14ac:dyDescent="0.3">
      <c r="A1084" s="33" t="s">
        <v>107</v>
      </c>
      <c r="B1084" s="33">
        <v>2021</v>
      </c>
      <c r="C1084" s="33" t="s">
        <v>37</v>
      </c>
      <c r="D1084" s="33" t="s">
        <v>109</v>
      </c>
      <c r="E1084" s="33" t="s">
        <v>98</v>
      </c>
      <c r="F1084" s="33" t="s">
        <v>99</v>
      </c>
      <c r="G1084" s="33" t="s">
        <v>100</v>
      </c>
      <c r="H1084" s="33" t="s">
        <v>101</v>
      </c>
      <c r="I1084" s="33" t="s">
        <v>102</v>
      </c>
      <c r="J1084" s="33">
        <v>290</v>
      </c>
      <c r="K1084" s="33">
        <v>414.7</v>
      </c>
    </row>
    <row r="1085" spans="1:11" ht="27.6" x14ac:dyDescent="0.3">
      <c r="A1085" s="34" t="s">
        <v>103</v>
      </c>
      <c r="B1085" s="34">
        <v>2021</v>
      </c>
      <c r="C1085" s="34" t="s">
        <v>37</v>
      </c>
      <c r="D1085" s="34" t="s">
        <v>97</v>
      </c>
      <c r="E1085" s="34" t="s">
        <v>98</v>
      </c>
      <c r="F1085" s="34" t="s">
        <v>99</v>
      </c>
      <c r="G1085" s="34" t="s">
        <v>100</v>
      </c>
      <c r="H1085" s="34" t="s">
        <v>101</v>
      </c>
      <c r="I1085" s="34" t="s">
        <v>102</v>
      </c>
      <c r="J1085" s="34">
        <v>218</v>
      </c>
      <c r="K1085" s="34">
        <v>311.74</v>
      </c>
    </row>
    <row r="1086" spans="1:11" ht="27.6" x14ac:dyDescent="0.3">
      <c r="A1086" s="33" t="s">
        <v>103</v>
      </c>
      <c r="B1086" s="33">
        <v>2021</v>
      </c>
      <c r="C1086" s="33" t="s">
        <v>37</v>
      </c>
      <c r="D1086" s="33" t="s">
        <v>97</v>
      </c>
      <c r="E1086" s="33" t="s">
        <v>98</v>
      </c>
      <c r="F1086" s="33" t="s">
        <v>99</v>
      </c>
      <c r="G1086" s="33" t="s">
        <v>100</v>
      </c>
      <c r="H1086" s="33" t="s">
        <v>101</v>
      </c>
      <c r="I1086" s="33" t="s">
        <v>102</v>
      </c>
      <c r="J1086" s="33">
        <v>244</v>
      </c>
      <c r="K1086" s="33">
        <v>526.24</v>
      </c>
    </row>
    <row r="1087" spans="1:11" ht="27.6" x14ac:dyDescent="0.3">
      <c r="A1087" s="34" t="s">
        <v>96</v>
      </c>
      <c r="B1087" s="34">
        <v>2021</v>
      </c>
      <c r="C1087" s="34" t="s">
        <v>37</v>
      </c>
      <c r="D1087" s="34" t="s">
        <v>97</v>
      </c>
      <c r="E1087" s="34" t="s">
        <v>98</v>
      </c>
      <c r="F1087" s="34" t="s">
        <v>99</v>
      </c>
      <c r="G1087" s="34" t="s">
        <v>100</v>
      </c>
      <c r="H1087" s="34" t="s">
        <v>101</v>
      </c>
      <c r="I1087" s="34" t="s">
        <v>102</v>
      </c>
      <c r="J1087" s="34">
        <v>292</v>
      </c>
      <c r="K1087" s="34">
        <v>526.24</v>
      </c>
    </row>
    <row r="1088" spans="1:11" ht="27.6" x14ac:dyDescent="0.3">
      <c r="A1088" s="33" t="s">
        <v>103</v>
      </c>
      <c r="B1088" s="33">
        <v>2021</v>
      </c>
      <c r="C1088" s="33" t="s">
        <v>37</v>
      </c>
      <c r="D1088" s="33" t="s">
        <v>97</v>
      </c>
      <c r="E1088" s="33" t="s">
        <v>98</v>
      </c>
      <c r="F1088" s="33" t="s">
        <v>99</v>
      </c>
      <c r="G1088" s="33" t="s">
        <v>100</v>
      </c>
      <c r="H1088" s="33" t="s">
        <v>101</v>
      </c>
      <c r="I1088" s="33" t="s">
        <v>102</v>
      </c>
      <c r="J1088" s="33">
        <v>1003</v>
      </c>
      <c r="K1088" s="33">
        <v>1434.29</v>
      </c>
    </row>
    <row r="1089" spans="1:11" ht="27.6" x14ac:dyDescent="0.3">
      <c r="A1089" s="34" t="s">
        <v>103</v>
      </c>
      <c r="B1089" s="34">
        <v>2021</v>
      </c>
      <c r="C1089" s="34" t="s">
        <v>37</v>
      </c>
      <c r="D1089" s="34" t="s">
        <v>97</v>
      </c>
      <c r="E1089" s="34" t="s">
        <v>98</v>
      </c>
      <c r="F1089" s="34" t="s">
        <v>99</v>
      </c>
      <c r="G1089" s="34" t="s">
        <v>100</v>
      </c>
      <c r="H1089" s="34" t="s">
        <v>101</v>
      </c>
      <c r="I1089" s="34" t="s">
        <v>102</v>
      </c>
      <c r="J1089" s="34">
        <v>1037</v>
      </c>
      <c r="K1089" s="34">
        <v>1482.91</v>
      </c>
    </row>
    <row r="1090" spans="1:11" ht="27.6" x14ac:dyDescent="0.3">
      <c r="A1090" s="33" t="s">
        <v>96</v>
      </c>
      <c r="B1090" s="33">
        <v>2021</v>
      </c>
      <c r="C1090" s="33" t="s">
        <v>37</v>
      </c>
      <c r="D1090" s="33" t="s">
        <v>97</v>
      </c>
      <c r="E1090" s="33" t="s">
        <v>98</v>
      </c>
      <c r="F1090" s="33" t="s">
        <v>99</v>
      </c>
      <c r="G1090" s="33" t="s">
        <v>100</v>
      </c>
      <c r="H1090" s="33" t="s">
        <v>101</v>
      </c>
      <c r="I1090" s="33" t="s">
        <v>102</v>
      </c>
      <c r="J1090" s="33">
        <v>216</v>
      </c>
      <c r="K1090" s="33">
        <v>308.88</v>
      </c>
    </row>
    <row r="1091" spans="1:11" ht="27.6" x14ac:dyDescent="0.3">
      <c r="A1091" s="34" t="s">
        <v>96</v>
      </c>
      <c r="B1091" s="34">
        <v>2021</v>
      </c>
      <c r="C1091" s="34" t="s">
        <v>37</v>
      </c>
      <c r="D1091" s="34" t="s">
        <v>97</v>
      </c>
      <c r="E1091" s="34" t="s">
        <v>98</v>
      </c>
      <c r="F1091" s="34" t="s">
        <v>99</v>
      </c>
      <c r="G1091" s="34" t="s">
        <v>100</v>
      </c>
      <c r="H1091" s="34" t="s">
        <v>101</v>
      </c>
      <c r="I1091" s="34" t="s">
        <v>102</v>
      </c>
      <c r="J1091" s="34">
        <v>243</v>
      </c>
      <c r="K1091" s="34">
        <v>347.49</v>
      </c>
    </row>
    <row r="1092" spans="1:11" ht="27.6" x14ac:dyDescent="0.3">
      <c r="A1092" s="33" t="s">
        <v>96</v>
      </c>
      <c r="B1092" s="33">
        <v>2021</v>
      </c>
      <c r="C1092" s="33" t="s">
        <v>37</v>
      </c>
      <c r="D1092" s="33" t="s">
        <v>97</v>
      </c>
      <c r="E1092" s="33" t="s">
        <v>98</v>
      </c>
      <c r="F1092" s="33" t="s">
        <v>99</v>
      </c>
      <c r="G1092" s="33" t="s">
        <v>100</v>
      </c>
      <c r="H1092" s="33" t="s">
        <v>101</v>
      </c>
      <c r="I1092" s="33" t="s">
        <v>102</v>
      </c>
      <c r="J1092" s="33">
        <v>291</v>
      </c>
      <c r="K1092" s="33">
        <v>416.13</v>
      </c>
    </row>
    <row r="1093" spans="1:11" ht="27.6" x14ac:dyDescent="0.3">
      <c r="A1093" s="34" t="s">
        <v>103</v>
      </c>
      <c r="B1093" s="34">
        <v>2021</v>
      </c>
      <c r="C1093" s="34" t="s">
        <v>37</v>
      </c>
      <c r="D1093" s="34" t="s">
        <v>97</v>
      </c>
      <c r="E1093" s="34" t="s">
        <v>98</v>
      </c>
      <c r="F1093" s="34" t="s">
        <v>99</v>
      </c>
      <c r="G1093" s="34" t="s">
        <v>100</v>
      </c>
      <c r="H1093" s="34" t="s">
        <v>101</v>
      </c>
      <c r="I1093" s="34" t="s">
        <v>102</v>
      </c>
      <c r="J1093" s="34">
        <v>219</v>
      </c>
      <c r="K1093" s="34">
        <v>313.17</v>
      </c>
    </row>
    <row r="1094" spans="1:11" ht="27.6" x14ac:dyDescent="0.3">
      <c r="A1094" s="33" t="s">
        <v>96</v>
      </c>
      <c r="B1094" s="33">
        <v>2021</v>
      </c>
      <c r="C1094" s="33" t="s">
        <v>37</v>
      </c>
      <c r="D1094" s="33" t="s">
        <v>97</v>
      </c>
      <c r="E1094" s="33" t="s">
        <v>98</v>
      </c>
      <c r="F1094" s="33" t="s">
        <v>99</v>
      </c>
      <c r="G1094" s="33" t="s">
        <v>100</v>
      </c>
      <c r="H1094" s="33" t="s">
        <v>101</v>
      </c>
      <c r="I1094" s="33" t="s">
        <v>102</v>
      </c>
      <c r="J1094" s="33">
        <v>818</v>
      </c>
      <c r="K1094" s="33">
        <v>1169.74</v>
      </c>
    </row>
    <row r="1095" spans="1:11" ht="27.6" x14ac:dyDescent="0.3">
      <c r="A1095" s="34" t="s">
        <v>103</v>
      </c>
      <c r="B1095" s="34">
        <v>2021</v>
      </c>
      <c r="C1095" s="34" t="s">
        <v>37</v>
      </c>
      <c r="D1095" s="34" t="s">
        <v>97</v>
      </c>
      <c r="E1095" s="34" t="s">
        <v>98</v>
      </c>
      <c r="F1095" s="34" t="s">
        <v>99</v>
      </c>
      <c r="G1095" s="34" t="s">
        <v>100</v>
      </c>
      <c r="H1095" s="34" t="s">
        <v>101</v>
      </c>
      <c r="I1095" s="34" t="s">
        <v>102</v>
      </c>
      <c r="J1095" s="34">
        <v>871</v>
      </c>
      <c r="K1095" s="34">
        <v>1245.53</v>
      </c>
    </row>
    <row r="1096" spans="1:11" ht="27.6" x14ac:dyDescent="0.3">
      <c r="A1096" s="33" t="s">
        <v>103</v>
      </c>
      <c r="B1096" s="33">
        <v>2021</v>
      </c>
      <c r="C1096" s="33" t="s">
        <v>37</v>
      </c>
      <c r="D1096" s="33" t="s">
        <v>97</v>
      </c>
      <c r="E1096" s="33" t="s">
        <v>98</v>
      </c>
      <c r="F1096" s="33" t="s">
        <v>99</v>
      </c>
      <c r="G1096" s="33" t="s">
        <v>100</v>
      </c>
      <c r="H1096" s="33" t="s">
        <v>101</v>
      </c>
      <c r="I1096" s="33" t="s">
        <v>102</v>
      </c>
      <c r="J1096" s="33">
        <v>245</v>
      </c>
      <c r="K1096" s="33">
        <v>350.35</v>
      </c>
    </row>
    <row r="1097" spans="1:11" ht="27.6" x14ac:dyDescent="0.3">
      <c r="A1097" s="34" t="s">
        <v>96</v>
      </c>
      <c r="B1097" s="34">
        <v>2021</v>
      </c>
      <c r="C1097" s="34" t="s">
        <v>37</v>
      </c>
      <c r="D1097" s="34" t="s">
        <v>97</v>
      </c>
      <c r="E1097" s="34" t="s">
        <v>98</v>
      </c>
      <c r="F1097" s="34" t="s">
        <v>99</v>
      </c>
      <c r="G1097" s="34" t="s">
        <v>100</v>
      </c>
      <c r="H1097" s="34" t="s">
        <v>101</v>
      </c>
      <c r="I1097" s="34" t="s">
        <v>102</v>
      </c>
      <c r="J1097" s="34">
        <v>293</v>
      </c>
      <c r="K1097" s="34">
        <v>418.99</v>
      </c>
    </row>
    <row r="1098" spans="1:11" ht="27.6" x14ac:dyDescent="0.3">
      <c r="A1098" s="33" t="s">
        <v>96</v>
      </c>
      <c r="B1098" s="33">
        <v>2021</v>
      </c>
      <c r="C1098" s="33" t="s">
        <v>37</v>
      </c>
      <c r="D1098" s="33" t="s">
        <v>97</v>
      </c>
      <c r="E1098" s="33" t="s">
        <v>98</v>
      </c>
      <c r="F1098" s="33" t="s">
        <v>99</v>
      </c>
      <c r="G1098" s="33" t="s">
        <v>100</v>
      </c>
      <c r="H1098" s="33" t="s">
        <v>101</v>
      </c>
      <c r="I1098" s="33" t="s">
        <v>102</v>
      </c>
      <c r="J1098" s="33">
        <v>215</v>
      </c>
      <c r="K1098" s="33">
        <v>307.45</v>
      </c>
    </row>
    <row r="1099" spans="1:11" ht="27.6" x14ac:dyDescent="0.3">
      <c r="A1099" s="34" t="s">
        <v>96</v>
      </c>
      <c r="B1099" s="34">
        <v>2021</v>
      </c>
      <c r="C1099" s="34" t="s">
        <v>41</v>
      </c>
      <c r="D1099" s="34" t="s">
        <v>97</v>
      </c>
      <c r="E1099" s="34" t="s">
        <v>98</v>
      </c>
      <c r="F1099" s="34" t="s">
        <v>99</v>
      </c>
      <c r="G1099" s="34" t="s">
        <v>100</v>
      </c>
      <c r="H1099" s="34" t="s">
        <v>101</v>
      </c>
      <c r="I1099" s="34" t="s">
        <v>104</v>
      </c>
      <c r="J1099" s="34">
        <v>248</v>
      </c>
      <c r="K1099" s="34">
        <v>354.64</v>
      </c>
    </row>
    <row r="1100" spans="1:11" ht="27.6" x14ac:dyDescent="0.3">
      <c r="A1100" s="33" t="s">
        <v>106</v>
      </c>
      <c r="B1100" s="33">
        <v>2021</v>
      </c>
      <c r="C1100" s="33" t="s">
        <v>41</v>
      </c>
      <c r="D1100" s="33" t="s">
        <v>97</v>
      </c>
      <c r="E1100" s="33" t="s">
        <v>98</v>
      </c>
      <c r="F1100" s="33" t="s">
        <v>99</v>
      </c>
      <c r="G1100" s="33" t="s">
        <v>100</v>
      </c>
      <c r="H1100" s="33" t="s">
        <v>101</v>
      </c>
      <c r="I1100" s="33" t="s">
        <v>104</v>
      </c>
      <c r="J1100" s="33">
        <v>242</v>
      </c>
      <c r="K1100" s="33">
        <v>346.06</v>
      </c>
    </row>
    <row r="1101" spans="1:11" ht="27.6" x14ac:dyDescent="0.3">
      <c r="A1101" s="34" t="s">
        <v>103</v>
      </c>
      <c r="B1101" s="34">
        <v>2021</v>
      </c>
      <c r="C1101" s="34" t="s">
        <v>41</v>
      </c>
      <c r="D1101" s="34" t="s">
        <v>97</v>
      </c>
      <c r="E1101" s="34" t="s">
        <v>98</v>
      </c>
      <c r="F1101" s="34" t="s">
        <v>99</v>
      </c>
      <c r="G1101" s="34" t="s">
        <v>100</v>
      </c>
      <c r="H1101" s="34" t="s">
        <v>101</v>
      </c>
      <c r="I1101" s="34" t="s">
        <v>104</v>
      </c>
      <c r="J1101" s="34">
        <v>236</v>
      </c>
      <c r="K1101" s="34">
        <v>337.48</v>
      </c>
    </row>
    <row r="1102" spans="1:11" ht="27.6" x14ac:dyDescent="0.3">
      <c r="A1102" s="33" t="s">
        <v>103</v>
      </c>
      <c r="B1102" s="33">
        <v>2021</v>
      </c>
      <c r="C1102" s="33" t="s">
        <v>41</v>
      </c>
      <c r="D1102" s="33" t="s">
        <v>97</v>
      </c>
      <c r="E1102" s="33" t="s">
        <v>98</v>
      </c>
      <c r="F1102" s="33" t="s">
        <v>99</v>
      </c>
      <c r="G1102" s="33" t="s">
        <v>100</v>
      </c>
      <c r="H1102" s="33" t="s">
        <v>101</v>
      </c>
      <c r="I1102" s="33" t="s">
        <v>102</v>
      </c>
      <c r="J1102" s="33">
        <v>224</v>
      </c>
      <c r="K1102" s="33">
        <v>320.32</v>
      </c>
    </row>
    <row r="1103" spans="1:11" ht="27.6" x14ac:dyDescent="0.3">
      <c r="A1103" s="34" t="s">
        <v>96</v>
      </c>
      <c r="B1103" s="34">
        <v>2021</v>
      </c>
      <c r="C1103" s="34" t="s">
        <v>41</v>
      </c>
      <c r="D1103" s="34" t="s">
        <v>97</v>
      </c>
      <c r="E1103" s="34" t="s">
        <v>98</v>
      </c>
      <c r="F1103" s="34" t="s">
        <v>99</v>
      </c>
      <c r="G1103" s="34" t="s">
        <v>100</v>
      </c>
      <c r="H1103" s="34" t="s">
        <v>101</v>
      </c>
      <c r="I1103" s="34" t="s">
        <v>102</v>
      </c>
      <c r="J1103" s="34">
        <v>250</v>
      </c>
      <c r="K1103" s="34">
        <v>357.5</v>
      </c>
    </row>
    <row r="1104" spans="1:11" ht="27.6" x14ac:dyDescent="0.3">
      <c r="A1104" s="33" t="s">
        <v>105</v>
      </c>
      <c r="B1104" s="33">
        <v>2021</v>
      </c>
      <c r="C1104" s="33" t="s">
        <v>41</v>
      </c>
      <c r="D1104" s="33" t="s">
        <v>97</v>
      </c>
      <c r="E1104" s="33" t="s">
        <v>98</v>
      </c>
      <c r="F1104" s="33" t="s">
        <v>99</v>
      </c>
      <c r="G1104" s="33" t="s">
        <v>100</v>
      </c>
      <c r="H1104" s="33" t="s">
        <v>101</v>
      </c>
      <c r="I1104" s="33" t="s">
        <v>102</v>
      </c>
      <c r="J1104" s="33">
        <v>244</v>
      </c>
      <c r="K1104" s="33">
        <v>348.92</v>
      </c>
    </row>
    <row r="1105" spans="1:11" ht="27.6" x14ac:dyDescent="0.3">
      <c r="A1105" s="34" t="s">
        <v>105</v>
      </c>
      <c r="B1105" s="34">
        <v>2021</v>
      </c>
      <c r="C1105" s="34" t="s">
        <v>41</v>
      </c>
      <c r="D1105" s="34" t="s">
        <v>97</v>
      </c>
      <c r="E1105" s="34" t="s">
        <v>98</v>
      </c>
      <c r="F1105" s="34" t="s">
        <v>99</v>
      </c>
      <c r="G1105" s="34" t="s">
        <v>100</v>
      </c>
      <c r="H1105" s="34" t="s">
        <v>101</v>
      </c>
      <c r="I1105" s="34" t="s">
        <v>102</v>
      </c>
      <c r="J1105" s="34">
        <v>238</v>
      </c>
      <c r="K1105" s="34">
        <v>340.34</v>
      </c>
    </row>
    <row r="1106" spans="1:11" ht="27.6" x14ac:dyDescent="0.3">
      <c r="A1106" s="33" t="s">
        <v>103</v>
      </c>
      <c r="B1106" s="33">
        <v>2021</v>
      </c>
      <c r="C1106" s="33" t="s">
        <v>41</v>
      </c>
      <c r="D1106" s="33" t="s">
        <v>97</v>
      </c>
      <c r="E1106" s="33" t="s">
        <v>98</v>
      </c>
      <c r="F1106" s="33" t="s">
        <v>99</v>
      </c>
      <c r="G1106" s="33" t="s">
        <v>100</v>
      </c>
      <c r="H1106" s="33" t="s">
        <v>101</v>
      </c>
      <c r="I1106" s="33" t="s">
        <v>102</v>
      </c>
      <c r="J1106" s="33">
        <v>220</v>
      </c>
      <c r="K1106" s="33">
        <v>526.24</v>
      </c>
    </row>
    <row r="1107" spans="1:11" ht="27.6" x14ac:dyDescent="0.3">
      <c r="A1107" s="34" t="s">
        <v>103</v>
      </c>
      <c r="B1107" s="34">
        <v>2021</v>
      </c>
      <c r="C1107" s="34" t="s">
        <v>41</v>
      </c>
      <c r="D1107" s="34" t="s">
        <v>97</v>
      </c>
      <c r="E1107" s="34" t="s">
        <v>98</v>
      </c>
      <c r="F1107" s="34" t="s">
        <v>99</v>
      </c>
      <c r="G1107" s="34" t="s">
        <v>100</v>
      </c>
      <c r="H1107" s="34" t="s">
        <v>101</v>
      </c>
      <c r="I1107" s="34" t="s">
        <v>102</v>
      </c>
      <c r="J1107" s="34">
        <v>268</v>
      </c>
      <c r="K1107" s="34">
        <v>526.24</v>
      </c>
    </row>
    <row r="1108" spans="1:11" ht="27.6" x14ac:dyDescent="0.3">
      <c r="A1108" s="33" t="s">
        <v>103</v>
      </c>
      <c r="B1108" s="33">
        <v>2021</v>
      </c>
      <c r="C1108" s="33" t="s">
        <v>41</v>
      </c>
      <c r="D1108" s="33" t="s">
        <v>97</v>
      </c>
      <c r="E1108" s="33" t="s">
        <v>98</v>
      </c>
      <c r="F1108" s="33" t="s">
        <v>99</v>
      </c>
      <c r="G1108" s="33" t="s">
        <v>100</v>
      </c>
      <c r="H1108" s="33" t="s">
        <v>101</v>
      </c>
      <c r="I1108" s="33" t="s">
        <v>102</v>
      </c>
      <c r="J1108" s="33">
        <v>1007</v>
      </c>
      <c r="K1108" s="33">
        <v>1440.01</v>
      </c>
    </row>
    <row r="1109" spans="1:11" ht="27.6" x14ac:dyDescent="0.3">
      <c r="A1109" s="34" t="s">
        <v>103</v>
      </c>
      <c r="B1109" s="34">
        <v>2021</v>
      </c>
      <c r="C1109" s="34" t="s">
        <v>41</v>
      </c>
      <c r="D1109" s="34" t="s">
        <v>97</v>
      </c>
      <c r="E1109" s="34" t="s">
        <v>98</v>
      </c>
      <c r="F1109" s="34" t="s">
        <v>99</v>
      </c>
      <c r="G1109" s="34" t="s">
        <v>100</v>
      </c>
      <c r="H1109" s="34" t="s">
        <v>101</v>
      </c>
      <c r="I1109" s="34" t="s">
        <v>102</v>
      </c>
      <c r="J1109" s="34">
        <v>1040</v>
      </c>
      <c r="K1109" s="34">
        <v>1487.2</v>
      </c>
    </row>
    <row r="1110" spans="1:11" ht="27.6" x14ac:dyDescent="0.3">
      <c r="A1110" s="33" t="s">
        <v>96</v>
      </c>
      <c r="B1110" s="33">
        <v>2021</v>
      </c>
      <c r="C1110" s="33" t="s">
        <v>41</v>
      </c>
      <c r="D1110" s="33" t="s">
        <v>97</v>
      </c>
      <c r="E1110" s="33" t="s">
        <v>98</v>
      </c>
      <c r="F1110" s="33" t="s">
        <v>99</v>
      </c>
      <c r="G1110" s="33" t="s">
        <v>100</v>
      </c>
      <c r="H1110" s="33" t="s">
        <v>101</v>
      </c>
      <c r="I1110" s="33" t="s">
        <v>102</v>
      </c>
      <c r="J1110" s="33">
        <v>225</v>
      </c>
      <c r="K1110" s="33">
        <v>321.75</v>
      </c>
    </row>
    <row r="1111" spans="1:11" ht="27.6" x14ac:dyDescent="0.3">
      <c r="A1111" s="34" t="s">
        <v>96</v>
      </c>
      <c r="B1111" s="34">
        <v>2021</v>
      </c>
      <c r="C1111" s="34" t="s">
        <v>41</v>
      </c>
      <c r="D1111" s="34" t="s">
        <v>97</v>
      </c>
      <c r="E1111" s="34" t="s">
        <v>98</v>
      </c>
      <c r="F1111" s="34" t="s">
        <v>99</v>
      </c>
      <c r="G1111" s="34" t="s">
        <v>100</v>
      </c>
      <c r="H1111" s="34" t="s">
        <v>101</v>
      </c>
      <c r="I1111" s="34" t="s">
        <v>102</v>
      </c>
      <c r="J1111" s="34">
        <v>267</v>
      </c>
      <c r="K1111" s="34">
        <v>381.81</v>
      </c>
    </row>
    <row r="1112" spans="1:11" ht="27.6" x14ac:dyDescent="0.3">
      <c r="A1112" s="33" t="s">
        <v>103</v>
      </c>
      <c r="B1112" s="33">
        <v>2021</v>
      </c>
      <c r="C1112" s="33" t="s">
        <v>41</v>
      </c>
      <c r="D1112" s="33" t="s">
        <v>97</v>
      </c>
      <c r="E1112" s="33" t="s">
        <v>98</v>
      </c>
      <c r="F1112" s="33" t="s">
        <v>99</v>
      </c>
      <c r="G1112" s="33" t="s">
        <v>100</v>
      </c>
      <c r="H1112" s="33" t="s">
        <v>101</v>
      </c>
      <c r="I1112" s="33" t="s">
        <v>102</v>
      </c>
      <c r="J1112" s="33">
        <v>247</v>
      </c>
      <c r="K1112" s="33">
        <v>353.21</v>
      </c>
    </row>
    <row r="1113" spans="1:11" ht="27.6" x14ac:dyDescent="0.3">
      <c r="A1113" s="34" t="s">
        <v>103</v>
      </c>
      <c r="B1113" s="34">
        <v>2021</v>
      </c>
      <c r="C1113" s="34" t="s">
        <v>41</v>
      </c>
      <c r="D1113" s="34" t="s">
        <v>97</v>
      </c>
      <c r="E1113" s="34" t="s">
        <v>98</v>
      </c>
      <c r="F1113" s="34" t="s">
        <v>99</v>
      </c>
      <c r="G1113" s="34" t="s">
        <v>100</v>
      </c>
      <c r="H1113" s="34" t="s">
        <v>101</v>
      </c>
      <c r="I1113" s="34" t="s">
        <v>102</v>
      </c>
      <c r="J1113" s="34">
        <v>241</v>
      </c>
      <c r="K1113" s="34">
        <v>344.63</v>
      </c>
    </row>
    <row r="1114" spans="1:11" ht="27.6" x14ac:dyDescent="0.3">
      <c r="A1114" s="33" t="s">
        <v>103</v>
      </c>
      <c r="B1114" s="33">
        <v>2021</v>
      </c>
      <c r="C1114" s="33" t="s">
        <v>41</v>
      </c>
      <c r="D1114" s="33" t="s">
        <v>97</v>
      </c>
      <c r="E1114" s="33" t="s">
        <v>98</v>
      </c>
      <c r="F1114" s="33" t="s">
        <v>99</v>
      </c>
      <c r="G1114" s="33" t="s">
        <v>100</v>
      </c>
      <c r="H1114" s="33" t="s">
        <v>101</v>
      </c>
      <c r="I1114" s="33" t="s">
        <v>102</v>
      </c>
      <c r="J1114" s="33">
        <v>235</v>
      </c>
      <c r="K1114" s="33">
        <v>336.05</v>
      </c>
    </row>
    <row r="1115" spans="1:11" ht="27.6" x14ac:dyDescent="0.3">
      <c r="A1115" s="34" t="s">
        <v>105</v>
      </c>
      <c r="B1115" s="34">
        <v>2021</v>
      </c>
      <c r="C1115" s="34" t="s">
        <v>41</v>
      </c>
      <c r="D1115" s="34" t="s">
        <v>97</v>
      </c>
      <c r="E1115" s="34" t="s">
        <v>98</v>
      </c>
      <c r="F1115" s="34" t="s">
        <v>99</v>
      </c>
      <c r="G1115" s="34" t="s">
        <v>100</v>
      </c>
      <c r="H1115" s="34" t="s">
        <v>101</v>
      </c>
      <c r="I1115" s="34" t="s">
        <v>102</v>
      </c>
      <c r="J1115" s="34">
        <v>788</v>
      </c>
      <c r="K1115" s="34">
        <v>1126.8399999999999</v>
      </c>
    </row>
    <row r="1116" spans="1:11" ht="27.6" x14ac:dyDescent="0.3">
      <c r="A1116" s="33" t="s">
        <v>103</v>
      </c>
      <c r="B1116" s="33">
        <v>2021</v>
      </c>
      <c r="C1116" s="33" t="s">
        <v>41</v>
      </c>
      <c r="D1116" s="33" t="s">
        <v>97</v>
      </c>
      <c r="E1116" s="33" t="s">
        <v>98</v>
      </c>
      <c r="F1116" s="33" t="s">
        <v>99</v>
      </c>
      <c r="G1116" s="33" t="s">
        <v>100</v>
      </c>
      <c r="H1116" s="33" t="s">
        <v>101</v>
      </c>
      <c r="I1116" s="33" t="s">
        <v>102</v>
      </c>
      <c r="J1116" s="33">
        <v>821</v>
      </c>
      <c r="K1116" s="33">
        <v>1174.03</v>
      </c>
    </row>
    <row r="1117" spans="1:11" ht="27.6" x14ac:dyDescent="0.3">
      <c r="A1117" s="34" t="s">
        <v>96</v>
      </c>
      <c r="B1117" s="34">
        <v>2021</v>
      </c>
      <c r="C1117" s="34" t="s">
        <v>41</v>
      </c>
      <c r="D1117" s="34" t="s">
        <v>97</v>
      </c>
      <c r="E1117" s="34" t="s">
        <v>98</v>
      </c>
      <c r="F1117" s="34" t="s">
        <v>99</v>
      </c>
      <c r="G1117" s="34" t="s">
        <v>100</v>
      </c>
      <c r="H1117" s="34" t="s">
        <v>101</v>
      </c>
      <c r="I1117" s="34" t="s">
        <v>104</v>
      </c>
      <c r="J1117" s="34">
        <v>245</v>
      </c>
      <c r="K1117" s="34">
        <v>350.35</v>
      </c>
    </row>
    <row r="1118" spans="1:11" ht="27.6" x14ac:dyDescent="0.3">
      <c r="A1118" s="33" t="s">
        <v>96</v>
      </c>
      <c r="B1118" s="33">
        <v>2021</v>
      </c>
      <c r="C1118" s="33" t="s">
        <v>41</v>
      </c>
      <c r="D1118" s="33" t="s">
        <v>97</v>
      </c>
      <c r="E1118" s="33" t="s">
        <v>98</v>
      </c>
      <c r="F1118" s="33" t="s">
        <v>99</v>
      </c>
      <c r="G1118" s="33" t="s">
        <v>100</v>
      </c>
      <c r="H1118" s="33" t="s">
        <v>101</v>
      </c>
      <c r="I1118" s="33" t="s">
        <v>104</v>
      </c>
      <c r="J1118" s="33">
        <v>239</v>
      </c>
      <c r="K1118" s="33">
        <v>341.77</v>
      </c>
    </row>
    <row r="1119" spans="1:11" ht="27.6" x14ac:dyDescent="0.3">
      <c r="A1119" s="34" t="s">
        <v>105</v>
      </c>
      <c r="B1119" s="34">
        <v>2021</v>
      </c>
      <c r="C1119" s="34" t="s">
        <v>41</v>
      </c>
      <c r="D1119" s="34" t="s">
        <v>97</v>
      </c>
      <c r="E1119" s="34" t="s">
        <v>98</v>
      </c>
      <c r="F1119" s="34" t="s">
        <v>99</v>
      </c>
      <c r="G1119" s="34" t="s">
        <v>100</v>
      </c>
      <c r="H1119" s="34" t="s">
        <v>101</v>
      </c>
      <c r="I1119" s="34" t="s">
        <v>102</v>
      </c>
      <c r="J1119" s="34">
        <v>221</v>
      </c>
      <c r="K1119" s="34">
        <v>316.02999999999997</v>
      </c>
    </row>
    <row r="1120" spans="1:11" ht="27.6" x14ac:dyDescent="0.3">
      <c r="A1120" s="33" t="s">
        <v>96</v>
      </c>
      <c r="B1120" s="33">
        <v>2021</v>
      </c>
      <c r="C1120" s="33" t="s">
        <v>41</v>
      </c>
      <c r="D1120" s="33" t="s">
        <v>97</v>
      </c>
      <c r="E1120" s="33" t="s">
        <v>98</v>
      </c>
      <c r="F1120" s="33" t="s">
        <v>99</v>
      </c>
      <c r="G1120" s="33" t="s">
        <v>100</v>
      </c>
      <c r="H1120" s="33" t="s">
        <v>101</v>
      </c>
      <c r="I1120" s="33" t="s">
        <v>102</v>
      </c>
      <c r="J1120" s="33">
        <v>269</v>
      </c>
      <c r="K1120" s="33">
        <v>384.67</v>
      </c>
    </row>
    <row r="1121" spans="1:11" ht="27.6" x14ac:dyDescent="0.3">
      <c r="A1121" s="34" t="s">
        <v>96</v>
      </c>
      <c r="B1121" s="34">
        <v>2021</v>
      </c>
      <c r="C1121" s="34" t="s">
        <v>30</v>
      </c>
      <c r="D1121" s="34" t="s">
        <v>97</v>
      </c>
      <c r="E1121" s="34" t="s">
        <v>98</v>
      </c>
      <c r="F1121" s="34" t="s">
        <v>99</v>
      </c>
      <c r="G1121" s="34" t="s">
        <v>100</v>
      </c>
      <c r="H1121" s="34" t="s">
        <v>101</v>
      </c>
      <c r="I1121" s="34" t="s">
        <v>102</v>
      </c>
      <c r="J1121" s="34">
        <v>278</v>
      </c>
      <c r="K1121" s="34">
        <v>397.54</v>
      </c>
    </row>
    <row r="1122" spans="1:11" ht="27.6" x14ac:dyDescent="0.3">
      <c r="A1122" s="33" t="s">
        <v>103</v>
      </c>
      <c r="B1122" s="33">
        <v>2021</v>
      </c>
      <c r="C1122" s="33" t="s">
        <v>30</v>
      </c>
      <c r="D1122" s="33" t="s">
        <v>97</v>
      </c>
      <c r="E1122" s="33" t="s">
        <v>98</v>
      </c>
      <c r="F1122" s="33" t="s">
        <v>99</v>
      </c>
      <c r="G1122" s="33" t="s">
        <v>100</v>
      </c>
      <c r="H1122" s="33" t="s">
        <v>101</v>
      </c>
      <c r="I1122" s="33" t="s">
        <v>102</v>
      </c>
      <c r="J1122" s="33">
        <v>320</v>
      </c>
      <c r="K1122" s="33">
        <v>457.6</v>
      </c>
    </row>
    <row r="1123" spans="1:11" ht="27.6" x14ac:dyDescent="0.3">
      <c r="A1123" s="34" t="s">
        <v>103</v>
      </c>
      <c r="B1123" s="34">
        <v>2021</v>
      </c>
      <c r="C1123" s="34" t="s">
        <v>30</v>
      </c>
      <c r="D1123" s="34" t="s">
        <v>97</v>
      </c>
      <c r="E1123" s="34" t="s">
        <v>98</v>
      </c>
      <c r="F1123" s="34" t="s">
        <v>99</v>
      </c>
      <c r="G1123" s="34" t="s">
        <v>100</v>
      </c>
      <c r="H1123" s="34" t="s">
        <v>101</v>
      </c>
      <c r="I1123" s="34" t="s">
        <v>102</v>
      </c>
      <c r="J1123" s="34">
        <v>248</v>
      </c>
      <c r="K1123" s="34">
        <v>354.64</v>
      </c>
    </row>
    <row r="1124" spans="1:11" ht="27.6" x14ac:dyDescent="0.3">
      <c r="A1124" s="33" t="s">
        <v>96</v>
      </c>
      <c r="B1124" s="33">
        <v>2021</v>
      </c>
      <c r="C1124" s="33" t="s">
        <v>30</v>
      </c>
      <c r="D1124" s="33" t="s">
        <v>97</v>
      </c>
      <c r="E1124" s="33" t="s">
        <v>98</v>
      </c>
      <c r="F1124" s="33" t="s">
        <v>99</v>
      </c>
      <c r="G1124" s="33" t="s">
        <v>100</v>
      </c>
      <c r="H1124" s="33" t="s">
        <v>101</v>
      </c>
      <c r="I1124" s="33" t="s">
        <v>102</v>
      </c>
      <c r="J1124" s="33">
        <v>274</v>
      </c>
      <c r="K1124" s="33">
        <v>526.24</v>
      </c>
    </row>
    <row r="1125" spans="1:11" ht="27.6" x14ac:dyDescent="0.3">
      <c r="A1125" s="34" t="s">
        <v>103</v>
      </c>
      <c r="B1125" s="34">
        <v>2021</v>
      </c>
      <c r="C1125" s="34" t="s">
        <v>30</v>
      </c>
      <c r="D1125" s="34" t="s">
        <v>97</v>
      </c>
      <c r="E1125" s="34" t="s">
        <v>98</v>
      </c>
      <c r="F1125" s="34" t="s">
        <v>99</v>
      </c>
      <c r="G1125" s="34" t="s">
        <v>100</v>
      </c>
      <c r="H1125" s="34" t="s">
        <v>101</v>
      </c>
      <c r="I1125" s="34" t="s">
        <v>102</v>
      </c>
      <c r="J1125" s="34">
        <v>322</v>
      </c>
      <c r="K1125" s="34">
        <v>526.24</v>
      </c>
    </row>
    <row r="1126" spans="1:11" ht="27.6" x14ac:dyDescent="0.3">
      <c r="A1126" s="33" t="s">
        <v>103</v>
      </c>
      <c r="B1126" s="33">
        <v>2021</v>
      </c>
      <c r="C1126" s="33" t="s">
        <v>30</v>
      </c>
      <c r="D1126" s="33" t="s">
        <v>97</v>
      </c>
      <c r="E1126" s="33" t="s">
        <v>98</v>
      </c>
      <c r="F1126" s="33" t="s">
        <v>99</v>
      </c>
      <c r="G1126" s="33" t="s">
        <v>100</v>
      </c>
      <c r="H1126" s="33" t="s">
        <v>101</v>
      </c>
      <c r="I1126" s="33" t="s">
        <v>102</v>
      </c>
      <c r="J1126" s="33">
        <v>250</v>
      </c>
      <c r="K1126" s="33">
        <v>526.24</v>
      </c>
    </row>
    <row r="1127" spans="1:11" ht="27.6" x14ac:dyDescent="0.3">
      <c r="A1127" s="34" t="s">
        <v>107</v>
      </c>
      <c r="B1127" s="34">
        <v>2021</v>
      </c>
      <c r="C1127" s="34" t="s">
        <v>30</v>
      </c>
      <c r="D1127" s="34" t="s">
        <v>97</v>
      </c>
      <c r="E1127" s="34" t="s">
        <v>98</v>
      </c>
      <c r="F1127" s="34" t="s">
        <v>99</v>
      </c>
      <c r="G1127" s="34" t="s">
        <v>100</v>
      </c>
      <c r="H1127" s="34" t="s">
        <v>101</v>
      </c>
      <c r="I1127" s="34" t="s">
        <v>102</v>
      </c>
      <c r="J1127" s="34">
        <v>998</v>
      </c>
      <c r="K1127" s="34">
        <v>1427.14</v>
      </c>
    </row>
    <row r="1128" spans="1:11" ht="27.6" x14ac:dyDescent="0.3">
      <c r="A1128" s="33" t="s">
        <v>103</v>
      </c>
      <c r="B1128" s="33">
        <v>2021</v>
      </c>
      <c r="C1128" s="33" t="s">
        <v>30</v>
      </c>
      <c r="D1128" s="33" t="s">
        <v>97</v>
      </c>
      <c r="E1128" s="33" t="s">
        <v>98</v>
      </c>
      <c r="F1128" s="33" t="s">
        <v>99</v>
      </c>
      <c r="G1128" s="33" t="s">
        <v>100</v>
      </c>
      <c r="H1128" s="33" t="s">
        <v>101</v>
      </c>
      <c r="I1128" s="33" t="s">
        <v>102</v>
      </c>
      <c r="J1128" s="33">
        <v>1031</v>
      </c>
      <c r="K1128" s="33">
        <v>1474.33</v>
      </c>
    </row>
    <row r="1129" spans="1:11" ht="27.6" x14ac:dyDescent="0.3">
      <c r="A1129" s="34" t="s">
        <v>96</v>
      </c>
      <c r="B1129" s="34">
        <v>2021</v>
      </c>
      <c r="C1129" s="34" t="s">
        <v>30</v>
      </c>
      <c r="D1129" s="34" t="s">
        <v>97</v>
      </c>
      <c r="E1129" s="34" t="s">
        <v>98</v>
      </c>
      <c r="F1129" s="34" t="s">
        <v>99</v>
      </c>
      <c r="G1129" s="34" t="s">
        <v>100</v>
      </c>
      <c r="H1129" s="34" t="s">
        <v>101</v>
      </c>
      <c r="I1129" s="34" t="s">
        <v>102</v>
      </c>
      <c r="J1129" s="34">
        <v>321</v>
      </c>
      <c r="K1129" s="34">
        <v>459.03</v>
      </c>
    </row>
    <row r="1130" spans="1:11" ht="27.6" x14ac:dyDescent="0.3">
      <c r="A1130" s="33" t="s">
        <v>107</v>
      </c>
      <c r="B1130" s="33">
        <v>2021</v>
      </c>
      <c r="C1130" s="33" t="s">
        <v>30</v>
      </c>
      <c r="D1130" s="33" t="s">
        <v>97</v>
      </c>
      <c r="E1130" s="33" t="s">
        <v>98</v>
      </c>
      <c r="F1130" s="33" t="s">
        <v>99</v>
      </c>
      <c r="G1130" s="33" t="s">
        <v>100</v>
      </c>
      <c r="H1130" s="33" t="s">
        <v>101</v>
      </c>
      <c r="I1130" s="33" t="s">
        <v>102</v>
      </c>
      <c r="J1130" s="33">
        <v>249</v>
      </c>
      <c r="K1130" s="33">
        <v>356.07</v>
      </c>
    </row>
    <row r="1131" spans="1:11" ht="27.6" x14ac:dyDescent="0.3">
      <c r="A1131" s="34" t="s">
        <v>103</v>
      </c>
      <c r="B1131" s="34">
        <v>2021</v>
      </c>
      <c r="C1131" s="34" t="s">
        <v>30</v>
      </c>
      <c r="D1131" s="34" t="s">
        <v>97</v>
      </c>
      <c r="E1131" s="34" t="s">
        <v>98</v>
      </c>
      <c r="F1131" s="34" t="s">
        <v>99</v>
      </c>
      <c r="G1131" s="34" t="s">
        <v>100</v>
      </c>
      <c r="H1131" s="34" t="s">
        <v>101</v>
      </c>
      <c r="I1131" s="34" t="s">
        <v>102</v>
      </c>
      <c r="J1131" s="34">
        <v>779</v>
      </c>
      <c r="K1131" s="34">
        <v>1113.97</v>
      </c>
    </row>
    <row r="1132" spans="1:11" ht="27.6" x14ac:dyDescent="0.3">
      <c r="A1132" s="33" t="s">
        <v>96</v>
      </c>
      <c r="B1132" s="33">
        <v>2021</v>
      </c>
      <c r="C1132" s="33" t="s">
        <v>30</v>
      </c>
      <c r="D1132" s="33" t="s">
        <v>97</v>
      </c>
      <c r="E1132" s="33" t="s">
        <v>98</v>
      </c>
      <c r="F1132" s="33" t="s">
        <v>99</v>
      </c>
      <c r="G1132" s="33" t="s">
        <v>100</v>
      </c>
      <c r="H1132" s="33" t="s">
        <v>101</v>
      </c>
      <c r="I1132" s="33" t="s">
        <v>102</v>
      </c>
      <c r="J1132" s="33">
        <v>812</v>
      </c>
      <c r="K1132" s="33">
        <v>1161.1600000000001</v>
      </c>
    </row>
    <row r="1133" spans="1:11" ht="27.6" x14ac:dyDescent="0.3">
      <c r="A1133" s="34" t="s">
        <v>96</v>
      </c>
      <c r="B1133" s="34">
        <v>2021</v>
      </c>
      <c r="C1133" s="34" t="s">
        <v>30</v>
      </c>
      <c r="D1133" s="34" t="s">
        <v>97</v>
      </c>
      <c r="E1133" s="34" t="s">
        <v>98</v>
      </c>
      <c r="F1133" s="34" t="s">
        <v>99</v>
      </c>
      <c r="G1133" s="34" t="s">
        <v>100</v>
      </c>
      <c r="H1133" s="34" t="s">
        <v>101</v>
      </c>
      <c r="I1133" s="34" t="s">
        <v>102</v>
      </c>
      <c r="J1133" s="34">
        <v>866</v>
      </c>
      <c r="K1133" s="34">
        <v>1238.3800000000001</v>
      </c>
    </row>
    <row r="1134" spans="1:11" ht="27.6" x14ac:dyDescent="0.3">
      <c r="A1134" s="33" t="s">
        <v>103</v>
      </c>
      <c r="B1134" s="33">
        <v>2021</v>
      </c>
      <c r="C1134" s="33" t="s">
        <v>30</v>
      </c>
      <c r="D1134" s="33" t="s">
        <v>97</v>
      </c>
      <c r="E1134" s="33" t="s">
        <v>98</v>
      </c>
      <c r="F1134" s="33" t="s">
        <v>99</v>
      </c>
      <c r="G1134" s="33" t="s">
        <v>100</v>
      </c>
      <c r="H1134" s="33" t="s">
        <v>101</v>
      </c>
      <c r="I1134" s="33" t="s">
        <v>102</v>
      </c>
      <c r="J1134" s="33">
        <v>275</v>
      </c>
      <c r="K1134" s="33">
        <v>393.25</v>
      </c>
    </row>
    <row r="1135" spans="1:11" ht="27.6" x14ac:dyDescent="0.3">
      <c r="A1135" s="34" t="s">
        <v>103</v>
      </c>
      <c r="B1135" s="34">
        <v>2021</v>
      </c>
      <c r="C1135" s="34" t="s">
        <v>30</v>
      </c>
      <c r="D1135" s="34" t="s">
        <v>97</v>
      </c>
      <c r="E1135" s="34" t="s">
        <v>98</v>
      </c>
      <c r="F1135" s="34" t="s">
        <v>99</v>
      </c>
      <c r="G1135" s="34" t="s">
        <v>100</v>
      </c>
      <c r="H1135" s="34" t="s">
        <v>101</v>
      </c>
      <c r="I1135" s="34" t="s">
        <v>102</v>
      </c>
      <c r="J1135" s="34">
        <v>323</v>
      </c>
      <c r="K1135" s="34">
        <v>461.89</v>
      </c>
    </row>
    <row r="1136" spans="1:11" ht="27.6" x14ac:dyDescent="0.3">
      <c r="A1136" s="33" t="s">
        <v>96</v>
      </c>
      <c r="B1136" s="33">
        <v>2021</v>
      </c>
      <c r="C1136" s="33" t="s">
        <v>30</v>
      </c>
      <c r="D1136" s="33" t="s">
        <v>97</v>
      </c>
      <c r="E1136" s="33" t="s">
        <v>98</v>
      </c>
      <c r="F1136" s="33" t="s">
        <v>99</v>
      </c>
      <c r="G1136" s="33" t="s">
        <v>100</v>
      </c>
      <c r="H1136" s="33" t="s">
        <v>101</v>
      </c>
      <c r="I1136" s="33" t="s">
        <v>102</v>
      </c>
      <c r="J1136" s="33">
        <v>251</v>
      </c>
      <c r="K1136" s="33">
        <v>358.93</v>
      </c>
    </row>
    <row r="1137" spans="1:11" ht="27.6" x14ac:dyDescent="0.3">
      <c r="A1137" s="34" t="s">
        <v>96</v>
      </c>
      <c r="B1137" s="34">
        <v>2021</v>
      </c>
      <c r="C1137" s="34" t="s">
        <v>8</v>
      </c>
      <c r="D1137" s="34" t="s">
        <v>97</v>
      </c>
      <c r="E1137" s="34" t="s">
        <v>98</v>
      </c>
      <c r="F1137" s="34" t="s">
        <v>99</v>
      </c>
      <c r="G1137" s="34" t="s">
        <v>100</v>
      </c>
      <c r="H1137" s="34" t="s">
        <v>101</v>
      </c>
      <c r="I1137" s="34" t="s">
        <v>102</v>
      </c>
      <c r="J1137" s="34">
        <v>326</v>
      </c>
      <c r="K1137" s="34">
        <v>466.18</v>
      </c>
    </row>
    <row r="1138" spans="1:11" ht="27.6" x14ac:dyDescent="0.3">
      <c r="A1138" s="33" t="s">
        <v>96</v>
      </c>
      <c r="B1138" s="33">
        <v>2021</v>
      </c>
      <c r="C1138" s="33" t="s">
        <v>8</v>
      </c>
      <c r="D1138" s="33" t="s">
        <v>97</v>
      </c>
      <c r="E1138" s="33" t="s">
        <v>98</v>
      </c>
      <c r="F1138" s="33" t="s">
        <v>99</v>
      </c>
      <c r="G1138" s="33" t="s">
        <v>100</v>
      </c>
      <c r="H1138" s="33" t="s">
        <v>101</v>
      </c>
      <c r="I1138" s="33" t="s">
        <v>102</v>
      </c>
      <c r="J1138" s="33">
        <v>254</v>
      </c>
      <c r="K1138" s="33">
        <v>363.22</v>
      </c>
    </row>
    <row r="1139" spans="1:11" ht="27.6" x14ac:dyDescent="0.3">
      <c r="A1139" s="34" t="s">
        <v>105</v>
      </c>
      <c r="B1139" s="34">
        <v>2021</v>
      </c>
      <c r="C1139" s="34" t="s">
        <v>8</v>
      </c>
      <c r="D1139" s="34" t="s">
        <v>97</v>
      </c>
      <c r="E1139" s="34" t="s">
        <v>98</v>
      </c>
      <c r="F1139" s="34" t="s">
        <v>99</v>
      </c>
      <c r="G1139" s="34" t="s">
        <v>100</v>
      </c>
      <c r="H1139" s="34" t="s">
        <v>101</v>
      </c>
      <c r="I1139" s="34" t="s">
        <v>102</v>
      </c>
      <c r="J1139" s="34">
        <v>280</v>
      </c>
      <c r="K1139" s="34">
        <v>526.24</v>
      </c>
    </row>
    <row r="1140" spans="1:11" ht="27.6" x14ac:dyDescent="0.3">
      <c r="A1140" s="33" t="s">
        <v>103</v>
      </c>
      <c r="B1140" s="33">
        <v>2021</v>
      </c>
      <c r="C1140" s="33" t="s">
        <v>8</v>
      </c>
      <c r="D1140" s="33" t="s">
        <v>97</v>
      </c>
      <c r="E1140" s="33" t="s">
        <v>98</v>
      </c>
      <c r="F1140" s="33" t="s">
        <v>99</v>
      </c>
      <c r="G1140" s="33" t="s">
        <v>100</v>
      </c>
      <c r="H1140" s="33" t="s">
        <v>101</v>
      </c>
      <c r="I1140" s="33" t="s">
        <v>102</v>
      </c>
      <c r="J1140" s="33">
        <v>328</v>
      </c>
      <c r="K1140" s="33">
        <v>526.24</v>
      </c>
    </row>
    <row r="1141" spans="1:11" ht="27.6" x14ac:dyDescent="0.3">
      <c r="A1141" s="34" t="s">
        <v>105</v>
      </c>
      <c r="B1141" s="34">
        <v>2021</v>
      </c>
      <c r="C1141" s="34" t="s">
        <v>8</v>
      </c>
      <c r="D1141" s="34" t="s">
        <v>97</v>
      </c>
      <c r="E1141" s="34" t="s">
        <v>98</v>
      </c>
      <c r="F1141" s="34" t="s">
        <v>99</v>
      </c>
      <c r="G1141" s="34" t="s">
        <v>100</v>
      </c>
      <c r="H1141" s="34" t="s">
        <v>101</v>
      </c>
      <c r="I1141" s="34" t="s">
        <v>102</v>
      </c>
      <c r="J1141" s="34">
        <v>256</v>
      </c>
      <c r="K1141" s="34">
        <v>526.24</v>
      </c>
    </row>
    <row r="1142" spans="1:11" ht="27.6" x14ac:dyDescent="0.3">
      <c r="A1142" s="33" t="s">
        <v>105</v>
      </c>
      <c r="B1142" s="33">
        <v>2021</v>
      </c>
      <c r="C1142" s="33" t="s">
        <v>8</v>
      </c>
      <c r="D1142" s="33" t="s">
        <v>97</v>
      </c>
      <c r="E1142" s="33" t="s">
        <v>98</v>
      </c>
      <c r="F1142" s="33" t="s">
        <v>99</v>
      </c>
      <c r="G1142" s="33" t="s">
        <v>100</v>
      </c>
      <c r="H1142" s="33" t="s">
        <v>101</v>
      </c>
      <c r="I1142" s="33" t="s">
        <v>102</v>
      </c>
      <c r="J1142" s="33">
        <v>997</v>
      </c>
      <c r="K1142" s="33">
        <v>1425.71</v>
      </c>
    </row>
    <row r="1143" spans="1:11" ht="27.6" x14ac:dyDescent="0.3">
      <c r="A1143" s="34" t="s">
        <v>106</v>
      </c>
      <c r="B1143" s="34">
        <v>2021</v>
      </c>
      <c r="C1143" s="34" t="s">
        <v>8</v>
      </c>
      <c r="D1143" s="34" t="s">
        <v>97</v>
      </c>
      <c r="E1143" s="34" t="s">
        <v>98</v>
      </c>
      <c r="F1143" s="34" t="s">
        <v>99</v>
      </c>
      <c r="G1143" s="34" t="s">
        <v>100</v>
      </c>
      <c r="H1143" s="34" t="s">
        <v>101</v>
      </c>
      <c r="I1143" s="34" t="s">
        <v>102</v>
      </c>
      <c r="J1143" s="34">
        <v>1030</v>
      </c>
      <c r="K1143" s="34">
        <v>1472.9</v>
      </c>
    </row>
    <row r="1144" spans="1:11" ht="27.6" x14ac:dyDescent="0.3">
      <c r="A1144" s="33" t="s">
        <v>106</v>
      </c>
      <c r="B1144" s="33">
        <v>2021</v>
      </c>
      <c r="C1144" s="33" t="s">
        <v>8</v>
      </c>
      <c r="D1144" s="33" t="s">
        <v>97</v>
      </c>
      <c r="E1144" s="33" t="s">
        <v>98</v>
      </c>
      <c r="F1144" s="33" t="s">
        <v>99</v>
      </c>
      <c r="G1144" s="33" t="s">
        <v>100</v>
      </c>
      <c r="H1144" s="33" t="s">
        <v>101</v>
      </c>
      <c r="I1144" s="33" t="s">
        <v>102</v>
      </c>
      <c r="J1144" s="33">
        <v>252</v>
      </c>
      <c r="K1144" s="33">
        <v>360.36</v>
      </c>
    </row>
    <row r="1145" spans="1:11" ht="27.6" x14ac:dyDescent="0.3">
      <c r="A1145" s="34" t="s">
        <v>106</v>
      </c>
      <c r="B1145" s="34">
        <v>2021</v>
      </c>
      <c r="C1145" s="34" t="s">
        <v>8</v>
      </c>
      <c r="D1145" s="34" t="s">
        <v>97</v>
      </c>
      <c r="E1145" s="34" t="s">
        <v>98</v>
      </c>
      <c r="F1145" s="34" t="s">
        <v>99</v>
      </c>
      <c r="G1145" s="34" t="s">
        <v>100</v>
      </c>
      <c r="H1145" s="34" t="s">
        <v>101</v>
      </c>
      <c r="I1145" s="34" t="s">
        <v>102</v>
      </c>
      <c r="J1145" s="34">
        <v>279</v>
      </c>
      <c r="K1145" s="34">
        <v>398.97</v>
      </c>
    </row>
    <row r="1146" spans="1:11" ht="27.6" x14ac:dyDescent="0.3">
      <c r="A1146" s="33" t="s">
        <v>103</v>
      </c>
      <c r="B1146" s="33">
        <v>2021</v>
      </c>
      <c r="C1146" s="33" t="s">
        <v>8</v>
      </c>
      <c r="D1146" s="33" t="s">
        <v>97</v>
      </c>
      <c r="E1146" s="33" t="s">
        <v>98</v>
      </c>
      <c r="F1146" s="33" t="s">
        <v>99</v>
      </c>
      <c r="G1146" s="33" t="s">
        <v>100</v>
      </c>
      <c r="H1146" s="33" t="s">
        <v>101</v>
      </c>
      <c r="I1146" s="33" t="s">
        <v>102</v>
      </c>
      <c r="J1146" s="33">
        <v>327</v>
      </c>
      <c r="K1146" s="33">
        <v>467.61</v>
      </c>
    </row>
    <row r="1147" spans="1:11" ht="27.6" x14ac:dyDescent="0.3">
      <c r="A1147" s="34" t="s">
        <v>105</v>
      </c>
      <c r="B1147" s="34">
        <v>2021</v>
      </c>
      <c r="C1147" s="34" t="s">
        <v>8</v>
      </c>
      <c r="D1147" s="34" t="s">
        <v>97</v>
      </c>
      <c r="E1147" s="34" t="s">
        <v>98</v>
      </c>
      <c r="F1147" s="34" t="s">
        <v>99</v>
      </c>
      <c r="G1147" s="34" t="s">
        <v>100</v>
      </c>
      <c r="H1147" s="34" t="s">
        <v>101</v>
      </c>
      <c r="I1147" s="34" t="s">
        <v>102</v>
      </c>
      <c r="J1147" s="34">
        <v>255</v>
      </c>
      <c r="K1147" s="34">
        <v>364.65</v>
      </c>
    </row>
    <row r="1148" spans="1:11" ht="27.6" x14ac:dyDescent="0.3">
      <c r="A1148" s="33" t="s">
        <v>105</v>
      </c>
      <c r="B1148" s="33">
        <v>2021</v>
      </c>
      <c r="C1148" s="33" t="s">
        <v>8</v>
      </c>
      <c r="D1148" s="33" t="s">
        <v>97</v>
      </c>
      <c r="E1148" s="33" t="s">
        <v>98</v>
      </c>
      <c r="F1148" s="33" t="s">
        <v>99</v>
      </c>
      <c r="G1148" s="33" t="s">
        <v>100</v>
      </c>
      <c r="H1148" s="33" t="s">
        <v>101</v>
      </c>
      <c r="I1148" s="33" t="s">
        <v>102</v>
      </c>
      <c r="J1148" s="33">
        <v>778</v>
      </c>
      <c r="K1148" s="33">
        <v>1112.54</v>
      </c>
    </row>
    <row r="1149" spans="1:11" ht="27.6" x14ac:dyDescent="0.3">
      <c r="A1149" s="34" t="s">
        <v>105</v>
      </c>
      <c r="B1149" s="34">
        <v>2021</v>
      </c>
      <c r="C1149" s="34" t="s">
        <v>8</v>
      </c>
      <c r="D1149" s="34" t="s">
        <v>97</v>
      </c>
      <c r="E1149" s="34" t="s">
        <v>98</v>
      </c>
      <c r="F1149" s="34" t="s">
        <v>99</v>
      </c>
      <c r="G1149" s="34" t="s">
        <v>100</v>
      </c>
      <c r="H1149" s="34" t="s">
        <v>101</v>
      </c>
      <c r="I1149" s="34" t="s">
        <v>102</v>
      </c>
      <c r="J1149" s="34">
        <v>865</v>
      </c>
      <c r="K1149" s="34">
        <v>1236.95</v>
      </c>
    </row>
    <row r="1150" spans="1:11" ht="27.6" x14ac:dyDescent="0.3">
      <c r="A1150" s="33" t="s">
        <v>96</v>
      </c>
      <c r="B1150" s="33">
        <v>2021</v>
      </c>
      <c r="C1150" s="33" t="s">
        <v>8</v>
      </c>
      <c r="D1150" s="33" t="s">
        <v>97</v>
      </c>
      <c r="E1150" s="33" t="s">
        <v>98</v>
      </c>
      <c r="F1150" s="33" t="s">
        <v>99</v>
      </c>
      <c r="G1150" s="33" t="s">
        <v>100</v>
      </c>
      <c r="H1150" s="33" t="s">
        <v>101</v>
      </c>
      <c r="I1150" s="33" t="s">
        <v>102</v>
      </c>
      <c r="J1150" s="33">
        <v>281</v>
      </c>
      <c r="K1150" s="33">
        <v>401.83</v>
      </c>
    </row>
    <row r="1151" spans="1:11" ht="27.6" x14ac:dyDescent="0.3">
      <c r="A1151" s="34" t="s">
        <v>105</v>
      </c>
      <c r="B1151" s="34">
        <v>2021</v>
      </c>
      <c r="C1151" s="34" t="s">
        <v>8</v>
      </c>
      <c r="D1151" s="34" t="s">
        <v>97</v>
      </c>
      <c r="E1151" s="34" t="s">
        <v>98</v>
      </c>
      <c r="F1151" s="34" t="s">
        <v>99</v>
      </c>
      <c r="G1151" s="34" t="s">
        <v>100</v>
      </c>
      <c r="H1151" s="34" t="s">
        <v>101</v>
      </c>
      <c r="I1151" s="34" t="s">
        <v>102</v>
      </c>
      <c r="J1151" s="34">
        <v>329</v>
      </c>
      <c r="K1151" s="34">
        <v>470.47</v>
      </c>
    </row>
    <row r="1152" spans="1:11" ht="27.6" x14ac:dyDescent="0.3">
      <c r="A1152" s="33" t="s">
        <v>96</v>
      </c>
      <c r="B1152" s="33">
        <v>2021</v>
      </c>
      <c r="C1152" s="33" t="s">
        <v>36</v>
      </c>
      <c r="D1152" s="33" t="s">
        <v>97</v>
      </c>
      <c r="E1152" s="33" t="s">
        <v>98</v>
      </c>
      <c r="F1152" s="33" t="s">
        <v>99</v>
      </c>
      <c r="G1152" s="33" t="s">
        <v>100</v>
      </c>
      <c r="H1152" s="33" t="s">
        <v>101</v>
      </c>
      <c r="I1152" s="33" t="s">
        <v>102</v>
      </c>
      <c r="J1152" s="33">
        <v>248</v>
      </c>
      <c r="K1152" s="33">
        <v>354.64</v>
      </c>
    </row>
    <row r="1153" spans="1:11" ht="27.6" x14ac:dyDescent="0.3">
      <c r="A1153" s="34" t="s">
        <v>96</v>
      </c>
      <c r="B1153" s="34">
        <v>2021</v>
      </c>
      <c r="C1153" s="34" t="s">
        <v>36</v>
      </c>
      <c r="D1153" s="34" t="s">
        <v>97</v>
      </c>
      <c r="E1153" s="34" t="s">
        <v>98</v>
      </c>
      <c r="F1153" s="34" t="s">
        <v>99</v>
      </c>
      <c r="G1153" s="34" t="s">
        <v>100</v>
      </c>
      <c r="H1153" s="34" t="s">
        <v>101</v>
      </c>
      <c r="I1153" s="34" t="s">
        <v>102</v>
      </c>
      <c r="J1153" s="34">
        <v>296</v>
      </c>
      <c r="K1153" s="34">
        <v>423.28</v>
      </c>
    </row>
    <row r="1154" spans="1:11" ht="27.6" x14ac:dyDescent="0.3">
      <c r="A1154" s="33" t="s">
        <v>96</v>
      </c>
      <c r="B1154" s="33">
        <v>2021</v>
      </c>
      <c r="C1154" s="33" t="s">
        <v>36</v>
      </c>
      <c r="D1154" s="33" t="s">
        <v>97</v>
      </c>
      <c r="E1154" s="33" t="s">
        <v>98</v>
      </c>
      <c r="F1154" s="33" t="s">
        <v>99</v>
      </c>
      <c r="G1154" s="33" t="s">
        <v>100</v>
      </c>
      <c r="H1154" s="33" t="s">
        <v>101</v>
      </c>
      <c r="I1154" s="33" t="s">
        <v>102</v>
      </c>
      <c r="J1154" s="33">
        <v>224</v>
      </c>
      <c r="K1154" s="33">
        <v>320.32</v>
      </c>
    </row>
    <row r="1155" spans="1:11" ht="27.6" x14ac:dyDescent="0.3">
      <c r="A1155" s="34" t="s">
        <v>96</v>
      </c>
      <c r="B1155" s="34">
        <v>2021</v>
      </c>
      <c r="C1155" s="34" t="s">
        <v>36</v>
      </c>
      <c r="D1155" s="34" t="s">
        <v>97</v>
      </c>
      <c r="E1155" s="34" t="s">
        <v>98</v>
      </c>
      <c r="F1155" s="34" t="s">
        <v>99</v>
      </c>
      <c r="G1155" s="34" t="s">
        <v>100</v>
      </c>
      <c r="H1155" s="34" t="s">
        <v>101</v>
      </c>
      <c r="I1155" s="34" t="s">
        <v>102</v>
      </c>
      <c r="J1155" s="34">
        <v>250</v>
      </c>
      <c r="K1155" s="34">
        <v>526.24</v>
      </c>
    </row>
    <row r="1156" spans="1:11" ht="27.6" x14ac:dyDescent="0.3">
      <c r="A1156" s="33" t="s">
        <v>96</v>
      </c>
      <c r="B1156" s="33">
        <v>2021</v>
      </c>
      <c r="C1156" s="33" t="s">
        <v>36</v>
      </c>
      <c r="D1156" s="33" t="s">
        <v>97</v>
      </c>
      <c r="E1156" s="33" t="s">
        <v>98</v>
      </c>
      <c r="F1156" s="33" t="s">
        <v>99</v>
      </c>
      <c r="G1156" s="33" t="s">
        <v>100</v>
      </c>
      <c r="H1156" s="33" t="s">
        <v>101</v>
      </c>
      <c r="I1156" s="33" t="s">
        <v>102</v>
      </c>
      <c r="J1156" s="33">
        <v>298</v>
      </c>
      <c r="K1156" s="33">
        <v>526.24</v>
      </c>
    </row>
    <row r="1157" spans="1:11" ht="27.6" x14ac:dyDescent="0.3">
      <c r="A1157" s="34" t="s">
        <v>103</v>
      </c>
      <c r="B1157" s="34">
        <v>2021</v>
      </c>
      <c r="C1157" s="34" t="s">
        <v>36</v>
      </c>
      <c r="D1157" s="34" t="s">
        <v>97</v>
      </c>
      <c r="E1157" s="34" t="s">
        <v>98</v>
      </c>
      <c r="F1157" s="34" t="s">
        <v>99</v>
      </c>
      <c r="G1157" s="34" t="s">
        <v>100</v>
      </c>
      <c r="H1157" s="34" t="s">
        <v>101</v>
      </c>
      <c r="I1157" s="34" t="s">
        <v>102</v>
      </c>
      <c r="J1157" s="34">
        <v>220</v>
      </c>
      <c r="K1157" s="34">
        <v>526.24</v>
      </c>
    </row>
    <row r="1158" spans="1:11" ht="27.6" x14ac:dyDescent="0.3">
      <c r="A1158" s="33" t="s">
        <v>107</v>
      </c>
      <c r="B1158" s="33">
        <v>2021</v>
      </c>
      <c r="C1158" s="33" t="s">
        <v>36</v>
      </c>
      <c r="D1158" s="33" t="s">
        <v>97</v>
      </c>
      <c r="E1158" s="33" t="s">
        <v>98</v>
      </c>
      <c r="F1158" s="33" t="s">
        <v>99</v>
      </c>
      <c r="G1158" s="33" t="s">
        <v>100</v>
      </c>
      <c r="H1158" s="33" t="s">
        <v>101</v>
      </c>
      <c r="I1158" s="33" t="s">
        <v>102</v>
      </c>
      <c r="J1158" s="33">
        <v>1036</v>
      </c>
      <c r="K1158" s="33">
        <v>1481.48</v>
      </c>
    </row>
    <row r="1159" spans="1:11" ht="27.6" x14ac:dyDescent="0.3">
      <c r="A1159" s="34" t="s">
        <v>106</v>
      </c>
      <c r="B1159" s="34">
        <v>2021</v>
      </c>
      <c r="C1159" s="34" t="s">
        <v>36</v>
      </c>
      <c r="D1159" s="34" t="s">
        <v>97</v>
      </c>
      <c r="E1159" s="34" t="s">
        <v>98</v>
      </c>
      <c r="F1159" s="34" t="s">
        <v>99</v>
      </c>
      <c r="G1159" s="34" t="s">
        <v>100</v>
      </c>
      <c r="H1159" s="34" t="s">
        <v>101</v>
      </c>
      <c r="I1159" s="34" t="s">
        <v>102</v>
      </c>
      <c r="J1159" s="34">
        <v>222</v>
      </c>
      <c r="K1159" s="34">
        <v>317.45999999999998</v>
      </c>
    </row>
    <row r="1160" spans="1:11" ht="27.6" x14ac:dyDescent="0.3">
      <c r="A1160" s="33" t="s">
        <v>106</v>
      </c>
      <c r="B1160" s="33">
        <v>2021</v>
      </c>
      <c r="C1160" s="33" t="s">
        <v>36</v>
      </c>
      <c r="D1160" s="33" t="s">
        <v>97</v>
      </c>
      <c r="E1160" s="33" t="s">
        <v>98</v>
      </c>
      <c r="F1160" s="33" t="s">
        <v>99</v>
      </c>
      <c r="G1160" s="33" t="s">
        <v>100</v>
      </c>
      <c r="H1160" s="33" t="s">
        <v>101</v>
      </c>
      <c r="I1160" s="33" t="s">
        <v>102</v>
      </c>
      <c r="J1160" s="33">
        <v>249</v>
      </c>
      <c r="K1160" s="33">
        <v>356.07</v>
      </c>
    </row>
    <row r="1161" spans="1:11" ht="27.6" x14ac:dyDescent="0.3">
      <c r="A1161" s="34" t="s">
        <v>96</v>
      </c>
      <c r="B1161" s="34">
        <v>2021</v>
      </c>
      <c r="C1161" s="34" t="s">
        <v>36</v>
      </c>
      <c r="D1161" s="34" t="s">
        <v>97</v>
      </c>
      <c r="E1161" s="34" t="s">
        <v>98</v>
      </c>
      <c r="F1161" s="34" t="s">
        <v>99</v>
      </c>
      <c r="G1161" s="34" t="s">
        <v>100</v>
      </c>
      <c r="H1161" s="34" t="s">
        <v>101</v>
      </c>
      <c r="I1161" s="34" t="s">
        <v>102</v>
      </c>
      <c r="J1161" s="34">
        <v>297</v>
      </c>
      <c r="K1161" s="34">
        <v>424.71</v>
      </c>
    </row>
    <row r="1162" spans="1:11" ht="27.6" x14ac:dyDescent="0.3">
      <c r="A1162" s="33" t="s">
        <v>103</v>
      </c>
      <c r="B1162" s="33">
        <v>2021</v>
      </c>
      <c r="C1162" s="33" t="s">
        <v>36</v>
      </c>
      <c r="D1162" s="33" t="s">
        <v>97</v>
      </c>
      <c r="E1162" s="33" t="s">
        <v>98</v>
      </c>
      <c r="F1162" s="33" t="s">
        <v>99</v>
      </c>
      <c r="G1162" s="33" t="s">
        <v>100</v>
      </c>
      <c r="H1162" s="33" t="s">
        <v>101</v>
      </c>
      <c r="I1162" s="33" t="s">
        <v>102</v>
      </c>
      <c r="J1162" s="33">
        <v>784</v>
      </c>
      <c r="K1162" s="33">
        <v>1121.1199999999999</v>
      </c>
    </row>
    <row r="1163" spans="1:11" ht="27.6" x14ac:dyDescent="0.3">
      <c r="A1163" s="34" t="s">
        <v>96</v>
      </c>
      <c r="B1163" s="34">
        <v>2021</v>
      </c>
      <c r="C1163" s="34" t="s">
        <v>36</v>
      </c>
      <c r="D1163" s="34" t="s">
        <v>97</v>
      </c>
      <c r="E1163" s="34" t="s">
        <v>98</v>
      </c>
      <c r="F1163" s="34" t="s">
        <v>99</v>
      </c>
      <c r="G1163" s="34" t="s">
        <v>100</v>
      </c>
      <c r="H1163" s="34" t="s">
        <v>101</v>
      </c>
      <c r="I1163" s="34" t="s">
        <v>102</v>
      </c>
      <c r="J1163" s="34">
        <v>817</v>
      </c>
      <c r="K1163" s="34">
        <v>1168.31</v>
      </c>
    </row>
    <row r="1164" spans="1:11" ht="27.6" x14ac:dyDescent="0.3">
      <c r="A1164" s="33" t="s">
        <v>96</v>
      </c>
      <c r="B1164" s="33">
        <v>2021</v>
      </c>
      <c r="C1164" s="33" t="s">
        <v>36</v>
      </c>
      <c r="D1164" s="33" t="s">
        <v>97</v>
      </c>
      <c r="E1164" s="33" t="s">
        <v>98</v>
      </c>
      <c r="F1164" s="33" t="s">
        <v>99</v>
      </c>
      <c r="G1164" s="33" t="s">
        <v>100</v>
      </c>
      <c r="H1164" s="33" t="s">
        <v>101</v>
      </c>
      <c r="I1164" s="33" t="s">
        <v>102</v>
      </c>
      <c r="J1164" s="33">
        <v>870</v>
      </c>
      <c r="K1164" s="33">
        <v>1244.0999999999999</v>
      </c>
    </row>
    <row r="1165" spans="1:11" ht="27.6" x14ac:dyDescent="0.3">
      <c r="A1165" s="34" t="s">
        <v>96</v>
      </c>
      <c r="B1165" s="34">
        <v>2021</v>
      </c>
      <c r="C1165" s="34" t="s">
        <v>36</v>
      </c>
      <c r="D1165" s="34" t="s">
        <v>97</v>
      </c>
      <c r="E1165" s="34" t="s">
        <v>98</v>
      </c>
      <c r="F1165" s="34" t="s">
        <v>99</v>
      </c>
      <c r="G1165" s="34" t="s">
        <v>100</v>
      </c>
      <c r="H1165" s="34" t="s">
        <v>101</v>
      </c>
      <c r="I1165" s="34" t="s">
        <v>102</v>
      </c>
      <c r="J1165" s="34">
        <v>251</v>
      </c>
      <c r="K1165" s="34">
        <v>358.93</v>
      </c>
    </row>
    <row r="1166" spans="1:11" ht="27.6" x14ac:dyDescent="0.3">
      <c r="A1166" s="33" t="s">
        <v>96</v>
      </c>
      <c r="B1166" s="33">
        <v>2021</v>
      </c>
      <c r="C1166" s="33" t="s">
        <v>36</v>
      </c>
      <c r="D1166" s="33" t="s">
        <v>97</v>
      </c>
      <c r="E1166" s="33" t="s">
        <v>98</v>
      </c>
      <c r="F1166" s="33" t="s">
        <v>99</v>
      </c>
      <c r="G1166" s="33" t="s">
        <v>100</v>
      </c>
      <c r="H1166" s="33" t="s">
        <v>101</v>
      </c>
      <c r="I1166" s="33" t="s">
        <v>102</v>
      </c>
      <c r="J1166" s="33">
        <v>221</v>
      </c>
      <c r="K1166" s="33">
        <v>316.02999999999997</v>
      </c>
    </row>
    <row r="1167" spans="1:11" ht="27.6" x14ac:dyDescent="0.3">
      <c r="A1167" s="34" t="s">
        <v>103</v>
      </c>
      <c r="B1167" s="34">
        <v>2021</v>
      </c>
      <c r="C1167" s="34" t="s">
        <v>35</v>
      </c>
      <c r="D1167" s="34" t="s">
        <v>97</v>
      </c>
      <c r="E1167" s="34" t="s">
        <v>98</v>
      </c>
      <c r="F1167" s="34" t="s">
        <v>99</v>
      </c>
      <c r="G1167" s="34" t="s">
        <v>100</v>
      </c>
      <c r="H1167" s="34" t="s">
        <v>101</v>
      </c>
      <c r="I1167" s="34" t="s">
        <v>102</v>
      </c>
      <c r="J1167" s="34">
        <v>254</v>
      </c>
      <c r="K1167" s="34">
        <v>363.22</v>
      </c>
    </row>
    <row r="1168" spans="1:11" ht="27.6" x14ac:dyDescent="0.3">
      <c r="A1168" s="33" t="s">
        <v>96</v>
      </c>
      <c r="B1168" s="33">
        <v>2021</v>
      </c>
      <c r="C1168" s="33" t="s">
        <v>35</v>
      </c>
      <c r="D1168" s="33" t="s">
        <v>97</v>
      </c>
      <c r="E1168" s="33" t="s">
        <v>98</v>
      </c>
      <c r="F1168" s="33" t="s">
        <v>99</v>
      </c>
      <c r="G1168" s="33" t="s">
        <v>100</v>
      </c>
      <c r="H1168" s="33" t="s">
        <v>101</v>
      </c>
      <c r="I1168" s="33" t="s">
        <v>102</v>
      </c>
      <c r="J1168" s="33">
        <v>302</v>
      </c>
      <c r="K1168" s="33">
        <v>431.86</v>
      </c>
    </row>
    <row r="1169" spans="1:11" ht="27.6" x14ac:dyDescent="0.3">
      <c r="A1169" s="34" t="s">
        <v>107</v>
      </c>
      <c r="B1169" s="34">
        <v>2021</v>
      </c>
      <c r="C1169" s="34" t="s">
        <v>35</v>
      </c>
      <c r="D1169" s="34" t="s">
        <v>97</v>
      </c>
      <c r="E1169" s="34" t="s">
        <v>98</v>
      </c>
      <c r="F1169" s="34" t="s">
        <v>99</v>
      </c>
      <c r="G1169" s="34" t="s">
        <v>100</v>
      </c>
      <c r="H1169" s="34" t="s">
        <v>101</v>
      </c>
      <c r="I1169" s="34" t="s">
        <v>102</v>
      </c>
      <c r="J1169" s="34">
        <v>230</v>
      </c>
      <c r="K1169" s="34">
        <v>328.9</v>
      </c>
    </row>
    <row r="1170" spans="1:11" ht="27.6" x14ac:dyDescent="0.3">
      <c r="A1170" s="33" t="s">
        <v>103</v>
      </c>
      <c r="B1170" s="33">
        <v>2021</v>
      </c>
      <c r="C1170" s="33" t="s">
        <v>35</v>
      </c>
      <c r="D1170" s="33" t="s">
        <v>97</v>
      </c>
      <c r="E1170" s="33" t="s">
        <v>98</v>
      </c>
      <c r="F1170" s="33" t="s">
        <v>99</v>
      </c>
      <c r="G1170" s="33" t="s">
        <v>100</v>
      </c>
      <c r="H1170" s="33" t="s">
        <v>101</v>
      </c>
      <c r="I1170" s="33" t="s">
        <v>102</v>
      </c>
      <c r="J1170" s="33">
        <v>256</v>
      </c>
      <c r="K1170" s="33">
        <v>526.24</v>
      </c>
    </row>
    <row r="1171" spans="1:11" ht="27.6" x14ac:dyDescent="0.3">
      <c r="A1171" s="34" t="s">
        <v>96</v>
      </c>
      <c r="B1171" s="34">
        <v>2021</v>
      </c>
      <c r="C1171" s="34" t="s">
        <v>35</v>
      </c>
      <c r="D1171" s="34" t="s">
        <v>97</v>
      </c>
      <c r="E1171" s="34" t="s">
        <v>98</v>
      </c>
      <c r="F1171" s="34" t="s">
        <v>99</v>
      </c>
      <c r="G1171" s="34" t="s">
        <v>100</v>
      </c>
      <c r="H1171" s="34" t="s">
        <v>101</v>
      </c>
      <c r="I1171" s="34" t="s">
        <v>102</v>
      </c>
      <c r="J1171" s="34">
        <v>226</v>
      </c>
      <c r="K1171" s="34">
        <v>526.24</v>
      </c>
    </row>
    <row r="1172" spans="1:11" ht="27.6" x14ac:dyDescent="0.3">
      <c r="A1172" s="33" t="s">
        <v>96</v>
      </c>
      <c r="B1172" s="33">
        <v>2021</v>
      </c>
      <c r="C1172" s="33" t="s">
        <v>35</v>
      </c>
      <c r="D1172" s="33" t="s">
        <v>97</v>
      </c>
      <c r="E1172" s="33" t="s">
        <v>98</v>
      </c>
      <c r="F1172" s="33" t="s">
        <v>99</v>
      </c>
      <c r="G1172" s="33" t="s">
        <v>100</v>
      </c>
      <c r="H1172" s="33" t="s">
        <v>101</v>
      </c>
      <c r="I1172" s="33" t="s">
        <v>102</v>
      </c>
      <c r="J1172" s="33">
        <v>1002</v>
      </c>
      <c r="K1172" s="33">
        <v>1432.86</v>
      </c>
    </row>
    <row r="1173" spans="1:11" ht="27.6" x14ac:dyDescent="0.3">
      <c r="A1173" s="34" t="s">
        <v>105</v>
      </c>
      <c r="B1173" s="34">
        <v>2021</v>
      </c>
      <c r="C1173" s="34" t="s">
        <v>35</v>
      </c>
      <c r="D1173" s="34" t="s">
        <v>97</v>
      </c>
      <c r="E1173" s="34" t="s">
        <v>98</v>
      </c>
      <c r="F1173" s="34" t="s">
        <v>99</v>
      </c>
      <c r="G1173" s="34" t="s">
        <v>100</v>
      </c>
      <c r="H1173" s="34" t="s">
        <v>101</v>
      </c>
      <c r="I1173" s="34" t="s">
        <v>102</v>
      </c>
      <c r="J1173" s="34">
        <v>1035</v>
      </c>
      <c r="K1173" s="34">
        <v>1480.05</v>
      </c>
    </row>
    <row r="1174" spans="1:11" ht="27.6" x14ac:dyDescent="0.3">
      <c r="A1174" s="33" t="s">
        <v>96</v>
      </c>
      <c r="B1174" s="33">
        <v>2021</v>
      </c>
      <c r="C1174" s="33" t="s">
        <v>35</v>
      </c>
      <c r="D1174" s="33" t="s">
        <v>97</v>
      </c>
      <c r="E1174" s="33" t="s">
        <v>98</v>
      </c>
      <c r="F1174" s="33" t="s">
        <v>99</v>
      </c>
      <c r="G1174" s="33" t="s">
        <v>100</v>
      </c>
      <c r="H1174" s="33" t="s">
        <v>101</v>
      </c>
      <c r="I1174" s="33" t="s">
        <v>102</v>
      </c>
      <c r="J1174" s="33">
        <v>228</v>
      </c>
      <c r="K1174" s="33">
        <v>326.04000000000002</v>
      </c>
    </row>
    <row r="1175" spans="1:11" ht="27.6" x14ac:dyDescent="0.3">
      <c r="A1175" s="34" t="s">
        <v>96</v>
      </c>
      <c r="B1175" s="34">
        <v>2021</v>
      </c>
      <c r="C1175" s="34" t="s">
        <v>35</v>
      </c>
      <c r="D1175" s="34" t="s">
        <v>97</v>
      </c>
      <c r="E1175" s="34" t="s">
        <v>98</v>
      </c>
      <c r="F1175" s="34" t="s">
        <v>99</v>
      </c>
      <c r="G1175" s="34" t="s">
        <v>100</v>
      </c>
      <c r="H1175" s="34" t="s">
        <v>101</v>
      </c>
      <c r="I1175" s="34" t="s">
        <v>102</v>
      </c>
      <c r="J1175" s="34">
        <v>255</v>
      </c>
      <c r="K1175" s="34">
        <v>364.65</v>
      </c>
    </row>
    <row r="1176" spans="1:11" ht="27.6" x14ac:dyDescent="0.3">
      <c r="A1176" s="33" t="s">
        <v>103</v>
      </c>
      <c r="B1176" s="33">
        <v>2021</v>
      </c>
      <c r="C1176" s="33" t="s">
        <v>35</v>
      </c>
      <c r="D1176" s="33" t="s">
        <v>97</v>
      </c>
      <c r="E1176" s="33" t="s">
        <v>98</v>
      </c>
      <c r="F1176" s="33" t="s">
        <v>99</v>
      </c>
      <c r="G1176" s="33" t="s">
        <v>100</v>
      </c>
      <c r="H1176" s="33" t="s">
        <v>101</v>
      </c>
      <c r="I1176" s="33" t="s">
        <v>102</v>
      </c>
      <c r="J1176" s="33">
        <v>303</v>
      </c>
      <c r="K1176" s="33">
        <v>433.29</v>
      </c>
    </row>
    <row r="1177" spans="1:11" ht="27.6" x14ac:dyDescent="0.3">
      <c r="A1177" s="34" t="s">
        <v>96</v>
      </c>
      <c r="B1177" s="34">
        <v>2021</v>
      </c>
      <c r="C1177" s="34" t="s">
        <v>35</v>
      </c>
      <c r="D1177" s="34" t="s">
        <v>97</v>
      </c>
      <c r="E1177" s="34" t="s">
        <v>98</v>
      </c>
      <c r="F1177" s="34" t="s">
        <v>99</v>
      </c>
      <c r="G1177" s="34" t="s">
        <v>100</v>
      </c>
      <c r="H1177" s="34" t="s">
        <v>101</v>
      </c>
      <c r="I1177" s="34" t="s">
        <v>102</v>
      </c>
      <c r="J1177" s="34">
        <v>225</v>
      </c>
      <c r="K1177" s="34">
        <v>321.75</v>
      </c>
    </row>
    <row r="1178" spans="1:11" ht="27.6" x14ac:dyDescent="0.3">
      <c r="A1178" s="33" t="s">
        <v>96</v>
      </c>
      <c r="B1178" s="33">
        <v>2021</v>
      </c>
      <c r="C1178" s="33" t="s">
        <v>35</v>
      </c>
      <c r="D1178" s="33" t="s">
        <v>97</v>
      </c>
      <c r="E1178" s="33" t="s">
        <v>98</v>
      </c>
      <c r="F1178" s="33" t="s">
        <v>99</v>
      </c>
      <c r="G1178" s="33" t="s">
        <v>100</v>
      </c>
      <c r="H1178" s="33" t="s">
        <v>101</v>
      </c>
      <c r="I1178" s="33" t="s">
        <v>102</v>
      </c>
      <c r="J1178" s="33">
        <v>783</v>
      </c>
      <c r="K1178" s="33">
        <v>1119.69</v>
      </c>
    </row>
    <row r="1179" spans="1:11" ht="27.6" x14ac:dyDescent="0.3">
      <c r="A1179" s="34" t="s">
        <v>105</v>
      </c>
      <c r="B1179" s="34">
        <v>2021</v>
      </c>
      <c r="C1179" s="34" t="s">
        <v>35</v>
      </c>
      <c r="D1179" s="34" t="s">
        <v>97</v>
      </c>
      <c r="E1179" s="34" t="s">
        <v>98</v>
      </c>
      <c r="F1179" s="34" t="s">
        <v>99</v>
      </c>
      <c r="G1179" s="34" t="s">
        <v>100</v>
      </c>
      <c r="H1179" s="34" t="s">
        <v>101</v>
      </c>
      <c r="I1179" s="34" t="s">
        <v>102</v>
      </c>
      <c r="J1179" s="34">
        <v>816</v>
      </c>
      <c r="K1179" s="34">
        <v>1166.8800000000001</v>
      </c>
    </row>
    <row r="1180" spans="1:11" ht="27.6" x14ac:dyDescent="0.3">
      <c r="A1180" s="33" t="s">
        <v>103</v>
      </c>
      <c r="B1180" s="33">
        <v>2021</v>
      </c>
      <c r="C1180" s="33" t="s">
        <v>35</v>
      </c>
      <c r="D1180" s="33" t="s">
        <v>97</v>
      </c>
      <c r="E1180" s="33" t="s">
        <v>98</v>
      </c>
      <c r="F1180" s="33" t="s">
        <v>99</v>
      </c>
      <c r="G1180" s="33" t="s">
        <v>100</v>
      </c>
      <c r="H1180" s="33" t="s">
        <v>101</v>
      </c>
      <c r="I1180" s="33" t="s">
        <v>102</v>
      </c>
      <c r="J1180" s="33">
        <v>869</v>
      </c>
      <c r="K1180" s="33">
        <v>1242.67</v>
      </c>
    </row>
    <row r="1181" spans="1:11" ht="27.6" x14ac:dyDescent="0.3">
      <c r="A1181" s="34" t="s">
        <v>107</v>
      </c>
      <c r="B1181" s="34">
        <v>2021</v>
      </c>
      <c r="C1181" s="34" t="s">
        <v>35</v>
      </c>
      <c r="D1181" s="34" t="s">
        <v>97</v>
      </c>
      <c r="E1181" s="34" t="s">
        <v>98</v>
      </c>
      <c r="F1181" s="34" t="s">
        <v>99</v>
      </c>
      <c r="G1181" s="34" t="s">
        <v>100</v>
      </c>
      <c r="H1181" s="34" t="s">
        <v>101</v>
      </c>
      <c r="I1181" s="34" t="s">
        <v>102</v>
      </c>
      <c r="J1181" s="34">
        <v>257</v>
      </c>
      <c r="K1181" s="34">
        <v>367.51</v>
      </c>
    </row>
    <row r="1182" spans="1:11" ht="27.6" x14ac:dyDescent="0.3">
      <c r="A1182" s="33" t="s">
        <v>103</v>
      </c>
      <c r="B1182" s="33">
        <v>2021</v>
      </c>
      <c r="C1182" s="33" t="s">
        <v>35</v>
      </c>
      <c r="D1182" s="33" t="s">
        <v>97</v>
      </c>
      <c r="E1182" s="33" t="s">
        <v>98</v>
      </c>
      <c r="F1182" s="33" t="s">
        <v>99</v>
      </c>
      <c r="G1182" s="33" t="s">
        <v>100</v>
      </c>
      <c r="H1182" s="33" t="s">
        <v>101</v>
      </c>
      <c r="I1182" s="33" t="s">
        <v>102</v>
      </c>
      <c r="J1182" s="33">
        <v>299</v>
      </c>
      <c r="K1182" s="33">
        <v>427.57</v>
      </c>
    </row>
    <row r="1183" spans="1:11" ht="27.6" x14ac:dyDescent="0.3">
      <c r="A1183" s="34" t="s">
        <v>103</v>
      </c>
      <c r="B1183" s="34">
        <v>2021</v>
      </c>
      <c r="C1183" s="34" t="s">
        <v>35</v>
      </c>
      <c r="D1183" s="34" t="s">
        <v>97</v>
      </c>
      <c r="E1183" s="34" t="s">
        <v>98</v>
      </c>
      <c r="F1183" s="34" t="s">
        <v>99</v>
      </c>
      <c r="G1183" s="34" t="s">
        <v>100</v>
      </c>
      <c r="H1183" s="34" t="s">
        <v>101</v>
      </c>
      <c r="I1183" s="34" t="s">
        <v>102</v>
      </c>
      <c r="J1183" s="34">
        <v>227</v>
      </c>
      <c r="K1183" s="34">
        <v>324.61</v>
      </c>
    </row>
    <row r="1184" spans="1:11" ht="27.6" x14ac:dyDescent="0.3">
      <c r="A1184" s="33" t="s">
        <v>96</v>
      </c>
      <c r="B1184" s="33">
        <v>2021</v>
      </c>
      <c r="C1184" s="33" t="s">
        <v>31</v>
      </c>
      <c r="D1184" s="33" t="s">
        <v>97</v>
      </c>
      <c r="E1184" s="33" t="s">
        <v>98</v>
      </c>
      <c r="F1184" s="33" t="s">
        <v>99</v>
      </c>
      <c r="G1184" s="33" t="s">
        <v>100</v>
      </c>
      <c r="H1184" s="33" t="s">
        <v>101</v>
      </c>
      <c r="I1184" s="33" t="s">
        <v>102</v>
      </c>
      <c r="J1184" s="33">
        <v>272</v>
      </c>
      <c r="K1184" s="33">
        <v>388.96</v>
      </c>
    </row>
    <row r="1185" spans="1:11" ht="27.6" x14ac:dyDescent="0.3">
      <c r="A1185" s="34" t="s">
        <v>103</v>
      </c>
      <c r="B1185" s="34">
        <v>2021</v>
      </c>
      <c r="C1185" s="34" t="s">
        <v>31</v>
      </c>
      <c r="D1185" s="34" t="s">
        <v>97</v>
      </c>
      <c r="E1185" s="34" t="s">
        <v>98</v>
      </c>
      <c r="F1185" s="34" t="s">
        <v>99</v>
      </c>
      <c r="G1185" s="34" t="s">
        <v>100</v>
      </c>
      <c r="H1185" s="34" t="s">
        <v>101</v>
      </c>
      <c r="I1185" s="34" t="s">
        <v>102</v>
      </c>
      <c r="J1185" s="34">
        <v>242</v>
      </c>
      <c r="K1185" s="34">
        <v>346.06</v>
      </c>
    </row>
    <row r="1186" spans="1:11" ht="27.6" x14ac:dyDescent="0.3">
      <c r="A1186" s="33" t="s">
        <v>103</v>
      </c>
      <c r="B1186" s="33">
        <v>2021</v>
      </c>
      <c r="C1186" s="33" t="s">
        <v>31</v>
      </c>
      <c r="D1186" s="33" t="s">
        <v>97</v>
      </c>
      <c r="E1186" s="33" t="s">
        <v>98</v>
      </c>
      <c r="F1186" s="33" t="s">
        <v>99</v>
      </c>
      <c r="G1186" s="33" t="s">
        <v>100</v>
      </c>
      <c r="H1186" s="33" t="s">
        <v>101</v>
      </c>
      <c r="I1186" s="33" t="s">
        <v>102</v>
      </c>
      <c r="J1186" s="33">
        <v>268</v>
      </c>
      <c r="K1186" s="33">
        <v>526.24</v>
      </c>
    </row>
    <row r="1187" spans="1:11" ht="27.6" x14ac:dyDescent="0.3">
      <c r="A1187" s="34" t="s">
        <v>103</v>
      </c>
      <c r="B1187" s="34">
        <v>2021</v>
      </c>
      <c r="C1187" s="34" t="s">
        <v>31</v>
      </c>
      <c r="D1187" s="34" t="s">
        <v>97</v>
      </c>
      <c r="E1187" s="34" t="s">
        <v>98</v>
      </c>
      <c r="F1187" s="34" t="s">
        <v>99</v>
      </c>
      <c r="G1187" s="34" t="s">
        <v>100</v>
      </c>
      <c r="H1187" s="34" t="s">
        <v>101</v>
      </c>
      <c r="I1187" s="34" t="s">
        <v>102</v>
      </c>
      <c r="J1187" s="34">
        <v>316</v>
      </c>
      <c r="K1187" s="34">
        <v>526.24</v>
      </c>
    </row>
    <row r="1188" spans="1:11" ht="27.6" x14ac:dyDescent="0.3">
      <c r="A1188" s="33" t="s">
        <v>96</v>
      </c>
      <c r="B1188" s="33">
        <v>2021</v>
      </c>
      <c r="C1188" s="33" t="s">
        <v>31</v>
      </c>
      <c r="D1188" s="33" t="s">
        <v>97</v>
      </c>
      <c r="E1188" s="33" t="s">
        <v>98</v>
      </c>
      <c r="F1188" s="33" t="s">
        <v>99</v>
      </c>
      <c r="G1188" s="33" t="s">
        <v>100</v>
      </c>
      <c r="H1188" s="33" t="s">
        <v>101</v>
      </c>
      <c r="I1188" s="33" t="s">
        <v>102</v>
      </c>
      <c r="J1188" s="33">
        <v>244</v>
      </c>
      <c r="K1188" s="33">
        <v>526.24</v>
      </c>
    </row>
    <row r="1189" spans="1:11" ht="27.6" x14ac:dyDescent="0.3">
      <c r="A1189" s="34" t="s">
        <v>103</v>
      </c>
      <c r="B1189" s="34">
        <v>2021</v>
      </c>
      <c r="C1189" s="34" t="s">
        <v>31</v>
      </c>
      <c r="D1189" s="34" t="s">
        <v>97</v>
      </c>
      <c r="E1189" s="34" t="s">
        <v>98</v>
      </c>
      <c r="F1189" s="34" t="s">
        <v>99</v>
      </c>
      <c r="G1189" s="34" t="s">
        <v>100</v>
      </c>
      <c r="H1189" s="34" t="s">
        <v>101</v>
      </c>
      <c r="I1189" s="34" t="s">
        <v>102</v>
      </c>
      <c r="J1189" s="34">
        <v>999</v>
      </c>
      <c r="K1189" s="34">
        <v>1428.57</v>
      </c>
    </row>
    <row r="1190" spans="1:11" ht="27.6" x14ac:dyDescent="0.3">
      <c r="A1190" s="33" t="s">
        <v>105</v>
      </c>
      <c r="B1190" s="33">
        <v>2021</v>
      </c>
      <c r="C1190" s="33" t="s">
        <v>31</v>
      </c>
      <c r="D1190" s="33" t="s">
        <v>97</v>
      </c>
      <c r="E1190" s="33" t="s">
        <v>98</v>
      </c>
      <c r="F1190" s="33" t="s">
        <v>99</v>
      </c>
      <c r="G1190" s="33" t="s">
        <v>100</v>
      </c>
      <c r="H1190" s="33" t="s">
        <v>101</v>
      </c>
      <c r="I1190" s="33" t="s">
        <v>102</v>
      </c>
      <c r="J1190" s="33">
        <v>1032</v>
      </c>
      <c r="K1190" s="33">
        <v>1475.76</v>
      </c>
    </row>
    <row r="1191" spans="1:11" ht="27.6" x14ac:dyDescent="0.3">
      <c r="A1191" s="34" t="s">
        <v>103</v>
      </c>
      <c r="B1191" s="34">
        <v>2021</v>
      </c>
      <c r="C1191" s="34" t="s">
        <v>31</v>
      </c>
      <c r="D1191" s="34" t="s">
        <v>97</v>
      </c>
      <c r="E1191" s="34" t="s">
        <v>98</v>
      </c>
      <c r="F1191" s="34" t="s">
        <v>99</v>
      </c>
      <c r="G1191" s="34" t="s">
        <v>100</v>
      </c>
      <c r="H1191" s="34" t="s">
        <v>101</v>
      </c>
      <c r="I1191" s="34" t="s">
        <v>102</v>
      </c>
      <c r="J1191" s="34">
        <v>246</v>
      </c>
      <c r="K1191" s="34">
        <v>351.78</v>
      </c>
    </row>
    <row r="1192" spans="1:11" ht="27.6" x14ac:dyDescent="0.3">
      <c r="A1192" s="33" t="s">
        <v>103</v>
      </c>
      <c r="B1192" s="33">
        <v>2021</v>
      </c>
      <c r="C1192" s="33" t="s">
        <v>31</v>
      </c>
      <c r="D1192" s="33" t="s">
        <v>97</v>
      </c>
      <c r="E1192" s="33" t="s">
        <v>98</v>
      </c>
      <c r="F1192" s="33" t="s">
        <v>99</v>
      </c>
      <c r="G1192" s="33" t="s">
        <v>100</v>
      </c>
      <c r="H1192" s="33" t="s">
        <v>101</v>
      </c>
      <c r="I1192" s="33" t="s">
        <v>102</v>
      </c>
      <c r="J1192" s="33">
        <v>273</v>
      </c>
      <c r="K1192" s="33">
        <v>390.39</v>
      </c>
    </row>
    <row r="1193" spans="1:11" ht="27.6" x14ac:dyDescent="0.3">
      <c r="A1193" s="34" t="s">
        <v>105</v>
      </c>
      <c r="B1193" s="34">
        <v>2021</v>
      </c>
      <c r="C1193" s="34" t="s">
        <v>31</v>
      </c>
      <c r="D1193" s="34" t="s">
        <v>97</v>
      </c>
      <c r="E1193" s="34" t="s">
        <v>98</v>
      </c>
      <c r="F1193" s="34" t="s">
        <v>99</v>
      </c>
      <c r="G1193" s="34" t="s">
        <v>100</v>
      </c>
      <c r="H1193" s="34" t="s">
        <v>101</v>
      </c>
      <c r="I1193" s="34" t="s">
        <v>102</v>
      </c>
      <c r="J1193" s="34">
        <v>315</v>
      </c>
      <c r="K1193" s="34">
        <v>450.45</v>
      </c>
    </row>
    <row r="1194" spans="1:11" ht="27.6" x14ac:dyDescent="0.3">
      <c r="A1194" s="33" t="s">
        <v>103</v>
      </c>
      <c r="B1194" s="33">
        <v>2021</v>
      </c>
      <c r="C1194" s="33" t="s">
        <v>31</v>
      </c>
      <c r="D1194" s="33" t="s">
        <v>97</v>
      </c>
      <c r="E1194" s="33" t="s">
        <v>98</v>
      </c>
      <c r="F1194" s="33" t="s">
        <v>99</v>
      </c>
      <c r="G1194" s="33" t="s">
        <v>100</v>
      </c>
      <c r="H1194" s="33" t="s">
        <v>101</v>
      </c>
      <c r="I1194" s="33" t="s">
        <v>102</v>
      </c>
      <c r="J1194" s="33">
        <v>243</v>
      </c>
      <c r="K1194" s="33">
        <v>347.49</v>
      </c>
    </row>
    <row r="1195" spans="1:11" ht="27.6" x14ac:dyDescent="0.3">
      <c r="A1195" s="34" t="s">
        <v>96</v>
      </c>
      <c r="B1195" s="34">
        <v>2021</v>
      </c>
      <c r="C1195" s="34" t="s">
        <v>31</v>
      </c>
      <c r="D1195" s="34" t="s">
        <v>97</v>
      </c>
      <c r="E1195" s="34" t="s">
        <v>98</v>
      </c>
      <c r="F1195" s="34" t="s">
        <v>99</v>
      </c>
      <c r="G1195" s="34" t="s">
        <v>100</v>
      </c>
      <c r="H1195" s="34" t="s">
        <v>101</v>
      </c>
      <c r="I1195" s="34" t="s">
        <v>102</v>
      </c>
      <c r="J1195" s="34">
        <v>780</v>
      </c>
      <c r="K1195" s="34">
        <v>1115.4000000000001</v>
      </c>
    </row>
    <row r="1196" spans="1:11" ht="27.6" x14ac:dyDescent="0.3">
      <c r="A1196" s="33" t="s">
        <v>105</v>
      </c>
      <c r="B1196" s="33">
        <v>2021</v>
      </c>
      <c r="C1196" s="33" t="s">
        <v>31</v>
      </c>
      <c r="D1196" s="33" t="s">
        <v>97</v>
      </c>
      <c r="E1196" s="33" t="s">
        <v>98</v>
      </c>
      <c r="F1196" s="33" t="s">
        <v>99</v>
      </c>
      <c r="G1196" s="33" t="s">
        <v>100</v>
      </c>
      <c r="H1196" s="33" t="s">
        <v>101</v>
      </c>
      <c r="I1196" s="33" t="s">
        <v>102</v>
      </c>
      <c r="J1196" s="33">
        <v>813</v>
      </c>
      <c r="K1196" s="33">
        <v>1162.5899999999999</v>
      </c>
    </row>
    <row r="1197" spans="1:11" ht="27.6" x14ac:dyDescent="0.3">
      <c r="A1197" s="34" t="s">
        <v>103</v>
      </c>
      <c r="B1197" s="34">
        <v>2021</v>
      </c>
      <c r="C1197" s="34" t="s">
        <v>31</v>
      </c>
      <c r="D1197" s="34" t="s">
        <v>97</v>
      </c>
      <c r="E1197" s="34" t="s">
        <v>98</v>
      </c>
      <c r="F1197" s="34" t="s">
        <v>99</v>
      </c>
      <c r="G1197" s="34" t="s">
        <v>100</v>
      </c>
      <c r="H1197" s="34" t="s">
        <v>101</v>
      </c>
      <c r="I1197" s="34" t="s">
        <v>102</v>
      </c>
      <c r="J1197" s="34">
        <v>867</v>
      </c>
      <c r="K1197" s="34">
        <v>1239.81</v>
      </c>
    </row>
    <row r="1198" spans="1:11" ht="27.6" x14ac:dyDescent="0.3">
      <c r="A1198" s="33" t="s">
        <v>103</v>
      </c>
      <c r="B1198" s="33">
        <v>2021</v>
      </c>
      <c r="C1198" s="33" t="s">
        <v>31</v>
      </c>
      <c r="D1198" s="33" t="s">
        <v>97</v>
      </c>
      <c r="E1198" s="33" t="s">
        <v>98</v>
      </c>
      <c r="F1198" s="33" t="s">
        <v>99</v>
      </c>
      <c r="G1198" s="33" t="s">
        <v>100</v>
      </c>
      <c r="H1198" s="33" t="s">
        <v>101</v>
      </c>
      <c r="I1198" s="33" t="s">
        <v>102</v>
      </c>
      <c r="J1198" s="33">
        <v>269</v>
      </c>
      <c r="K1198" s="33">
        <v>384.67</v>
      </c>
    </row>
    <row r="1199" spans="1:11" ht="27.6" x14ac:dyDescent="0.3">
      <c r="A1199" s="34" t="s">
        <v>96</v>
      </c>
      <c r="B1199" s="34">
        <v>2021</v>
      </c>
      <c r="C1199" s="34" t="s">
        <v>31</v>
      </c>
      <c r="D1199" s="34" t="s">
        <v>97</v>
      </c>
      <c r="E1199" s="34" t="s">
        <v>98</v>
      </c>
      <c r="F1199" s="34" t="s">
        <v>99</v>
      </c>
      <c r="G1199" s="34" t="s">
        <v>100</v>
      </c>
      <c r="H1199" s="34" t="s">
        <v>101</v>
      </c>
      <c r="I1199" s="34" t="s">
        <v>102</v>
      </c>
      <c r="J1199" s="34">
        <v>317</v>
      </c>
      <c r="K1199" s="34">
        <v>453.31</v>
      </c>
    </row>
    <row r="1200" spans="1:11" ht="27.6" x14ac:dyDescent="0.3">
      <c r="A1200" s="33" t="s">
        <v>96</v>
      </c>
      <c r="B1200" s="33">
        <v>2021</v>
      </c>
      <c r="C1200" s="33" t="s">
        <v>31</v>
      </c>
      <c r="D1200" s="33" t="s">
        <v>97</v>
      </c>
      <c r="E1200" s="33" t="s">
        <v>98</v>
      </c>
      <c r="F1200" s="33" t="s">
        <v>99</v>
      </c>
      <c r="G1200" s="33" t="s">
        <v>100</v>
      </c>
      <c r="H1200" s="33" t="s">
        <v>101</v>
      </c>
      <c r="I1200" s="33" t="s">
        <v>102</v>
      </c>
      <c r="J1200" s="33">
        <v>245</v>
      </c>
      <c r="K1200" s="33">
        <v>350.35</v>
      </c>
    </row>
    <row r="1201" spans="1:11" ht="27.6" x14ac:dyDescent="0.3">
      <c r="A1201" s="34" t="s">
        <v>96</v>
      </c>
      <c r="B1201" s="34">
        <v>2021</v>
      </c>
      <c r="C1201" s="34" t="s">
        <v>34</v>
      </c>
      <c r="D1201" s="34" t="s">
        <v>97</v>
      </c>
      <c r="E1201" s="34" t="s">
        <v>98</v>
      </c>
      <c r="F1201" s="34" t="s">
        <v>99</v>
      </c>
      <c r="G1201" s="34" t="s">
        <v>100</v>
      </c>
      <c r="H1201" s="34" t="s">
        <v>101</v>
      </c>
      <c r="I1201" s="34" t="s">
        <v>102</v>
      </c>
      <c r="J1201" s="34">
        <v>260</v>
      </c>
      <c r="K1201" s="34">
        <v>371.8</v>
      </c>
    </row>
    <row r="1202" spans="1:11" ht="27.6" x14ac:dyDescent="0.3">
      <c r="A1202" s="33" t="s">
        <v>96</v>
      </c>
      <c r="B1202" s="33">
        <v>2021</v>
      </c>
      <c r="C1202" s="33" t="s">
        <v>34</v>
      </c>
      <c r="D1202" s="33" t="s">
        <v>97</v>
      </c>
      <c r="E1202" s="33" t="s">
        <v>98</v>
      </c>
      <c r="F1202" s="33" t="s">
        <v>99</v>
      </c>
      <c r="G1202" s="33" t="s">
        <v>100</v>
      </c>
      <c r="H1202" s="33" t="s">
        <v>101</v>
      </c>
      <c r="I1202" s="33" t="s">
        <v>102</v>
      </c>
      <c r="J1202" s="33">
        <v>308</v>
      </c>
      <c r="K1202" s="33">
        <v>440.44</v>
      </c>
    </row>
    <row r="1203" spans="1:11" ht="27.6" x14ac:dyDescent="0.3">
      <c r="A1203" s="34" t="s">
        <v>105</v>
      </c>
      <c r="B1203" s="34">
        <v>2021</v>
      </c>
      <c r="C1203" s="34" t="s">
        <v>34</v>
      </c>
      <c r="D1203" s="34" t="s">
        <v>97</v>
      </c>
      <c r="E1203" s="34" t="s">
        <v>98</v>
      </c>
      <c r="F1203" s="34" t="s">
        <v>99</v>
      </c>
      <c r="G1203" s="34" t="s">
        <v>100</v>
      </c>
      <c r="H1203" s="34" t="s">
        <v>101</v>
      </c>
      <c r="I1203" s="34" t="s">
        <v>102</v>
      </c>
      <c r="J1203" s="34">
        <v>262</v>
      </c>
      <c r="K1203" s="34">
        <v>526.24</v>
      </c>
    </row>
    <row r="1204" spans="1:11" ht="27.6" x14ac:dyDescent="0.3">
      <c r="A1204" s="33" t="s">
        <v>106</v>
      </c>
      <c r="B1204" s="33">
        <v>2021</v>
      </c>
      <c r="C1204" s="33" t="s">
        <v>34</v>
      </c>
      <c r="D1204" s="33" t="s">
        <v>97</v>
      </c>
      <c r="E1204" s="33" t="s">
        <v>98</v>
      </c>
      <c r="F1204" s="33" t="s">
        <v>99</v>
      </c>
      <c r="G1204" s="33" t="s">
        <v>100</v>
      </c>
      <c r="H1204" s="33" t="s">
        <v>101</v>
      </c>
      <c r="I1204" s="33" t="s">
        <v>102</v>
      </c>
      <c r="J1204" s="33">
        <v>304</v>
      </c>
      <c r="K1204" s="33">
        <v>526.24</v>
      </c>
    </row>
    <row r="1205" spans="1:11" ht="27.6" x14ac:dyDescent="0.3">
      <c r="A1205" s="34" t="s">
        <v>103</v>
      </c>
      <c r="B1205" s="34">
        <v>2021</v>
      </c>
      <c r="C1205" s="34" t="s">
        <v>34</v>
      </c>
      <c r="D1205" s="34" t="s">
        <v>97</v>
      </c>
      <c r="E1205" s="34" t="s">
        <v>98</v>
      </c>
      <c r="F1205" s="34" t="s">
        <v>99</v>
      </c>
      <c r="G1205" s="34" t="s">
        <v>100</v>
      </c>
      <c r="H1205" s="34" t="s">
        <v>101</v>
      </c>
      <c r="I1205" s="34" t="s">
        <v>102</v>
      </c>
      <c r="J1205" s="34">
        <v>232</v>
      </c>
      <c r="K1205" s="34">
        <v>526.24</v>
      </c>
    </row>
    <row r="1206" spans="1:11" ht="27.6" x14ac:dyDescent="0.3">
      <c r="A1206" s="33" t="s">
        <v>103</v>
      </c>
      <c r="B1206" s="33">
        <v>2021</v>
      </c>
      <c r="C1206" s="33" t="s">
        <v>34</v>
      </c>
      <c r="D1206" s="33" t="s">
        <v>97</v>
      </c>
      <c r="E1206" s="33" t="s">
        <v>98</v>
      </c>
      <c r="F1206" s="33" t="s">
        <v>99</v>
      </c>
      <c r="G1206" s="33" t="s">
        <v>100</v>
      </c>
      <c r="H1206" s="33" t="s">
        <v>101</v>
      </c>
      <c r="I1206" s="33" t="s">
        <v>102</v>
      </c>
      <c r="J1206" s="33">
        <v>1001</v>
      </c>
      <c r="K1206" s="33">
        <v>1431.43</v>
      </c>
    </row>
    <row r="1207" spans="1:11" ht="27.6" x14ac:dyDescent="0.3">
      <c r="A1207" s="34" t="s">
        <v>103</v>
      </c>
      <c r="B1207" s="34">
        <v>2021</v>
      </c>
      <c r="C1207" s="34" t="s">
        <v>34</v>
      </c>
      <c r="D1207" s="34" t="s">
        <v>97</v>
      </c>
      <c r="E1207" s="34" t="s">
        <v>98</v>
      </c>
      <c r="F1207" s="34" t="s">
        <v>99</v>
      </c>
      <c r="G1207" s="34" t="s">
        <v>100</v>
      </c>
      <c r="H1207" s="34" t="s">
        <v>101</v>
      </c>
      <c r="I1207" s="34" t="s">
        <v>102</v>
      </c>
      <c r="J1207" s="34">
        <v>1034</v>
      </c>
      <c r="K1207" s="34">
        <v>1478.62</v>
      </c>
    </row>
    <row r="1208" spans="1:11" ht="27.6" x14ac:dyDescent="0.3">
      <c r="A1208" s="33" t="s">
        <v>96</v>
      </c>
      <c r="B1208" s="33">
        <v>2021</v>
      </c>
      <c r="C1208" s="33" t="s">
        <v>34</v>
      </c>
      <c r="D1208" s="33" t="s">
        <v>97</v>
      </c>
      <c r="E1208" s="33" t="s">
        <v>98</v>
      </c>
      <c r="F1208" s="33" t="s">
        <v>99</v>
      </c>
      <c r="G1208" s="33" t="s">
        <v>100</v>
      </c>
      <c r="H1208" s="33" t="s">
        <v>101</v>
      </c>
      <c r="I1208" s="33" t="s">
        <v>102</v>
      </c>
      <c r="J1208" s="33">
        <v>234</v>
      </c>
      <c r="K1208" s="33">
        <v>334.62</v>
      </c>
    </row>
    <row r="1209" spans="1:11" ht="27.6" x14ac:dyDescent="0.3">
      <c r="A1209" s="34" t="s">
        <v>96</v>
      </c>
      <c r="B1209" s="34">
        <v>2021</v>
      </c>
      <c r="C1209" s="34" t="s">
        <v>34</v>
      </c>
      <c r="D1209" s="34" t="s">
        <v>97</v>
      </c>
      <c r="E1209" s="34" t="s">
        <v>98</v>
      </c>
      <c r="F1209" s="34" t="s">
        <v>99</v>
      </c>
      <c r="G1209" s="34" t="s">
        <v>100</v>
      </c>
      <c r="H1209" s="34" t="s">
        <v>101</v>
      </c>
      <c r="I1209" s="34" t="s">
        <v>102</v>
      </c>
      <c r="J1209" s="34">
        <v>261</v>
      </c>
      <c r="K1209" s="34">
        <v>373.23</v>
      </c>
    </row>
    <row r="1210" spans="1:11" ht="27.6" x14ac:dyDescent="0.3">
      <c r="A1210" s="33" t="s">
        <v>105</v>
      </c>
      <c r="B1210" s="33">
        <v>2021</v>
      </c>
      <c r="C1210" s="33" t="s">
        <v>34</v>
      </c>
      <c r="D1210" s="33" t="s">
        <v>97</v>
      </c>
      <c r="E1210" s="33" t="s">
        <v>98</v>
      </c>
      <c r="F1210" s="33" t="s">
        <v>99</v>
      </c>
      <c r="G1210" s="33" t="s">
        <v>100</v>
      </c>
      <c r="H1210" s="33" t="s">
        <v>101</v>
      </c>
      <c r="I1210" s="33" t="s">
        <v>102</v>
      </c>
      <c r="J1210" s="33">
        <v>309</v>
      </c>
      <c r="K1210" s="33">
        <v>441.87</v>
      </c>
    </row>
    <row r="1211" spans="1:11" ht="27.6" x14ac:dyDescent="0.3">
      <c r="A1211" s="34" t="s">
        <v>103</v>
      </c>
      <c r="B1211" s="34">
        <v>2021</v>
      </c>
      <c r="C1211" s="34" t="s">
        <v>34</v>
      </c>
      <c r="D1211" s="34" t="s">
        <v>97</v>
      </c>
      <c r="E1211" s="34" t="s">
        <v>98</v>
      </c>
      <c r="F1211" s="34" t="s">
        <v>99</v>
      </c>
      <c r="G1211" s="34" t="s">
        <v>100</v>
      </c>
      <c r="H1211" s="34" t="s">
        <v>101</v>
      </c>
      <c r="I1211" s="34" t="s">
        <v>102</v>
      </c>
      <c r="J1211" s="34">
        <v>231</v>
      </c>
      <c r="K1211" s="34">
        <v>330.33</v>
      </c>
    </row>
    <row r="1212" spans="1:11" ht="27.6" x14ac:dyDescent="0.3">
      <c r="A1212" s="33" t="s">
        <v>103</v>
      </c>
      <c r="B1212" s="33">
        <v>2021</v>
      </c>
      <c r="C1212" s="33" t="s">
        <v>34</v>
      </c>
      <c r="D1212" s="33" t="s">
        <v>97</v>
      </c>
      <c r="E1212" s="33" t="s">
        <v>98</v>
      </c>
      <c r="F1212" s="33" t="s">
        <v>99</v>
      </c>
      <c r="G1212" s="33" t="s">
        <v>100</v>
      </c>
      <c r="H1212" s="33" t="s">
        <v>101</v>
      </c>
      <c r="I1212" s="33" t="s">
        <v>102</v>
      </c>
      <c r="J1212" s="33">
        <v>782</v>
      </c>
      <c r="K1212" s="33">
        <v>1118.26</v>
      </c>
    </row>
    <row r="1213" spans="1:11" ht="27.6" x14ac:dyDescent="0.3">
      <c r="A1213" s="34" t="s">
        <v>96</v>
      </c>
      <c r="B1213" s="34">
        <v>2021</v>
      </c>
      <c r="C1213" s="34" t="s">
        <v>34</v>
      </c>
      <c r="D1213" s="34" t="s">
        <v>97</v>
      </c>
      <c r="E1213" s="34" t="s">
        <v>98</v>
      </c>
      <c r="F1213" s="34" t="s">
        <v>99</v>
      </c>
      <c r="G1213" s="34" t="s">
        <v>100</v>
      </c>
      <c r="H1213" s="34" t="s">
        <v>101</v>
      </c>
      <c r="I1213" s="34" t="s">
        <v>102</v>
      </c>
      <c r="J1213" s="34">
        <v>815</v>
      </c>
      <c r="K1213" s="34">
        <v>1165.45</v>
      </c>
    </row>
    <row r="1214" spans="1:11" ht="27.6" x14ac:dyDescent="0.3">
      <c r="A1214" s="33" t="s">
        <v>105</v>
      </c>
      <c r="B1214" s="33">
        <v>2021</v>
      </c>
      <c r="C1214" s="33" t="s">
        <v>34</v>
      </c>
      <c r="D1214" s="33" t="s">
        <v>97</v>
      </c>
      <c r="E1214" s="33" t="s">
        <v>98</v>
      </c>
      <c r="F1214" s="33" t="s">
        <v>99</v>
      </c>
      <c r="G1214" s="33" t="s">
        <v>100</v>
      </c>
      <c r="H1214" s="33" t="s">
        <v>101</v>
      </c>
      <c r="I1214" s="33" t="s">
        <v>102</v>
      </c>
      <c r="J1214" s="33">
        <v>868</v>
      </c>
      <c r="K1214" s="33">
        <v>1241.24</v>
      </c>
    </row>
    <row r="1215" spans="1:11" ht="27.6" x14ac:dyDescent="0.3">
      <c r="A1215" s="34" t="s">
        <v>96</v>
      </c>
      <c r="B1215" s="34">
        <v>2021</v>
      </c>
      <c r="C1215" s="34" t="s">
        <v>34</v>
      </c>
      <c r="D1215" s="34" t="s">
        <v>97</v>
      </c>
      <c r="E1215" s="34" t="s">
        <v>98</v>
      </c>
      <c r="F1215" s="34" t="s">
        <v>99</v>
      </c>
      <c r="G1215" s="34" t="s">
        <v>100</v>
      </c>
      <c r="H1215" s="34" t="s">
        <v>101</v>
      </c>
      <c r="I1215" s="34" t="s">
        <v>102</v>
      </c>
      <c r="J1215" s="34">
        <v>305</v>
      </c>
      <c r="K1215" s="34">
        <v>436.15</v>
      </c>
    </row>
    <row r="1216" spans="1:11" ht="27.6" x14ac:dyDescent="0.3">
      <c r="A1216" s="33" t="s">
        <v>96</v>
      </c>
      <c r="B1216" s="33">
        <v>2021</v>
      </c>
      <c r="C1216" s="33" t="s">
        <v>34</v>
      </c>
      <c r="D1216" s="33" t="s">
        <v>97</v>
      </c>
      <c r="E1216" s="33" t="s">
        <v>98</v>
      </c>
      <c r="F1216" s="33" t="s">
        <v>99</v>
      </c>
      <c r="G1216" s="33" t="s">
        <v>100</v>
      </c>
      <c r="H1216" s="33" t="s">
        <v>101</v>
      </c>
      <c r="I1216" s="33" t="s">
        <v>102</v>
      </c>
      <c r="J1216" s="33">
        <v>233</v>
      </c>
      <c r="K1216" s="33">
        <v>333.19</v>
      </c>
    </row>
    <row r="1217" spans="1:11" ht="27.6" x14ac:dyDescent="0.3">
      <c r="A1217" s="34" t="s">
        <v>103</v>
      </c>
      <c r="B1217" s="34">
        <v>2021</v>
      </c>
      <c r="C1217" s="34" t="s">
        <v>40</v>
      </c>
      <c r="D1217" s="34" t="s">
        <v>109</v>
      </c>
      <c r="E1217" s="34" t="s">
        <v>98</v>
      </c>
      <c r="F1217" s="34" t="s">
        <v>99</v>
      </c>
      <c r="G1217" s="34" t="s">
        <v>100</v>
      </c>
      <c r="H1217" s="34" t="s">
        <v>101</v>
      </c>
      <c r="I1217" s="34" t="s">
        <v>104</v>
      </c>
      <c r="J1217" s="34">
        <v>266</v>
      </c>
      <c r="K1217" s="34">
        <v>380.38</v>
      </c>
    </row>
    <row r="1218" spans="1:11" ht="27.6" x14ac:dyDescent="0.3">
      <c r="A1218" s="33" t="s">
        <v>103</v>
      </c>
      <c r="B1218" s="33">
        <v>2021</v>
      </c>
      <c r="C1218" s="33" t="s">
        <v>40</v>
      </c>
      <c r="D1218" s="33" t="s">
        <v>109</v>
      </c>
      <c r="E1218" s="33" t="s">
        <v>98</v>
      </c>
      <c r="F1218" s="33" t="s">
        <v>99</v>
      </c>
      <c r="G1218" s="33" t="s">
        <v>100</v>
      </c>
      <c r="H1218" s="33" t="s">
        <v>101</v>
      </c>
      <c r="I1218" s="33" t="s">
        <v>104</v>
      </c>
      <c r="J1218" s="33">
        <v>260</v>
      </c>
      <c r="K1218" s="33">
        <v>371.8</v>
      </c>
    </row>
    <row r="1219" spans="1:11" ht="27.6" x14ac:dyDescent="0.3">
      <c r="A1219" s="34" t="s">
        <v>96</v>
      </c>
      <c r="B1219" s="34">
        <v>2021</v>
      </c>
      <c r="C1219" s="34" t="s">
        <v>40</v>
      </c>
      <c r="D1219" s="34" t="s">
        <v>109</v>
      </c>
      <c r="E1219" s="34" t="s">
        <v>98</v>
      </c>
      <c r="F1219" s="34" t="s">
        <v>99</v>
      </c>
      <c r="G1219" s="34" t="s">
        <v>100</v>
      </c>
      <c r="H1219" s="34" t="s">
        <v>101</v>
      </c>
      <c r="I1219" s="34" t="s">
        <v>104</v>
      </c>
      <c r="J1219" s="34">
        <v>254</v>
      </c>
      <c r="K1219" s="34">
        <v>363.22</v>
      </c>
    </row>
    <row r="1220" spans="1:11" ht="27.6" x14ac:dyDescent="0.3">
      <c r="A1220" s="33" t="s">
        <v>96</v>
      </c>
      <c r="B1220" s="33">
        <v>2021</v>
      </c>
      <c r="C1220" s="33" t="s">
        <v>40</v>
      </c>
      <c r="D1220" s="33" t="s">
        <v>109</v>
      </c>
      <c r="E1220" s="33" t="s">
        <v>98</v>
      </c>
      <c r="F1220" s="33" t="s">
        <v>99</v>
      </c>
      <c r="G1220" s="33" t="s">
        <v>100</v>
      </c>
      <c r="H1220" s="33" t="s">
        <v>101</v>
      </c>
      <c r="I1220" s="33" t="s">
        <v>102</v>
      </c>
      <c r="J1220" s="33">
        <v>230</v>
      </c>
      <c r="K1220" s="33">
        <v>328.9</v>
      </c>
    </row>
    <row r="1221" spans="1:11" ht="27.6" x14ac:dyDescent="0.3">
      <c r="A1221" s="34" t="s">
        <v>96</v>
      </c>
      <c r="B1221" s="34">
        <v>2021</v>
      </c>
      <c r="C1221" s="34" t="s">
        <v>40</v>
      </c>
      <c r="D1221" s="34" t="s">
        <v>109</v>
      </c>
      <c r="E1221" s="34" t="s">
        <v>98</v>
      </c>
      <c r="F1221" s="34" t="s">
        <v>99</v>
      </c>
      <c r="G1221" s="34" t="s">
        <v>100</v>
      </c>
      <c r="H1221" s="34" t="s">
        <v>101</v>
      </c>
      <c r="I1221" s="34" t="s">
        <v>102</v>
      </c>
      <c r="J1221" s="34">
        <v>272</v>
      </c>
      <c r="K1221" s="34">
        <v>388.96</v>
      </c>
    </row>
    <row r="1222" spans="1:11" ht="27.6" x14ac:dyDescent="0.3">
      <c r="A1222" s="33" t="s">
        <v>105</v>
      </c>
      <c r="B1222" s="33">
        <v>2021</v>
      </c>
      <c r="C1222" s="33" t="s">
        <v>40</v>
      </c>
      <c r="D1222" s="33" t="s">
        <v>109</v>
      </c>
      <c r="E1222" s="33" t="s">
        <v>98</v>
      </c>
      <c r="F1222" s="33" t="s">
        <v>99</v>
      </c>
      <c r="G1222" s="33" t="s">
        <v>100</v>
      </c>
      <c r="H1222" s="33" t="s">
        <v>101</v>
      </c>
      <c r="I1222" s="33" t="s">
        <v>102</v>
      </c>
      <c r="J1222" s="33">
        <v>262</v>
      </c>
      <c r="K1222" s="33">
        <v>374.66</v>
      </c>
    </row>
    <row r="1223" spans="1:11" ht="27.6" x14ac:dyDescent="0.3">
      <c r="A1223" s="34" t="s">
        <v>103</v>
      </c>
      <c r="B1223" s="34">
        <v>2021</v>
      </c>
      <c r="C1223" s="34" t="s">
        <v>40</v>
      </c>
      <c r="D1223" s="34" t="s">
        <v>109</v>
      </c>
      <c r="E1223" s="34" t="s">
        <v>98</v>
      </c>
      <c r="F1223" s="34" t="s">
        <v>99</v>
      </c>
      <c r="G1223" s="34" t="s">
        <v>100</v>
      </c>
      <c r="H1223" s="34" t="s">
        <v>101</v>
      </c>
      <c r="I1223" s="34" t="s">
        <v>102</v>
      </c>
      <c r="J1223" s="34">
        <v>256</v>
      </c>
      <c r="K1223" s="34">
        <v>366.08</v>
      </c>
    </row>
    <row r="1224" spans="1:11" ht="27.6" x14ac:dyDescent="0.3">
      <c r="A1224" s="33" t="s">
        <v>105</v>
      </c>
      <c r="B1224" s="33">
        <v>2021</v>
      </c>
      <c r="C1224" s="33" t="s">
        <v>40</v>
      </c>
      <c r="D1224" s="33" t="s">
        <v>109</v>
      </c>
      <c r="E1224" s="33" t="s">
        <v>98</v>
      </c>
      <c r="F1224" s="33" t="s">
        <v>99</v>
      </c>
      <c r="G1224" s="33" t="s">
        <v>100</v>
      </c>
      <c r="H1224" s="33" t="s">
        <v>101</v>
      </c>
      <c r="I1224" s="33" t="s">
        <v>102</v>
      </c>
      <c r="J1224" s="33">
        <v>226</v>
      </c>
      <c r="K1224" s="33">
        <v>526.24</v>
      </c>
    </row>
    <row r="1225" spans="1:11" ht="27.6" x14ac:dyDescent="0.3">
      <c r="A1225" s="34" t="s">
        <v>105</v>
      </c>
      <c r="B1225" s="34">
        <v>2021</v>
      </c>
      <c r="C1225" s="34" t="s">
        <v>40</v>
      </c>
      <c r="D1225" s="34" t="s">
        <v>109</v>
      </c>
      <c r="E1225" s="34" t="s">
        <v>98</v>
      </c>
      <c r="F1225" s="34" t="s">
        <v>99</v>
      </c>
      <c r="G1225" s="34" t="s">
        <v>100</v>
      </c>
      <c r="H1225" s="34" t="s">
        <v>101</v>
      </c>
      <c r="I1225" s="34" t="s">
        <v>102</v>
      </c>
      <c r="J1225" s="34">
        <v>274</v>
      </c>
      <c r="K1225" s="34">
        <v>526.24</v>
      </c>
    </row>
    <row r="1226" spans="1:11" ht="27.6" x14ac:dyDescent="0.3">
      <c r="A1226" s="33" t="s">
        <v>107</v>
      </c>
      <c r="B1226" s="33">
        <v>2021</v>
      </c>
      <c r="C1226" s="33" t="s">
        <v>40</v>
      </c>
      <c r="D1226" s="33" t="s">
        <v>109</v>
      </c>
      <c r="E1226" s="33" t="s">
        <v>98</v>
      </c>
      <c r="F1226" s="33" t="s">
        <v>99</v>
      </c>
      <c r="G1226" s="33" t="s">
        <v>100</v>
      </c>
      <c r="H1226" s="33" t="s">
        <v>101</v>
      </c>
      <c r="I1226" s="33" t="s">
        <v>102</v>
      </c>
      <c r="J1226" s="33">
        <v>1006</v>
      </c>
      <c r="K1226" s="33">
        <v>1438.58</v>
      </c>
    </row>
    <row r="1227" spans="1:11" ht="27.6" x14ac:dyDescent="0.3">
      <c r="A1227" s="34" t="s">
        <v>106</v>
      </c>
      <c r="B1227" s="34">
        <v>2021</v>
      </c>
      <c r="C1227" s="34" t="s">
        <v>40</v>
      </c>
      <c r="D1227" s="34" t="s">
        <v>109</v>
      </c>
      <c r="E1227" s="34" t="s">
        <v>98</v>
      </c>
      <c r="F1227" s="34" t="s">
        <v>99</v>
      </c>
      <c r="G1227" s="34" t="s">
        <v>100</v>
      </c>
      <c r="H1227" s="34" t="s">
        <v>101</v>
      </c>
      <c r="I1227" s="34" t="s">
        <v>102</v>
      </c>
      <c r="J1227" s="34">
        <v>1039</v>
      </c>
      <c r="K1227" s="34">
        <v>1485.77</v>
      </c>
    </row>
    <row r="1228" spans="1:11" ht="27.6" x14ac:dyDescent="0.3">
      <c r="A1228" s="33" t="s">
        <v>106</v>
      </c>
      <c r="B1228" s="33">
        <v>2021</v>
      </c>
      <c r="C1228" s="33" t="s">
        <v>40</v>
      </c>
      <c r="D1228" s="33" t="s">
        <v>109</v>
      </c>
      <c r="E1228" s="33" t="s">
        <v>98</v>
      </c>
      <c r="F1228" s="33" t="s">
        <v>99</v>
      </c>
      <c r="G1228" s="33" t="s">
        <v>100</v>
      </c>
      <c r="H1228" s="33" t="s">
        <v>101</v>
      </c>
      <c r="I1228" s="33" t="s">
        <v>102</v>
      </c>
      <c r="J1228" s="33">
        <v>273</v>
      </c>
      <c r="K1228" s="33">
        <v>390.39</v>
      </c>
    </row>
    <row r="1229" spans="1:11" ht="27.6" x14ac:dyDescent="0.3">
      <c r="A1229" s="34" t="s">
        <v>96</v>
      </c>
      <c r="B1229" s="34">
        <v>2021</v>
      </c>
      <c r="C1229" s="34" t="s">
        <v>40</v>
      </c>
      <c r="D1229" s="34" t="s">
        <v>109</v>
      </c>
      <c r="E1229" s="34" t="s">
        <v>98</v>
      </c>
      <c r="F1229" s="34" t="s">
        <v>99</v>
      </c>
      <c r="G1229" s="34" t="s">
        <v>100</v>
      </c>
      <c r="H1229" s="34" t="s">
        <v>101</v>
      </c>
      <c r="I1229" s="34" t="s">
        <v>102</v>
      </c>
      <c r="J1229" s="34">
        <v>265</v>
      </c>
      <c r="K1229" s="34">
        <v>378.95</v>
      </c>
    </row>
    <row r="1230" spans="1:11" ht="27.6" x14ac:dyDescent="0.3">
      <c r="A1230" s="33" t="s">
        <v>107</v>
      </c>
      <c r="B1230" s="33">
        <v>2021</v>
      </c>
      <c r="C1230" s="33" t="s">
        <v>40</v>
      </c>
      <c r="D1230" s="33" t="s">
        <v>109</v>
      </c>
      <c r="E1230" s="33" t="s">
        <v>98</v>
      </c>
      <c r="F1230" s="33" t="s">
        <v>99</v>
      </c>
      <c r="G1230" s="33" t="s">
        <v>100</v>
      </c>
      <c r="H1230" s="33" t="s">
        <v>101</v>
      </c>
      <c r="I1230" s="33" t="s">
        <v>102</v>
      </c>
      <c r="J1230" s="33">
        <v>259</v>
      </c>
      <c r="K1230" s="33">
        <v>370.37</v>
      </c>
    </row>
    <row r="1231" spans="1:11" ht="27.6" x14ac:dyDescent="0.3">
      <c r="A1231" s="34" t="s">
        <v>105</v>
      </c>
      <c r="B1231" s="34">
        <v>2021</v>
      </c>
      <c r="C1231" s="34" t="s">
        <v>40</v>
      </c>
      <c r="D1231" s="34" t="s">
        <v>109</v>
      </c>
      <c r="E1231" s="34" t="s">
        <v>98</v>
      </c>
      <c r="F1231" s="34" t="s">
        <v>99</v>
      </c>
      <c r="G1231" s="34" t="s">
        <v>100</v>
      </c>
      <c r="H1231" s="34" t="s">
        <v>101</v>
      </c>
      <c r="I1231" s="34" t="s">
        <v>102</v>
      </c>
      <c r="J1231" s="34">
        <v>253</v>
      </c>
      <c r="K1231" s="34">
        <v>361.79</v>
      </c>
    </row>
    <row r="1232" spans="1:11" ht="27.6" x14ac:dyDescent="0.3">
      <c r="A1232" s="33" t="s">
        <v>105</v>
      </c>
      <c r="B1232" s="33">
        <v>2021</v>
      </c>
      <c r="C1232" s="33" t="s">
        <v>40</v>
      </c>
      <c r="D1232" s="33" t="s">
        <v>109</v>
      </c>
      <c r="E1232" s="33" t="s">
        <v>98</v>
      </c>
      <c r="F1232" s="33" t="s">
        <v>99</v>
      </c>
      <c r="G1232" s="33" t="s">
        <v>100</v>
      </c>
      <c r="H1232" s="33" t="s">
        <v>101</v>
      </c>
      <c r="I1232" s="33" t="s">
        <v>102</v>
      </c>
      <c r="J1232" s="33">
        <v>787</v>
      </c>
      <c r="K1232" s="33">
        <v>1125.4100000000001</v>
      </c>
    </row>
    <row r="1233" spans="1:11" ht="27.6" x14ac:dyDescent="0.3">
      <c r="A1233" s="34" t="s">
        <v>105</v>
      </c>
      <c r="B1233" s="34">
        <v>2021</v>
      </c>
      <c r="C1233" s="34" t="s">
        <v>40</v>
      </c>
      <c r="D1233" s="34" t="s">
        <v>109</v>
      </c>
      <c r="E1233" s="34" t="s">
        <v>98</v>
      </c>
      <c r="F1233" s="34" t="s">
        <v>99</v>
      </c>
      <c r="G1233" s="34" t="s">
        <v>100</v>
      </c>
      <c r="H1233" s="34" t="s">
        <v>101</v>
      </c>
      <c r="I1233" s="34" t="s">
        <v>102</v>
      </c>
      <c r="J1233" s="34">
        <v>820</v>
      </c>
      <c r="K1233" s="34">
        <v>1172.5999999999999</v>
      </c>
    </row>
    <row r="1234" spans="1:11" ht="27.6" x14ac:dyDescent="0.3">
      <c r="A1234" s="33" t="s">
        <v>96</v>
      </c>
      <c r="B1234" s="33">
        <v>2021</v>
      </c>
      <c r="C1234" s="33" t="s">
        <v>40</v>
      </c>
      <c r="D1234" s="33" t="s">
        <v>109</v>
      </c>
      <c r="E1234" s="33" t="s">
        <v>98</v>
      </c>
      <c r="F1234" s="33" t="s">
        <v>99</v>
      </c>
      <c r="G1234" s="33" t="s">
        <v>100</v>
      </c>
      <c r="H1234" s="33" t="s">
        <v>101</v>
      </c>
      <c r="I1234" s="33" t="s">
        <v>104</v>
      </c>
      <c r="J1234" s="33">
        <v>263</v>
      </c>
      <c r="K1234" s="33">
        <v>376.09</v>
      </c>
    </row>
    <row r="1235" spans="1:11" ht="27.6" x14ac:dyDescent="0.3">
      <c r="A1235" s="34" t="s">
        <v>103</v>
      </c>
      <c r="B1235" s="34">
        <v>2021</v>
      </c>
      <c r="C1235" s="34" t="s">
        <v>40</v>
      </c>
      <c r="D1235" s="34" t="s">
        <v>109</v>
      </c>
      <c r="E1235" s="34" t="s">
        <v>98</v>
      </c>
      <c r="F1235" s="34" t="s">
        <v>99</v>
      </c>
      <c r="G1235" s="34" t="s">
        <v>100</v>
      </c>
      <c r="H1235" s="34" t="s">
        <v>101</v>
      </c>
      <c r="I1235" s="34" t="s">
        <v>104</v>
      </c>
      <c r="J1235" s="34">
        <v>257</v>
      </c>
      <c r="K1235" s="34">
        <v>367.51</v>
      </c>
    </row>
    <row r="1236" spans="1:11" ht="27.6" x14ac:dyDescent="0.3">
      <c r="A1236" s="33" t="s">
        <v>96</v>
      </c>
      <c r="B1236" s="33">
        <v>2021</v>
      </c>
      <c r="C1236" s="33" t="s">
        <v>40</v>
      </c>
      <c r="D1236" s="33" t="s">
        <v>109</v>
      </c>
      <c r="E1236" s="33" t="s">
        <v>98</v>
      </c>
      <c r="F1236" s="33" t="s">
        <v>99</v>
      </c>
      <c r="G1236" s="33" t="s">
        <v>100</v>
      </c>
      <c r="H1236" s="33" t="s">
        <v>101</v>
      </c>
      <c r="I1236" s="33" t="s">
        <v>104</v>
      </c>
      <c r="J1236" s="33">
        <v>251</v>
      </c>
      <c r="K1236" s="33">
        <v>358.93</v>
      </c>
    </row>
    <row r="1237" spans="1:11" ht="27.6" x14ac:dyDescent="0.3">
      <c r="A1237" s="34" t="s">
        <v>103</v>
      </c>
      <c r="B1237" s="34">
        <v>2021</v>
      </c>
      <c r="C1237" s="34" t="s">
        <v>40</v>
      </c>
      <c r="D1237" s="34" t="s">
        <v>109</v>
      </c>
      <c r="E1237" s="34" t="s">
        <v>98</v>
      </c>
      <c r="F1237" s="34" t="s">
        <v>99</v>
      </c>
      <c r="G1237" s="34" t="s">
        <v>100</v>
      </c>
      <c r="H1237" s="34" t="s">
        <v>101</v>
      </c>
      <c r="I1237" s="34" t="s">
        <v>102</v>
      </c>
      <c r="J1237" s="34">
        <v>227</v>
      </c>
      <c r="K1237" s="34">
        <v>324.61</v>
      </c>
    </row>
    <row r="1238" spans="1:11" ht="27.6" x14ac:dyDescent="0.3">
      <c r="A1238" s="33" t="s">
        <v>103</v>
      </c>
      <c r="B1238" s="33">
        <v>2021</v>
      </c>
      <c r="C1238" s="33" t="s">
        <v>40</v>
      </c>
      <c r="D1238" s="33" t="s">
        <v>109</v>
      </c>
      <c r="E1238" s="33" t="s">
        <v>98</v>
      </c>
      <c r="F1238" s="33" t="s">
        <v>99</v>
      </c>
      <c r="G1238" s="33" t="s">
        <v>100</v>
      </c>
      <c r="H1238" s="33" t="s">
        <v>101</v>
      </c>
      <c r="I1238" s="33" t="s">
        <v>102</v>
      </c>
      <c r="J1238" s="33">
        <v>275</v>
      </c>
      <c r="K1238" s="33">
        <v>393.25</v>
      </c>
    </row>
    <row r="1239" spans="1:11" ht="27.6" x14ac:dyDescent="0.3">
      <c r="A1239" s="34" t="s">
        <v>105</v>
      </c>
      <c r="B1239" s="34">
        <v>2021</v>
      </c>
      <c r="C1239" s="34" t="s">
        <v>39</v>
      </c>
      <c r="D1239" s="34" t="s">
        <v>109</v>
      </c>
      <c r="E1239" s="34" t="s">
        <v>98</v>
      </c>
      <c r="F1239" s="34" t="s">
        <v>99</v>
      </c>
      <c r="G1239" s="34" t="s">
        <v>100</v>
      </c>
      <c r="H1239" s="34" t="s">
        <v>101</v>
      </c>
      <c r="I1239" s="34" t="s">
        <v>104</v>
      </c>
      <c r="J1239" s="34">
        <v>278</v>
      </c>
      <c r="K1239" s="34">
        <v>397.54</v>
      </c>
    </row>
    <row r="1240" spans="1:11" ht="27.6" x14ac:dyDescent="0.3">
      <c r="A1240" s="33" t="s">
        <v>103</v>
      </c>
      <c r="B1240" s="33">
        <v>2021</v>
      </c>
      <c r="C1240" s="33" t="s">
        <v>39</v>
      </c>
      <c r="D1240" s="33" t="s">
        <v>109</v>
      </c>
      <c r="E1240" s="33" t="s">
        <v>98</v>
      </c>
      <c r="F1240" s="33" t="s">
        <v>99</v>
      </c>
      <c r="G1240" s="33" t="s">
        <v>100</v>
      </c>
      <c r="H1240" s="33" t="s">
        <v>101</v>
      </c>
      <c r="I1240" s="33" t="s">
        <v>104</v>
      </c>
      <c r="J1240" s="33">
        <v>272</v>
      </c>
      <c r="K1240" s="33">
        <v>388.96</v>
      </c>
    </row>
    <row r="1241" spans="1:11" ht="27.6" x14ac:dyDescent="0.3">
      <c r="A1241" s="34" t="s">
        <v>96</v>
      </c>
      <c r="B1241" s="34">
        <v>2021</v>
      </c>
      <c r="C1241" s="34" t="s">
        <v>39</v>
      </c>
      <c r="D1241" s="34" t="s">
        <v>109</v>
      </c>
      <c r="E1241" s="34" t="s">
        <v>98</v>
      </c>
      <c r="F1241" s="34" t="s">
        <v>99</v>
      </c>
      <c r="G1241" s="34" t="s">
        <v>100</v>
      </c>
      <c r="H1241" s="34" t="s">
        <v>101</v>
      </c>
      <c r="I1241" s="34" t="s">
        <v>102</v>
      </c>
      <c r="J1241" s="34">
        <v>278</v>
      </c>
      <c r="K1241" s="34">
        <v>397.54</v>
      </c>
    </row>
    <row r="1242" spans="1:11" ht="27.6" x14ac:dyDescent="0.3">
      <c r="A1242" s="33" t="s">
        <v>103</v>
      </c>
      <c r="B1242" s="33">
        <v>2021</v>
      </c>
      <c r="C1242" s="33" t="s">
        <v>39</v>
      </c>
      <c r="D1242" s="33" t="s">
        <v>109</v>
      </c>
      <c r="E1242" s="33" t="s">
        <v>98</v>
      </c>
      <c r="F1242" s="33" t="s">
        <v>99</v>
      </c>
      <c r="G1242" s="33" t="s">
        <v>100</v>
      </c>
      <c r="H1242" s="33" t="s">
        <v>101</v>
      </c>
      <c r="I1242" s="33" t="s">
        <v>102</v>
      </c>
      <c r="J1242" s="33">
        <v>280</v>
      </c>
      <c r="K1242" s="33">
        <v>400.4</v>
      </c>
    </row>
    <row r="1243" spans="1:11" ht="27.6" x14ac:dyDescent="0.3">
      <c r="A1243" s="34" t="s">
        <v>103</v>
      </c>
      <c r="B1243" s="34">
        <v>2021</v>
      </c>
      <c r="C1243" s="34" t="s">
        <v>39</v>
      </c>
      <c r="D1243" s="34" t="s">
        <v>109</v>
      </c>
      <c r="E1243" s="34" t="s">
        <v>98</v>
      </c>
      <c r="F1243" s="34" t="s">
        <v>99</v>
      </c>
      <c r="G1243" s="34" t="s">
        <v>100</v>
      </c>
      <c r="H1243" s="34" t="s">
        <v>101</v>
      </c>
      <c r="I1243" s="34" t="s">
        <v>102</v>
      </c>
      <c r="J1243" s="34">
        <v>274</v>
      </c>
      <c r="K1243" s="34">
        <v>391.82</v>
      </c>
    </row>
    <row r="1244" spans="1:11" ht="27.6" x14ac:dyDescent="0.3">
      <c r="A1244" s="33" t="s">
        <v>96</v>
      </c>
      <c r="B1244" s="33">
        <v>2021</v>
      </c>
      <c r="C1244" s="33" t="s">
        <v>39</v>
      </c>
      <c r="D1244" s="33" t="s">
        <v>109</v>
      </c>
      <c r="E1244" s="33" t="s">
        <v>98</v>
      </c>
      <c r="F1244" s="33" t="s">
        <v>99</v>
      </c>
      <c r="G1244" s="33" t="s">
        <v>100</v>
      </c>
      <c r="H1244" s="33" t="s">
        <v>101</v>
      </c>
      <c r="I1244" s="33" t="s">
        <v>102</v>
      </c>
      <c r="J1244" s="33">
        <v>268</v>
      </c>
      <c r="K1244" s="33">
        <v>383.24</v>
      </c>
    </row>
    <row r="1245" spans="1:11" ht="27.6" x14ac:dyDescent="0.3">
      <c r="A1245" s="34" t="s">
        <v>105</v>
      </c>
      <c r="B1245" s="34">
        <v>2021</v>
      </c>
      <c r="C1245" s="34" t="s">
        <v>39</v>
      </c>
      <c r="D1245" s="34" t="s">
        <v>109</v>
      </c>
      <c r="E1245" s="34" t="s">
        <v>98</v>
      </c>
      <c r="F1245" s="34" t="s">
        <v>99</v>
      </c>
      <c r="G1245" s="34" t="s">
        <v>100</v>
      </c>
      <c r="H1245" s="34" t="s">
        <v>101</v>
      </c>
      <c r="I1245" s="34" t="s">
        <v>102</v>
      </c>
      <c r="J1245" s="34">
        <v>232</v>
      </c>
      <c r="K1245" s="34">
        <v>526.24</v>
      </c>
    </row>
    <row r="1246" spans="1:11" ht="27.6" x14ac:dyDescent="0.3">
      <c r="A1246" s="33" t="s">
        <v>96</v>
      </c>
      <c r="B1246" s="33">
        <v>2021</v>
      </c>
      <c r="C1246" s="33" t="s">
        <v>39</v>
      </c>
      <c r="D1246" s="33" t="s">
        <v>109</v>
      </c>
      <c r="E1246" s="33" t="s">
        <v>98</v>
      </c>
      <c r="F1246" s="33" t="s">
        <v>99</v>
      </c>
      <c r="G1246" s="33" t="s">
        <v>100</v>
      </c>
      <c r="H1246" s="33" t="s">
        <v>101</v>
      </c>
      <c r="I1246" s="33" t="s">
        <v>102</v>
      </c>
      <c r="J1246" s="33">
        <v>280</v>
      </c>
      <c r="K1246" s="33">
        <v>526.24</v>
      </c>
    </row>
    <row r="1247" spans="1:11" ht="27.6" x14ac:dyDescent="0.3">
      <c r="A1247" s="34" t="s">
        <v>106</v>
      </c>
      <c r="B1247" s="34">
        <v>2021</v>
      </c>
      <c r="C1247" s="34" t="s">
        <v>39</v>
      </c>
      <c r="D1247" s="34" t="s">
        <v>109</v>
      </c>
      <c r="E1247" s="34" t="s">
        <v>98</v>
      </c>
      <c r="F1247" s="34" t="s">
        <v>99</v>
      </c>
      <c r="G1247" s="34" t="s">
        <v>100</v>
      </c>
      <c r="H1247" s="34" t="s">
        <v>101</v>
      </c>
      <c r="I1247" s="34" t="s">
        <v>102</v>
      </c>
      <c r="J1247" s="34">
        <v>1005</v>
      </c>
      <c r="K1247" s="34">
        <v>1437.15</v>
      </c>
    </row>
    <row r="1248" spans="1:11" ht="27.6" x14ac:dyDescent="0.3">
      <c r="A1248" s="33" t="s">
        <v>103</v>
      </c>
      <c r="B1248" s="33">
        <v>2021</v>
      </c>
      <c r="C1248" s="33" t="s">
        <v>39</v>
      </c>
      <c r="D1248" s="33" t="s">
        <v>109</v>
      </c>
      <c r="E1248" s="33" t="s">
        <v>98</v>
      </c>
      <c r="F1248" s="33" t="s">
        <v>99</v>
      </c>
      <c r="G1248" s="33" t="s">
        <v>100</v>
      </c>
      <c r="H1248" s="33" t="s">
        <v>101</v>
      </c>
      <c r="I1248" s="33" t="s">
        <v>102</v>
      </c>
      <c r="J1248" s="33">
        <v>1038</v>
      </c>
      <c r="K1248" s="33">
        <v>1484.34</v>
      </c>
    </row>
    <row r="1249" spans="1:11" ht="27.6" x14ac:dyDescent="0.3">
      <c r="A1249" s="34" t="s">
        <v>96</v>
      </c>
      <c r="B1249" s="34">
        <v>2021</v>
      </c>
      <c r="C1249" s="34" t="s">
        <v>39</v>
      </c>
      <c r="D1249" s="34" t="s">
        <v>109</v>
      </c>
      <c r="E1249" s="34" t="s">
        <v>98</v>
      </c>
      <c r="F1249" s="34" t="s">
        <v>99</v>
      </c>
      <c r="G1249" s="34" t="s">
        <v>100</v>
      </c>
      <c r="H1249" s="34" t="s">
        <v>101</v>
      </c>
      <c r="I1249" s="34" t="s">
        <v>102</v>
      </c>
      <c r="J1249" s="34">
        <v>231</v>
      </c>
      <c r="K1249" s="34">
        <v>330.33</v>
      </c>
    </row>
    <row r="1250" spans="1:11" ht="27.6" x14ac:dyDescent="0.3">
      <c r="A1250" s="33" t="s">
        <v>103</v>
      </c>
      <c r="B1250" s="33">
        <v>2021</v>
      </c>
      <c r="C1250" s="33" t="s">
        <v>39</v>
      </c>
      <c r="D1250" s="33" t="s">
        <v>109</v>
      </c>
      <c r="E1250" s="33" t="s">
        <v>98</v>
      </c>
      <c r="F1250" s="33" t="s">
        <v>99</v>
      </c>
      <c r="G1250" s="33" t="s">
        <v>100</v>
      </c>
      <c r="H1250" s="33" t="s">
        <v>101</v>
      </c>
      <c r="I1250" s="33" t="s">
        <v>102</v>
      </c>
      <c r="J1250" s="33">
        <v>279</v>
      </c>
      <c r="K1250" s="33">
        <v>398.97</v>
      </c>
    </row>
    <row r="1251" spans="1:11" ht="27.6" x14ac:dyDescent="0.3">
      <c r="A1251" s="34" t="s">
        <v>106</v>
      </c>
      <c r="B1251" s="34">
        <v>2021</v>
      </c>
      <c r="C1251" s="34" t="s">
        <v>39</v>
      </c>
      <c r="D1251" s="34" t="s">
        <v>109</v>
      </c>
      <c r="E1251" s="34" t="s">
        <v>98</v>
      </c>
      <c r="F1251" s="34" t="s">
        <v>99</v>
      </c>
      <c r="G1251" s="34" t="s">
        <v>100</v>
      </c>
      <c r="H1251" s="34" t="s">
        <v>101</v>
      </c>
      <c r="I1251" s="34" t="s">
        <v>102</v>
      </c>
      <c r="J1251" s="34">
        <v>277</v>
      </c>
      <c r="K1251" s="34">
        <v>396.11</v>
      </c>
    </row>
    <row r="1252" spans="1:11" ht="27.6" x14ac:dyDescent="0.3">
      <c r="A1252" s="33" t="s">
        <v>105</v>
      </c>
      <c r="B1252" s="33">
        <v>2021</v>
      </c>
      <c r="C1252" s="33" t="s">
        <v>39</v>
      </c>
      <c r="D1252" s="33" t="s">
        <v>109</v>
      </c>
      <c r="E1252" s="33" t="s">
        <v>98</v>
      </c>
      <c r="F1252" s="33" t="s">
        <v>99</v>
      </c>
      <c r="G1252" s="33" t="s">
        <v>100</v>
      </c>
      <c r="H1252" s="33" t="s">
        <v>101</v>
      </c>
      <c r="I1252" s="33" t="s">
        <v>102</v>
      </c>
      <c r="J1252" s="33">
        <v>271</v>
      </c>
      <c r="K1252" s="33">
        <v>387.53</v>
      </c>
    </row>
    <row r="1253" spans="1:11" ht="27.6" x14ac:dyDescent="0.3">
      <c r="A1253" s="34" t="s">
        <v>103</v>
      </c>
      <c r="B1253" s="34">
        <v>2021</v>
      </c>
      <c r="C1253" s="34" t="s">
        <v>39</v>
      </c>
      <c r="D1253" s="34" t="s">
        <v>109</v>
      </c>
      <c r="E1253" s="34" t="s">
        <v>98</v>
      </c>
      <c r="F1253" s="34" t="s">
        <v>99</v>
      </c>
      <c r="G1253" s="34" t="s">
        <v>100</v>
      </c>
      <c r="H1253" s="34" t="s">
        <v>101</v>
      </c>
      <c r="I1253" s="34" t="s">
        <v>102</v>
      </c>
      <c r="J1253" s="34">
        <v>786</v>
      </c>
      <c r="K1253" s="34">
        <v>1123.98</v>
      </c>
    </row>
    <row r="1254" spans="1:11" ht="27.6" x14ac:dyDescent="0.3">
      <c r="A1254" s="33" t="s">
        <v>103</v>
      </c>
      <c r="B1254" s="33">
        <v>2021</v>
      </c>
      <c r="C1254" s="33" t="s">
        <v>39</v>
      </c>
      <c r="D1254" s="33" t="s">
        <v>109</v>
      </c>
      <c r="E1254" s="33" t="s">
        <v>98</v>
      </c>
      <c r="F1254" s="33" t="s">
        <v>99</v>
      </c>
      <c r="G1254" s="33" t="s">
        <v>100</v>
      </c>
      <c r="H1254" s="33" t="s">
        <v>101</v>
      </c>
      <c r="I1254" s="33" t="s">
        <v>104</v>
      </c>
      <c r="J1254" s="33">
        <v>281</v>
      </c>
      <c r="K1254" s="33">
        <v>401.83</v>
      </c>
    </row>
    <row r="1255" spans="1:11" ht="27.6" x14ac:dyDescent="0.3">
      <c r="A1255" s="34" t="s">
        <v>103</v>
      </c>
      <c r="B1255" s="34">
        <v>2021</v>
      </c>
      <c r="C1255" s="34" t="s">
        <v>39</v>
      </c>
      <c r="D1255" s="34" t="s">
        <v>109</v>
      </c>
      <c r="E1255" s="34" t="s">
        <v>98</v>
      </c>
      <c r="F1255" s="34" t="s">
        <v>99</v>
      </c>
      <c r="G1255" s="34" t="s">
        <v>100</v>
      </c>
      <c r="H1255" s="34" t="s">
        <v>101</v>
      </c>
      <c r="I1255" s="34" t="s">
        <v>104</v>
      </c>
      <c r="J1255" s="34">
        <v>275</v>
      </c>
      <c r="K1255" s="34">
        <v>393.25</v>
      </c>
    </row>
    <row r="1256" spans="1:11" ht="27.6" x14ac:dyDescent="0.3">
      <c r="A1256" s="33" t="s">
        <v>107</v>
      </c>
      <c r="B1256" s="33">
        <v>2021</v>
      </c>
      <c r="C1256" s="33" t="s">
        <v>39</v>
      </c>
      <c r="D1256" s="33" t="s">
        <v>109</v>
      </c>
      <c r="E1256" s="33" t="s">
        <v>98</v>
      </c>
      <c r="F1256" s="33" t="s">
        <v>99</v>
      </c>
      <c r="G1256" s="33" t="s">
        <v>100</v>
      </c>
      <c r="H1256" s="33" t="s">
        <v>101</v>
      </c>
      <c r="I1256" s="33" t="s">
        <v>104</v>
      </c>
      <c r="J1256" s="33">
        <v>269</v>
      </c>
      <c r="K1256" s="33">
        <v>384.67</v>
      </c>
    </row>
    <row r="1257" spans="1:11" ht="27.6" x14ac:dyDescent="0.3">
      <c r="A1257" s="34" t="s">
        <v>103</v>
      </c>
      <c r="B1257" s="34">
        <v>2021</v>
      </c>
      <c r="C1257" s="34" t="s">
        <v>39</v>
      </c>
      <c r="D1257" s="34" t="s">
        <v>109</v>
      </c>
      <c r="E1257" s="34" t="s">
        <v>98</v>
      </c>
      <c r="F1257" s="34" t="s">
        <v>99</v>
      </c>
      <c r="G1257" s="34" t="s">
        <v>100</v>
      </c>
      <c r="H1257" s="34" t="s">
        <v>101</v>
      </c>
      <c r="I1257" s="34" t="s">
        <v>102</v>
      </c>
      <c r="J1257" s="34">
        <v>233</v>
      </c>
      <c r="K1257" s="34">
        <v>333.19</v>
      </c>
    </row>
    <row r="1258" spans="1:11" ht="27.6" x14ac:dyDescent="0.3">
      <c r="A1258" s="33" t="s">
        <v>105</v>
      </c>
      <c r="B1258" s="33">
        <v>2021</v>
      </c>
      <c r="C1258" s="33" t="s">
        <v>39</v>
      </c>
      <c r="D1258" s="33" t="s">
        <v>109</v>
      </c>
      <c r="E1258" s="33" t="s">
        <v>98</v>
      </c>
      <c r="F1258" s="33" t="s">
        <v>99</v>
      </c>
      <c r="G1258" s="33" t="s">
        <v>100</v>
      </c>
      <c r="H1258" s="33" t="s">
        <v>101</v>
      </c>
      <c r="I1258" s="33" t="s">
        <v>102</v>
      </c>
      <c r="J1258" s="33">
        <v>281</v>
      </c>
      <c r="K1258" s="33">
        <v>401.83</v>
      </c>
    </row>
    <row r="1259" spans="1:11" ht="27.6" x14ac:dyDescent="0.3">
      <c r="A1259" s="34" t="s">
        <v>105</v>
      </c>
      <c r="B1259" s="34">
        <v>2021</v>
      </c>
      <c r="C1259" s="34" t="s">
        <v>38</v>
      </c>
      <c r="D1259" s="34" t="s">
        <v>109</v>
      </c>
      <c r="E1259" s="34" t="s">
        <v>98</v>
      </c>
      <c r="F1259" s="34" t="s">
        <v>99</v>
      </c>
      <c r="G1259" s="34" t="s">
        <v>100</v>
      </c>
      <c r="H1259" s="34" t="s">
        <v>101</v>
      </c>
      <c r="I1259" s="34" t="s">
        <v>104</v>
      </c>
      <c r="J1259" s="34">
        <v>284</v>
      </c>
      <c r="K1259" s="34">
        <v>406.12</v>
      </c>
    </row>
    <row r="1260" spans="1:11" ht="27.6" x14ac:dyDescent="0.3">
      <c r="A1260" s="33" t="s">
        <v>96</v>
      </c>
      <c r="B1260" s="33">
        <v>2021</v>
      </c>
      <c r="C1260" s="33" t="s">
        <v>38</v>
      </c>
      <c r="D1260" s="33" t="s">
        <v>109</v>
      </c>
      <c r="E1260" s="33" t="s">
        <v>98</v>
      </c>
      <c r="F1260" s="33" t="s">
        <v>99</v>
      </c>
      <c r="G1260" s="33" t="s">
        <v>100</v>
      </c>
      <c r="H1260" s="33" t="s">
        <v>101</v>
      </c>
      <c r="I1260" s="33" t="s">
        <v>102</v>
      </c>
      <c r="J1260" s="33">
        <v>236</v>
      </c>
      <c r="K1260" s="33">
        <v>337.48</v>
      </c>
    </row>
    <row r="1261" spans="1:11" ht="27.6" x14ac:dyDescent="0.3">
      <c r="A1261" s="34" t="s">
        <v>96</v>
      </c>
      <c r="B1261" s="34">
        <v>2021</v>
      </c>
      <c r="C1261" s="34" t="s">
        <v>38</v>
      </c>
      <c r="D1261" s="34" t="s">
        <v>109</v>
      </c>
      <c r="E1261" s="34" t="s">
        <v>98</v>
      </c>
      <c r="F1261" s="34" t="s">
        <v>99</v>
      </c>
      <c r="G1261" s="34" t="s">
        <v>100</v>
      </c>
      <c r="H1261" s="34" t="s">
        <v>101</v>
      </c>
      <c r="I1261" s="34" t="s">
        <v>102</v>
      </c>
      <c r="J1261" s="34">
        <v>284</v>
      </c>
      <c r="K1261" s="34">
        <v>406.12</v>
      </c>
    </row>
    <row r="1262" spans="1:11" ht="27.6" x14ac:dyDescent="0.3">
      <c r="A1262" s="33" t="s">
        <v>103</v>
      </c>
      <c r="B1262" s="33">
        <v>2021</v>
      </c>
      <c r="C1262" s="33" t="s">
        <v>38</v>
      </c>
      <c r="D1262" s="33" t="s">
        <v>109</v>
      </c>
      <c r="E1262" s="33" t="s">
        <v>98</v>
      </c>
      <c r="F1262" s="33" t="s">
        <v>99</v>
      </c>
      <c r="G1262" s="33" t="s">
        <v>100</v>
      </c>
      <c r="H1262" s="33" t="s">
        <v>101</v>
      </c>
      <c r="I1262" s="33" t="s">
        <v>102</v>
      </c>
      <c r="J1262" s="33">
        <v>212</v>
      </c>
      <c r="K1262" s="33">
        <v>303.16000000000003</v>
      </c>
    </row>
    <row r="1263" spans="1:11" ht="27.6" x14ac:dyDescent="0.3">
      <c r="A1263" s="34" t="s">
        <v>105</v>
      </c>
      <c r="B1263" s="34">
        <v>2021</v>
      </c>
      <c r="C1263" s="34" t="s">
        <v>38</v>
      </c>
      <c r="D1263" s="34" t="s">
        <v>109</v>
      </c>
      <c r="E1263" s="34" t="s">
        <v>98</v>
      </c>
      <c r="F1263" s="34" t="s">
        <v>99</v>
      </c>
      <c r="G1263" s="34" t="s">
        <v>100</v>
      </c>
      <c r="H1263" s="34" t="s">
        <v>101</v>
      </c>
      <c r="I1263" s="34" t="s">
        <v>102</v>
      </c>
      <c r="J1263" s="34">
        <v>286</v>
      </c>
      <c r="K1263" s="34">
        <v>408.98</v>
      </c>
    </row>
    <row r="1264" spans="1:11" ht="27.6" x14ac:dyDescent="0.3">
      <c r="A1264" s="33" t="s">
        <v>105</v>
      </c>
      <c r="B1264" s="33">
        <v>2021</v>
      </c>
      <c r="C1264" s="33" t="s">
        <v>38</v>
      </c>
      <c r="D1264" s="33" t="s">
        <v>109</v>
      </c>
      <c r="E1264" s="33" t="s">
        <v>98</v>
      </c>
      <c r="F1264" s="33" t="s">
        <v>99</v>
      </c>
      <c r="G1264" s="33" t="s">
        <v>100</v>
      </c>
      <c r="H1264" s="33" t="s">
        <v>101</v>
      </c>
      <c r="I1264" s="33" t="s">
        <v>102</v>
      </c>
      <c r="J1264" s="33">
        <v>238</v>
      </c>
      <c r="K1264" s="33">
        <v>526.24</v>
      </c>
    </row>
    <row r="1265" spans="1:11" ht="27.6" x14ac:dyDescent="0.3">
      <c r="A1265" s="34" t="s">
        <v>105</v>
      </c>
      <c r="B1265" s="34">
        <v>2021</v>
      </c>
      <c r="C1265" s="34" t="s">
        <v>38</v>
      </c>
      <c r="D1265" s="34" t="s">
        <v>109</v>
      </c>
      <c r="E1265" s="34" t="s">
        <v>98</v>
      </c>
      <c r="F1265" s="34" t="s">
        <v>99</v>
      </c>
      <c r="G1265" s="34" t="s">
        <v>100</v>
      </c>
      <c r="H1265" s="34" t="s">
        <v>101</v>
      </c>
      <c r="I1265" s="34" t="s">
        <v>102</v>
      </c>
      <c r="J1265" s="34">
        <v>286</v>
      </c>
      <c r="K1265" s="34">
        <v>526.24</v>
      </c>
    </row>
    <row r="1266" spans="1:11" ht="27.6" x14ac:dyDescent="0.3">
      <c r="A1266" s="33" t="s">
        <v>96</v>
      </c>
      <c r="B1266" s="33">
        <v>2021</v>
      </c>
      <c r="C1266" s="33" t="s">
        <v>38</v>
      </c>
      <c r="D1266" s="33" t="s">
        <v>109</v>
      </c>
      <c r="E1266" s="33" t="s">
        <v>98</v>
      </c>
      <c r="F1266" s="33" t="s">
        <v>99</v>
      </c>
      <c r="G1266" s="33" t="s">
        <v>100</v>
      </c>
      <c r="H1266" s="33" t="s">
        <v>101</v>
      </c>
      <c r="I1266" s="33" t="s">
        <v>102</v>
      </c>
      <c r="J1266" s="33">
        <v>214</v>
      </c>
      <c r="K1266" s="33">
        <v>526.24</v>
      </c>
    </row>
    <row r="1267" spans="1:11" ht="27.6" x14ac:dyDescent="0.3">
      <c r="A1267" s="34" t="s">
        <v>96</v>
      </c>
      <c r="B1267" s="34">
        <v>2021</v>
      </c>
      <c r="C1267" s="34" t="s">
        <v>38</v>
      </c>
      <c r="D1267" s="34" t="s">
        <v>109</v>
      </c>
      <c r="E1267" s="34" t="s">
        <v>98</v>
      </c>
      <c r="F1267" s="34" t="s">
        <v>99</v>
      </c>
      <c r="G1267" s="34" t="s">
        <v>100</v>
      </c>
      <c r="H1267" s="34" t="s">
        <v>101</v>
      </c>
      <c r="I1267" s="34" t="s">
        <v>102</v>
      </c>
      <c r="J1267" s="34">
        <v>1004</v>
      </c>
      <c r="K1267" s="34">
        <v>1435.72</v>
      </c>
    </row>
    <row r="1268" spans="1:11" ht="27.6" x14ac:dyDescent="0.3">
      <c r="A1268" s="33" t="s">
        <v>105</v>
      </c>
      <c r="B1268" s="33">
        <v>2021</v>
      </c>
      <c r="C1268" s="33" t="s">
        <v>38</v>
      </c>
      <c r="D1268" s="33" t="s">
        <v>109</v>
      </c>
      <c r="E1268" s="33" t="s">
        <v>98</v>
      </c>
      <c r="F1268" s="33" t="s">
        <v>99</v>
      </c>
      <c r="G1268" s="33" t="s">
        <v>100</v>
      </c>
      <c r="H1268" s="33" t="s">
        <v>101</v>
      </c>
      <c r="I1268" s="33" t="s">
        <v>102</v>
      </c>
      <c r="J1268" s="33">
        <v>237</v>
      </c>
      <c r="K1268" s="33">
        <v>338.91</v>
      </c>
    </row>
    <row r="1269" spans="1:11" ht="27.6" x14ac:dyDescent="0.3">
      <c r="A1269" s="34" t="s">
        <v>105</v>
      </c>
      <c r="B1269" s="34">
        <v>2021</v>
      </c>
      <c r="C1269" s="34" t="s">
        <v>38</v>
      </c>
      <c r="D1269" s="34" t="s">
        <v>109</v>
      </c>
      <c r="E1269" s="34" t="s">
        <v>98</v>
      </c>
      <c r="F1269" s="34" t="s">
        <v>99</v>
      </c>
      <c r="G1269" s="34" t="s">
        <v>100</v>
      </c>
      <c r="H1269" s="34" t="s">
        <v>110</v>
      </c>
      <c r="I1269" s="34" t="s">
        <v>102</v>
      </c>
      <c r="J1269" s="34">
        <v>285</v>
      </c>
      <c r="K1269" s="34">
        <v>407.55</v>
      </c>
    </row>
    <row r="1270" spans="1:11" ht="27.6" x14ac:dyDescent="0.3">
      <c r="A1270" s="33" t="s">
        <v>96</v>
      </c>
      <c r="B1270" s="33">
        <v>2021</v>
      </c>
      <c r="C1270" s="33" t="s">
        <v>38</v>
      </c>
      <c r="D1270" s="33" t="s">
        <v>109</v>
      </c>
      <c r="E1270" s="33" t="s">
        <v>98</v>
      </c>
      <c r="F1270" s="33" t="s">
        <v>99</v>
      </c>
      <c r="G1270" s="33" t="s">
        <v>100</v>
      </c>
      <c r="H1270" s="33" t="s">
        <v>110</v>
      </c>
      <c r="I1270" s="33" t="s">
        <v>102</v>
      </c>
      <c r="J1270" s="33">
        <v>213</v>
      </c>
      <c r="K1270" s="33">
        <v>304.58999999999997</v>
      </c>
    </row>
    <row r="1271" spans="1:11" ht="27.6" x14ac:dyDescent="0.3">
      <c r="A1271" s="34" t="s">
        <v>96</v>
      </c>
      <c r="B1271" s="34">
        <v>2021</v>
      </c>
      <c r="C1271" s="34" t="s">
        <v>38</v>
      </c>
      <c r="D1271" s="34" t="s">
        <v>109</v>
      </c>
      <c r="E1271" s="34" t="s">
        <v>98</v>
      </c>
      <c r="F1271" s="34" t="s">
        <v>99</v>
      </c>
      <c r="G1271" s="34" t="s">
        <v>100</v>
      </c>
      <c r="H1271" s="34" t="s">
        <v>110</v>
      </c>
      <c r="I1271" s="34" t="s">
        <v>102</v>
      </c>
      <c r="J1271" s="34">
        <v>283</v>
      </c>
      <c r="K1271" s="34">
        <v>404.69</v>
      </c>
    </row>
    <row r="1272" spans="1:11" ht="27.6" x14ac:dyDescent="0.3">
      <c r="A1272" s="33" t="s">
        <v>96</v>
      </c>
      <c r="B1272" s="33">
        <v>2021</v>
      </c>
      <c r="C1272" s="33" t="s">
        <v>38</v>
      </c>
      <c r="D1272" s="33" t="s">
        <v>109</v>
      </c>
      <c r="E1272" s="33" t="s">
        <v>98</v>
      </c>
      <c r="F1272" s="33" t="s">
        <v>99</v>
      </c>
      <c r="G1272" s="33" t="s">
        <v>100</v>
      </c>
      <c r="H1272" s="33" t="s">
        <v>110</v>
      </c>
      <c r="I1272" s="33" t="s">
        <v>102</v>
      </c>
      <c r="J1272" s="33">
        <v>785</v>
      </c>
      <c r="K1272" s="33">
        <v>1122.55</v>
      </c>
    </row>
    <row r="1273" spans="1:11" ht="27.6" x14ac:dyDescent="0.3">
      <c r="A1273" s="34" t="s">
        <v>96</v>
      </c>
      <c r="B1273" s="34">
        <v>2021</v>
      </c>
      <c r="C1273" s="34" t="s">
        <v>38</v>
      </c>
      <c r="D1273" s="34" t="s">
        <v>109</v>
      </c>
      <c r="E1273" s="34" t="s">
        <v>98</v>
      </c>
      <c r="F1273" s="34" t="s">
        <v>99</v>
      </c>
      <c r="G1273" s="34" t="s">
        <v>100</v>
      </c>
      <c r="H1273" s="34" t="s">
        <v>110</v>
      </c>
      <c r="I1273" s="34" t="s">
        <v>102</v>
      </c>
      <c r="J1273" s="34">
        <v>819</v>
      </c>
      <c r="K1273" s="34">
        <v>1171.17</v>
      </c>
    </row>
    <row r="1274" spans="1:11" ht="27.6" x14ac:dyDescent="0.3">
      <c r="A1274" s="33" t="s">
        <v>105</v>
      </c>
      <c r="B1274" s="33">
        <v>2021</v>
      </c>
      <c r="C1274" s="33" t="s">
        <v>38</v>
      </c>
      <c r="D1274" s="33" t="s">
        <v>109</v>
      </c>
      <c r="E1274" s="33" t="s">
        <v>98</v>
      </c>
      <c r="F1274" s="33" t="s">
        <v>99</v>
      </c>
      <c r="G1274" s="33" t="s">
        <v>100</v>
      </c>
      <c r="H1274" s="33" t="s">
        <v>110</v>
      </c>
      <c r="I1274" s="33" t="s">
        <v>102</v>
      </c>
      <c r="J1274" s="33">
        <v>872</v>
      </c>
      <c r="K1274" s="33">
        <v>1246.96</v>
      </c>
    </row>
    <row r="1275" spans="1:11" ht="27.6" x14ac:dyDescent="0.3">
      <c r="A1275" s="34" t="s">
        <v>103</v>
      </c>
      <c r="B1275" s="34">
        <v>2021</v>
      </c>
      <c r="C1275" s="34" t="s">
        <v>38</v>
      </c>
      <c r="D1275" s="34" t="s">
        <v>109</v>
      </c>
      <c r="E1275" s="34" t="s">
        <v>98</v>
      </c>
      <c r="F1275" s="34" t="s">
        <v>99</v>
      </c>
      <c r="G1275" s="34" t="s">
        <v>100</v>
      </c>
      <c r="H1275" s="34" t="s">
        <v>110</v>
      </c>
      <c r="I1275" s="34" t="s">
        <v>104</v>
      </c>
      <c r="J1275" s="34">
        <v>287</v>
      </c>
      <c r="K1275" s="34">
        <v>410.41</v>
      </c>
    </row>
    <row r="1276" spans="1:11" ht="27.6" x14ac:dyDescent="0.3">
      <c r="A1276" s="33" t="s">
        <v>103</v>
      </c>
      <c r="B1276" s="33">
        <v>2021</v>
      </c>
      <c r="C1276" s="33" t="s">
        <v>38</v>
      </c>
      <c r="D1276" s="33" t="s">
        <v>109</v>
      </c>
      <c r="E1276" s="33" t="s">
        <v>98</v>
      </c>
      <c r="F1276" s="33" t="s">
        <v>99</v>
      </c>
      <c r="G1276" s="33" t="s">
        <v>100</v>
      </c>
      <c r="H1276" s="33" t="s">
        <v>110</v>
      </c>
      <c r="I1276" s="33" t="s">
        <v>102</v>
      </c>
      <c r="J1276" s="33">
        <v>239</v>
      </c>
      <c r="K1276" s="33">
        <v>341.77</v>
      </c>
    </row>
    <row r="1277" spans="1:11" ht="27.6" x14ac:dyDescent="0.3">
      <c r="A1277" s="34" t="s">
        <v>96</v>
      </c>
      <c r="B1277" s="34">
        <v>2021</v>
      </c>
      <c r="C1277" s="34" t="s">
        <v>38</v>
      </c>
      <c r="D1277" s="34" t="s">
        <v>109</v>
      </c>
      <c r="E1277" s="34" t="s">
        <v>98</v>
      </c>
      <c r="F1277" s="34" t="s">
        <v>99</v>
      </c>
      <c r="G1277" s="34" t="s">
        <v>100</v>
      </c>
      <c r="H1277" s="34" t="s">
        <v>110</v>
      </c>
      <c r="I1277" s="34" t="s">
        <v>102</v>
      </c>
      <c r="J1277" s="34">
        <v>287</v>
      </c>
      <c r="K1277" s="34">
        <v>410.41</v>
      </c>
    </row>
    <row r="1278" spans="1:11" ht="27.6" x14ac:dyDescent="0.3">
      <c r="A1278" s="33" t="s">
        <v>103</v>
      </c>
      <c r="B1278" s="33">
        <v>2021</v>
      </c>
      <c r="C1278" s="33" t="s">
        <v>33</v>
      </c>
      <c r="D1278" s="33" t="s">
        <v>97</v>
      </c>
      <c r="E1278" s="33" t="s">
        <v>111</v>
      </c>
      <c r="F1278" s="33" t="s">
        <v>112</v>
      </c>
      <c r="G1278" s="33" t="s">
        <v>108</v>
      </c>
      <c r="H1278" s="33" t="s">
        <v>110</v>
      </c>
      <c r="I1278" s="33" t="s">
        <v>113</v>
      </c>
      <c r="J1278" s="33">
        <v>160</v>
      </c>
      <c r="K1278" s="33">
        <v>228.8</v>
      </c>
    </row>
    <row r="1279" spans="1:11" ht="27.6" x14ac:dyDescent="0.3">
      <c r="A1279" s="34" t="s">
        <v>96</v>
      </c>
      <c r="B1279" s="34">
        <v>2021</v>
      </c>
      <c r="C1279" s="34" t="s">
        <v>33</v>
      </c>
      <c r="D1279" s="34" t="s">
        <v>97</v>
      </c>
      <c r="E1279" s="34" t="s">
        <v>111</v>
      </c>
      <c r="F1279" s="34" t="s">
        <v>112</v>
      </c>
      <c r="G1279" s="34" t="s">
        <v>108</v>
      </c>
      <c r="H1279" s="34" t="s">
        <v>110</v>
      </c>
      <c r="I1279" s="34" t="s">
        <v>113</v>
      </c>
      <c r="J1279" s="34">
        <v>154</v>
      </c>
      <c r="K1279" s="34">
        <v>220.22</v>
      </c>
    </row>
    <row r="1280" spans="1:11" ht="27.6" x14ac:dyDescent="0.3">
      <c r="A1280" s="33" t="s">
        <v>103</v>
      </c>
      <c r="B1280" s="33">
        <v>2021</v>
      </c>
      <c r="C1280" s="33" t="s">
        <v>33</v>
      </c>
      <c r="D1280" s="33" t="s">
        <v>97</v>
      </c>
      <c r="E1280" s="33" t="s">
        <v>111</v>
      </c>
      <c r="F1280" s="33" t="s">
        <v>112</v>
      </c>
      <c r="G1280" s="33" t="s">
        <v>108</v>
      </c>
      <c r="H1280" s="33" t="s">
        <v>110</v>
      </c>
      <c r="I1280" s="33" t="s">
        <v>113</v>
      </c>
      <c r="J1280" s="33">
        <v>148</v>
      </c>
      <c r="K1280" s="33">
        <v>211.64</v>
      </c>
    </row>
    <row r="1281" spans="1:11" ht="27.6" x14ac:dyDescent="0.3">
      <c r="A1281" s="34" t="s">
        <v>103</v>
      </c>
      <c r="B1281" s="34">
        <v>2021</v>
      </c>
      <c r="C1281" s="34" t="s">
        <v>33</v>
      </c>
      <c r="D1281" s="34" t="s">
        <v>97</v>
      </c>
      <c r="E1281" s="34" t="s">
        <v>111</v>
      </c>
      <c r="F1281" s="34" t="s">
        <v>112</v>
      </c>
      <c r="G1281" s="34" t="s">
        <v>108</v>
      </c>
      <c r="H1281" s="34" t="s">
        <v>110</v>
      </c>
      <c r="I1281" s="34" t="s">
        <v>113</v>
      </c>
      <c r="J1281" s="34">
        <v>157</v>
      </c>
      <c r="K1281" s="34">
        <v>224.51</v>
      </c>
    </row>
    <row r="1282" spans="1:11" ht="27.6" x14ac:dyDescent="0.3">
      <c r="A1282" s="33" t="s">
        <v>103</v>
      </c>
      <c r="B1282" s="33">
        <v>2021</v>
      </c>
      <c r="C1282" s="33" t="s">
        <v>33</v>
      </c>
      <c r="D1282" s="33" t="s">
        <v>97</v>
      </c>
      <c r="E1282" s="33" t="s">
        <v>111</v>
      </c>
      <c r="F1282" s="33" t="s">
        <v>112</v>
      </c>
      <c r="G1282" s="33" t="s">
        <v>108</v>
      </c>
      <c r="H1282" s="33" t="s">
        <v>110</v>
      </c>
      <c r="I1282" s="33" t="s">
        <v>113</v>
      </c>
      <c r="J1282" s="33">
        <v>151</v>
      </c>
      <c r="K1282" s="33">
        <v>215.93</v>
      </c>
    </row>
    <row r="1283" spans="1:11" ht="27.6" x14ac:dyDescent="0.3">
      <c r="A1283" s="34" t="s">
        <v>103</v>
      </c>
      <c r="B1283" s="34">
        <v>2021</v>
      </c>
      <c r="C1283" s="34" t="s">
        <v>37</v>
      </c>
      <c r="D1283" s="34" t="s">
        <v>97</v>
      </c>
      <c r="E1283" s="34" t="s">
        <v>111</v>
      </c>
      <c r="F1283" s="34" t="s">
        <v>112</v>
      </c>
      <c r="G1283" s="34" t="s">
        <v>108</v>
      </c>
      <c r="H1283" s="34" t="s">
        <v>110</v>
      </c>
      <c r="I1283" s="34" t="s">
        <v>113</v>
      </c>
      <c r="J1283" s="34">
        <v>343</v>
      </c>
      <c r="K1283" s="34">
        <v>490.49</v>
      </c>
    </row>
    <row r="1284" spans="1:11" ht="27.6" x14ac:dyDescent="0.3">
      <c r="A1284" s="33" t="s">
        <v>105</v>
      </c>
      <c r="B1284" s="33">
        <v>2021</v>
      </c>
      <c r="C1284" s="33" t="s">
        <v>41</v>
      </c>
      <c r="D1284" s="33" t="s">
        <v>97</v>
      </c>
      <c r="E1284" s="33" t="s">
        <v>111</v>
      </c>
      <c r="F1284" s="33" t="s">
        <v>112</v>
      </c>
      <c r="G1284" s="33" t="s">
        <v>108</v>
      </c>
      <c r="H1284" s="33" t="s">
        <v>110</v>
      </c>
      <c r="I1284" s="33" t="s">
        <v>102</v>
      </c>
      <c r="J1284" s="33">
        <v>280</v>
      </c>
      <c r="K1284" s="33">
        <v>400.4</v>
      </c>
    </row>
    <row r="1285" spans="1:11" ht="27.6" x14ac:dyDescent="0.3">
      <c r="A1285" s="34" t="s">
        <v>103</v>
      </c>
      <c r="B1285" s="34">
        <v>2021</v>
      </c>
      <c r="C1285" s="34" t="s">
        <v>41</v>
      </c>
      <c r="D1285" s="34" t="s">
        <v>97</v>
      </c>
      <c r="E1285" s="34" t="s">
        <v>111</v>
      </c>
      <c r="F1285" s="34" t="s">
        <v>112</v>
      </c>
      <c r="G1285" s="34" t="s">
        <v>108</v>
      </c>
      <c r="H1285" s="34" t="s">
        <v>110</v>
      </c>
      <c r="I1285" s="34" t="s">
        <v>102</v>
      </c>
      <c r="J1285" s="34">
        <v>274</v>
      </c>
      <c r="K1285" s="34">
        <v>391.82</v>
      </c>
    </row>
    <row r="1286" spans="1:11" ht="27.6" x14ac:dyDescent="0.3">
      <c r="A1286" s="33" t="s">
        <v>103</v>
      </c>
      <c r="B1286" s="33">
        <v>2021</v>
      </c>
      <c r="C1286" s="33" t="s">
        <v>41</v>
      </c>
      <c r="D1286" s="33" t="s">
        <v>97</v>
      </c>
      <c r="E1286" s="33" t="s">
        <v>111</v>
      </c>
      <c r="F1286" s="33" t="s">
        <v>112</v>
      </c>
      <c r="G1286" s="33" t="s">
        <v>108</v>
      </c>
      <c r="H1286" s="33" t="s">
        <v>110</v>
      </c>
      <c r="I1286" s="33" t="s">
        <v>102</v>
      </c>
      <c r="J1286" s="33">
        <v>268</v>
      </c>
      <c r="K1286" s="33">
        <v>383.24</v>
      </c>
    </row>
    <row r="1287" spans="1:11" ht="27.6" x14ac:dyDescent="0.3">
      <c r="A1287" s="34" t="s">
        <v>103</v>
      </c>
      <c r="B1287" s="34">
        <v>2021</v>
      </c>
      <c r="C1287" s="34" t="s">
        <v>41</v>
      </c>
      <c r="D1287" s="34" t="s">
        <v>97</v>
      </c>
      <c r="E1287" s="34" t="s">
        <v>111</v>
      </c>
      <c r="F1287" s="34" t="s">
        <v>112</v>
      </c>
      <c r="G1287" s="34" t="s">
        <v>108</v>
      </c>
      <c r="H1287" s="34" t="s">
        <v>110</v>
      </c>
      <c r="I1287" s="34" t="s">
        <v>102</v>
      </c>
      <c r="J1287" s="34">
        <v>277</v>
      </c>
      <c r="K1287" s="34">
        <v>396.11</v>
      </c>
    </row>
    <row r="1288" spans="1:11" ht="27.6" x14ac:dyDescent="0.3">
      <c r="A1288" s="33" t="s">
        <v>103</v>
      </c>
      <c r="B1288" s="33">
        <v>2021</v>
      </c>
      <c r="C1288" s="33" t="s">
        <v>41</v>
      </c>
      <c r="D1288" s="33" t="s">
        <v>97</v>
      </c>
      <c r="E1288" s="33" t="s">
        <v>111</v>
      </c>
      <c r="F1288" s="33" t="s">
        <v>112</v>
      </c>
      <c r="G1288" s="33" t="s">
        <v>108</v>
      </c>
      <c r="H1288" s="33" t="s">
        <v>110</v>
      </c>
      <c r="I1288" s="33" t="s">
        <v>102</v>
      </c>
      <c r="J1288" s="33">
        <v>271</v>
      </c>
      <c r="K1288" s="33">
        <v>387.53</v>
      </c>
    </row>
    <row r="1289" spans="1:11" ht="27.6" x14ac:dyDescent="0.3">
      <c r="A1289" s="34" t="s">
        <v>96</v>
      </c>
      <c r="B1289" s="34">
        <v>2021</v>
      </c>
      <c r="C1289" s="34" t="s">
        <v>41</v>
      </c>
      <c r="D1289" s="34" t="s">
        <v>97</v>
      </c>
      <c r="E1289" s="34" t="s">
        <v>111</v>
      </c>
      <c r="F1289" s="34" t="s">
        <v>112</v>
      </c>
      <c r="G1289" s="34" t="s">
        <v>108</v>
      </c>
      <c r="H1289" s="34" t="s">
        <v>101</v>
      </c>
      <c r="I1289" s="34" t="s">
        <v>102</v>
      </c>
      <c r="J1289" s="34">
        <v>265</v>
      </c>
      <c r="K1289" s="34">
        <v>378.95</v>
      </c>
    </row>
    <row r="1290" spans="1:11" ht="27.6" x14ac:dyDescent="0.3">
      <c r="A1290" s="33" t="s">
        <v>105</v>
      </c>
      <c r="B1290" s="33">
        <v>2021</v>
      </c>
      <c r="C1290" s="33" t="s">
        <v>30</v>
      </c>
      <c r="D1290" s="33" t="s">
        <v>97</v>
      </c>
      <c r="E1290" s="33" t="s">
        <v>111</v>
      </c>
      <c r="F1290" s="33" t="s">
        <v>112</v>
      </c>
      <c r="G1290" s="33" t="s">
        <v>108</v>
      </c>
      <c r="H1290" s="33" t="s">
        <v>101</v>
      </c>
      <c r="I1290" s="33" t="s">
        <v>102</v>
      </c>
      <c r="J1290" s="33">
        <v>190</v>
      </c>
      <c r="K1290" s="33">
        <v>271.7</v>
      </c>
    </row>
    <row r="1291" spans="1:11" ht="27.6" x14ac:dyDescent="0.3">
      <c r="A1291" s="34" t="s">
        <v>96</v>
      </c>
      <c r="B1291" s="34">
        <v>2021</v>
      </c>
      <c r="C1291" s="34" t="s">
        <v>30</v>
      </c>
      <c r="D1291" s="34" t="s">
        <v>97</v>
      </c>
      <c r="E1291" s="34" t="s">
        <v>111</v>
      </c>
      <c r="F1291" s="34" t="s">
        <v>112</v>
      </c>
      <c r="G1291" s="34" t="s">
        <v>108</v>
      </c>
      <c r="H1291" s="34" t="s">
        <v>101</v>
      </c>
      <c r="I1291" s="34" t="s">
        <v>102</v>
      </c>
      <c r="J1291" s="34">
        <v>184</v>
      </c>
      <c r="K1291" s="34">
        <v>263.12</v>
      </c>
    </row>
    <row r="1292" spans="1:11" ht="27.6" x14ac:dyDescent="0.3">
      <c r="A1292" s="33" t="s">
        <v>105</v>
      </c>
      <c r="B1292" s="33">
        <v>2021</v>
      </c>
      <c r="C1292" s="33" t="s">
        <v>30</v>
      </c>
      <c r="D1292" s="33" t="s">
        <v>97</v>
      </c>
      <c r="E1292" s="33" t="s">
        <v>111</v>
      </c>
      <c r="F1292" s="33" t="s">
        <v>112</v>
      </c>
      <c r="G1292" s="33" t="s">
        <v>108</v>
      </c>
      <c r="H1292" s="33" t="s">
        <v>101</v>
      </c>
      <c r="I1292" s="33" t="s">
        <v>102</v>
      </c>
      <c r="J1292" s="33">
        <v>193</v>
      </c>
      <c r="K1292" s="33">
        <v>275.99</v>
      </c>
    </row>
    <row r="1293" spans="1:11" ht="27.6" x14ac:dyDescent="0.3">
      <c r="A1293" s="34" t="s">
        <v>105</v>
      </c>
      <c r="B1293" s="34">
        <v>2021</v>
      </c>
      <c r="C1293" s="34" t="s">
        <v>30</v>
      </c>
      <c r="D1293" s="34" t="s">
        <v>97</v>
      </c>
      <c r="E1293" s="34" t="s">
        <v>111</v>
      </c>
      <c r="F1293" s="34" t="s">
        <v>112</v>
      </c>
      <c r="G1293" s="34" t="s">
        <v>108</v>
      </c>
      <c r="H1293" s="34" t="s">
        <v>101</v>
      </c>
      <c r="I1293" s="34" t="s">
        <v>102</v>
      </c>
      <c r="J1293" s="34">
        <v>187</v>
      </c>
      <c r="K1293" s="34">
        <v>267.41000000000003</v>
      </c>
    </row>
    <row r="1294" spans="1:11" ht="27.6" x14ac:dyDescent="0.3">
      <c r="A1294" s="33" t="s">
        <v>96</v>
      </c>
      <c r="B1294" s="33">
        <v>2021</v>
      </c>
      <c r="C1294" s="33" t="s">
        <v>30</v>
      </c>
      <c r="D1294" s="33" t="s">
        <v>97</v>
      </c>
      <c r="E1294" s="33" t="s">
        <v>111</v>
      </c>
      <c r="F1294" s="33" t="s">
        <v>112</v>
      </c>
      <c r="G1294" s="33" t="s">
        <v>108</v>
      </c>
      <c r="H1294" s="33" t="s">
        <v>101</v>
      </c>
      <c r="I1294" s="33" t="s">
        <v>102</v>
      </c>
      <c r="J1294" s="33">
        <v>181</v>
      </c>
      <c r="K1294" s="33">
        <v>258.83</v>
      </c>
    </row>
    <row r="1295" spans="1:11" ht="27.6" x14ac:dyDescent="0.3">
      <c r="A1295" s="34" t="s">
        <v>103</v>
      </c>
      <c r="B1295" s="34">
        <v>2021</v>
      </c>
      <c r="C1295" s="34" t="s">
        <v>8</v>
      </c>
      <c r="D1295" s="34" t="s">
        <v>97</v>
      </c>
      <c r="E1295" s="34" t="s">
        <v>111</v>
      </c>
      <c r="F1295" s="34" t="s">
        <v>112</v>
      </c>
      <c r="G1295" s="34" t="s">
        <v>108</v>
      </c>
      <c r="H1295" s="34" t="s">
        <v>101</v>
      </c>
      <c r="I1295" s="34" t="s">
        <v>102</v>
      </c>
      <c r="J1295" s="34">
        <v>208</v>
      </c>
      <c r="K1295" s="34">
        <v>297.44</v>
      </c>
    </row>
    <row r="1296" spans="1:11" ht="27.6" x14ac:dyDescent="0.3">
      <c r="A1296" s="33" t="s">
        <v>96</v>
      </c>
      <c r="B1296" s="33">
        <v>2021</v>
      </c>
      <c r="C1296" s="33" t="s">
        <v>8</v>
      </c>
      <c r="D1296" s="33" t="s">
        <v>97</v>
      </c>
      <c r="E1296" s="33" t="s">
        <v>111</v>
      </c>
      <c r="F1296" s="33" t="s">
        <v>112</v>
      </c>
      <c r="G1296" s="33" t="s">
        <v>108</v>
      </c>
      <c r="H1296" s="33" t="s">
        <v>101</v>
      </c>
      <c r="I1296" s="33" t="s">
        <v>102</v>
      </c>
      <c r="J1296" s="33">
        <v>202</v>
      </c>
      <c r="K1296" s="33">
        <v>288.86</v>
      </c>
    </row>
    <row r="1297" spans="1:11" ht="27.6" x14ac:dyDescent="0.3">
      <c r="A1297" s="34" t="s">
        <v>105</v>
      </c>
      <c r="B1297" s="34">
        <v>2021</v>
      </c>
      <c r="C1297" s="34" t="s">
        <v>8</v>
      </c>
      <c r="D1297" s="34" t="s">
        <v>97</v>
      </c>
      <c r="E1297" s="34" t="s">
        <v>111</v>
      </c>
      <c r="F1297" s="34" t="s">
        <v>112</v>
      </c>
      <c r="G1297" s="34" t="s">
        <v>108</v>
      </c>
      <c r="H1297" s="34" t="s">
        <v>101</v>
      </c>
      <c r="I1297" s="34" t="s">
        <v>102</v>
      </c>
      <c r="J1297" s="34">
        <v>196</v>
      </c>
      <c r="K1297" s="34">
        <v>280.27999999999997</v>
      </c>
    </row>
    <row r="1298" spans="1:11" ht="27.6" x14ac:dyDescent="0.3">
      <c r="A1298" s="33" t="s">
        <v>103</v>
      </c>
      <c r="B1298" s="33">
        <v>2021</v>
      </c>
      <c r="C1298" s="33" t="s">
        <v>8</v>
      </c>
      <c r="D1298" s="33" t="s">
        <v>97</v>
      </c>
      <c r="E1298" s="33" t="s">
        <v>111</v>
      </c>
      <c r="F1298" s="33" t="s">
        <v>112</v>
      </c>
      <c r="G1298" s="33" t="s">
        <v>108</v>
      </c>
      <c r="H1298" s="33" t="s">
        <v>101</v>
      </c>
      <c r="I1298" s="33" t="s">
        <v>102</v>
      </c>
      <c r="J1298" s="33">
        <v>205</v>
      </c>
      <c r="K1298" s="33">
        <v>293.14999999999998</v>
      </c>
    </row>
    <row r="1299" spans="1:11" ht="27.6" x14ac:dyDescent="0.3">
      <c r="A1299" s="34" t="s">
        <v>96</v>
      </c>
      <c r="B1299" s="34">
        <v>2021</v>
      </c>
      <c r="C1299" s="34" t="s">
        <v>8</v>
      </c>
      <c r="D1299" s="34" t="s">
        <v>97</v>
      </c>
      <c r="E1299" s="34" t="s">
        <v>111</v>
      </c>
      <c r="F1299" s="34" t="s">
        <v>112</v>
      </c>
      <c r="G1299" s="34" t="s">
        <v>108</v>
      </c>
      <c r="H1299" s="34" t="s">
        <v>101</v>
      </c>
      <c r="I1299" s="34" t="s">
        <v>102</v>
      </c>
      <c r="J1299" s="34">
        <v>199</v>
      </c>
      <c r="K1299" s="34">
        <v>284.57</v>
      </c>
    </row>
    <row r="1300" spans="1:11" ht="27.6" x14ac:dyDescent="0.3">
      <c r="A1300" s="33" t="s">
        <v>106</v>
      </c>
      <c r="B1300" s="33">
        <v>2021</v>
      </c>
      <c r="C1300" s="33" t="s">
        <v>36</v>
      </c>
      <c r="D1300" s="33" t="s">
        <v>97</v>
      </c>
      <c r="E1300" s="33" t="s">
        <v>111</v>
      </c>
      <c r="F1300" s="33" t="s">
        <v>112</v>
      </c>
      <c r="G1300" s="33" t="s">
        <v>108</v>
      </c>
      <c r="H1300" s="33" t="s">
        <v>101</v>
      </c>
      <c r="I1300" s="33" t="s">
        <v>113</v>
      </c>
      <c r="J1300" s="33">
        <v>358</v>
      </c>
      <c r="K1300" s="33">
        <v>511.94</v>
      </c>
    </row>
    <row r="1301" spans="1:11" ht="27.6" x14ac:dyDescent="0.3">
      <c r="A1301" s="34" t="s">
        <v>96</v>
      </c>
      <c r="B1301" s="34">
        <v>2021</v>
      </c>
      <c r="C1301" s="34" t="s">
        <v>36</v>
      </c>
      <c r="D1301" s="34" t="s">
        <v>97</v>
      </c>
      <c r="E1301" s="34" t="s">
        <v>111</v>
      </c>
      <c r="F1301" s="34" t="s">
        <v>112</v>
      </c>
      <c r="G1301" s="34" t="s">
        <v>108</v>
      </c>
      <c r="H1301" s="34" t="s">
        <v>101</v>
      </c>
      <c r="I1301" s="34" t="s">
        <v>113</v>
      </c>
      <c r="J1301" s="34">
        <v>352</v>
      </c>
      <c r="K1301" s="34">
        <v>503.36</v>
      </c>
    </row>
    <row r="1302" spans="1:11" ht="27.6" x14ac:dyDescent="0.3">
      <c r="A1302" s="33" t="s">
        <v>103</v>
      </c>
      <c r="B1302" s="33">
        <v>2021</v>
      </c>
      <c r="C1302" s="33" t="s">
        <v>36</v>
      </c>
      <c r="D1302" s="33" t="s">
        <v>97</v>
      </c>
      <c r="E1302" s="33" t="s">
        <v>111</v>
      </c>
      <c r="F1302" s="33" t="s">
        <v>112</v>
      </c>
      <c r="G1302" s="33" t="s">
        <v>108</v>
      </c>
      <c r="H1302" s="33" t="s">
        <v>101</v>
      </c>
      <c r="I1302" s="33" t="s">
        <v>113</v>
      </c>
      <c r="J1302" s="33">
        <v>346</v>
      </c>
      <c r="K1302" s="33">
        <v>494.78</v>
      </c>
    </row>
    <row r="1303" spans="1:11" ht="27.6" x14ac:dyDescent="0.3">
      <c r="A1303" s="34" t="s">
        <v>103</v>
      </c>
      <c r="B1303" s="34">
        <v>2021</v>
      </c>
      <c r="C1303" s="34" t="s">
        <v>36</v>
      </c>
      <c r="D1303" s="34" t="s">
        <v>97</v>
      </c>
      <c r="E1303" s="34" t="s">
        <v>111</v>
      </c>
      <c r="F1303" s="34" t="s">
        <v>112</v>
      </c>
      <c r="G1303" s="34" t="s">
        <v>108</v>
      </c>
      <c r="H1303" s="34" t="s">
        <v>101</v>
      </c>
      <c r="I1303" s="34" t="s">
        <v>113</v>
      </c>
      <c r="J1303" s="34">
        <v>355</v>
      </c>
      <c r="K1303" s="34">
        <v>507.65</v>
      </c>
    </row>
    <row r="1304" spans="1:11" ht="27.6" x14ac:dyDescent="0.3">
      <c r="A1304" s="33" t="s">
        <v>105</v>
      </c>
      <c r="B1304" s="33">
        <v>2021</v>
      </c>
      <c r="C1304" s="33" t="s">
        <v>36</v>
      </c>
      <c r="D1304" s="33" t="s">
        <v>97</v>
      </c>
      <c r="E1304" s="33" t="s">
        <v>111</v>
      </c>
      <c r="F1304" s="33" t="s">
        <v>112</v>
      </c>
      <c r="G1304" s="33" t="s">
        <v>108</v>
      </c>
      <c r="H1304" s="33" t="s">
        <v>101</v>
      </c>
      <c r="I1304" s="33" t="s">
        <v>113</v>
      </c>
      <c r="J1304" s="33">
        <v>349</v>
      </c>
      <c r="K1304" s="33">
        <v>499.07</v>
      </c>
    </row>
    <row r="1305" spans="1:11" ht="27.6" x14ac:dyDescent="0.3">
      <c r="A1305" s="34" t="s">
        <v>103</v>
      </c>
      <c r="B1305" s="34">
        <v>2021</v>
      </c>
      <c r="C1305" s="34" t="s">
        <v>35</v>
      </c>
      <c r="D1305" s="34" t="s">
        <v>97</v>
      </c>
      <c r="E1305" s="34" t="s">
        <v>111</v>
      </c>
      <c r="F1305" s="34" t="s">
        <v>112</v>
      </c>
      <c r="G1305" s="34" t="s">
        <v>108</v>
      </c>
      <c r="H1305" s="34" t="s">
        <v>101</v>
      </c>
      <c r="I1305" s="34" t="s">
        <v>113</v>
      </c>
      <c r="J1305" s="34">
        <v>130</v>
      </c>
      <c r="K1305" s="34">
        <v>185.9</v>
      </c>
    </row>
    <row r="1306" spans="1:11" ht="27.6" x14ac:dyDescent="0.3">
      <c r="A1306" s="33" t="s">
        <v>103</v>
      </c>
      <c r="B1306" s="33">
        <v>2021</v>
      </c>
      <c r="C1306" s="33" t="s">
        <v>35</v>
      </c>
      <c r="D1306" s="33" t="s">
        <v>97</v>
      </c>
      <c r="E1306" s="33" t="s">
        <v>111</v>
      </c>
      <c r="F1306" s="33" t="s">
        <v>112</v>
      </c>
      <c r="G1306" s="33" t="s">
        <v>108</v>
      </c>
      <c r="H1306" s="33" t="s">
        <v>101</v>
      </c>
      <c r="I1306" s="33" t="s">
        <v>113</v>
      </c>
      <c r="J1306" s="33">
        <v>370</v>
      </c>
      <c r="K1306" s="33">
        <v>529.1</v>
      </c>
    </row>
    <row r="1307" spans="1:11" ht="27.6" x14ac:dyDescent="0.3">
      <c r="A1307" s="34" t="s">
        <v>96</v>
      </c>
      <c r="B1307" s="34">
        <v>2021</v>
      </c>
      <c r="C1307" s="34" t="s">
        <v>35</v>
      </c>
      <c r="D1307" s="34" t="s">
        <v>97</v>
      </c>
      <c r="E1307" s="34" t="s">
        <v>111</v>
      </c>
      <c r="F1307" s="34" t="s">
        <v>112</v>
      </c>
      <c r="G1307" s="34" t="s">
        <v>108</v>
      </c>
      <c r="H1307" s="34" t="s">
        <v>101</v>
      </c>
      <c r="I1307" s="34" t="s">
        <v>113</v>
      </c>
      <c r="J1307" s="34">
        <v>364</v>
      </c>
      <c r="K1307" s="34">
        <v>520.52</v>
      </c>
    </row>
    <row r="1308" spans="1:11" ht="27.6" x14ac:dyDescent="0.3">
      <c r="A1308" s="33" t="s">
        <v>96</v>
      </c>
      <c r="B1308" s="33">
        <v>2021</v>
      </c>
      <c r="C1308" s="33" t="s">
        <v>35</v>
      </c>
      <c r="D1308" s="33" t="s">
        <v>97</v>
      </c>
      <c r="E1308" s="33" t="s">
        <v>111</v>
      </c>
      <c r="F1308" s="33" t="s">
        <v>112</v>
      </c>
      <c r="G1308" s="33" t="s">
        <v>108</v>
      </c>
      <c r="H1308" s="33" t="s">
        <v>101</v>
      </c>
      <c r="I1308" s="33" t="s">
        <v>113</v>
      </c>
      <c r="J1308" s="33">
        <v>127</v>
      </c>
      <c r="K1308" s="33">
        <v>181.61</v>
      </c>
    </row>
    <row r="1309" spans="1:11" ht="27.6" x14ac:dyDescent="0.3">
      <c r="A1309" s="34" t="s">
        <v>103</v>
      </c>
      <c r="B1309" s="34">
        <v>2021</v>
      </c>
      <c r="C1309" s="34" t="s">
        <v>35</v>
      </c>
      <c r="D1309" s="34" t="s">
        <v>97</v>
      </c>
      <c r="E1309" s="34" t="s">
        <v>111</v>
      </c>
      <c r="F1309" s="34" t="s">
        <v>112</v>
      </c>
      <c r="G1309" s="34" t="s">
        <v>108</v>
      </c>
      <c r="H1309" s="34" t="s">
        <v>101</v>
      </c>
      <c r="I1309" s="34" t="s">
        <v>113</v>
      </c>
      <c r="J1309" s="34">
        <v>367</v>
      </c>
      <c r="K1309" s="34">
        <v>524.80999999999995</v>
      </c>
    </row>
    <row r="1310" spans="1:11" ht="27.6" x14ac:dyDescent="0.3">
      <c r="A1310" s="33" t="s">
        <v>96</v>
      </c>
      <c r="B1310" s="33">
        <v>2021</v>
      </c>
      <c r="C1310" s="33" t="s">
        <v>35</v>
      </c>
      <c r="D1310" s="33" t="s">
        <v>97</v>
      </c>
      <c r="E1310" s="33" t="s">
        <v>111</v>
      </c>
      <c r="F1310" s="33" t="s">
        <v>112</v>
      </c>
      <c r="G1310" s="33" t="s">
        <v>108</v>
      </c>
      <c r="H1310" s="33" t="s">
        <v>101</v>
      </c>
      <c r="I1310" s="33" t="s">
        <v>113</v>
      </c>
      <c r="J1310" s="33">
        <v>361</v>
      </c>
      <c r="K1310" s="33">
        <v>516.23</v>
      </c>
    </row>
    <row r="1311" spans="1:11" ht="27.6" x14ac:dyDescent="0.3">
      <c r="A1311" s="34" t="s">
        <v>103</v>
      </c>
      <c r="B1311" s="34">
        <v>2021</v>
      </c>
      <c r="C1311" s="34" t="s">
        <v>31</v>
      </c>
      <c r="D1311" s="34" t="s">
        <v>97</v>
      </c>
      <c r="E1311" s="34" t="s">
        <v>111</v>
      </c>
      <c r="F1311" s="34" t="s">
        <v>112</v>
      </c>
      <c r="G1311" s="34" t="s">
        <v>108</v>
      </c>
      <c r="H1311" s="34" t="s">
        <v>101</v>
      </c>
      <c r="I1311" s="34" t="s">
        <v>102</v>
      </c>
      <c r="J1311" s="34">
        <v>178</v>
      </c>
      <c r="K1311" s="34">
        <v>254.54</v>
      </c>
    </row>
    <row r="1312" spans="1:11" ht="27.6" x14ac:dyDescent="0.3">
      <c r="A1312" s="33" t="s">
        <v>103</v>
      </c>
      <c r="B1312" s="33">
        <v>2021</v>
      </c>
      <c r="C1312" s="33" t="s">
        <v>31</v>
      </c>
      <c r="D1312" s="33" t="s">
        <v>97</v>
      </c>
      <c r="E1312" s="33" t="s">
        <v>111</v>
      </c>
      <c r="F1312" s="33" t="s">
        <v>112</v>
      </c>
      <c r="G1312" s="33" t="s">
        <v>108</v>
      </c>
      <c r="H1312" s="33" t="s">
        <v>101</v>
      </c>
      <c r="I1312" s="33" t="s">
        <v>102</v>
      </c>
      <c r="J1312" s="33">
        <v>172</v>
      </c>
      <c r="K1312" s="33">
        <v>245.96</v>
      </c>
    </row>
    <row r="1313" spans="1:11" ht="27.6" x14ac:dyDescent="0.3">
      <c r="A1313" s="34" t="s">
        <v>106</v>
      </c>
      <c r="B1313" s="34">
        <v>2021</v>
      </c>
      <c r="C1313" s="34" t="s">
        <v>31</v>
      </c>
      <c r="D1313" s="34" t="s">
        <v>97</v>
      </c>
      <c r="E1313" s="34" t="s">
        <v>111</v>
      </c>
      <c r="F1313" s="34" t="s">
        <v>112</v>
      </c>
      <c r="G1313" s="34" t="s">
        <v>108</v>
      </c>
      <c r="H1313" s="34" t="s">
        <v>101</v>
      </c>
      <c r="I1313" s="34" t="s">
        <v>102</v>
      </c>
      <c r="J1313" s="34">
        <v>166</v>
      </c>
      <c r="K1313" s="34">
        <v>237.38</v>
      </c>
    </row>
    <row r="1314" spans="1:11" ht="27.6" x14ac:dyDescent="0.3">
      <c r="A1314" s="33" t="s">
        <v>103</v>
      </c>
      <c r="B1314" s="33">
        <v>2021</v>
      </c>
      <c r="C1314" s="33" t="s">
        <v>31</v>
      </c>
      <c r="D1314" s="33" t="s">
        <v>97</v>
      </c>
      <c r="E1314" s="33" t="s">
        <v>111</v>
      </c>
      <c r="F1314" s="33" t="s">
        <v>112</v>
      </c>
      <c r="G1314" s="33" t="s">
        <v>108</v>
      </c>
      <c r="H1314" s="33" t="s">
        <v>101</v>
      </c>
      <c r="I1314" s="33" t="s">
        <v>102</v>
      </c>
      <c r="J1314" s="33">
        <v>175</v>
      </c>
      <c r="K1314" s="33">
        <v>250.25</v>
      </c>
    </row>
    <row r="1315" spans="1:11" ht="27.6" x14ac:dyDescent="0.3">
      <c r="A1315" s="34" t="s">
        <v>96</v>
      </c>
      <c r="B1315" s="34">
        <v>2021</v>
      </c>
      <c r="C1315" s="34" t="s">
        <v>31</v>
      </c>
      <c r="D1315" s="34" t="s">
        <v>97</v>
      </c>
      <c r="E1315" s="34" t="s">
        <v>111</v>
      </c>
      <c r="F1315" s="34" t="s">
        <v>112</v>
      </c>
      <c r="G1315" s="34" t="s">
        <v>108</v>
      </c>
      <c r="H1315" s="34" t="s">
        <v>101</v>
      </c>
      <c r="I1315" s="34" t="s">
        <v>102</v>
      </c>
      <c r="J1315" s="34">
        <v>169</v>
      </c>
      <c r="K1315" s="34">
        <v>241.67</v>
      </c>
    </row>
    <row r="1316" spans="1:11" ht="27.6" x14ac:dyDescent="0.3">
      <c r="A1316" s="33" t="s">
        <v>103</v>
      </c>
      <c r="B1316" s="33">
        <v>2021</v>
      </c>
      <c r="C1316" s="33" t="s">
        <v>31</v>
      </c>
      <c r="D1316" s="33" t="s">
        <v>97</v>
      </c>
      <c r="E1316" s="33" t="s">
        <v>111</v>
      </c>
      <c r="F1316" s="33" t="s">
        <v>112</v>
      </c>
      <c r="G1316" s="33" t="s">
        <v>108</v>
      </c>
      <c r="H1316" s="33" t="s">
        <v>101</v>
      </c>
      <c r="I1316" s="33" t="s">
        <v>113</v>
      </c>
      <c r="J1316" s="33">
        <v>163</v>
      </c>
      <c r="K1316" s="33">
        <v>233.09</v>
      </c>
    </row>
    <row r="1317" spans="1:11" ht="27.6" x14ac:dyDescent="0.3">
      <c r="A1317" s="34" t="s">
        <v>106</v>
      </c>
      <c r="B1317" s="34">
        <v>2021</v>
      </c>
      <c r="C1317" s="34" t="s">
        <v>34</v>
      </c>
      <c r="D1317" s="34" t="s">
        <v>97</v>
      </c>
      <c r="E1317" s="34" t="s">
        <v>111</v>
      </c>
      <c r="F1317" s="34" t="s">
        <v>112</v>
      </c>
      <c r="G1317" s="34" t="s">
        <v>108</v>
      </c>
      <c r="H1317" s="34" t="s">
        <v>101</v>
      </c>
      <c r="I1317" s="34" t="s">
        <v>113</v>
      </c>
      <c r="J1317" s="34">
        <v>142</v>
      </c>
      <c r="K1317" s="34">
        <v>203.06</v>
      </c>
    </row>
    <row r="1318" spans="1:11" ht="27.6" x14ac:dyDescent="0.3">
      <c r="A1318" s="33" t="s">
        <v>103</v>
      </c>
      <c r="B1318" s="33">
        <v>2021</v>
      </c>
      <c r="C1318" s="33" t="s">
        <v>34</v>
      </c>
      <c r="D1318" s="33" t="s">
        <v>97</v>
      </c>
      <c r="E1318" s="33" t="s">
        <v>111</v>
      </c>
      <c r="F1318" s="33" t="s">
        <v>112</v>
      </c>
      <c r="G1318" s="33" t="s">
        <v>108</v>
      </c>
      <c r="H1318" s="33" t="s">
        <v>101</v>
      </c>
      <c r="I1318" s="33" t="s">
        <v>113</v>
      </c>
      <c r="J1318" s="33">
        <v>136</v>
      </c>
      <c r="K1318" s="33">
        <v>194.48</v>
      </c>
    </row>
    <row r="1319" spans="1:11" ht="27.6" x14ac:dyDescent="0.3">
      <c r="A1319" s="34" t="s">
        <v>96</v>
      </c>
      <c r="B1319" s="34">
        <v>2021</v>
      </c>
      <c r="C1319" s="34" t="s">
        <v>34</v>
      </c>
      <c r="D1319" s="34" t="s">
        <v>97</v>
      </c>
      <c r="E1319" s="34" t="s">
        <v>111</v>
      </c>
      <c r="F1319" s="34" t="s">
        <v>112</v>
      </c>
      <c r="G1319" s="34" t="s">
        <v>108</v>
      </c>
      <c r="H1319" s="34" t="s">
        <v>101</v>
      </c>
      <c r="I1319" s="34" t="s">
        <v>113</v>
      </c>
      <c r="J1319" s="34">
        <v>145</v>
      </c>
      <c r="K1319" s="34">
        <v>207.35</v>
      </c>
    </row>
    <row r="1320" spans="1:11" ht="27.6" x14ac:dyDescent="0.3">
      <c r="A1320" s="33" t="s">
        <v>96</v>
      </c>
      <c r="B1320" s="33">
        <v>2021</v>
      </c>
      <c r="C1320" s="33" t="s">
        <v>34</v>
      </c>
      <c r="D1320" s="33" t="s">
        <v>97</v>
      </c>
      <c r="E1320" s="33" t="s">
        <v>111</v>
      </c>
      <c r="F1320" s="33" t="s">
        <v>112</v>
      </c>
      <c r="G1320" s="33" t="s">
        <v>108</v>
      </c>
      <c r="H1320" s="33" t="s">
        <v>101</v>
      </c>
      <c r="I1320" s="33" t="s">
        <v>113</v>
      </c>
      <c r="J1320" s="33">
        <v>139</v>
      </c>
      <c r="K1320" s="33">
        <v>198.77</v>
      </c>
    </row>
    <row r="1321" spans="1:11" ht="27.6" x14ac:dyDescent="0.3">
      <c r="A1321" s="34" t="s">
        <v>96</v>
      </c>
      <c r="B1321" s="34">
        <v>2021</v>
      </c>
      <c r="C1321" s="34" t="s">
        <v>34</v>
      </c>
      <c r="D1321" s="34" t="s">
        <v>97</v>
      </c>
      <c r="E1321" s="34" t="s">
        <v>111</v>
      </c>
      <c r="F1321" s="34" t="s">
        <v>112</v>
      </c>
      <c r="G1321" s="34" t="s">
        <v>108</v>
      </c>
      <c r="H1321" s="34" t="s">
        <v>101</v>
      </c>
      <c r="I1321" s="34" t="s">
        <v>113</v>
      </c>
      <c r="J1321" s="34">
        <v>133</v>
      </c>
      <c r="K1321" s="34">
        <v>190.19</v>
      </c>
    </row>
    <row r="1322" spans="1:11" ht="27.6" x14ac:dyDescent="0.3">
      <c r="A1322" s="33" t="s">
        <v>103</v>
      </c>
      <c r="B1322" s="33">
        <v>2021</v>
      </c>
      <c r="C1322" s="33" t="s">
        <v>40</v>
      </c>
      <c r="D1322" s="33" t="s">
        <v>97</v>
      </c>
      <c r="E1322" s="33" t="s">
        <v>111</v>
      </c>
      <c r="F1322" s="33" t="s">
        <v>112</v>
      </c>
      <c r="G1322" s="33" t="s">
        <v>108</v>
      </c>
      <c r="H1322" s="33" t="s">
        <v>101</v>
      </c>
      <c r="I1322" s="33" t="s">
        <v>102</v>
      </c>
      <c r="J1322" s="33">
        <v>292</v>
      </c>
      <c r="K1322" s="33">
        <v>417.56</v>
      </c>
    </row>
    <row r="1323" spans="1:11" ht="27.6" x14ac:dyDescent="0.3">
      <c r="A1323" s="34" t="s">
        <v>103</v>
      </c>
      <c r="B1323" s="34">
        <v>2021</v>
      </c>
      <c r="C1323" s="34" t="s">
        <v>40</v>
      </c>
      <c r="D1323" s="34" t="s">
        <v>97</v>
      </c>
      <c r="E1323" s="34" t="s">
        <v>111</v>
      </c>
      <c r="F1323" s="34" t="s">
        <v>112</v>
      </c>
      <c r="G1323" s="34" t="s">
        <v>108</v>
      </c>
      <c r="H1323" s="34" t="s">
        <v>101</v>
      </c>
      <c r="I1323" s="34" t="s">
        <v>102</v>
      </c>
      <c r="J1323" s="34">
        <v>286</v>
      </c>
      <c r="K1323" s="34">
        <v>408.98</v>
      </c>
    </row>
    <row r="1324" spans="1:11" ht="27.6" x14ac:dyDescent="0.3">
      <c r="A1324" s="33" t="s">
        <v>103</v>
      </c>
      <c r="B1324" s="33">
        <v>2021</v>
      </c>
      <c r="C1324" s="33" t="s">
        <v>40</v>
      </c>
      <c r="D1324" s="33" t="s">
        <v>97</v>
      </c>
      <c r="E1324" s="33" t="s">
        <v>111</v>
      </c>
      <c r="F1324" s="33" t="s">
        <v>112</v>
      </c>
      <c r="G1324" s="33" t="s">
        <v>108</v>
      </c>
      <c r="H1324" s="33" t="s">
        <v>101</v>
      </c>
      <c r="I1324" s="33" t="s">
        <v>102</v>
      </c>
      <c r="J1324" s="33">
        <v>295</v>
      </c>
      <c r="K1324" s="33">
        <v>421.85</v>
      </c>
    </row>
    <row r="1325" spans="1:11" ht="27.6" x14ac:dyDescent="0.3">
      <c r="A1325" s="34" t="s">
        <v>96</v>
      </c>
      <c r="B1325" s="34">
        <v>2021</v>
      </c>
      <c r="C1325" s="34" t="s">
        <v>40</v>
      </c>
      <c r="D1325" s="34" t="s">
        <v>97</v>
      </c>
      <c r="E1325" s="34" t="s">
        <v>111</v>
      </c>
      <c r="F1325" s="34" t="s">
        <v>112</v>
      </c>
      <c r="G1325" s="34" t="s">
        <v>108</v>
      </c>
      <c r="H1325" s="34" t="s">
        <v>101</v>
      </c>
      <c r="I1325" s="34" t="s">
        <v>102</v>
      </c>
      <c r="J1325" s="34">
        <v>289</v>
      </c>
      <c r="K1325" s="34">
        <v>413.27</v>
      </c>
    </row>
    <row r="1326" spans="1:11" ht="27.6" x14ac:dyDescent="0.3">
      <c r="A1326" s="33" t="s">
        <v>103</v>
      </c>
      <c r="B1326" s="33">
        <v>2021</v>
      </c>
      <c r="C1326" s="33" t="s">
        <v>40</v>
      </c>
      <c r="D1326" s="33" t="s">
        <v>97</v>
      </c>
      <c r="E1326" s="33" t="s">
        <v>111</v>
      </c>
      <c r="F1326" s="33" t="s">
        <v>112</v>
      </c>
      <c r="G1326" s="33" t="s">
        <v>108</v>
      </c>
      <c r="H1326" s="33" t="s">
        <v>101</v>
      </c>
      <c r="I1326" s="33" t="s">
        <v>102</v>
      </c>
      <c r="J1326" s="33">
        <v>283</v>
      </c>
      <c r="K1326" s="33">
        <v>404.69</v>
      </c>
    </row>
    <row r="1327" spans="1:11" ht="27.6" x14ac:dyDescent="0.3">
      <c r="A1327" s="34" t="s">
        <v>103</v>
      </c>
      <c r="B1327" s="34">
        <v>2021</v>
      </c>
      <c r="C1327" s="34" t="s">
        <v>39</v>
      </c>
      <c r="D1327" s="34" t="s">
        <v>97</v>
      </c>
      <c r="E1327" s="34" t="s">
        <v>111</v>
      </c>
      <c r="F1327" s="34" t="s">
        <v>112</v>
      </c>
      <c r="G1327" s="34" t="s">
        <v>108</v>
      </c>
      <c r="H1327" s="34" t="s">
        <v>101</v>
      </c>
      <c r="I1327" s="34" t="s">
        <v>102</v>
      </c>
      <c r="J1327" s="34">
        <v>310</v>
      </c>
      <c r="K1327" s="34">
        <v>443.3</v>
      </c>
    </row>
    <row r="1328" spans="1:11" ht="27.6" x14ac:dyDescent="0.3">
      <c r="A1328" s="33" t="s">
        <v>105</v>
      </c>
      <c r="B1328" s="33">
        <v>2021</v>
      </c>
      <c r="C1328" s="33" t="s">
        <v>39</v>
      </c>
      <c r="D1328" s="33" t="s">
        <v>97</v>
      </c>
      <c r="E1328" s="33" t="s">
        <v>111</v>
      </c>
      <c r="F1328" s="33" t="s">
        <v>112</v>
      </c>
      <c r="G1328" s="33" t="s">
        <v>108</v>
      </c>
      <c r="H1328" s="33" t="s">
        <v>101</v>
      </c>
      <c r="I1328" s="33" t="s">
        <v>102</v>
      </c>
      <c r="J1328" s="33">
        <v>304</v>
      </c>
      <c r="K1328" s="33">
        <v>434.72</v>
      </c>
    </row>
    <row r="1329" spans="1:11" ht="27.6" x14ac:dyDescent="0.3">
      <c r="A1329" s="34" t="s">
        <v>96</v>
      </c>
      <c r="B1329" s="34">
        <v>2021</v>
      </c>
      <c r="C1329" s="34" t="s">
        <v>39</v>
      </c>
      <c r="D1329" s="34" t="s">
        <v>97</v>
      </c>
      <c r="E1329" s="34" t="s">
        <v>111</v>
      </c>
      <c r="F1329" s="34" t="s">
        <v>112</v>
      </c>
      <c r="G1329" s="34" t="s">
        <v>108</v>
      </c>
      <c r="H1329" s="34" t="s">
        <v>101</v>
      </c>
      <c r="I1329" s="34" t="s">
        <v>102</v>
      </c>
      <c r="J1329" s="34">
        <v>298</v>
      </c>
      <c r="K1329" s="34">
        <v>426.14</v>
      </c>
    </row>
    <row r="1330" spans="1:11" ht="27.6" x14ac:dyDescent="0.3">
      <c r="A1330" s="33" t="s">
        <v>96</v>
      </c>
      <c r="B1330" s="33">
        <v>2021</v>
      </c>
      <c r="C1330" s="33" t="s">
        <v>39</v>
      </c>
      <c r="D1330" s="33" t="s">
        <v>97</v>
      </c>
      <c r="E1330" s="33" t="s">
        <v>111</v>
      </c>
      <c r="F1330" s="33" t="s">
        <v>112</v>
      </c>
      <c r="G1330" s="33" t="s">
        <v>108</v>
      </c>
      <c r="H1330" s="33" t="s">
        <v>101</v>
      </c>
      <c r="I1330" s="33" t="s">
        <v>102</v>
      </c>
      <c r="J1330" s="33">
        <v>307</v>
      </c>
      <c r="K1330" s="33">
        <v>439.01</v>
      </c>
    </row>
    <row r="1331" spans="1:11" ht="27.6" x14ac:dyDescent="0.3">
      <c r="A1331" s="34" t="s">
        <v>107</v>
      </c>
      <c r="B1331" s="34">
        <v>2021</v>
      </c>
      <c r="C1331" s="34" t="s">
        <v>39</v>
      </c>
      <c r="D1331" s="34" t="s">
        <v>97</v>
      </c>
      <c r="E1331" s="34" t="s">
        <v>111</v>
      </c>
      <c r="F1331" s="34" t="s">
        <v>112</v>
      </c>
      <c r="G1331" s="34" t="s">
        <v>108</v>
      </c>
      <c r="H1331" s="34" t="s">
        <v>101</v>
      </c>
      <c r="I1331" s="34" t="s">
        <v>102</v>
      </c>
      <c r="J1331" s="34">
        <v>301</v>
      </c>
      <c r="K1331" s="34">
        <v>430.43</v>
      </c>
    </row>
    <row r="1332" spans="1:11" ht="27.6" x14ac:dyDescent="0.3">
      <c r="A1332" s="33" t="s">
        <v>96</v>
      </c>
      <c r="B1332" s="33">
        <v>2021</v>
      </c>
      <c r="C1332" s="33" t="s">
        <v>33</v>
      </c>
      <c r="D1332" s="33" t="s">
        <v>109</v>
      </c>
      <c r="E1332" s="33" t="s">
        <v>111</v>
      </c>
      <c r="F1332" s="33" t="s">
        <v>112</v>
      </c>
      <c r="G1332" s="33" t="s">
        <v>108</v>
      </c>
      <c r="H1332" s="33" t="s">
        <v>101</v>
      </c>
      <c r="I1332" s="33" t="s">
        <v>113</v>
      </c>
      <c r="J1332" s="33">
        <v>344</v>
      </c>
      <c r="K1332" s="33">
        <v>491.92</v>
      </c>
    </row>
    <row r="1333" spans="1:11" ht="27.6" x14ac:dyDescent="0.3">
      <c r="A1333" s="34" t="s">
        <v>103</v>
      </c>
      <c r="B1333" s="34">
        <v>2021</v>
      </c>
      <c r="C1333" s="34" t="s">
        <v>33</v>
      </c>
      <c r="D1333" s="34" t="s">
        <v>109</v>
      </c>
      <c r="E1333" s="34" t="s">
        <v>111</v>
      </c>
      <c r="F1333" s="34" t="s">
        <v>112</v>
      </c>
      <c r="G1333" s="34" t="s">
        <v>108</v>
      </c>
      <c r="H1333" s="34" t="s">
        <v>101</v>
      </c>
      <c r="I1333" s="34" t="s">
        <v>113</v>
      </c>
      <c r="J1333" s="34">
        <v>314</v>
      </c>
      <c r="K1333" s="34">
        <v>449.02</v>
      </c>
    </row>
    <row r="1334" spans="1:11" ht="27.6" x14ac:dyDescent="0.3">
      <c r="A1334" s="33" t="s">
        <v>96</v>
      </c>
      <c r="B1334" s="33">
        <v>2021</v>
      </c>
      <c r="C1334" s="33" t="s">
        <v>33</v>
      </c>
      <c r="D1334" s="33" t="s">
        <v>109</v>
      </c>
      <c r="E1334" s="33" t="s">
        <v>111</v>
      </c>
      <c r="F1334" s="33" t="s">
        <v>112</v>
      </c>
      <c r="G1334" s="33" t="s">
        <v>108</v>
      </c>
      <c r="H1334" s="33" t="s">
        <v>101</v>
      </c>
      <c r="I1334" s="33" t="s">
        <v>113</v>
      </c>
      <c r="J1334" s="33">
        <v>340</v>
      </c>
      <c r="K1334" s="33">
        <v>486.2</v>
      </c>
    </row>
    <row r="1335" spans="1:11" ht="27.6" x14ac:dyDescent="0.3">
      <c r="A1335" s="34" t="s">
        <v>103</v>
      </c>
      <c r="B1335" s="34">
        <v>2021</v>
      </c>
      <c r="C1335" s="34" t="s">
        <v>33</v>
      </c>
      <c r="D1335" s="34" t="s">
        <v>109</v>
      </c>
      <c r="E1335" s="34" t="s">
        <v>111</v>
      </c>
      <c r="F1335" s="34" t="s">
        <v>112</v>
      </c>
      <c r="G1335" s="34" t="s">
        <v>108</v>
      </c>
      <c r="H1335" s="34" t="s">
        <v>101</v>
      </c>
      <c r="I1335" s="34" t="s">
        <v>113</v>
      </c>
      <c r="J1335" s="34">
        <v>142</v>
      </c>
      <c r="K1335" s="34">
        <v>203.06</v>
      </c>
    </row>
    <row r="1336" spans="1:11" ht="27.6" x14ac:dyDescent="0.3">
      <c r="A1336" s="33" t="s">
        <v>103</v>
      </c>
      <c r="B1336" s="33">
        <v>2021</v>
      </c>
      <c r="C1336" s="33" t="s">
        <v>33</v>
      </c>
      <c r="D1336" s="33" t="s">
        <v>109</v>
      </c>
      <c r="E1336" s="33" t="s">
        <v>111</v>
      </c>
      <c r="F1336" s="33" t="s">
        <v>112</v>
      </c>
      <c r="G1336" s="33" t="s">
        <v>108</v>
      </c>
      <c r="H1336" s="33" t="s">
        <v>101</v>
      </c>
      <c r="I1336" s="33" t="s">
        <v>113</v>
      </c>
      <c r="J1336" s="33">
        <v>316</v>
      </c>
      <c r="K1336" s="33">
        <v>451.88</v>
      </c>
    </row>
    <row r="1337" spans="1:11" ht="27.6" x14ac:dyDescent="0.3">
      <c r="A1337" s="34" t="s">
        <v>105</v>
      </c>
      <c r="B1337" s="34">
        <v>2021</v>
      </c>
      <c r="C1337" s="34" t="s">
        <v>33</v>
      </c>
      <c r="D1337" s="34" t="s">
        <v>109</v>
      </c>
      <c r="E1337" s="34" t="s">
        <v>111</v>
      </c>
      <c r="F1337" s="34" t="s">
        <v>112</v>
      </c>
      <c r="G1337" s="34" t="s">
        <v>108</v>
      </c>
      <c r="H1337" s="34" t="s">
        <v>101</v>
      </c>
      <c r="I1337" s="34" t="s">
        <v>113</v>
      </c>
      <c r="J1337" s="34">
        <v>823</v>
      </c>
      <c r="K1337" s="34">
        <v>1176.8900000000001</v>
      </c>
    </row>
    <row r="1338" spans="1:11" ht="27.6" x14ac:dyDescent="0.3">
      <c r="A1338" s="33" t="s">
        <v>103</v>
      </c>
      <c r="B1338" s="33">
        <v>2021</v>
      </c>
      <c r="C1338" s="33" t="s">
        <v>33</v>
      </c>
      <c r="D1338" s="33" t="s">
        <v>109</v>
      </c>
      <c r="E1338" s="33" t="s">
        <v>111</v>
      </c>
      <c r="F1338" s="33" t="s">
        <v>112</v>
      </c>
      <c r="G1338" s="33" t="s">
        <v>108</v>
      </c>
      <c r="H1338" s="33" t="s">
        <v>101</v>
      </c>
      <c r="I1338" s="33" t="s">
        <v>113</v>
      </c>
      <c r="J1338" s="33">
        <v>856</v>
      </c>
      <c r="K1338" s="33">
        <v>1224.08</v>
      </c>
    </row>
    <row r="1339" spans="1:11" ht="27.6" x14ac:dyDescent="0.3">
      <c r="A1339" s="34" t="s">
        <v>103</v>
      </c>
      <c r="B1339" s="34">
        <v>2021</v>
      </c>
      <c r="C1339" s="34" t="s">
        <v>33</v>
      </c>
      <c r="D1339" s="34" t="s">
        <v>109</v>
      </c>
      <c r="E1339" s="34" t="s">
        <v>111</v>
      </c>
      <c r="F1339" s="34" t="s">
        <v>112</v>
      </c>
      <c r="G1339" s="34" t="s">
        <v>108</v>
      </c>
      <c r="H1339" s="34" t="s">
        <v>101</v>
      </c>
      <c r="I1339" s="34" t="s">
        <v>113</v>
      </c>
      <c r="J1339" s="34">
        <v>909</v>
      </c>
      <c r="K1339" s="34">
        <v>1299.8699999999999</v>
      </c>
    </row>
    <row r="1340" spans="1:11" ht="27.6" x14ac:dyDescent="0.3">
      <c r="A1340" s="33" t="s">
        <v>103</v>
      </c>
      <c r="B1340" s="33">
        <v>2021</v>
      </c>
      <c r="C1340" s="33" t="s">
        <v>33</v>
      </c>
      <c r="D1340" s="33" t="s">
        <v>109</v>
      </c>
      <c r="E1340" s="33" t="s">
        <v>111</v>
      </c>
      <c r="F1340" s="33" t="s">
        <v>112</v>
      </c>
      <c r="G1340" s="33" t="s">
        <v>108</v>
      </c>
      <c r="H1340" s="33" t="s">
        <v>101</v>
      </c>
      <c r="I1340" s="33" t="s">
        <v>113</v>
      </c>
      <c r="J1340" s="33">
        <v>862</v>
      </c>
      <c r="K1340" s="33">
        <v>526.24</v>
      </c>
    </row>
    <row r="1341" spans="1:11" ht="27.6" x14ac:dyDescent="0.3">
      <c r="A1341" s="34" t="s">
        <v>103</v>
      </c>
      <c r="B1341" s="34">
        <v>2021</v>
      </c>
      <c r="C1341" s="34" t="s">
        <v>33</v>
      </c>
      <c r="D1341" s="34" t="s">
        <v>109</v>
      </c>
      <c r="E1341" s="34" t="s">
        <v>111</v>
      </c>
      <c r="F1341" s="34" t="s">
        <v>112</v>
      </c>
      <c r="G1341" s="34" t="s">
        <v>108</v>
      </c>
      <c r="H1341" s="34" t="s">
        <v>101</v>
      </c>
      <c r="I1341" s="34" t="s">
        <v>113</v>
      </c>
      <c r="J1341" s="34">
        <v>141</v>
      </c>
      <c r="K1341" s="34">
        <v>526.24</v>
      </c>
    </row>
    <row r="1342" spans="1:11" ht="27.6" x14ac:dyDescent="0.3">
      <c r="A1342" s="33" t="s">
        <v>105</v>
      </c>
      <c r="B1342" s="33">
        <v>2021</v>
      </c>
      <c r="C1342" s="33" t="s">
        <v>33</v>
      </c>
      <c r="D1342" s="33" t="s">
        <v>109</v>
      </c>
      <c r="E1342" s="33" t="s">
        <v>111</v>
      </c>
      <c r="F1342" s="33" t="s">
        <v>112</v>
      </c>
      <c r="G1342" s="33" t="s">
        <v>108</v>
      </c>
      <c r="H1342" s="33" t="s">
        <v>101</v>
      </c>
      <c r="I1342" s="33" t="s">
        <v>113</v>
      </c>
      <c r="J1342" s="33">
        <v>315</v>
      </c>
      <c r="K1342" s="33">
        <v>450.45</v>
      </c>
    </row>
    <row r="1343" spans="1:11" ht="27.6" x14ac:dyDescent="0.3">
      <c r="A1343" s="34" t="s">
        <v>103</v>
      </c>
      <c r="B1343" s="34">
        <v>2021</v>
      </c>
      <c r="C1343" s="34" t="s">
        <v>33</v>
      </c>
      <c r="D1343" s="34" t="s">
        <v>109</v>
      </c>
      <c r="E1343" s="34" t="s">
        <v>111</v>
      </c>
      <c r="F1343" s="34" t="s">
        <v>112</v>
      </c>
      <c r="G1343" s="34" t="s">
        <v>108</v>
      </c>
      <c r="H1343" s="34" t="s">
        <v>101</v>
      </c>
      <c r="I1343" s="34" t="s">
        <v>113</v>
      </c>
      <c r="J1343" s="34">
        <v>343</v>
      </c>
      <c r="K1343" s="34">
        <v>490.49</v>
      </c>
    </row>
    <row r="1344" spans="1:11" ht="27.6" x14ac:dyDescent="0.3">
      <c r="A1344" s="33" t="s">
        <v>103</v>
      </c>
      <c r="B1344" s="33">
        <v>2021</v>
      </c>
      <c r="C1344" s="33" t="s">
        <v>33</v>
      </c>
      <c r="D1344" s="33" t="s">
        <v>109</v>
      </c>
      <c r="E1344" s="33" t="s">
        <v>111</v>
      </c>
      <c r="F1344" s="33" t="s">
        <v>112</v>
      </c>
      <c r="G1344" s="33" t="s">
        <v>108</v>
      </c>
      <c r="H1344" s="33" t="s">
        <v>101</v>
      </c>
      <c r="I1344" s="33" t="s">
        <v>113</v>
      </c>
      <c r="J1344" s="33">
        <v>145</v>
      </c>
      <c r="K1344" s="33">
        <v>207.35</v>
      </c>
    </row>
    <row r="1345" spans="1:11" ht="27.6" x14ac:dyDescent="0.3">
      <c r="A1345" s="34" t="s">
        <v>96</v>
      </c>
      <c r="B1345" s="34">
        <v>2021</v>
      </c>
      <c r="C1345" s="34" t="s">
        <v>33</v>
      </c>
      <c r="D1345" s="34" t="s">
        <v>109</v>
      </c>
      <c r="E1345" s="34" t="s">
        <v>111</v>
      </c>
      <c r="F1345" s="34" t="s">
        <v>112</v>
      </c>
      <c r="G1345" s="34" t="s">
        <v>108</v>
      </c>
      <c r="H1345" s="34" t="s">
        <v>101</v>
      </c>
      <c r="I1345" s="34" t="s">
        <v>113</v>
      </c>
      <c r="J1345" s="34">
        <v>313</v>
      </c>
      <c r="K1345" s="34">
        <v>447.59</v>
      </c>
    </row>
    <row r="1346" spans="1:11" ht="27.6" x14ac:dyDescent="0.3">
      <c r="A1346" s="33" t="s">
        <v>103</v>
      </c>
      <c r="B1346" s="33">
        <v>2021</v>
      </c>
      <c r="C1346" s="33" t="s">
        <v>33</v>
      </c>
      <c r="D1346" s="33" t="s">
        <v>109</v>
      </c>
      <c r="E1346" s="33" t="s">
        <v>111</v>
      </c>
      <c r="F1346" s="33" t="s">
        <v>112</v>
      </c>
      <c r="G1346" s="33" t="s">
        <v>108</v>
      </c>
      <c r="H1346" s="33" t="s">
        <v>101</v>
      </c>
      <c r="I1346" s="33" t="s">
        <v>113</v>
      </c>
      <c r="J1346" s="33">
        <v>832</v>
      </c>
      <c r="K1346" s="33">
        <v>1189.76</v>
      </c>
    </row>
    <row r="1347" spans="1:11" ht="27.6" x14ac:dyDescent="0.3">
      <c r="A1347" s="34" t="s">
        <v>96</v>
      </c>
      <c r="B1347" s="34">
        <v>2021</v>
      </c>
      <c r="C1347" s="34" t="s">
        <v>33</v>
      </c>
      <c r="D1347" s="34" t="s">
        <v>109</v>
      </c>
      <c r="E1347" s="34" t="s">
        <v>111</v>
      </c>
      <c r="F1347" s="34" t="s">
        <v>112</v>
      </c>
      <c r="G1347" s="34" t="s">
        <v>108</v>
      </c>
      <c r="H1347" s="34" t="s">
        <v>101</v>
      </c>
      <c r="I1347" s="34" t="s">
        <v>113</v>
      </c>
      <c r="J1347" s="34">
        <v>865</v>
      </c>
      <c r="K1347" s="34">
        <v>1236.95</v>
      </c>
    </row>
    <row r="1348" spans="1:11" ht="27.6" x14ac:dyDescent="0.3">
      <c r="A1348" s="33" t="s">
        <v>96</v>
      </c>
      <c r="B1348" s="33">
        <v>2021</v>
      </c>
      <c r="C1348" s="33" t="s">
        <v>33</v>
      </c>
      <c r="D1348" s="33" t="s">
        <v>109</v>
      </c>
      <c r="E1348" s="33" t="s">
        <v>111</v>
      </c>
      <c r="F1348" s="33" t="s">
        <v>112</v>
      </c>
      <c r="G1348" s="33" t="s">
        <v>108</v>
      </c>
      <c r="H1348" s="33" t="s">
        <v>101</v>
      </c>
      <c r="I1348" s="33" t="s">
        <v>113</v>
      </c>
      <c r="J1348" s="33">
        <v>317</v>
      </c>
      <c r="K1348" s="33">
        <v>453.31</v>
      </c>
    </row>
    <row r="1349" spans="1:11" ht="27.6" x14ac:dyDescent="0.3">
      <c r="A1349" s="34" t="s">
        <v>96</v>
      </c>
      <c r="B1349" s="34">
        <v>2021</v>
      </c>
      <c r="C1349" s="34" t="s">
        <v>37</v>
      </c>
      <c r="D1349" s="34" t="s">
        <v>109</v>
      </c>
      <c r="E1349" s="34" t="s">
        <v>111</v>
      </c>
      <c r="F1349" s="34" t="s">
        <v>112</v>
      </c>
      <c r="G1349" s="34" t="s">
        <v>108</v>
      </c>
      <c r="H1349" s="34" t="s">
        <v>101</v>
      </c>
      <c r="I1349" s="34" t="s">
        <v>113</v>
      </c>
      <c r="J1349" s="34">
        <v>320</v>
      </c>
      <c r="K1349" s="34">
        <v>457.6</v>
      </c>
    </row>
    <row r="1350" spans="1:11" ht="27.6" x14ac:dyDescent="0.3">
      <c r="A1350" s="33" t="s">
        <v>103</v>
      </c>
      <c r="B1350" s="33">
        <v>2021</v>
      </c>
      <c r="C1350" s="33" t="s">
        <v>37</v>
      </c>
      <c r="D1350" s="33" t="s">
        <v>109</v>
      </c>
      <c r="E1350" s="33" t="s">
        <v>111</v>
      </c>
      <c r="F1350" s="33" t="s">
        <v>112</v>
      </c>
      <c r="G1350" s="33" t="s">
        <v>108</v>
      </c>
      <c r="H1350" s="33" t="s">
        <v>101</v>
      </c>
      <c r="I1350" s="33" t="s">
        <v>113</v>
      </c>
      <c r="J1350" s="33">
        <v>368</v>
      </c>
      <c r="K1350" s="33">
        <v>526.24</v>
      </c>
    </row>
    <row r="1351" spans="1:11" ht="27.6" x14ac:dyDescent="0.3">
      <c r="A1351" s="34" t="s">
        <v>103</v>
      </c>
      <c r="B1351" s="34">
        <v>2021</v>
      </c>
      <c r="C1351" s="34" t="s">
        <v>37</v>
      </c>
      <c r="D1351" s="34" t="s">
        <v>109</v>
      </c>
      <c r="E1351" s="34" t="s">
        <v>111</v>
      </c>
      <c r="F1351" s="34" t="s">
        <v>112</v>
      </c>
      <c r="G1351" s="34" t="s">
        <v>108</v>
      </c>
      <c r="H1351" s="34" t="s">
        <v>101</v>
      </c>
      <c r="I1351" s="34" t="s">
        <v>113</v>
      </c>
      <c r="J1351" s="34">
        <v>296</v>
      </c>
      <c r="K1351" s="34">
        <v>423.28</v>
      </c>
    </row>
    <row r="1352" spans="1:11" ht="27.6" x14ac:dyDescent="0.3">
      <c r="A1352" s="33" t="s">
        <v>107</v>
      </c>
      <c r="B1352" s="33">
        <v>2021</v>
      </c>
      <c r="C1352" s="33" t="s">
        <v>37</v>
      </c>
      <c r="D1352" s="33" t="s">
        <v>97</v>
      </c>
      <c r="E1352" s="33" t="s">
        <v>111</v>
      </c>
      <c r="F1352" s="33" t="s">
        <v>112</v>
      </c>
      <c r="G1352" s="33" t="s">
        <v>108</v>
      </c>
      <c r="H1352" s="33" t="s">
        <v>101</v>
      </c>
      <c r="I1352" s="33" t="s">
        <v>113</v>
      </c>
      <c r="J1352" s="33">
        <v>322</v>
      </c>
      <c r="K1352" s="33">
        <v>460.46</v>
      </c>
    </row>
    <row r="1353" spans="1:11" ht="27.6" x14ac:dyDescent="0.3">
      <c r="A1353" s="34" t="s">
        <v>103</v>
      </c>
      <c r="B1353" s="34">
        <v>2021</v>
      </c>
      <c r="C1353" s="34" t="s">
        <v>37</v>
      </c>
      <c r="D1353" s="34" t="s">
        <v>97</v>
      </c>
      <c r="E1353" s="34" t="s">
        <v>111</v>
      </c>
      <c r="F1353" s="34" t="s">
        <v>112</v>
      </c>
      <c r="G1353" s="34" t="s">
        <v>108</v>
      </c>
      <c r="H1353" s="34" t="s">
        <v>101</v>
      </c>
      <c r="I1353" s="34" t="s">
        <v>113</v>
      </c>
      <c r="J1353" s="34">
        <v>370</v>
      </c>
      <c r="K1353" s="34">
        <v>529.1</v>
      </c>
    </row>
    <row r="1354" spans="1:11" ht="27.6" x14ac:dyDescent="0.3">
      <c r="A1354" s="33" t="s">
        <v>103</v>
      </c>
      <c r="B1354" s="33">
        <v>2021</v>
      </c>
      <c r="C1354" s="33" t="s">
        <v>37</v>
      </c>
      <c r="D1354" s="33" t="s">
        <v>97</v>
      </c>
      <c r="E1354" s="33" t="s">
        <v>111</v>
      </c>
      <c r="F1354" s="33" t="s">
        <v>112</v>
      </c>
      <c r="G1354" s="33" t="s">
        <v>108</v>
      </c>
      <c r="H1354" s="33" t="s">
        <v>101</v>
      </c>
      <c r="I1354" s="33" t="s">
        <v>113</v>
      </c>
      <c r="J1354" s="33">
        <v>292</v>
      </c>
      <c r="K1354" s="33">
        <v>417.56</v>
      </c>
    </row>
    <row r="1355" spans="1:11" ht="27.6" x14ac:dyDescent="0.3">
      <c r="A1355" s="34" t="s">
        <v>105</v>
      </c>
      <c r="B1355" s="34">
        <v>2021</v>
      </c>
      <c r="C1355" s="34" t="s">
        <v>37</v>
      </c>
      <c r="D1355" s="34" t="s">
        <v>97</v>
      </c>
      <c r="E1355" s="34" t="s">
        <v>111</v>
      </c>
      <c r="F1355" s="34" t="s">
        <v>112</v>
      </c>
      <c r="G1355" s="34" t="s">
        <v>108</v>
      </c>
      <c r="H1355" s="34" t="s">
        <v>110</v>
      </c>
      <c r="I1355" s="34" t="s">
        <v>113</v>
      </c>
      <c r="J1355" s="34">
        <v>860</v>
      </c>
      <c r="K1355" s="34">
        <v>1229.8</v>
      </c>
    </row>
    <row r="1356" spans="1:11" ht="27.6" x14ac:dyDescent="0.3">
      <c r="A1356" s="33" t="s">
        <v>103</v>
      </c>
      <c r="B1356" s="33">
        <v>2021</v>
      </c>
      <c r="C1356" s="33" t="s">
        <v>37</v>
      </c>
      <c r="D1356" s="33" t="s">
        <v>97</v>
      </c>
      <c r="E1356" s="33" t="s">
        <v>111</v>
      </c>
      <c r="F1356" s="33" t="s">
        <v>112</v>
      </c>
      <c r="G1356" s="33" t="s">
        <v>108</v>
      </c>
      <c r="H1356" s="33" t="s">
        <v>110</v>
      </c>
      <c r="I1356" s="33" t="s">
        <v>113</v>
      </c>
      <c r="J1356" s="33">
        <v>913</v>
      </c>
      <c r="K1356" s="33">
        <v>1305.5899999999999</v>
      </c>
    </row>
    <row r="1357" spans="1:11" ht="27.6" x14ac:dyDescent="0.3">
      <c r="A1357" s="34" t="s">
        <v>103</v>
      </c>
      <c r="B1357" s="34">
        <v>2021</v>
      </c>
      <c r="C1357" s="34" t="s">
        <v>37</v>
      </c>
      <c r="D1357" s="34" t="s">
        <v>97</v>
      </c>
      <c r="E1357" s="34" t="s">
        <v>111</v>
      </c>
      <c r="F1357" s="34" t="s">
        <v>112</v>
      </c>
      <c r="G1357" s="34" t="s">
        <v>108</v>
      </c>
      <c r="H1357" s="34" t="s">
        <v>110</v>
      </c>
      <c r="I1357" s="34" t="s">
        <v>113</v>
      </c>
      <c r="J1357" s="34">
        <v>866</v>
      </c>
      <c r="K1357" s="34">
        <v>526.24</v>
      </c>
    </row>
    <row r="1358" spans="1:11" ht="27.6" x14ac:dyDescent="0.3">
      <c r="A1358" s="33" t="s">
        <v>105</v>
      </c>
      <c r="B1358" s="33">
        <v>2021</v>
      </c>
      <c r="C1358" s="33" t="s">
        <v>37</v>
      </c>
      <c r="D1358" s="33" t="s">
        <v>97</v>
      </c>
      <c r="E1358" s="33" t="s">
        <v>111</v>
      </c>
      <c r="F1358" s="33" t="s">
        <v>112</v>
      </c>
      <c r="G1358" s="33" t="s">
        <v>108</v>
      </c>
      <c r="H1358" s="33" t="s">
        <v>110</v>
      </c>
      <c r="I1358" s="33" t="s">
        <v>113</v>
      </c>
      <c r="J1358" s="33">
        <v>369</v>
      </c>
      <c r="K1358" s="33">
        <v>526.24</v>
      </c>
    </row>
    <row r="1359" spans="1:11" ht="27.6" x14ac:dyDescent="0.3">
      <c r="A1359" s="34" t="s">
        <v>103</v>
      </c>
      <c r="B1359" s="34">
        <v>2021</v>
      </c>
      <c r="C1359" s="34" t="s">
        <v>37</v>
      </c>
      <c r="D1359" s="34" t="s">
        <v>97</v>
      </c>
      <c r="E1359" s="34" t="s">
        <v>111</v>
      </c>
      <c r="F1359" s="34" t="s">
        <v>112</v>
      </c>
      <c r="G1359" s="34" t="s">
        <v>108</v>
      </c>
      <c r="H1359" s="34" t="s">
        <v>110</v>
      </c>
      <c r="I1359" s="34" t="s">
        <v>113</v>
      </c>
      <c r="J1359" s="34">
        <v>319</v>
      </c>
      <c r="K1359" s="34">
        <v>456.17</v>
      </c>
    </row>
    <row r="1360" spans="1:11" ht="27.6" x14ac:dyDescent="0.3">
      <c r="A1360" s="33" t="s">
        <v>103</v>
      </c>
      <c r="B1360" s="33">
        <v>2021</v>
      </c>
      <c r="C1360" s="33" t="s">
        <v>37</v>
      </c>
      <c r="D1360" s="33" t="s">
        <v>97</v>
      </c>
      <c r="E1360" s="33" t="s">
        <v>111</v>
      </c>
      <c r="F1360" s="33" t="s">
        <v>112</v>
      </c>
      <c r="G1360" s="33" t="s">
        <v>108</v>
      </c>
      <c r="H1360" s="33" t="s">
        <v>110</v>
      </c>
      <c r="I1360" s="33" t="s">
        <v>113</v>
      </c>
      <c r="J1360" s="33">
        <v>367</v>
      </c>
      <c r="K1360" s="33">
        <v>524.80999999999995</v>
      </c>
    </row>
    <row r="1361" spans="1:11" ht="27.6" x14ac:dyDescent="0.3">
      <c r="A1361" s="34" t="s">
        <v>107</v>
      </c>
      <c r="B1361" s="34">
        <v>2021</v>
      </c>
      <c r="C1361" s="34" t="s">
        <v>37</v>
      </c>
      <c r="D1361" s="34" t="s">
        <v>97</v>
      </c>
      <c r="E1361" s="34" t="s">
        <v>111</v>
      </c>
      <c r="F1361" s="34" t="s">
        <v>112</v>
      </c>
      <c r="G1361" s="34" t="s">
        <v>108</v>
      </c>
      <c r="H1361" s="34" t="s">
        <v>110</v>
      </c>
      <c r="I1361" s="34" t="s">
        <v>113</v>
      </c>
      <c r="J1361" s="34">
        <v>295</v>
      </c>
      <c r="K1361" s="34">
        <v>421.85</v>
      </c>
    </row>
    <row r="1362" spans="1:11" ht="27.6" x14ac:dyDescent="0.3">
      <c r="A1362" s="33" t="s">
        <v>103</v>
      </c>
      <c r="B1362" s="33">
        <v>2021</v>
      </c>
      <c r="C1362" s="33" t="s">
        <v>37</v>
      </c>
      <c r="D1362" s="33" t="s">
        <v>97</v>
      </c>
      <c r="E1362" s="33" t="s">
        <v>111</v>
      </c>
      <c r="F1362" s="33" t="s">
        <v>112</v>
      </c>
      <c r="G1362" s="33" t="s">
        <v>108</v>
      </c>
      <c r="H1362" s="33" t="s">
        <v>110</v>
      </c>
      <c r="I1362" s="33" t="s">
        <v>113</v>
      </c>
      <c r="J1362" s="33">
        <v>835</v>
      </c>
      <c r="K1362" s="33">
        <v>1194.05</v>
      </c>
    </row>
    <row r="1363" spans="1:11" ht="27.6" x14ac:dyDescent="0.3">
      <c r="A1363" s="34" t="s">
        <v>96</v>
      </c>
      <c r="B1363" s="34">
        <v>2021</v>
      </c>
      <c r="C1363" s="34" t="s">
        <v>37</v>
      </c>
      <c r="D1363" s="34" t="s">
        <v>97</v>
      </c>
      <c r="E1363" s="34" t="s">
        <v>111</v>
      </c>
      <c r="F1363" s="34" t="s">
        <v>112</v>
      </c>
      <c r="G1363" s="34" t="s">
        <v>108</v>
      </c>
      <c r="H1363" s="34" t="s">
        <v>110</v>
      </c>
      <c r="I1363" s="34" t="s">
        <v>113</v>
      </c>
      <c r="J1363" s="34">
        <v>293</v>
      </c>
      <c r="K1363" s="34">
        <v>418.99</v>
      </c>
    </row>
    <row r="1364" spans="1:11" ht="27.6" x14ac:dyDescent="0.3">
      <c r="A1364" s="33" t="s">
        <v>105</v>
      </c>
      <c r="B1364" s="33">
        <v>2021</v>
      </c>
      <c r="C1364" s="33" t="s">
        <v>41</v>
      </c>
      <c r="D1364" s="33" t="s">
        <v>97</v>
      </c>
      <c r="E1364" s="33" t="s">
        <v>111</v>
      </c>
      <c r="F1364" s="33" t="s">
        <v>112</v>
      </c>
      <c r="G1364" s="33" t="s">
        <v>108</v>
      </c>
      <c r="H1364" s="33" t="s">
        <v>110</v>
      </c>
      <c r="I1364" s="33" t="s">
        <v>113</v>
      </c>
      <c r="J1364" s="33">
        <v>302</v>
      </c>
      <c r="K1364" s="33">
        <v>431.86</v>
      </c>
    </row>
    <row r="1365" spans="1:11" ht="27.6" x14ac:dyDescent="0.3">
      <c r="A1365" s="34" t="s">
        <v>96</v>
      </c>
      <c r="B1365" s="34">
        <v>2021</v>
      </c>
      <c r="C1365" s="34" t="s">
        <v>41</v>
      </c>
      <c r="D1365" s="34" t="s">
        <v>97</v>
      </c>
      <c r="E1365" s="34" t="s">
        <v>111</v>
      </c>
      <c r="F1365" s="34" t="s">
        <v>112</v>
      </c>
      <c r="G1365" s="34" t="s">
        <v>108</v>
      </c>
      <c r="H1365" s="34" t="s">
        <v>110</v>
      </c>
      <c r="I1365" s="34" t="s">
        <v>113</v>
      </c>
      <c r="J1365" s="34">
        <v>344</v>
      </c>
      <c r="K1365" s="34">
        <v>491.92</v>
      </c>
    </row>
    <row r="1366" spans="1:11" ht="27.6" x14ac:dyDescent="0.3">
      <c r="A1366" s="33" t="s">
        <v>106</v>
      </c>
      <c r="B1366" s="33">
        <v>2021</v>
      </c>
      <c r="C1366" s="33" t="s">
        <v>41</v>
      </c>
      <c r="D1366" s="33" t="s">
        <v>97</v>
      </c>
      <c r="E1366" s="33" t="s">
        <v>111</v>
      </c>
      <c r="F1366" s="33" t="s">
        <v>112</v>
      </c>
      <c r="G1366" s="33" t="s">
        <v>108</v>
      </c>
      <c r="H1366" s="33" t="s">
        <v>110</v>
      </c>
      <c r="I1366" s="33" t="s">
        <v>113</v>
      </c>
      <c r="J1366" s="33">
        <v>298</v>
      </c>
      <c r="K1366" s="33">
        <v>426.14</v>
      </c>
    </row>
    <row r="1367" spans="1:11" ht="27.6" x14ac:dyDescent="0.3">
      <c r="A1367" s="34" t="s">
        <v>103</v>
      </c>
      <c r="B1367" s="34">
        <v>2021</v>
      </c>
      <c r="C1367" s="34" t="s">
        <v>41</v>
      </c>
      <c r="D1367" s="34" t="s">
        <v>97</v>
      </c>
      <c r="E1367" s="34" t="s">
        <v>111</v>
      </c>
      <c r="F1367" s="34" t="s">
        <v>112</v>
      </c>
      <c r="G1367" s="34" t="s">
        <v>108</v>
      </c>
      <c r="H1367" s="34" t="s">
        <v>110</v>
      </c>
      <c r="I1367" s="34" t="s">
        <v>113</v>
      </c>
      <c r="J1367" s="34">
        <v>346</v>
      </c>
      <c r="K1367" s="34">
        <v>494.78</v>
      </c>
    </row>
    <row r="1368" spans="1:11" ht="27.6" x14ac:dyDescent="0.3">
      <c r="A1368" s="33" t="s">
        <v>96</v>
      </c>
      <c r="B1368" s="33">
        <v>2021</v>
      </c>
      <c r="C1368" s="33" t="s">
        <v>41</v>
      </c>
      <c r="D1368" s="33" t="s">
        <v>97</v>
      </c>
      <c r="E1368" s="33" t="s">
        <v>111</v>
      </c>
      <c r="F1368" s="33" t="s">
        <v>112</v>
      </c>
      <c r="G1368" s="33" t="s">
        <v>108</v>
      </c>
      <c r="H1368" s="33" t="s">
        <v>110</v>
      </c>
      <c r="I1368" s="33" t="s">
        <v>113</v>
      </c>
      <c r="J1368" s="33">
        <v>830</v>
      </c>
      <c r="K1368" s="33">
        <v>1186.9000000000001</v>
      </c>
    </row>
    <row r="1369" spans="1:11" ht="27.6" x14ac:dyDescent="0.3">
      <c r="A1369" s="34" t="s">
        <v>103</v>
      </c>
      <c r="B1369" s="34">
        <v>2021</v>
      </c>
      <c r="C1369" s="34" t="s">
        <v>41</v>
      </c>
      <c r="D1369" s="34" t="s">
        <v>97</v>
      </c>
      <c r="E1369" s="34" t="s">
        <v>111</v>
      </c>
      <c r="F1369" s="34" t="s">
        <v>112</v>
      </c>
      <c r="G1369" s="34" t="s">
        <v>108</v>
      </c>
      <c r="H1369" s="34" t="s">
        <v>110</v>
      </c>
      <c r="I1369" s="34" t="s">
        <v>113</v>
      </c>
      <c r="J1369" s="34">
        <v>863</v>
      </c>
      <c r="K1369" s="34">
        <v>1234.0899999999999</v>
      </c>
    </row>
    <row r="1370" spans="1:11" ht="27.6" x14ac:dyDescent="0.3">
      <c r="A1370" s="33" t="s">
        <v>105</v>
      </c>
      <c r="B1370" s="33">
        <v>2021</v>
      </c>
      <c r="C1370" s="33" t="s">
        <v>41</v>
      </c>
      <c r="D1370" s="33" t="s">
        <v>97</v>
      </c>
      <c r="E1370" s="33" t="s">
        <v>111</v>
      </c>
      <c r="F1370" s="33" t="s">
        <v>112</v>
      </c>
      <c r="G1370" s="33" t="s">
        <v>108</v>
      </c>
      <c r="H1370" s="33" t="s">
        <v>110</v>
      </c>
      <c r="I1370" s="33" t="s">
        <v>113</v>
      </c>
      <c r="J1370" s="33">
        <v>921</v>
      </c>
      <c r="K1370" s="33">
        <v>1317.03</v>
      </c>
    </row>
    <row r="1371" spans="1:11" ht="27.6" x14ac:dyDescent="0.3">
      <c r="A1371" s="34" t="s">
        <v>103</v>
      </c>
      <c r="B1371" s="34">
        <v>2021</v>
      </c>
      <c r="C1371" s="34" t="s">
        <v>41</v>
      </c>
      <c r="D1371" s="34" t="s">
        <v>97</v>
      </c>
      <c r="E1371" s="34" t="s">
        <v>111</v>
      </c>
      <c r="F1371" s="34" t="s">
        <v>112</v>
      </c>
      <c r="G1371" s="34" t="s">
        <v>108</v>
      </c>
      <c r="H1371" s="34" t="s">
        <v>110</v>
      </c>
      <c r="I1371" s="34" t="s">
        <v>113</v>
      </c>
      <c r="J1371" s="34">
        <v>922</v>
      </c>
      <c r="K1371" s="34">
        <v>1318.46</v>
      </c>
    </row>
    <row r="1372" spans="1:11" ht="27.6" x14ac:dyDescent="0.3">
      <c r="A1372" s="33" t="s">
        <v>103</v>
      </c>
      <c r="B1372" s="33">
        <v>2021</v>
      </c>
      <c r="C1372" s="33" t="s">
        <v>41</v>
      </c>
      <c r="D1372" s="33" t="s">
        <v>97</v>
      </c>
      <c r="E1372" s="33" t="s">
        <v>111</v>
      </c>
      <c r="F1372" s="33" t="s">
        <v>112</v>
      </c>
      <c r="G1372" s="33" t="s">
        <v>108</v>
      </c>
      <c r="H1372" s="33" t="s">
        <v>110</v>
      </c>
      <c r="I1372" s="33" t="s">
        <v>113</v>
      </c>
      <c r="J1372" s="33">
        <v>345</v>
      </c>
      <c r="K1372" s="33">
        <v>493.35</v>
      </c>
    </row>
    <row r="1373" spans="1:11" ht="27.6" x14ac:dyDescent="0.3">
      <c r="A1373" s="34" t="s">
        <v>105</v>
      </c>
      <c r="B1373" s="34">
        <v>2021</v>
      </c>
      <c r="C1373" s="34" t="s">
        <v>41</v>
      </c>
      <c r="D1373" s="34" t="s">
        <v>97</v>
      </c>
      <c r="E1373" s="34" t="s">
        <v>111</v>
      </c>
      <c r="F1373" s="34" t="s">
        <v>112</v>
      </c>
      <c r="G1373" s="34" t="s">
        <v>108</v>
      </c>
      <c r="H1373" s="34" t="s">
        <v>110</v>
      </c>
      <c r="I1373" s="34" t="s">
        <v>113</v>
      </c>
      <c r="J1373" s="34">
        <v>249</v>
      </c>
      <c r="K1373" s="34">
        <v>356.07</v>
      </c>
    </row>
    <row r="1374" spans="1:11" ht="27.6" x14ac:dyDescent="0.3">
      <c r="A1374" s="33" t="s">
        <v>96</v>
      </c>
      <c r="B1374" s="33">
        <v>2021</v>
      </c>
      <c r="C1374" s="33" t="s">
        <v>41</v>
      </c>
      <c r="D1374" s="33" t="s">
        <v>97</v>
      </c>
      <c r="E1374" s="33" t="s">
        <v>111</v>
      </c>
      <c r="F1374" s="33" t="s">
        <v>112</v>
      </c>
      <c r="G1374" s="33" t="s">
        <v>108</v>
      </c>
      <c r="H1374" s="33" t="s">
        <v>110</v>
      </c>
      <c r="I1374" s="33" t="s">
        <v>113</v>
      </c>
      <c r="J1374" s="33">
        <v>243</v>
      </c>
      <c r="K1374" s="33">
        <v>347.49</v>
      </c>
    </row>
    <row r="1375" spans="1:11" ht="27.6" x14ac:dyDescent="0.3">
      <c r="A1375" s="34" t="s">
        <v>106</v>
      </c>
      <c r="B1375" s="34">
        <v>2021</v>
      </c>
      <c r="C1375" s="34" t="s">
        <v>41</v>
      </c>
      <c r="D1375" s="34" t="s">
        <v>97</v>
      </c>
      <c r="E1375" s="34" t="s">
        <v>111</v>
      </c>
      <c r="F1375" s="34" t="s">
        <v>112</v>
      </c>
      <c r="G1375" s="34" t="s">
        <v>108</v>
      </c>
      <c r="H1375" s="34" t="s">
        <v>110</v>
      </c>
      <c r="I1375" s="34" t="s">
        <v>113</v>
      </c>
      <c r="J1375" s="34">
        <v>237</v>
      </c>
      <c r="K1375" s="34">
        <v>338.91</v>
      </c>
    </row>
    <row r="1376" spans="1:11" ht="27.6" x14ac:dyDescent="0.3">
      <c r="A1376" s="33" t="s">
        <v>105</v>
      </c>
      <c r="B1376" s="33">
        <v>2021</v>
      </c>
      <c r="C1376" s="33" t="s">
        <v>41</v>
      </c>
      <c r="D1376" s="33" t="s">
        <v>97</v>
      </c>
      <c r="E1376" s="33" t="s">
        <v>111</v>
      </c>
      <c r="F1376" s="33" t="s">
        <v>112</v>
      </c>
      <c r="G1376" s="33" t="s">
        <v>108</v>
      </c>
      <c r="H1376" s="33" t="s">
        <v>110</v>
      </c>
      <c r="I1376" s="33" t="s">
        <v>113</v>
      </c>
      <c r="J1376" s="33">
        <v>301</v>
      </c>
      <c r="K1376" s="33">
        <v>430.43</v>
      </c>
    </row>
    <row r="1377" spans="1:11" ht="27.6" x14ac:dyDescent="0.3">
      <c r="A1377" s="34" t="s">
        <v>105</v>
      </c>
      <c r="B1377" s="34">
        <v>2021</v>
      </c>
      <c r="C1377" s="34" t="s">
        <v>41</v>
      </c>
      <c r="D1377" s="34" t="s">
        <v>97</v>
      </c>
      <c r="E1377" s="34" t="s">
        <v>111</v>
      </c>
      <c r="F1377" s="34" t="s">
        <v>112</v>
      </c>
      <c r="G1377" s="34" t="s">
        <v>108</v>
      </c>
      <c r="H1377" s="34" t="s">
        <v>110</v>
      </c>
      <c r="I1377" s="34" t="s">
        <v>113</v>
      </c>
      <c r="J1377" s="34">
        <v>349</v>
      </c>
      <c r="K1377" s="34">
        <v>499.07</v>
      </c>
    </row>
    <row r="1378" spans="1:11" ht="27.6" x14ac:dyDescent="0.3">
      <c r="A1378" s="33" t="s">
        <v>103</v>
      </c>
      <c r="B1378" s="33">
        <v>2021</v>
      </c>
      <c r="C1378" s="33" t="s">
        <v>41</v>
      </c>
      <c r="D1378" s="33" t="s">
        <v>97</v>
      </c>
      <c r="E1378" s="33" t="s">
        <v>111</v>
      </c>
      <c r="F1378" s="33" t="s">
        <v>112</v>
      </c>
      <c r="G1378" s="33" t="s">
        <v>108</v>
      </c>
      <c r="H1378" s="33" t="s">
        <v>110</v>
      </c>
      <c r="I1378" s="33" t="s">
        <v>113</v>
      </c>
      <c r="J1378" s="33">
        <v>839</v>
      </c>
      <c r="K1378" s="33">
        <v>1199.77</v>
      </c>
    </row>
    <row r="1379" spans="1:11" ht="27.6" x14ac:dyDescent="0.3">
      <c r="A1379" s="34" t="s">
        <v>103</v>
      </c>
      <c r="B1379" s="34">
        <v>2021</v>
      </c>
      <c r="C1379" s="34" t="s">
        <v>41</v>
      </c>
      <c r="D1379" s="34" t="s">
        <v>97</v>
      </c>
      <c r="E1379" s="34" t="s">
        <v>111</v>
      </c>
      <c r="F1379" s="34" t="s">
        <v>112</v>
      </c>
      <c r="G1379" s="34" t="s">
        <v>108</v>
      </c>
      <c r="H1379" s="34" t="s">
        <v>110</v>
      </c>
      <c r="I1379" s="34" t="s">
        <v>113</v>
      </c>
      <c r="J1379" s="34">
        <v>872</v>
      </c>
      <c r="K1379" s="34">
        <v>1246.96</v>
      </c>
    </row>
    <row r="1380" spans="1:11" ht="27.6" x14ac:dyDescent="0.3">
      <c r="A1380" s="33" t="s">
        <v>96</v>
      </c>
      <c r="B1380" s="33">
        <v>2021</v>
      </c>
      <c r="C1380" s="33" t="s">
        <v>30</v>
      </c>
      <c r="D1380" s="33" t="s">
        <v>97</v>
      </c>
      <c r="E1380" s="33" t="s">
        <v>111</v>
      </c>
      <c r="F1380" s="33" t="s">
        <v>112</v>
      </c>
      <c r="G1380" s="33" t="s">
        <v>108</v>
      </c>
      <c r="H1380" s="33" t="s">
        <v>110</v>
      </c>
      <c r="I1380" s="33" t="s">
        <v>113</v>
      </c>
      <c r="J1380" s="33">
        <v>152</v>
      </c>
      <c r="K1380" s="33">
        <v>217.36</v>
      </c>
    </row>
    <row r="1381" spans="1:11" ht="27.6" x14ac:dyDescent="0.3">
      <c r="A1381" s="34" t="s">
        <v>96</v>
      </c>
      <c r="B1381" s="34">
        <v>2021</v>
      </c>
      <c r="C1381" s="34" t="s">
        <v>30</v>
      </c>
      <c r="D1381" s="34" t="s">
        <v>97</v>
      </c>
      <c r="E1381" s="34" t="s">
        <v>111</v>
      </c>
      <c r="F1381" s="34" t="s">
        <v>112</v>
      </c>
      <c r="G1381" s="34" t="s">
        <v>108</v>
      </c>
      <c r="H1381" s="34" t="s">
        <v>110</v>
      </c>
      <c r="I1381" s="34" t="s">
        <v>113</v>
      </c>
      <c r="J1381" s="34">
        <v>326</v>
      </c>
      <c r="K1381" s="34">
        <v>466.18</v>
      </c>
    </row>
    <row r="1382" spans="1:11" ht="27.6" x14ac:dyDescent="0.3">
      <c r="A1382" s="33" t="s">
        <v>103</v>
      </c>
      <c r="B1382" s="33">
        <v>2021</v>
      </c>
      <c r="C1382" s="33" t="s">
        <v>30</v>
      </c>
      <c r="D1382" s="33" t="s">
        <v>97</v>
      </c>
      <c r="E1382" s="33" t="s">
        <v>111</v>
      </c>
      <c r="F1382" s="33" t="s">
        <v>112</v>
      </c>
      <c r="G1382" s="33" t="s">
        <v>108</v>
      </c>
      <c r="H1382" s="33" t="s">
        <v>110</v>
      </c>
      <c r="I1382" s="33" t="s">
        <v>113</v>
      </c>
      <c r="J1382" s="33">
        <v>352</v>
      </c>
      <c r="K1382" s="33">
        <v>503.36</v>
      </c>
    </row>
    <row r="1383" spans="1:11" ht="27.6" x14ac:dyDescent="0.3">
      <c r="A1383" s="34" t="s">
        <v>105</v>
      </c>
      <c r="B1383" s="34">
        <v>2021</v>
      </c>
      <c r="C1383" s="34" t="s">
        <v>30</v>
      </c>
      <c r="D1383" s="34" t="s">
        <v>97</v>
      </c>
      <c r="E1383" s="34" t="s">
        <v>111</v>
      </c>
      <c r="F1383" s="34" t="s">
        <v>112</v>
      </c>
      <c r="G1383" s="34" t="s">
        <v>108</v>
      </c>
      <c r="H1383" s="34" t="s">
        <v>110</v>
      </c>
      <c r="I1383" s="34" t="s">
        <v>113</v>
      </c>
      <c r="J1383" s="34">
        <v>154</v>
      </c>
      <c r="K1383" s="34">
        <v>220.22</v>
      </c>
    </row>
    <row r="1384" spans="1:11" ht="27.6" x14ac:dyDescent="0.3">
      <c r="A1384" s="33" t="s">
        <v>96</v>
      </c>
      <c r="B1384" s="33">
        <v>2021</v>
      </c>
      <c r="C1384" s="33" t="s">
        <v>30</v>
      </c>
      <c r="D1384" s="33" t="s">
        <v>97</v>
      </c>
      <c r="E1384" s="33" t="s">
        <v>111</v>
      </c>
      <c r="F1384" s="33" t="s">
        <v>112</v>
      </c>
      <c r="G1384" s="33" t="s">
        <v>108</v>
      </c>
      <c r="H1384" s="33" t="s">
        <v>110</v>
      </c>
      <c r="I1384" s="33" t="s">
        <v>113</v>
      </c>
      <c r="J1384" s="33">
        <v>328</v>
      </c>
      <c r="K1384" s="33">
        <v>469.04</v>
      </c>
    </row>
    <row r="1385" spans="1:11" ht="27.6" x14ac:dyDescent="0.3">
      <c r="A1385" s="34" t="s">
        <v>103</v>
      </c>
      <c r="B1385" s="34">
        <v>2021</v>
      </c>
      <c r="C1385" s="34" t="s">
        <v>30</v>
      </c>
      <c r="D1385" s="34" t="s">
        <v>97</v>
      </c>
      <c r="E1385" s="34" t="s">
        <v>111</v>
      </c>
      <c r="F1385" s="34" t="s">
        <v>112</v>
      </c>
      <c r="G1385" s="34" t="s">
        <v>108</v>
      </c>
      <c r="H1385" s="34" t="s">
        <v>110</v>
      </c>
      <c r="I1385" s="34" t="s">
        <v>113</v>
      </c>
      <c r="J1385" s="34">
        <v>821</v>
      </c>
      <c r="K1385" s="34">
        <v>1174.03</v>
      </c>
    </row>
    <row r="1386" spans="1:11" ht="27.6" x14ac:dyDescent="0.3">
      <c r="A1386" s="33" t="s">
        <v>105</v>
      </c>
      <c r="B1386" s="33">
        <v>2021</v>
      </c>
      <c r="C1386" s="33" t="s">
        <v>30</v>
      </c>
      <c r="D1386" s="33" t="s">
        <v>97</v>
      </c>
      <c r="E1386" s="33" t="s">
        <v>111</v>
      </c>
      <c r="F1386" s="33" t="s">
        <v>112</v>
      </c>
      <c r="G1386" s="33" t="s">
        <v>108</v>
      </c>
      <c r="H1386" s="33" t="s">
        <v>110</v>
      </c>
      <c r="I1386" s="33" t="s">
        <v>113</v>
      </c>
      <c r="J1386" s="33">
        <v>854</v>
      </c>
      <c r="K1386" s="33">
        <v>1221.22</v>
      </c>
    </row>
    <row r="1387" spans="1:11" ht="27.6" x14ac:dyDescent="0.3">
      <c r="A1387" s="34" t="s">
        <v>106</v>
      </c>
      <c r="B1387" s="34">
        <v>2021</v>
      </c>
      <c r="C1387" s="34" t="s">
        <v>30</v>
      </c>
      <c r="D1387" s="34" t="s">
        <v>97</v>
      </c>
      <c r="E1387" s="34" t="s">
        <v>111</v>
      </c>
      <c r="F1387" s="34" t="s">
        <v>112</v>
      </c>
      <c r="G1387" s="34" t="s">
        <v>108</v>
      </c>
      <c r="H1387" s="34" t="s">
        <v>110</v>
      </c>
      <c r="I1387" s="34" t="s">
        <v>113</v>
      </c>
      <c r="J1387" s="34">
        <v>908</v>
      </c>
      <c r="K1387" s="34">
        <v>1298.44</v>
      </c>
    </row>
    <row r="1388" spans="1:11" ht="27.6" x14ac:dyDescent="0.3">
      <c r="A1388" s="33" t="s">
        <v>106</v>
      </c>
      <c r="B1388" s="33">
        <v>2021</v>
      </c>
      <c r="C1388" s="33" t="s">
        <v>30</v>
      </c>
      <c r="D1388" s="33" t="s">
        <v>97</v>
      </c>
      <c r="E1388" s="33" t="s">
        <v>111</v>
      </c>
      <c r="F1388" s="33" t="s">
        <v>112</v>
      </c>
      <c r="G1388" s="33" t="s">
        <v>108</v>
      </c>
      <c r="H1388" s="33" t="s">
        <v>110</v>
      </c>
      <c r="I1388" s="33" t="s">
        <v>113</v>
      </c>
      <c r="J1388" s="33">
        <v>861</v>
      </c>
      <c r="K1388" s="33">
        <v>526.24</v>
      </c>
    </row>
    <row r="1389" spans="1:11" ht="27.6" x14ac:dyDescent="0.3">
      <c r="A1389" s="34" t="s">
        <v>96</v>
      </c>
      <c r="B1389" s="34">
        <v>2021</v>
      </c>
      <c r="C1389" s="34" t="s">
        <v>30</v>
      </c>
      <c r="D1389" s="34" t="s">
        <v>97</v>
      </c>
      <c r="E1389" s="34" t="s">
        <v>111</v>
      </c>
      <c r="F1389" s="34" t="s">
        <v>112</v>
      </c>
      <c r="G1389" s="34" t="s">
        <v>108</v>
      </c>
      <c r="H1389" s="34" t="s">
        <v>110</v>
      </c>
      <c r="I1389" s="34" t="s">
        <v>113</v>
      </c>
      <c r="J1389" s="34">
        <v>153</v>
      </c>
      <c r="K1389" s="34">
        <v>526.24</v>
      </c>
    </row>
    <row r="1390" spans="1:11" ht="27.6" x14ac:dyDescent="0.3">
      <c r="A1390" s="33" t="s">
        <v>103</v>
      </c>
      <c r="B1390" s="33">
        <v>2021</v>
      </c>
      <c r="C1390" s="33" t="s">
        <v>30</v>
      </c>
      <c r="D1390" s="33" t="s">
        <v>97</v>
      </c>
      <c r="E1390" s="33" t="s">
        <v>111</v>
      </c>
      <c r="F1390" s="33" t="s">
        <v>112</v>
      </c>
      <c r="G1390" s="33" t="s">
        <v>108</v>
      </c>
      <c r="H1390" s="33" t="s">
        <v>110</v>
      </c>
      <c r="I1390" s="33" t="s">
        <v>113</v>
      </c>
      <c r="J1390" s="33">
        <v>327</v>
      </c>
      <c r="K1390" s="33">
        <v>467.61</v>
      </c>
    </row>
    <row r="1391" spans="1:11" ht="27.6" x14ac:dyDescent="0.3">
      <c r="A1391" s="34" t="s">
        <v>96</v>
      </c>
      <c r="B1391" s="34">
        <v>2021</v>
      </c>
      <c r="C1391" s="34" t="s">
        <v>30</v>
      </c>
      <c r="D1391" s="34" t="s">
        <v>97</v>
      </c>
      <c r="E1391" s="34" t="s">
        <v>111</v>
      </c>
      <c r="F1391" s="34" t="s">
        <v>112</v>
      </c>
      <c r="G1391" s="34" t="s">
        <v>108</v>
      </c>
      <c r="H1391" s="34" t="s">
        <v>110</v>
      </c>
      <c r="I1391" s="34" t="s">
        <v>113</v>
      </c>
      <c r="J1391" s="34">
        <v>355</v>
      </c>
      <c r="K1391" s="34">
        <v>507.65</v>
      </c>
    </row>
    <row r="1392" spans="1:11" ht="27.6" x14ac:dyDescent="0.3">
      <c r="A1392" s="33" t="s">
        <v>103</v>
      </c>
      <c r="B1392" s="33">
        <v>2021</v>
      </c>
      <c r="C1392" s="33" t="s">
        <v>30</v>
      </c>
      <c r="D1392" s="33" t="s">
        <v>97</v>
      </c>
      <c r="E1392" s="33" t="s">
        <v>111</v>
      </c>
      <c r="F1392" s="33" t="s">
        <v>112</v>
      </c>
      <c r="G1392" s="33" t="s">
        <v>108</v>
      </c>
      <c r="H1392" s="33" t="s">
        <v>101</v>
      </c>
      <c r="I1392" s="33" t="s">
        <v>113</v>
      </c>
      <c r="J1392" s="33">
        <v>325</v>
      </c>
      <c r="K1392" s="33">
        <v>464.75</v>
      </c>
    </row>
    <row r="1393" spans="1:11" ht="27.6" x14ac:dyDescent="0.3">
      <c r="A1393" s="34" t="s">
        <v>96</v>
      </c>
      <c r="B1393" s="34">
        <v>2021</v>
      </c>
      <c r="C1393" s="34" t="s">
        <v>30</v>
      </c>
      <c r="D1393" s="34" t="s">
        <v>97</v>
      </c>
      <c r="E1393" s="34" t="s">
        <v>111</v>
      </c>
      <c r="F1393" s="34" t="s">
        <v>112</v>
      </c>
      <c r="G1393" s="34" t="s">
        <v>108</v>
      </c>
      <c r="H1393" s="34" t="s">
        <v>101</v>
      </c>
      <c r="I1393" s="34" t="s">
        <v>113</v>
      </c>
      <c r="J1393" s="34">
        <v>830</v>
      </c>
      <c r="K1393" s="34">
        <v>1186.9000000000001</v>
      </c>
    </row>
    <row r="1394" spans="1:11" ht="27.6" x14ac:dyDescent="0.3">
      <c r="A1394" s="33" t="s">
        <v>105</v>
      </c>
      <c r="B1394" s="33">
        <v>2021</v>
      </c>
      <c r="C1394" s="33" t="s">
        <v>30</v>
      </c>
      <c r="D1394" s="33" t="s">
        <v>97</v>
      </c>
      <c r="E1394" s="33" t="s">
        <v>111</v>
      </c>
      <c r="F1394" s="33" t="s">
        <v>112</v>
      </c>
      <c r="G1394" s="33" t="s">
        <v>108</v>
      </c>
      <c r="H1394" s="33" t="s">
        <v>101</v>
      </c>
      <c r="I1394" s="33" t="s">
        <v>113</v>
      </c>
      <c r="J1394" s="33">
        <v>863</v>
      </c>
      <c r="K1394" s="33">
        <v>1234.0899999999999</v>
      </c>
    </row>
    <row r="1395" spans="1:11" ht="27.6" x14ac:dyDescent="0.3">
      <c r="A1395" s="34" t="s">
        <v>103</v>
      </c>
      <c r="B1395" s="34">
        <v>2021</v>
      </c>
      <c r="C1395" s="34" t="s">
        <v>8</v>
      </c>
      <c r="D1395" s="34" t="s">
        <v>97</v>
      </c>
      <c r="E1395" s="34" t="s">
        <v>111</v>
      </c>
      <c r="F1395" s="34" t="s">
        <v>112</v>
      </c>
      <c r="G1395" s="34" t="s">
        <v>108</v>
      </c>
      <c r="H1395" s="34" t="s">
        <v>101</v>
      </c>
      <c r="I1395" s="34" t="s">
        <v>113</v>
      </c>
      <c r="J1395" s="34">
        <v>356</v>
      </c>
      <c r="K1395" s="34">
        <v>509.08</v>
      </c>
    </row>
    <row r="1396" spans="1:11" ht="27.6" x14ac:dyDescent="0.3">
      <c r="A1396" s="33" t="s">
        <v>96</v>
      </c>
      <c r="B1396" s="33">
        <v>2021</v>
      </c>
      <c r="C1396" s="33" t="s">
        <v>8</v>
      </c>
      <c r="D1396" s="33" t="s">
        <v>97</v>
      </c>
      <c r="E1396" s="33" t="s">
        <v>111</v>
      </c>
      <c r="F1396" s="33" t="s">
        <v>112</v>
      </c>
      <c r="G1396" s="33" t="s">
        <v>108</v>
      </c>
      <c r="H1396" s="33" t="s">
        <v>101</v>
      </c>
      <c r="I1396" s="33" t="s">
        <v>113</v>
      </c>
      <c r="J1396" s="33">
        <v>158</v>
      </c>
      <c r="K1396" s="33">
        <v>225.94</v>
      </c>
    </row>
    <row r="1397" spans="1:11" ht="27.6" x14ac:dyDescent="0.3">
      <c r="A1397" s="34" t="s">
        <v>103</v>
      </c>
      <c r="B1397" s="34">
        <v>2021</v>
      </c>
      <c r="C1397" s="34" t="s">
        <v>8</v>
      </c>
      <c r="D1397" s="34" t="s">
        <v>97</v>
      </c>
      <c r="E1397" s="34" t="s">
        <v>111</v>
      </c>
      <c r="F1397" s="34" t="s">
        <v>112</v>
      </c>
      <c r="G1397" s="34" t="s">
        <v>108</v>
      </c>
      <c r="H1397" s="34" t="s">
        <v>101</v>
      </c>
      <c r="I1397" s="34" t="s">
        <v>113</v>
      </c>
      <c r="J1397" s="34">
        <v>332</v>
      </c>
      <c r="K1397" s="34">
        <v>474.76</v>
      </c>
    </row>
    <row r="1398" spans="1:11" ht="27.6" x14ac:dyDescent="0.3">
      <c r="A1398" s="33" t="s">
        <v>103</v>
      </c>
      <c r="B1398" s="33">
        <v>2021</v>
      </c>
      <c r="C1398" s="33" t="s">
        <v>8</v>
      </c>
      <c r="D1398" s="33" t="s">
        <v>97</v>
      </c>
      <c r="E1398" s="33" t="s">
        <v>111</v>
      </c>
      <c r="F1398" s="33" t="s">
        <v>112</v>
      </c>
      <c r="G1398" s="33" t="s">
        <v>108</v>
      </c>
      <c r="H1398" s="33" t="s">
        <v>101</v>
      </c>
      <c r="I1398" s="33" t="s">
        <v>113</v>
      </c>
      <c r="J1398" s="33">
        <v>358</v>
      </c>
      <c r="K1398" s="33">
        <v>511.94</v>
      </c>
    </row>
    <row r="1399" spans="1:11" ht="27.6" x14ac:dyDescent="0.3">
      <c r="A1399" s="34" t="s">
        <v>103</v>
      </c>
      <c r="B1399" s="34">
        <v>2021</v>
      </c>
      <c r="C1399" s="34" t="s">
        <v>8</v>
      </c>
      <c r="D1399" s="34" t="s">
        <v>97</v>
      </c>
      <c r="E1399" s="34" t="s">
        <v>111</v>
      </c>
      <c r="F1399" s="34" t="s">
        <v>112</v>
      </c>
      <c r="G1399" s="34" t="s">
        <v>108</v>
      </c>
      <c r="H1399" s="34" t="s">
        <v>101</v>
      </c>
      <c r="I1399" s="34" t="s">
        <v>113</v>
      </c>
      <c r="J1399" s="34">
        <v>160</v>
      </c>
      <c r="K1399" s="34">
        <v>228.8</v>
      </c>
    </row>
    <row r="1400" spans="1:11" ht="27.6" x14ac:dyDescent="0.3">
      <c r="A1400" s="33" t="s">
        <v>106</v>
      </c>
      <c r="B1400" s="33">
        <v>2021</v>
      </c>
      <c r="C1400" s="33" t="s">
        <v>8</v>
      </c>
      <c r="D1400" s="33" t="s">
        <v>97</v>
      </c>
      <c r="E1400" s="33" t="s">
        <v>111</v>
      </c>
      <c r="F1400" s="33" t="s">
        <v>112</v>
      </c>
      <c r="G1400" s="33" t="s">
        <v>108</v>
      </c>
      <c r="H1400" s="33" t="s">
        <v>101</v>
      </c>
      <c r="I1400" s="33" t="s">
        <v>113</v>
      </c>
      <c r="J1400" s="33">
        <v>334</v>
      </c>
      <c r="K1400" s="33">
        <v>477.62</v>
      </c>
    </row>
    <row r="1401" spans="1:11" ht="27.6" x14ac:dyDescent="0.3">
      <c r="A1401" s="34" t="s">
        <v>103</v>
      </c>
      <c r="B1401" s="34">
        <v>2021</v>
      </c>
      <c r="C1401" s="34" t="s">
        <v>8</v>
      </c>
      <c r="D1401" s="34" t="s">
        <v>97</v>
      </c>
      <c r="E1401" s="34" t="s">
        <v>111</v>
      </c>
      <c r="F1401" s="34" t="s">
        <v>112</v>
      </c>
      <c r="G1401" s="34" t="s">
        <v>108</v>
      </c>
      <c r="H1401" s="34" t="s">
        <v>101</v>
      </c>
      <c r="I1401" s="34" t="s">
        <v>113</v>
      </c>
      <c r="J1401" s="34">
        <v>820</v>
      </c>
      <c r="K1401" s="34">
        <v>1172.5999999999999</v>
      </c>
    </row>
    <row r="1402" spans="1:11" ht="27.6" x14ac:dyDescent="0.3">
      <c r="A1402" s="33" t="s">
        <v>103</v>
      </c>
      <c r="B1402" s="33">
        <v>2021</v>
      </c>
      <c r="C1402" s="33" t="s">
        <v>8</v>
      </c>
      <c r="D1402" s="33" t="s">
        <v>97</v>
      </c>
      <c r="E1402" s="33" t="s">
        <v>111</v>
      </c>
      <c r="F1402" s="33" t="s">
        <v>112</v>
      </c>
      <c r="G1402" s="33" t="s">
        <v>108</v>
      </c>
      <c r="H1402" s="33" t="s">
        <v>101</v>
      </c>
      <c r="I1402" s="33" t="s">
        <v>113</v>
      </c>
      <c r="J1402" s="33">
        <v>907</v>
      </c>
      <c r="K1402" s="33">
        <v>1297.01</v>
      </c>
    </row>
    <row r="1403" spans="1:11" ht="27.6" x14ac:dyDescent="0.3">
      <c r="A1403" s="34" t="s">
        <v>103</v>
      </c>
      <c r="B1403" s="34">
        <v>2021</v>
      </c>
      <c r="C1403" s="34" t="s">
        <v>8</v>
      </c>
      <c r="D1403" s="34" t="s">
        <v>97</v>
      </c>
      <c r="E1403" s="34" t="s">
        <v>111</v>
      </c>
      <c r="F1403" s="34" t="s">
        <v>112</v>
      </c>
      <c r="G1403" s="34" t="s">
        <v>108</v>
      </c>
      <c r="H1403" s="34" t="s">
        <v>101</v>
      </c>
      <c r="I1403" s="34" t="s">
        <v>113</v>
      </c>
      <c r="J1403" s="34">
        <v>860</v>
      </c>
      <c r="K1403" s="34">
        <v>526.24</v>
      </c>
    </row>
    <row r="1404" spans="1:11" ht="27.6" x14ac:dyDescent="0.3">
      <c r="A1404" s="33" t="s">
        <v>96</v>
      </c>
      <c r="B1404" s="33">
        <v>2021</v>
      </c>
      <c r="C1404" s="33" t="s">
        <v>8</v>
      </c>
      <c r="D1404" s="33" t="s">
        <v>97</v>
      </c>
      <c r="E1404" s="33" t="s">
        <v>111</v>
      </c>
      <c r="F1404" s="33" t="s">
        <v>112</v>
      </c>
      <c r="G1404" s="33" t="s">
        <v>108</v>
      </c>
      <c r="H1404" s="33" t="s">
        <v>101</v>
      </c>
      <c r="I1404" s="33" t="s">
        <v>113</v>
      </c>
      <c r="J1404" s="33">
        <v>159</v>
      </c>
      <c r="K1404" s="33">
        <v>526.24</v>
      </c>
    </row>
    <row r="1405" spans="1:11" ht="27.6" x14ac:dyDescent="0.3">
      <c r="A1405" s="34" t="s">
        <v>103</v>
      </c>
      <c r="B1405" s="34">
        <v>2021</v>
      </c>
      <c r="C1405" s="34" t="s">
        <v>8</v>
      </c>
      <c r="D1405" s="34" t="s">
        <v>97</v>
      </c>
      <c r="E1405" s="34" t="s">
        <v>111</v>
      </c>
      <c r="F1405" s="34" t="s">
        <v>112</v>
      </c>
      <c r="G1405" s="34" t="s">
        <v>108</v>
      </c>
      <c r="H1405" s="34" t="s">
        <v>101</v>
      </c>
      <c r="I1405" s="34" t="s">
        <v>113</v>
      </c>
      <c r="J1405" s="34">
        <v>333</v>
      </c>
      <c r="K1405" s="34">
        <v>476.19</v>
      </c>
    </row>
    <row r="1406" spans="1:11" ht="27.6" x14ac:dyDescent="0.3">
      <c r="A1406" s="33" t="s">
        <v>106</v>
      </c>
      <c r="B1406" s="33">
        <v>2021</v>
      </c>
      <c r="C1406" s="33" t="s">
        <v>8</v>
      </c>
      <c r="D1406" s="33" t="s">
        <v>97</v>
      </c>
      <c r="E1406" s="33" t="s">
        <v>111</v>
      </c>
      <c r="F1406" s="33" t="s">
        <v>112</v>
      </c>
      <c r="G1406" s="33" t="s">
        <v>108</v>
      </c>
      <c r="H1406" s="33" t="s">
        <v>101</v>
      </c>
      <c r="I1406" s="33" t="s">
        <v>113</v>
      </c>
      <c r="J1406" s="33">
        <v>361</v>
      </c>
      <c r="K1406" s="33">
        <v>516.23</v>
      </c>
    </row>
    <row r="1407" spans="1:11" ht="27.6" x14ac:dyDescent="0.3">
      <c r="A1407" s="34" t="s">
        <v>105</v>
      </c>
      <c r="B1407" s="34">
        <v>2021</v>
      </c>
      <c r="C1407" s="34" t="s">
        <v>8</v>
      </c>
      <c r="D1407" s="34" t="s">
        <v>97</v>
      </c>
      <c r="E1407" s="34" t="s">
        <v>111</v>
      </c>
      <c r="F1407" s="34" t="s">
        <v>112</v>
      </c>
      <c r="G1407" s="34" t="s">
        <v>108</v>
      </c>
      <c r="H1407" s="34" t="s">
        <v>101</v>
      </c>
      <c r="I1407" s="34" t="s">
        <v>113</v>
      </c>
      <c r="J1407" s="34">
        <v>157</v>
      </c>
      <c r="K1407" s="34">
        <v>224.51</v>
      </c>
    </row>
    <row r="1408" spans="1:11" ht="27.6" x14ac:dyDescent="0.3">
      <c r="A1408" s="33" t="s">
        <v>103</v>
      </c>
      <c r="B1408" s="33">
        <v>2021</v>
      </c>
      <c r="C1408" s="33" t="s">
        <v>8</v>
      </c>
      <c r="D1408" s="33" t="s">
        <v>97</v>
      </c>
      <c r="E1408" s="33" t="s">
        <v>111</v>
      </c>
      <c r="F1408" s="33" t="s">
        <v>112</v>
      </c>
      <c r="G1408" s="33" t="s">
        <v>108</v>
      </c>
      <c r="H1408" s="33" t="s">
        <v>101</v>
      </c>
      <c r="I1408" s="33" t="s">
        <v>113</v>
      </c>
      <c r="J1408" s="33">
        <v>331</v>
      </c>
      <c r="K1408" s="33">
        <v>473.33</v>
      </c>
    </row>
    <row r="1409" spans="1:11" ht="27.6" x14ac:dyDescent="0.3">
      <c r="A1409" s="34" t="s">
        <v>103</v>
      </c>
      <c r="B1409" s="34">
        <v>2021</v>
      </c>
      <c r="C1409" s="34" t="s">
        <v>8</v>
      </c>
      <c r="D1409" s="34" t="s">
        <v>97</v>
      </c>
      <c r="E1409" s="34" t="s">
        <v>111</v>
      </c>
      <c r="F1409" s="34" t="s">
        <v>112</v>
      </c>
      <c r="G1409" s="34" t="s">
        <v>108</v>
      </c>
      <c r="H1409" s="34" t="s">
        <v>101</v>
      </c>
      <c r="I1409" s="34" t="s">
        <v>113</v>
      </c>
      <c r="J1409" s="34">
        <v>829</v>
      </c>
      <c r="K1409" s="34">
        <v>1185.47</v>
      </c>
    </row>
    <row r="1410" spans="1:11" ht="27.6" x14ac:dyDescent="0.3">
      <c r="A1410" s="33" t="s">
        <v>103</v>
      </c>
      <c r="B1410" s="33">
        <v>2021</v>
      </c>
      <c r="C1410" s="33" t="s">
        <v>8</v>
      </c>
      <c r="D1410" s="33" t="s">
        <v>97</v>
      </c>
      <c r="E1410" s="33" t="s">
        <v>111</v>
      </c>
      <c r="F1410" s="33" t="s">
        <v>112</v>
      </c>
      <c r="G1410" s="33" t="s">
        <v>108</v>
      </c>
      <c r="H1410" s="33" t="s">
        <v>101</v>
      </c>
      <c r="I1410" s="33" t="s">
        <v>113</v>
      </c>
      <c r="J1410" s="33">
        <v>862</v>
      </c>
      <c r="K1410" s="33">
        <v>1232.6600000000001</v>
      </c>
    </row>
    <row r="1411" spans="1:11" ht="27.6" x14ac:dyDescent="0.3">
      <c r="A1411" s="34" t="s">
        <v>103</v>
      </c>
      <c r="B1411" s="34">
        <v>2021</v>
      </c>
      <c r="C1411" s="34" t="s">
        <v>8</v>
      </c>
      <c r="D1411" s="34" t="s">
        <v>97</v>
      </c>
      <c r="E1411" s="34" t="s">
        <v>111</v>
      </c>
      <c r="F1411" s="34" t="s">
        <v>112</v>
      </c>
      <c r="G1411" s="34" t="s">
        <v>108</v>
      </c>
      <c r="H1411" s="34" t="s">
        <v>101</v>
      </c>
      <c r="I1411" s="34" t="s">
        <v>113</v>
      </c>
      <c r="J1411" s="34">
        <v>329</v>
      </c>
      <c r="K1411" s="34">
        <v>470.47</v>
      </c>
    </row>
    <row r="1412" spans="1:11" ht="27.6" x14ac:dyDescent="0.3">
      <c r="A1412" s="33" t="s">
        <v>103</v>
      </c>
      <c r="B1412" s="33">
        <v>2021</v>
      </c>
      <c r="C1412" s="33" t="s">
        <v>36</v>
      </c>
      <c r="D1412" s="33" t="s">
        <v>97</v>
      </c>
      <c r="E1412" s="33" t="s">
        <v>111</v>
      </c>
      <c r="F1412" s="33" t="s">
        <v>112</v>
      </c>
      <c r="G1412" s="33" t="s">
        <v>108</v>
      </c>
      <c r="H1412" s="33" t="s">
        <v>101</v>
      </c>
      <c r="I1412" s="33" t="s">
        <v>113</v>
      </c>
      <c r="J1412" s="33">
        <v>326</v>
      </c>
      <c r="K1412" s="33">
        <v>466.18</v>
      </c>
    </row>
    <row r="1413" spans="1:11" ht="27.6" x14ac:dyDescent="0.3">
      <c r="A1413" s="34" t="s">
        <v>103</v>
      </c>
      <c r="B1413" s="34">
        <v>2021</v>
      </c>
      <c r="C1413" s="34" t="s">
        <v>36</v>
      </c>
      <c r="D1413" s="34" t="s">
        <v>97</v>
      </c>
      <c r="E1413" s="34" t="s">
        <v>111</v>
      </c>
      <c r="F1413" s="34" t="s">
        <v>112</v>
      </c>
      <c r="G1413" s="34" t="s">
        <v>108</v>
      </c>
      <c r="H1413" s="34" t="s">
        <v>101</v>
      </c>
      <c r="I1413" s="34" t="s">
        <v>113</v>
      </c>
      <c r="J1413" s="34">
        <v>128</v>
      </c>
      <c r="K1413" s="34">
        <v>183.04</v>
      </c>
    </row>
    <row r="1414" spans="1:11" ht="27.6" x14ac:dyDescent="0.3">
      <c r="A1414" s="33" t="s">
        <v>96</v>
      </c>
      <c r="B1414" s="33">
        <v>2021</v>
      </c>
      <c r="C1414" s="33" t="s">
        <v>36</v>
      </c>
      <c r="D1414" s="33" t="s">
        <v>97</v>
      </c>
      <c r="E1414" s="33" t="s">
        <v>111</v>
      </c>
      <c r="F1414" s="33" t="s">
        <v>112</v>
      </c>
      <c r="G1414" s="33" t="s">
        <v>108</v>
      </c>
      <c r="H1414" s="33" t="s">
        <v>101</v>
      </c>
      <c r="I1414" s="33" t="s">
        <v>113</v>
      </c>
      <c r="J1414" s="33">
        <v>302</v>
      </c>
      <c r="K1414" s="33">
        <v>431.86</v>
      </c>
    </row>
    <row r="1415" spans="1:11" ht="27.6" x14ac:dyDescent="0.3">
      <c r="A1415" s="34" t="s">
        <v>103</v>
      </c>
      <c r="B1415" s="34">
        <v>2021</v>
      </c>
      <c r="C1415" s="34" t="s">
        <v>36</v>
      </c>
      <c r="D1415" s="34" t="s">
        <v>97</v>
      </c>
      <c r="E1415" s="34" t="s">
        <v>111</v>
      </c>
      <c r="F1415" s="34" t="s">
        <v>112</v>
      </c>
      <c r="G1415" s="34" t="s">
        <v>108</v>
      </c>
      <c r="H1415" s="34" t="s">
        <v>101</v>
      </c>
      <c r="I1415" s="34" t="s">
        <v>113</v>
      </c>
      <c r="J1415" s="34">
        <v>328</v>
      </c>
      <c r="K1415" s="34">
        <v>469.04</v>
      </c>
    </row>
    <row r="1416" spans="1:11" ht="27.6" x14ac:dyDescent="0.3">
      <c r="A1416" s="33" t="s">
        <v>105</v>
      </c>
      <c r="B1416" s="33">
        <v>2021</v>
      </c>
      <c r="C1416" s="33" t="s">
        <v>36</v>
      </c>
      <c r="D1416" s="33" t="s">
        <v>97</v>
      </c>
      <c r="E1416" s="33" t="s">
        <v>111</v>
      </c>
      <c r="F1416" s="33" t="s">
        <v>112</v>
      </c>
      <c r="G1416" s="33" t="s">
        <v>108</v>
      </c>
      <c r="H1416" s="33" t="s">
        <v>101</v>
      </c>
      <c r="I1416" s="33" t="s">
        <v>113</v>
      </c>
      <c r="J1416" s="33">
        <v>298</v>
      </c>
      <c r="K1416" s="33">
        <v>426.14</v>
      </c>
    </row>
    <row r="1417" spans="1:11" ht="27.6" x14ac:dyDescent="0.3">
      <c r="A1417" s="34" t="s">
        <v>103</v>
      </c>
      <c r="B1417" s="34">
        <v>2021</v>
      </c>
      <c r="C1417" s="34" t="s">
        <v>36</v>
      </c>
      <c r="D1417" s="34" t="s">
        <v>97</v>
      </c>
      <c r="E1417" s="34" t="s">
        <v>111</v>
      </c>
      <c r="F1417" s="34" t="s">
        <v>112</v>
      </c>
      <c r="G1417" s="34" t="s">
        <v>108</v>
      </c>
      <c r="H1417" s="34" t="s">
        <v>101</v>
      </c>
      <c r="I1417" s="34" t="s">
        <v>113</v>
      </c>
      <c r="J1417" s="34">
        <v>826</v>
      </c>
      <c r="K1417" s="34">
        <v>1181.18</v>
      </c>
    </row>
    <row r="1418" spans="1:11" ht="27.6" x14ac:dyDescent="0.3">
      <c r="A1418" s="33" t="s">
        <v>105</v>
      </c>
      <c r="B1418" s="33">
        <v>2021</v>
      </c>
      <c r="C1418" s="33" t="s">
        <v>36</v>
      </c>
      <c r="D1418" s="33" t="s">
        <v>97</v>
      </c>
      <c r="E1418" s="33" t="s">
        <v>111</v>
      </c>
      <c r="F1418" s="33" t="s">
        <v>112</v>
      </c>
      <c r="G1418" s="33" t="s">
        <v>108</v>
      </c>
      <c r="H1418" s="33" t="s">
        <v>101</v>
      </c>
      <c r="I1418" s="33" t="s">
        <v>113</v>
      </c>
      <c r="J1418" s="33">
        <v>859</v>
      </c>
      <c r="K1418" s="33">
        <v>1228.3699999999999</v>
      </c>
    </row>
    <row r="1419" spans="1:11" ht="27.6" x14ac:dyDescent="0.3">
      <c r="A1419" s="34" t="s">
        <v>105</v>
      </c>
      <c r="B1419" s="34">
        <v>2021</v>
      </c>
      <c r="C1419" s="34" t="s">
        <v>36</v>
      </c>
      <c r="D1419" s="34" t="s">
        <v>97</v>
      </c>
      <c r="E1419" s="34" t="s">
        <v>111</v>
      </c>
      <c r="F1419" s="34" t="s">
        <v>112</v>
      </c>
      <c r="G1419" s="34" t="s">
        <v>108</v>
      </c>
      <c r="H1419" s="34" t="s">
        <v>101</v>
      </c>
      <c r="I1419" s="34" t="s">
        <v>113</v>
      </c>
      <c r="J1419" s="34">
        <v>912</v>
      </c>
      <c r="K1419" s="34">
        <v>1304.1600000000001</v>
      </c>
    </row>
    <row r="1420" spans="1:11" ht="27.6" x14ac:dyDescent="0.3">
      <c r="A1420" s="33" t="s">
        <v>105</v>
      </c>
      <c r="B1420" s="33">
        <v>2021</v>
      </c>
      <c r="C1420" s="33" t="s">
        <v>36</v>
      </c>
      <c r="D1420" s="33" t="s">
        <v>97</v>
      </c>
      <c r="E1420" s="33" t="s">
        <v>111</v>
      </c>
      <c r="F1420" s="33" t="s">
        <v>112</v>
      </c>
      <c r="G1420" s="33" t="s">
        <v>108</v>
      </c>
      <c r="H1420" s="33" t="s">
        <v>101</v>
      </c>
      <c r="I1420" s="33" t="s">
        <v>113</v>
      </c>
      <c r="J1420" s="33">
        <v>865</v>
      </c>
      <c r="K1420" s="33">
        <v>526.24</v>
      </c>
    </row>
    <row r="1421" spans="1:11" ht="27.6" x14ac:dyDescent="0.3">
      <c r="A1421" s="34" t="s">
        <v>106</v>
      </c>
      <c r="B1421" s="34">
        <v>2021</v>
      </c>
      <c r="C1421" s="34" t="s">
        <v>36</v>
      </c>
      <c r="D1421" s="34" t="s">
        <v>97</v>
      </c>
      <c r="E1421" s="34" t="s">
        <v>111</v>
      </c>
      <c r="F1421" s="34" t="s">
        <v>112</v>
      </c>
      <c r="G1421" s="34" t="s">
        <v>108</v>
      </c>
      <c r="H1421" s="34" t="s">
        <v>101</v>
      </c>
      <c r="I1421" s="34" t="s">
        <v>113</v>
      </c>
      <c r="J1421" s="34">
        <v>129</v>
      </c>
      <c r="K1421" s="34">
        <v>526.24</v>
      </c>
    </row>
    <row r="1422" spans="1:11" ht="27.6" x14ac:dyDescent="0.3">
      <c r="A1422" s="33" t="s">
        <v>103</v>
      </c>
      <c r="B1422" s="33">
        <v>2021</v>
      </c>
      <c r="C1422" s="33" t="s">
        <v>36</v>
      </c>
      <c r="D1422" s="33" t="s">
        <v>97</v>
      </c>
      <c r="E1422" s="33" t="s">
        <v>111</v>
      </c>
      <c r="F1422" s="33" t="s">
        <v>112</v>
      </c>
      <c r="G1422" s="33" t="s">
        <v>108</v>
      </c>
      <c r="H1422" s="33" t="s">
        <v>101</v>
      </c>
      <c r="I1422" s="33" t="s">
        <v>113</v>
      </c>
      <c r="J1422" s="33">
        <v>297</v>
      </c>
      <c r="K1422" s="33">
        <v>424.71</v>
      </c>
    </row>
    <row r="1423" spans="1:11" ht="27.6" x14ac:dyDescent="0.3">
      <c r="A1423" s="34" t="s">
        <v>105</v>
      </c>
      <c r="B1423" s="34">
        <v>2021</v>
      </c>
      <c r="C1423" s="34" t="s">
        <v>36</v>
      </c>
      <c r="D1423" s="34" t="s">
        <v>97</v>
      </c>
      <c r="E1423" s="34" t="s">
        <v>111</v>
      </c>
      <c r="F1423" s="34" t="s">
        <v>112</v>
      </c>
      <c r="G1423" s="34" t="s">
        <v>108</v>
      </c>
      <c r="H1423" s="34" t="s">
        <v>101</v>
      </c>
      <c r="I1423" s="34" t="s">
        <v>113</v>
      </c>
      <c r="J1423" s="34">
        <v>325</v>
      </c>
      <c r="K1423" s="34">
        <v>464.75</v>
      </c>
    </row>
    <row r="1424" spans="1:11" ht="27.6" x14ac:dyDescent="0.3">
      <c r="A1424" s="33" t="s">
        <v>96</v>
      </c>
      <c r="B1424" s="33">
        <v>2021</v>
      </c>
      <c r="C1424" s="33" t="s">
        <v>36</v>
      </c>
      <c r="D1424" s="33" t="s">
        <v>97</v>
      </c>
      <c r="E1424" s="33" t="s">
        <v>111</v>
      </c>
      <c r="F1424" s="33" t="s">
        <v>112</v>
      </c>
      <c r="G1424" s="33" t="s">
        <v>108</v>
      </c>
      <c r="H1424" s="33" t="s">
        <v>101</v>
      </c>
      <c r="I1424" s="33" t="s">
        <v>113</v>
      </c>
      <c r="J1424" s="33">
        <v>127</v>
      </c>
      <c r="K1424" s="33">
        <v>181.61</v>
      </c>
    </row>
    <row r="1425" spans="1:11" ht="27.6" x14ac:dyDescent="0.3">
      <c r="A1425" s="34" t="s">
        <v>103</v>
      </c>
      <c r="B1425" s="34">
        <v>2021</v>
      </c>
      <c r="C1425" s="34" t="s">
        <v>36</v>
      </c>
      <c r="D1425" s="34" t="s">
        <v>97</v>
      </c>
      <c r="E1425" s="34" t="s">
        <v>111</v>
      </c>
      <c r="F1425" s="34" t="s">
        <v>112</v>
      </c>
      <c r="G1425" s="34" t="s">
        <v>108</v>
      </c>
      <c r="H1425" s="34" t="s">
        <v>101</v>
      </c>
      <c r="I1425" s="34" t="s">
        <v>113</v>
      </c>
      <c r="J1425" s="34">
        <v>301</v>
      </c>
      <c r="K1425" s="34">
        <v>430.43</v>
      </c>
    </row>
    <row r="1426" spans="1:11" ht="27.6" x14ac:dyDescent="0.3">
      <c r="A1426" s="33" t="s">
        <v>96</v>
      </c>
      <c r="B1426" s="33">
        <v>2021</v>
      </c>
      <c r="C1426" s="33" t="s">
        <v>36</v>
      </c>
      <c r="D1426" s="33" t="s">
        <v>97</v>
      </c>
      <c r="E1426" s="33" t="s">
        <v>111</v>
      </c>
      <c r="F1426" s="33" t="s">
        <v>112</v>
      </c>
      <c r="G1426" s="33" t="s">
        <v>108</v>
      </c>
      <c r="H1426" s="33" t="s">
        <v>101</v>
      </c>
      <c r="I1426" s="33" t="s">
        <v>113</v>
      </c>
      <c r="J1426" s="33">
        <v>834</v>
      </c>
      <c r="K1426" s="33">
        <v>1192.6199999999999</v>
      </c>
    </row>
    <row r="1427" spans="1:11" ht="27.6" x14ac:dyDescent="0.3">
      <c r="A1427" s="34" t="s">
        <v>103</v>
      </c>
      <c r="B1427" s="34">
        <v>2021</v>
      </c>
      <c r="C1427" s="34" t="s">
        <v>36</v>
      </c>
      <c r="D1427" s="34" t="s">
        <v>97</v>
      </c>
      <c r="E1427" s="34" t="s">
        <v>111</v>
      </c>
      <c r="F1427" s="34" t="s">
        <v>112</v>
      </c>
      <c r="G1427" s="34" t="s">
        <v>108</v>
      </c>
      <c r="H1427" s="34" t="s">
        <v>101</v>
      </c>
      <c r="I1427" s="34" t="s">
        <v>113</v>
      </c>
      <c r="J1427" s="34">
        <v>868</v>
      </c>
      <c r="K1427" s="34">
        <v>1241.24</v>
      </c>
    </row>
    <row r="1428" spans="1:11" ht="27.6" x14ac:dyDescent="0.3">
      <c r="A1428" s="33" t="s">
        <v>103</v>
      </c>
      <c r="B1428" s="33">
        <v>2021</v>
      </c>
      <c r="C1428" s="33" t="s">
        <v>36</v>
      </c>
      <c r="D1428" s="33" t="s">
        <v>97</v>
      </c>
      <c r="E1428" s="33" t="s">
        <v>111</v>
      </c>
      <c r="F1428" s="33" t="s">
        <v>112</v>
      </c>
      <c r="G1428" s="33" t="s">
        <v>108</v>
      </c>
      <c r="H1428" s="33" t="s">
        <v>101</v>
      </c>
      <c r="I1428" s="33" t="s">
        <v>113</v>
      </c>
      <c r="J1428" s="33">
        <v>299</v>
      </c>
      <c r="K1428" s="33">
        <v>427.57</v>
      </c>
    </row>
    <row r="1429" spans="1:11" ht="27.6" x14ac:dyDescent="0.3">
      <c r="A1429" s="34" t="s">
        <v>107</v>
      </c>
      <c r="B1429" s="34">
        <v>2021</v>
      </c>
      <c r="C1429" s="34" t="s">
        <v>35</v>
      </c>
      <c r="D1429" s="34" t="s">
        <v>97</v>
      </c>
      <c r="E1429" s="34" t="s">
        <v>111</v>
      </c>
      <c r="F1429" s="34" t="s">
        <v>112</v>
      </c>
      <c r="G1429" s="34" t="s">
        <v>108</v>
      </c>
      <c r="H1429" s="34" t="s">
        <v>101</v>
      </c>
      <c r="I1429" s="34" t="s">
        <v>113</v>
      </c>
      <c r="J1429" s="34">
        <v>332</v>
      </c>
      <c r="K1429" s="34">
        <v>474.76</v>
      </c>
    </row>
    <row r="1430" spans="1:11" ht="27.6" x14ac:dyDescent="0.3">
      <c r="A1430" s="33" t="s">
        <v>96</v>
      </c>
      <c r="B1430" s="33">
        <v>2021</v>
      </c>
      <c r="C1430" s="33" t="s">
        <v>35</v>
      </c>
      <c r="D1430" s="33" t="s">
        <v>97</v>
      </c>
      <c r="E1430" s="33" t="s">
        <v>111</v>
      </c>
      <c r="F1430" s="33" t="s">
        <v>112</v>
      </c>
      <c r="G1430" s="33" t="s">
        <v>108</v>
      </c>
      <c r="H1430" s="33" t="s">
        <v>101</v>
      </c>
      <c r="I1430" s="33" t="s">
        <v>113</v>
      </c>
      <c r="J1430" s="33">
        <v>134</v>
      </c>
      <c r="K1430" s="33">
        <v>191.62</v>
      </c>
    </row>
    <row r="1431" spans="1:11" ht="27.6" x14ac:dyDescent="0.3">
      <c r="A1431" s="34" t="s">
        <v>106</v>
      </c>
      <c r="B1431" s="34">
        <v>2021</v>
      </c>
      <c r="C1431" s="34" t="s">
        <v>35</v>
      </c>
      <c r="D1431" s="34" t="s">
        <v>97</v>
      </c>
      <c r="E1431" s="34" t="s">
        <v>111</v>
      </c>
      <c r="F1431" s="34" t="s">
        <v>112</v>
      </c>
      <c r="G1431" s="34" t="s">
        <v>108</v>
      </c>
      <c r="H1431" s="34" t="s">
        <v>101</v>
      </c>
      <c r="I1431" s="34" t="s">
        <v>113</v>
      </c>
      <c r="J1431" s="34">
        <v>334</v>
      </c>
      <c r="K1431" s="34">
        <v>477.62</v>
      </c>
    </row>
    <row r="1432" spans="1:11" ht="27.6" x14ac:dyDescent="0.3">
      <c r="A1432" s="33" t="s">
        <v>96</v>
      </c>
      <c r="B1432" s="33">
        <v>2021</v>
      </c>
      <c r="C1432" s="33" t="s">
        <v>35</v>
      </c>
      <c r="D1432" s="33" t="s">
        <v>97</v>
      </c>
      <c r="E1432" s="33" t="s">
        <v>111</v>
      </c>
      <c r="F1432" s="33" t="s">
        <v>112</v>
      </c>
      <c r="G1432" s="33" t="s">
        <v>108</v>
      </c>
      <c r="H1432" s="33" t="s">
        <v>101</v>
      </c>
      <c r="I1432" s="33" t="s">
        <v>113</v>
      </c>
      <c r="J1432" s="33">
        <v>130</v>
      </c>
      <c r="K1432" s="33">
        <v>185.9</v>
      </c>
    </row>
    <row r="1433" spans="1:11" ht="27.6" x14ac:dyDescent="0.3">
      <c r="A1433" s="34" t="s">
        <v>103</v>
      </c>
      <c r="B1433" s="34">
        <v>2021</v>
      </c>
      <c r="C1433" s="34" t="s">
        <v>35</v>
      </c>
      <c r="D1433" s="34" t="s">
        <v>97</v>
      </c>
      <c r="E1433" s="34" t="s">
        <v>111</v>
      </c>
      <c r="F1433" s="34" t="s">
        <v>112</v>
      </c>
      <c r="G1433" s="34" t="s">
        <v>108</v>
      </c>
      <c r="H1433" s="34" t="s">
        <v>101</v>
      </c>
      <c r="I1433" s="34" t="s">
        <v>113</v>
      </c>
      <c r="J1433" s="34">
        <v>304</v>
      </c>
      <c r="K1433" s="34">
        <v>434.72</v>
      </c>
    </row>
    <row r="1434" spans="1:11" ht="27.6" x14ac:dyDescent="0.3">
      <c r="A1434" s="33" t="s">
        <v>105</v>
      </c>
      <c r="B1434" s="33">
        <v>2021</v>
      </c>
      <c r="C1434" s="33" t="s">
        <v>35</v>
      </c>
      <c r="D1434" s="33" t="s">
        <v>97</v>
      </c>
      <c r="E1434" s="33" t="s">
        <v>111</v>
      </c>
      <c r="F1434" s="33" t="s">
        <v>112</v>
      </c>
      <c r="G1434" s="33" t="s">
        <v>108</v>
      </c>
      <c r="H1434" s="33" t="s">
        <v>101</v>
      </c>
      <c r="I1434" s="33" t="s">
        <v>113</v>
      </c>
      <c r="J1434" s="33">
        <v>825</v>
      </c>
      <c r="K1434" s="33">
        <v>1179.75</v>
      </c>
    </row>
    <row r="1435" spans="1:11" ht="27.6" x14ac:dyDescent="0.3">
      <c r="A1435" s="34" t="s">
        <v>103</v>
      </c>
      <c r="B1435" s="34">
        <v>2021</v>
      </c>
      <c r="C1435" s="34" t="s">
        <v>35</v>
      </c>
      <c r="D1435" s="34" t="s">
        <v>97</v>
      </c>
      <c r="E1435" s="34" t="s">
        <v>111</v>
      </c>
      <c r="F1435" s="34" t="s">
        <v>112</v>
      </c>
      <c r="G1435" s="34" t="s">
        <v>108</v>
      </c>
      <c r="H1435" s="34" t="s">
        <v>101</v>
      </c>
      <c r="I1435" s="34" t="s">
        <v>113</v>
      </c>
      <c r="J1435" s="34">
        <v>858</v>
      </c>
      <c r="K1435" s="34">
        <v>1226.94</v>
      </c>
    </row>
    <row r="1436" spans="1:11" ht="27.6" x14ac:dyDescent="0.3">
      <c r="A1436" s="33" t="s">
        <v>96</v>
      </c>
      <c r="B1436" s="33">
        <v>2021</v>
      </c>
      <c r="C1436" s="33" t="s">
        <v>35</v>
      </c>
      <c r="D1436" s="33" t="s">
        <v>97</v>
      </c>
      <c r="E1436" s="33" t="s">
        <v>111</v>
      </c>
      <c r="F1436" s="33" t="s">
        <v>112</v>
      </c>
      <c r="G1436" s="33" t="s">
        <v>108</v>
      </c>
      <c r="H1436" s="33" t="s">
        <v>101</v>
      </c>
      <c r="I1436" s="33" t="s">
        <v>113</v>
      </c>
      <c r="J1436" s="33">
        <v>911</v>
      </c>
      <c r="K1436" s="33">
        <v>1302.73</v>
      </c>
    </row>
    <row r="1437" spans="1:11" ht="27.6" x14ac:dyDescent="0.3">
      <c r="A1437" s="34" t="s">
        <v>96</v>
      </c>
      <c r="B1437" s="34">
        <v>2021</v>
      </c>
      <c r="C1437" s="34" t="s">
        <v>35</v>
      </c>
      <c r="D1437" s="34" t="s">
        <v>97</v>
      </c>
      <c r="E1437" s="34" t="s">
        <v>111</v>
      </c>
      <c r="F1437" s="34" t="s">
        <v>112</v>
      </c>
      <c r="G1437" s="34" t="s">
        <v>108</v>
      </c>
      <c r="H1437" s="34" t="s">
        <v>101</v>
      </c>
      <c r="I1437" s="34" t="s">
        <v>113</v>
      </c>
      <c r="J1437" s="34">
        <v>864</v>
      </c>
      <c r="K1437" s="34">
        <v>526.24</v>
      </c>
    </row>
    <row r="1438" spans="1:11" ht="27.6" x14ac:dyDescent="0.3">
      <c r="A1438" s="33" t="s">
        <v>103</v>
      </c>
      <c r="B1438" s="33">
        <v>2021</v>
      </c>
      <c r="C1438" s="33" t="s">
        <v>35</v>
      </c>
      <c r="D1438" s="33" t="s">
        <v>97</v>
      </c>
      <c r="E1438" s="33" t="s">
        <v>111</v>
      </c>
      <c r="F1438" s="33" t="s">
        <v>112</v>
      </c>
      <c r="G1438" s="33" t="s">
        <v>108</v>
      </c>
      <c r="H1438" s="33" t="s">
        <v>101</v>
      </c>
      <c r="I1438" s="33" t="s">
        <v>113</v>
      </c>
      <c r="J1438" s="33">
        <v>135</v>
      </c>
      <c r="K1438" s="33">
        <v>526.24</v>
      </c>
    </row>
    <row r="1439" spans="1:11" ht="27.6" x14ac:dyDescent="0.3">
      <c r="A1439" s="34" t="s">
        <v>105</v>
      </c>
      <c r="B1439" s="34">
        <v>2021</v>
      </c>
      <c r="C1439" s="34" t="s">
        <v>35</v>
      </c>
      <c r="D1439" s="34" t="s">
        <v>97</v>
      </c>
      <c r="E1439" s="34" t="s">
        <v>111</v>
      </c>
      <c r="F1439" s="34" t="s">
        <v>112</v>
      </c>
      <c r="G1439" s="34" t="s">
        <v>108</v>
      </c>
      <c r="H1439" s="34" t="s">
        <v>101</v>
      </c>
      <c r="I1439" s="34" t="s">
        <v>113</v>
      </c>
      <c r="J1439" s="34">
        <v>303</v>
      </c>
      <c r="K1439" s="34">
        <v>433.29</v>
      </c>
    </row>
    <row r="1440" spans="1:11" ht="27.6" x14ac:dyDescent="0.3">
      <c r="A1440" s="33" t="s">
        <v>103</v>
      </c>
      <c r="B1440" s="33">
        <v>2021</v>
      </c>
      <c r="C1440" s="33" t="s">
        <v>35</v>
      </c>
      <c r="D1440" s="33" t="s">
        <v>97</v>
      </c>
      <c r="E1440" s="33" t="s">
        <v>111</v>
      </c>
      <c r="F1440" s="33" t="s">
        <v>112</v>
      </c>
      <c r="G1440" s="33" t="s">
        <v>108</v>
      </c>
      <c r="H1440" s="33" t="s">
        <v>101</v>
      </c>
      <c r="I1440" s="33" t="s">
        <v>113</v>
      </c>
      <c r="J1440" s="33">
        <v>331</v>
      </c>
      <c r="K1440" s="33">
        <v>473.33</v>
      </c>
    </row>
    <row r="1441" spans="1:11" ht="27.6" x14ac:dyDescent="0.3">
      <c r="A1441" s="34" t="s">
        <v>103</v>
      </c>
      <c r="B1441" s="34">
        <v>2021</v>
      </c>
      <c r="C1441" s="34" t="s">
        <v>35</v>
      </c>
      <c r="D1441" s="34" t="s">
        <v>97</v>
      </c>
      <c r="E1441" s="34" t="s">
        <v>111</v>
      </c>
      <c r="F1441" s="34" t="s">
        <v>112</v>
      </c>
      <c r="G1441" s="34" t="s">
        <v>108</v>
      </c>
      <c r="H1441" s="34" t="s">
        <v>101</v>
      </c>
      <c r="I1441" s="34" t="s">
        <v>113</v>
      </c>
      <c r="J1441" s="34">
        <v>133</v>
      </c>
      <c r="K1441" s="34">
        <v>190.19</v>
      </c>
    </row>
    <row r="1442" spans="1:11" ht="27.6" x14ac:dyDescent="0.3">
      <c r="A1442" s="33" t="s">
        <v>106</v>
      </c>
      <c r="B1442" s="33">
        <v>2021</v>
      </c>
      <c r="C1442" s="33" t="s">
        <v>35</v>
      </c>
      <c r="D1442" s="33" t="s">
        <v>97</v>
      </c>
      <c r="E1442" s="33" t="s">
        <v>111</v>
      </c>
      <c r="F1442" s="33" t="s">
        <v>112</v>
      </c>
      <c r="G1442" s="33" t="s">
        <v>108</v>
      </c>
      <c r="H1442" s="33" t="s">
        <v>101</v>
      </c>
      <c r="I1442" s="33" t="s">
        <v>113</v>
      </c>
      <c r="J1442" s="33">
        <v>307</v>
      </c>
      <c r="K1442" s="33">
        <v>439.01</v>
      </c>
    </row>
    <row r="1443" spans="1:11" ht="27.6" x14ac:dyDescent="0.3">
      <c r="A1443" s="34" t="s">
        <v>96</v>
      </c>
      <c r="B1443" s="34">
        <v>2021</v>
      </c>
      <c r="C1443" s="34" t="s">
        <v>35</v>
      </c>
      <c r="D1443" s="34" t="s">
        <v>97</v>
      </c>
      <c r="E1443" s="34" t="s">
        <v>111</v>
      </c>
      <c r="F1443" s="34" t="s">
        <v>112</v>
      </c>
      <c r="G1443" s="34" t="s">
        <v>108</v>
      </c>
      <c r="H1443" s="34" t="s">
        <v>101</v>
      </c>
      <c r="I1443" s="34" t="s">
        <v>113</v>
      </c>
      <c r="J1443" s="34">
        <v>867</v>
      </c>
      <c r="K1443" s="34">
        <v>1239.81</v>
      </c>
    </row>
    <row r="1444" spans="1:11" ht="27.6" x14ac:dyDescent="0.3">
      <c r="A1444" s="33" t="s">
        <v>107</v>
      </c>
      <c r="B1444" s="33">
        <v>2021</v>
      </c>
      <c r="C1444" s="33" t="s">
        <v>35</v>
      </c>
      <c r="D1444" s="33" t="s">
        <v>97</v>
      </c>
      <c r="E1444" s="33" t="s">
        <v>111</v>
      </c>
      <c r="F1444" s="33" t="s">
        <v>112</v>
      </c>
      <c r="G1444" s="33" t="s">
        <v>108</v>
      </c>
      <c r="H1444" s="33" t="s">
        <v>101</v>
      </c>
      <c r="I1444" s="33" t="s">
        <v>113</v>
      </c>
      <c r="J1444" s="33">
        <v>305</v>
      </c>
      <c r="K1444" s="33">
        <v>436.15</v>
      </c>
    </row>
    <row r="1445" spans="1:11" ht="27.6" x14ac:dyDescent="0.3">
      <c r="A1445" s="34" t="s">
        <v>107</v>
      </c>
      <c r="B1445" s="34">
        <v>2021</v>
      </c>
      <c r="C1445" s="34" t="s">
        <v>31</v>
      </c>
      <c r="D1445" s="34" t="s">
        <v>97</v>
      </c>
      <c r="E1445" s="34" t="s">
        <v>111</v>
      </c>
      <c r="F1445" s="34" t="s">
        <v>112</v>
      </c>
      <c r="G1445" s="34" t="s">
        <v>108</v>
      </c>
      <c r="H1445" s="34" t="s">
        <v>101</v>
      </c>
      <c r="I1445" s="34" t="s">
        <v>113</v>
      </c>
      <c r="J1445" s="34">
        <v>350</v>
      </c>
      <c r="K1445" s="34">
        <v>500.5</v>
      </c>
    </row>
    <row r="1446" spans="1:11" ht="27.6" x14ac:dyDescent="0.3">
      <c r="A1446" s="33" t="s">
        <v>103</v>
      </c>
      <c r="B1446" s="33">
        <v>2021</v>
      </c>
      <c r="C1446" s="33" t="s">
        <v>31</v>
      </c>
      <c r="D1446" s="33" t="s">
        <v>97</v>
      </c>
      <c r="E1446" s="33" t="s">
        <v>111</v>
      </c>
      <c r="F1446" s="33" t="s">
        <v>112</v>
      </c>
      <c r="G1446" s="33" t="s">
        <v>108</v>
      </c>
      <c r="H1446" s="33" t="s">
        <v>101</v>
      </c>
      <c r="I1446" s="33" t="s">
        <v>113</v>
      </c>
      <c r="J1446" s="33">
        <v>146</v>
      </c>
      <c r="K1446" s="33">
        <v>208.78</v>
      </c>
    </row>
    <row r="1447" spans="1:11" ht="27.6" x14ac:dyDescent="0.3">
      <c r="A1447" s="34" t="s">
        <v>105</v>
      </c>
      <c r="B1447" s="34">
        <v>2021</v>
      </c>
      <c r="C1447" s="34" t="s">
        <v>31</v>
      </c>
      <c r="D1447" s="34" t="s">
        <v>97</v>
      </c>
      <c r="E1447" s="34" t="s">
        <v>111</v>
      </c>
      <c r="F1447" s="34" t="s">
        <v>112</v>
      </c>
      <c r="G1447" s="34" t="s">
        <v>108</v>
      </c>
      <c r="H1447" s="34" t="s">
        <v>101</v>
      </c>
      <c r="I1447" s="34" t="s">
        <v>113</v>
      </c>
      <c r="J1447" s="34">
        <v>320</v>
      </c>
      <c r="K1447" s="34">
        <v>457.6</v>
      </c>
    </row>
    <row r="1448" spans="1:11" ht="27.6" x14ac:dyDescent="0.3">
      <c r="A1448" s="33" t="s">
        <v>96</v>
      </c>
      <c r="B1448" s="33">
        <v>2021</v>
      </c>
      <c r="C1448" s="33" t="s">
        <v>31</v>
      </c>
      <c r="D1448" s="33" t="s">
        <v>97</v>
      </c>
      <c r="E1448" s="33" t="s">
        <v>111</v>
      </c>
      <c r="F1448" s="33" t="s">
        <v>112</v>
      </c>
      <c r="G1448" s="33" t="s">
        <v>108</v>
      </c>
      <c r="H1448" s="33" t="s">
        <v>101</v>
      </c>
      <c r="I1448" s="33" t="s">
        <v>113</v>
      </c>
      <c r="J1448" s="33">
        <v>346</v>
      </c>
      <c r="K1448" s="33">
        <v>494.78</v>
      </c>
    </row>
    <row r="1449" spans="1:11" ht="27.6" x14ac:dyDescent="0.3">
      <c r="A1449" s="34" t="s">
        <v>96</v>
      </c>
      <c r="B1449" s="34">
        <v>2021</v>
      </c>
      <c r="C1449" s="34" t="s">
        <v>31</v>
      </c>
      <c r="D1449" s="34" t="s">
        <v>97</v>
      </c>
      <c r="E1449" s="34" t="s">
        <v>111</v>
      </c>
      <c r="F1449" s="34" t="s">
        <v>112</v>
      </c>
      <c r="G1449" s="34" t="s">
        <v>108</v>
      </c>
      <c r="H1449" s="34" t="s">
        <v>101</v>
      </c>
      <c r="I1449" s="34" t="s">
        <v>113</v>
      </c>
      <c r="J1449" s="34">
        <v>148</v>
      </c>
      <c r="K1449" s="34">
        <v>211.64</v>
      </c>
    </row>
    <row r="1450" spans="1:11" ht="27.6" x14ac:dyDescent="0.3">
      <c r="A1450" s="33" t="s">
        <v>103</v>
      </c>
      <c r="B1450" s="33">
        <v>2021</v>
      </c>
      <c r="C1450" s="33" t="s">
        <v>31</v>
      </c>
      <c r="D1450" s="33" t="s">
        <v>97</v>
      </c>
      <c r="E1450" s="33" t="s">
        <v>111</v>
      </c>
      <c r="F1450" s="33" t="s">
        <v>112</v>
      </c>
      <c r="G1450" s="33" t="s">
        <v>108</v>
      </c>
      <c r="H1450" s="33" t="s">
        <v>101</v>
      </c>
      <c r="I1450" s="33" t="s">
        <v>113</v>
      </c>
      <c r="J1450" s="33">
        <v>322</v>
      </c>
      <c r="K1450" s="33">
        <v>460.46</v>
      </c>
    </row>
    <row r="1451" spans="1:11" ht="27.6" x14ac:dyDescent="0.3">
      <c r="A1451" s="34" t="s">
        <v>103</v>
      </c>
      <c r="B1451" s="34">
        <v>2021</v>
      </c>
      <c r="C1451" s="34" t="s">
        <v>31</v>
      </c>
      <c r="D1451" s="34" t="s">
        <v>97</v>
      </c>
      <c r="E1451" s="34" t="s">
        <v>111</v>
      </c>
      <c r="F1451" s="34" t="s">
        <v>112</v>
      </c>
      <c r="G1451" s="34" t="s">
        <v>108</v>
      </c>
      <c r="H1451" s="34" t="s">
        <v>110</v>
      </c>
      <c r="I1451" s="34" t="s">
        <v>113</v>
      </c>
      <c r="J1451" s="34">
        <v>822</v>
      </c>
      <c r="K1451" s="34">
        <v>1175.46</v>
      </c>
    </row>
    <row r="1452" spans="1:11" ht="27.6" x14ac:dyDescent="0.3">
      <c r="A1452" s="33" t="s">
        <v>103</v>
      </c>
      <c r="B1452" s="33">
        <v>2021</v>
      </c>
      <c r="C1452" s="33" t="s">
        <v>31</v>
      </c>
      <c r="D1452" s="33" t="s">
        <v>97</v>
      </c>
      <c r="E1452" s="33" t="s">
        <v>111</v>
      </c>
      <c r="F1452" s="33" t="s">
        <v>112</v>
      </c>
      <c r="G1452" s="33" t="s">
        <v>108</v>
      </c>
      <c r="H1452" s="33" t="s">
        <v>110</v>
      </c>
      <c r="I1452" s="33" t="s">
        <v>113</v>
      </c>
      <c r="J1452" s="33">
        <v>855</v>
      </c>
      <c r="K1452" s="33">
        <v>1222.6500000000001</v>
      </c>
    </row>
    <row r="1453" spans="1:11" ht="27.6" x14ac:dyDescent="0.3">
      <c r="A1453" s="34" t="s">
        <v>106</v>
      </c>
      <c r="B1453" s="34">
        <v>2021</v>
      </c>
      <c r="C1453" s="34" t="s">
        <v>31</v>
      </c>
      <c r="D1453" s="34" t="s">
        <v>97</v>
      </c>
      <c r="E1453" s="34" t="s">
        <v>111</v>
      </c>
      <c r="F1453" s="34" t="s">
        <v>112</v>
      </c>
      <c r="G1453" s="34" t="s">
        <v>108</v>
      </c>
      <c r="H1453" s="34" t="s">
        <v>110</v>
      </c>
      <c r="I1453" s="34" t="s">
        <v>113</v>
      </c>
      <c r="J1453" s="34">
        <v>147</v>
      </c>
      <c r="K1453" s="34">
        <v>526.24</v>
      </c>
    </row>
    <row r="1454" spans="1:11" ht="27.6" x14ac:dyDescent="0.3">
      <c r="A1454" s="33" t="s">
        <v>103</v>
      </c>
      <c r="B1454" s="33">
        <v>2021</v>
      </c>
      <c r="C1454" s="33" t="s">
        <v>31</v>
      </c>
      <c r="D1454" s="33" t="s">
        <v>97</v>
      </c>
      <c r="E1454" s="33" t="s">
        <v>111</v>
      </c>
      <c r="F1454" s="33" t="s">
        <v>112</v>
      </c>
      <c r="G1454" s="33" t="s">
        <v>108</v>
      </c>
      <c r="H1454" s="33" t="s">
        <v>110</v>
      </c>
      <c r="I1454" s="33" t="s">
        <v>113</v>
      </c>
      <c r="J1454" s="33">
        <v>321</v>
      </c>
      <c r="K1454" s="33">
        <v>459.03</v>
      </c>
    </row>
    <row r="1455" spans="1:11" ht="27.6" x14ac:dyDescent="0.3">
      <c r="A1455" s="34" t="s">
        <v>103</v>
      </c>
      <c r="B1455" s="34">
        <v>2021</v>
      </c>
      <c r="C1455" s="34" t="s">
        <v>31</v>
      </c>
      <c r="D1455" s="34" t="s">
        <v>97</v>
      </c>
      <c r="E1455" s="34" t="s">
        <v>111</v>
      </c>
      <c r="F1455" s="34" t="s">
        <v>112</v>
      </c>
      <c r="G1455" s="34" t="s">
        <v>108</v>
      </c>
      <c r="H1455" s="34" t="s">
        <v>110</v>
      </c>
      <c r="I1455" s="34" t="s">
        <v>113</v>
      </c>
      <c r="J1455" s="34">
        <v>349</v>
      </c>
      <c r="K1455" s="34">
        <v>499.07</v>
      </c>
    </row>
    <row r="1456" spans="1:11" ht="27.6" x14ac:dyDescent="0.3">
      <c r="A1456" s="33" t="s">
        <v>103</v>
      </c>
      <c r="B1456" s="33">
        <v>2021</v>
      </c>
      <c r="C1456" s="33" t="s">
        <v>31</v>
      </c>
      <c r="D1456" s="33" t="s">
        <v>97</v>
      </c>
      <c r="E1456" s="33" t="s">
        <v>111</v>
      </c>
      <c r="F1456" s="33" t="s">
        <v>112</v>
      </c>
      <c r="G1456" s="33" t="s">
        <v>108</v>
      </c>
      <c r="H1456" s="33" t="s">
        <v>110</v>
      </c>
      <c r="I1456" s="33" t="s">
        <v>113</v>
      </c>
      <c r="J1456" s="33">
        <v>151</v>
      </c>
      <c r="K1456" s="33">
        <v>215.93</v>
      </c>
    </row>
    <row r="1457" spans="1:11" ht="27.6" x14ac:dyDescent="0.3">
      <c r="A1457" s="34" t="s">
        <v>96</v>
      </c>
      <c r="B1457" s="34">
        <v>2021</v>
      </c>
      <c r="C1457" s="34" t="s">
        <v>31</v>
      </c>
      <c r="D1457" s="34" t="s">
        <v>97</v>
      </c>
      <c r="E1457" s="34" t="s">
        <v>111</v>
      </c>
      <c r="F1457" s="34" t="s">
        <v>112</v>
      </c>
      <c r="G1457" s="34" t="s">
        <v>108</v>
      </c>
      <c r="H1457" s="34" t="s">
        <v>110</v>
      </c>
      <c r="I1457" s="34" t="s">
        <v>113</v>
      </c>
      <c r="J1457" s="34">
        <v>319</v>
      </c>
      <c r="K1457" s="34">
        <v>456.17</v>
      </c>
    </row>
    <row r="1458" spans="1:11" ht="27.6" x14ac:dyDescent="0.3">
      <c r="A1458" s="33" t="s">
        <v>105</v>
      </c>
      <c r="B1458" s="33">
        <v>2021</v>
      </c>
      <c r="C1458" s="33" t="s">
        <v>31</v>
      </c>
      <c r="D1458" s="33" t="s">
        <v>97</v>
      </c>
      <c r="E1458" s="33" t="s">
        <v>111</v>
      </c>
      <c r="F1458" s="33" t="s">
        <v>112</v>
      </c>
      <c r="G1458" s="33" t="s">
        <v>108</v>
      </c>
      <c r="H1458" s="33" t="s">
        <v>110</v>
      </c>
      <c r="I1458" s="33" t="s">
        <v>113</v>
      </c>
      <c r="J1458" s="33">
        <v>831</v>
      </c>
      <c r="K1458" s="33">
        <v>1188.33</v>
      </c>
    </row>
    <row r="1459" spans="1:11" ht="27.6" x14ac:dyDescent="0.3">
      <c r="A1459" s="34" t="s">
        <v>103</v>
      </c>
      <c r="B1459" s="34">
        <v>2021</v>
      </c>
      <c r="C1459" s="34" t="s">
        <v>31</v>
      </c>
      <c r="D1459" s="34" t="s">
        <v>97</v>
      </c>
      <c r="E1459" s="34" t="s">
        <v>111</v>
      </c>
      <c r="F1459" s="34" t="s">
        <v>112</v>
      </c>
      <c r="G1459" s="34" t="s">
        <v>108</v>
      </c>
      <c r="H1459" s="34" t="s">
        <v>110</v>
      </c>
      <c r="I1459" s="34" t="s">
        <v>113</v>
      </c>
      <c r="J1459" s="34">
        <v>864</v>
      </c>
      <c r="K1459" s="34">
        <v>1235.52</v>
      </c>
    </row>
    <row r="1460" spans="1:11" ht="27.6" x14ac:dyDescent="0.3">
      <c r="A1460" s="33" t="s">
        <v>107</v>
      </c>
      <c r="B1460" s="33">
        <v>2021</v>
      </c>
      <c r="C1460" s="33" t="s">
        <v>31</v>
      </c>
      <c r="D1460" s="33" t="s">
        <v>97</v>
      </c>
      <c r="E1460" s="33" t="s">
        <v>111</v>
      </c>
      <c r="F1460" s="33" t="s">
        <v>112</v>
      </c>
      <c r="G1460" s="33" t="s">
        <v>108</v>
      </c>
      <c r="H1460" s="33" t="s">
        <v>110</v>
      </c>
      <c r="I1460" s="33" t="s">
        <v>113</v>
      </c>
      <c r="J1460" s="33">
        <v>323</v>
      </c>
      <c r="K1460" s="33">
        <v>461.89</v>
      </c>
    </row>
    <row r="1461" spans="1:11" ht="27.6" x14ac:dyDescent="0.3">
      <c r="A1461" s="34" t="s">
        <v>103</v>
      </c>
      <c r="B1461" s="34">
        <v>2021</v>
      </c>
      <c r="C1461" s="34" t="s">
        <v>34</v>
      </c>
      <c r="D1461" s="34" t="s">
        <v>97</v>
      </c>
      <c r="E1461" s="34" t="s">
        <v>111</v>
      </c>
      <c r="F1461" s="34" t="s">
        <v>112</v>
      </c>
      <c r="G1461" s="34" t="s">
        <v>108</v>
      </c>
      <c r="H1461" s="34" t="s">
        <v>110</v>
      </c>
      <c r="I1461" s="34" t="s">
        <v>113</v>
      </c>
      <c r="J1461" s="34">
        <v>338</v>
      </c>
      <c r="K1461" s="34">
        <v>483.34</v>
      </c>
    </row>
    <row r="1462" spans="1:11" ht="27.6" x14ac:dyDescent="0.3">
      <c r="A1462" s="33" t="s">
        <v>96</v>
      </c>
      <c r="B1462" s="33">
        <v>2021</v>
      </c>
      <c r="C1462" s="33" t="s">
        <v>34</v>
      </c>
      <c r="D1462" s="33" t="s">
        <v>97</v>
      </c>
      <c r="E1462" s="33" t="s">
        <v>111</v>
      </c>
      <c r="F1462" s="33" t="s">
        <v>112</v>
      </c>
      <c r="G1462" s="33" t="s">
        <v>108</v>
      </c>
      <c r="H1462" s="33" t="s">
        <v>110</v>
      </c>
      <c r="I1462" s="33" t="s">
        <v>113</v>
      </c>
      <c r="J1462" s="33">
        <v>140</v>
      </c>
      <c r="K1462" s="33">
        <v>200.2</v>
      </c>
    </row>
    <row r="1463" spans="1:11" ht="27.6" x14ac:dyDescent="0.3">
      <c r="A1463" s="34" t="s">
        <v>96</v>
      </c>
      <c r="B1463" s="34">
        <v>2021</v>
      </c>
      <c r="C1463" s="34" t="s">
        <v>34</v>
      </c>
      <c r="D1463" s="34" t="s">
        <v>97</v>
      </c>
      <c r="E1463" s="34" t="s">
        <v>111</v>
      </c>
      <c r="F1463" s="34" t="s">
        <v>112</v>
      </c>
      <c r="G1463" s="34" t="s">
        <v>108</v>
      </c>
      <c r="H1463" s="34" t="s">
        <v>110</v>
      </c>
      <c r="I1463" s="34" t="s">
        <v>113</v>
      </c>
      <c r="J1463" s="34">
        <v>308</v>
      </c>
      <c r="K1463" s="34">
        <v>440.44</v>
      </c>
    </row>
    <row r="1464" spans="1:11" ht="27.6" x14ac:dyDescent="0.3">
      <c r="A1464" s="33" t="s">
        <v>96</v>
      </c>
      <c r="B1464" s="33">
        <v>2021</v>
      </c>
      <c r="C1464" s="33" t="s">
        <v>34</v>
      </c>
      <c r="D1464" s="33" t="s">
        <v>97</v>
      </c>
      <c r="E1464" s="33" t="s">
        <v>111</v>
      </c>
      <c r="F1464" s="33" t="s">
        <v>112</v>
      </c>
      <c r="G1464" s="33" t="s">
        <v>108</v>
      </c>
      <c r="H1464" s="33" t="s">
        <v>110</v>
      </c>
      <c r="I1464" s="33" t="s">
        <v>113</v>
      </c>
      <c r="J1464" s="33">
        <v>136</v>
      </c>
      <c r="K1464" s="33">
        <v>194.48</v>
      </c>
    </row>
    <row r="1465" spans="1:11" ht="27.6" x14ac:dyDescent="0.3">
      <c r="A1465" s="34" t="s">
        <v>105</v>
      </c>
      <c r="B1465" s="34">
        <v>2021</v>
      </c>
      <c r="C1465" s="34" t="s">
        <v>34</v>
      </c>
      <c r="D1465" s="34" t="s">
        <v>97</v>
      </c>
      <c r="E1465" s="34" t="s">
        <v>111</v>
      </c>
      <c r="F1465" s="34" t="s">
        <v>112</v>
      </c>
      <c r="G1465" s="34" t="s">
        <v>108</v>
      </c>
      <c r="H1465" s="34" t="s">
        <v>110</v>
      </c>
      <c r="I1465" s="34" t="s">
        <v>113</v>
      </c>
      <c r="J1465" s="34">
        <v>310</v>
      </c>
      <c r="K1465" s="34">
        <v>443.3</v>
      </c>
    </row>
    <row r="1466" spans="1:11" ht="27.6" x14ac:dyDescent="0.3">
      <c r="A1466" s="33" t="s">
        <v>105</v>
      </c>
      <c r="B1466" s="33">
        <v>2021</v>
      </c>
      <c r="C1466" s="33" t="s">
        <v>34</v>
      </c>
      <c r="D1466" s="33" t="s">
        <v>97</v>
      </c>
      <c r="E1466" s="33" t="s">
        <v>111</v>
      </c>
      <c r="F1466" s="33" t="s">
        <v>112</v>
      </c>
      <c r="G1466" s="33" t="s">
        <v>108</v>
      </c>
      <c r="H1466" s="33" t="s">
        <v>110</v>
      </c>
      <c r="I1466" s="33" t="s">
        <v>113</v>
      </c>
      <c r="J1466" s="33">
        <v>824</v>
      </c>
      <c r="K1466" s="33">
        <v>1178.32</v>
      </c>
    </row>
    <row r="1467" spans="1:11" ht="27.6" x14ac:dyDescent="0.3">
      <c r="A1467" s="34" t="s">
        <v>96</v>
      </c>
      <c r="B1467" s="34">
        <v>2021</v>
      </c>
      <c r="C1467" s="34" t="s">
        <v>34</v>
      </c>
      <c r="D1467" s="34" t="s">
        <v>97</v>
      </c>
      <c r="E1467" s="34" t="s">
        <v>111</v>
      </c>
      <c r="F1467" s="34" t="s">
        <v>112</v>
      </c>
      <c r="G1467" s="34" t="s">
        <v>108</v>
      </c>
      <c r="H1467" s="34" t="s">
        <v>110</v>
      </c>
      <c r="I1467" s="34" t="s">
        <v>113</v>
      </c>
      <c r="J1467" s="34">
        <v>857</v>
      </c>
      <c r="K1467" s="34">
        <v>1225.51</v>
      </c>
    </row>
    <row r="1468" spans="1:11" ht="27.6" x14ac:dyDescent="0.3">
      <c r="A1468" s="33" t="s">
        <v>103</v>
      </c>
      <c r="B1468" s="33">
        <v>2021</v>
      </c>
      <c r="C1468" s="33" t="s">
        <v>34</v>
      </c>
      <c r="D1468" s="33" t="s">
        <v>97</v>
      </c>
      <c r="E1468" s="33" t="s">
        <v>111</v>
      </c>
      <c r="F1468" s="33" t="s">
        <v>112</v>
      </c>
      <c r="G1468" s="33" t="s">
        <v>108</v>
      </c>
      <c r="H1468" s="33" t="s">
        <v>110</v>
      </c>
      <c r="I1468" s="33" t="s">
        <v>113</v>
      </c>
      <c r="J1468" s="33">
        <v>910</v>
      </c>
      <c r="K1468" s="33">
        <v>1301.3</v>
      </c>
    </row>
    <row r="1469" spans="1:11" ht="27.6" x14ac:dyDescent="0.3">
      <c r="A1469" s="34" t="s">
        <v>103</v>
      </c>
      <c r="B1469" s="34">
        <v>2021</v>
      </c>
      <c r="C1469" s="34" t="s">
        <v>34</v>
      </c>
      <c r="D1469" s="34" t="s">
        <v>97</v>
      </c>
      <c r="E1469" s="34" t="s">
        <v>111</v>
      </c>
      <c r="F1469" s="34" t="s">
        <v>112</v>
      </c>
      <c r="G1469" s="34" t="s">
        <v>108</v>
      </c>
      <c r="H1469" s="34" t="s">
        <v>110</v>
      </c>
      <c r="I1469" s="34" t="s">
        <v>113</v>
      </c>
      <c r="J1469" s="34">
        <v>863</v>
      </c>
      <c r="K1469" s="34">
        <v>526.24</v>
      </c>
    </row>
    <row r="1470" spans="1:11" ht="27.6" x14ac:dyDescent="0.3">
      <c r="A1470" s="33" t="s">
        <v>105</v>
      </c>
      <c r="B1470" s="33">
        <v>2021</v>
      </c>
      <c r="C1470" s="33" t="s">
        <v>34</v>
      </c>
      <c r="D1470" s="33" t="s">
        <v>97</v>
      </c>
      <c r="E1470" s="33" t="s">
        <v>111</v>
      </c>
      <c r="F1470" s="33" t="s">
        <v>112</v>
      </c>
      <c r="G1470" s="33" t="s">
        <v>108</v>
      </c>
      <c r="H1470" s="33" t="s">
        <v>110</v>
      </c>
      <c r="I1470" s="33" t="s">
        <v>113</v>
      </c>
      <c r="J1470" s="33">
        <v>309</v>
      </c>
      <c r="K1470" s="33">
        <v>441.87</v>
      </c>
    </row>
    <row r="1471" spans="1:11" ht="27.6" x14ac:dyDescent="0.3">
      <c r="A1471" s="34" t="s">
        <v>105</v>
      </c>
      <c r="B1471" s="34">
        <v>2021</v>
      </c>
      <c r="C1471" s="34" t="s">
        <v>34</v>
      </c>
      <c r="D1471" s="34" t="s">
        <v>97</v>
      </c>
      <c r="E1471" s="34" t="s">
        <v>111</v>
      </c>
      <c r="F1471" s="34" t="s">
        <v>112</v>
      </c>
      <c r="G1471" s="34" t="s">
        <v>108</v>
      </c>
      <c r="H1471" s="34" t="s">
        <v>110</v>
      </c>
      <c r="I1471" s="34" t="s">
        <v>113</v>
      </c>
      <c r="J1471" s="34">
        <v>337</v>
      </c>
      <c r="K1471" s="34">
        <v>481.91</v>
      </c>
    </row>
    <row r="1472" spans="1:11" ht="27.6" x14ac:dyDescent="0.3">
      <c r="A1472" s="33" t="s">
        <v>106</v>
      </c>
      <c r="B1472" s="33">
        <v>2021</v>
      </c>
      <c r="C1472" s="33" t="s">
        <v>34</v>
      </c>
      <c r="D1472" s="33" t="s">
        <v>97</v>
      </c>
      <c r="E1472" s="33" t="s">
        <v>111</v>
      </c>
      <c r="F1472" s="33" t="s">
        <v>112</v>
      </c>
      <c r="G1472" s="33" t="s">
        <v>108</v>
      </c>
      <c r="H1472" s="33" t="s">
        <v>110</v>
      </c>
      <c r="I1472" s="33" t="s">
        <v>113</v>
      </c>
      <c r="J1472" s="33">
        <v>139</v>
      </c>
      <c r="K1472" s="33">
        <v>198.77</v>
      </c>
    </row>
    <row r="1473" spans="1:11" ht="27.6" x14ac:dyDescent="0.3">
      <c r="A1473" s="34" t="s">
        <v>96</v>
      </c>
      <c r="B1473" s="34">
        <v>2021</v>
      </c>
      <c r="C1473" s="34" t="s">
        <v>34</v>
      </c>
      <c r="D1473" s="34" t="s">
        <v>97</v>
      </c>
      <c r="E1473" s="34" t="s">
        <v>111</v>
      </c>
      <c r="F1473" s="34" t="s">
        <v>112</v>
      </c>
      <c r="G1473" s="34" t="s">
        <v>108</v>
      </c>
      <c r="H1473" s="34" t="s">
        <v>110</v>
      </c>
      <c r="I1473" s="34" t="s">
        <v>113</v>
      </c>
      <c r="J1473" s="34">
        <v>833</v>
      </c>
      <c r="K1473" s="34">
        <v>1191.19</v>
      </c>
    </row>
    <row r="1474" spans="1:11" ht="27.6" x14ac:dyDescent="0.3">
      <c r="A1474" s="33" t="s">
        <v>103</v>
      </c>
      <c r="B1474" s="33">
        <v>2021</v>
      </c>
      <c r="C1474" s="33" t="s">
        <v>34</v>
      </c>
      <c r="D1474" s="33" t="s">
        <v>97</v>
      </c>
      <c r="E1474" s="33" t="s">
        <v>111</v>
      </c>
      <c r="F1474" s="33" t="s">
        <v>112</v>
      </c>
      <c r="G1474" s="33" t="s">
        <v>108</v>
      </c>
      <c r="H1474" s="33" t="s">
        <v>110</v>
      </c>
      <c r="I1474" s="33" t="s">
        <v>113</v>
      </c>
      <c r="J1474" s="33">
        <v>866</v>
      </c>
      <c r="K1474" s="33">
        <v>1238.3800000000001</v>
      </c>
    </row>
    <row r="1475" spans="1:11" ht="27.6" x14ac:dyDescent="0.3">
      <c r="A1475" s="34" t="s">
        <v>103</v>
      </c>
      <c r="B1475" s="34">
        <v>2021</v>
      </c>
      <c r="C1475" s="34" t="s">
        <v>34</v>
      </c>
      <c r="D1475" s="34" t="s">
        <v>97</v>
      </c>
      <c r="E1475" s="34" t="s">
        <v>111</v>
      </c>
      <c r="F1475" s="34" t="s">
        <v>112</v>
      </c>
      <c r="G1475" s="34" t="s">
        <v>108</v>
      </c>
      <c r="H1475" s="34" t="s">
        <v>110</v>
      </c>
      <c r="I1475" s="34" t="s">
        <v>113</v>
      </c>
      <c r="J1475" s="34">
        <v>311</v>
      </c>
      <c r="K1475" s="34">
        <v>444.73</v>
      </c>
    </row>
    <row r="1476" spans="1:11" ht="27.6" x14ac:dyDescent="0.3">
      <c r="A1476" s="33" t="s">
        <v>103</v>
      </c>
      <c r="B1476" s="33">
        <v>2021</v>
      </c>
      <c r="C1476" s="33" t="s">
        <v>40</v>
      </c>
      <c r="D1476" s="33" t="s">
        <v>109</v>
      </c>
      <c r="E1476" s="33" t="s">
        <v>111</v>
      </c>
      <c r="F1476" s="33" t="s">
        <v>112</v>
      </c>
      <c r="G1476" s="33" t="s">
        <v>108</v>
      </c>
      <c r="H1476" s="33" t="s">
        <v>110</v>
      </c>
      <c r="I1476" s="33" t="s">
        <v>113</v>
      </c>
      <c r="J1476" s="33">
        <v>350</v>
      </c>
      <c r="K1476" s="33">
        <v>500.5</v>
      </c>
    </row>
    <row r="1477" spans="1:11" ht="27.6" x14ac:dyDescent="0.3">
      <c r="A1477" s="34" t="s">
        <v>96</v>
      </c>
      <c r="B1477" s="34">
        <v>2021</v>
      </c>
      <c r="C1477" s="34" t="s">
        <v>40</v>
      </c>
      <c r="D1477" s="34" t="s">
        <v>109</v>
      </c>
      <c r="E1477" s="34" t="s">
        <v>111</v>
      </c>
      <c r="F1477" s="34" t="s">
        <v>112</v>
      </c>
      <c r="G1477" s="34" t="s">
        <v>108</v>
      </c>
      <c r="H1477" s="34" t="s">
        <v>110</v>
      </c>
      <c r="I1477" s="34" t="s">
        <v>113</v>
      </c>
      <c r="J1477" s="34">
        <v>304</v>
      </c>
      <c r="K1477" s="34">
        <v>434.72</v>
      </c>
    </row>
    <row r="1478" spans="1:11" ht="27.6" x14ac:dyDescent="0.3">
      <c r="A1478" s="33" t="s">
        <v>96</v>
      </c>
      <c r="B1478" s="33">
        <v>2021</v>
      </c>
      <c r="C1478" s="33" t="s">
        <v>40</v>
      </c>
      <c r="D1478" s="33" t="s">
        <v>109</v>
      </c>
      <c r="E1478" s="33" t="s">
        <v>111</v>
      </c>
      <c r="F1478" s="33" t="s">
        <v>112</v>
      </c>
      <c r="G1478" s="33" t="s">
        <v>108</v>
      </c>
      <c r="H1478" s="33" t="s">
        <v>110</v>
      </c>
      <c r="I1478" s="33" t="s">
        <v>113</v>
      </c>
      <c r="J1478" s="33">
        <v>352</v>
      </c>
      <c r="K1478" s="33">
        <v>503.36</v>
      </c>
    </row>
    <row r="1479" spans="1:11" ht="27.6" x14ac:dyDescent="0.3">
      <c r="A1479" s="34" t="s">
        <v>96</v>
      </c>
      <c r="B1479" s="34">
        <v>2021</v>
      </c>
      <c r="C1479" s="34" t="s">
        <v>40</v>
      </c>
      <c r="D1479" s="34" t="s">
        <v>109</v>
      </c>
      <c r="E1479" s="34" t="s">
        <v>111</v>
      </c>
      <c r="F1479" s="34" t="s">
        <v>112</v>
      </c>
      <c r="G1479" s="34" t="s">
        <v>108</v>
      </c>
      <c r="H1479" s="34" t="s">
        <v>110</v>
      </c>
      <c r="I1479" s="34" t="s">
        <v>113</v>
      </c>
      <c r="J1479" s="34">
        <v>829</v>
      </c>
      <c r="K1479" s="34">
        <v>1185.47</v>
      </c>
    </row>
    <row r="1480" spans="1:11" ht="27.6" x14ac:dyDescent="0.3">
      <c r="A1480" s="33" t="s">
        <v>103</v>
      </c>
      <c r="B1480" s="33">
        <v>2021</v>
      </c>
      <c r="C1480" s="33" t="s">
        <v>40</v>
      </c>
      <c r="D1480" s="33" t="s">
        <v>109</v>
      </c>
      <c r="E1480" s="33" t="s">
        <v>111</v>
      </c>
      <c r="F1480" s="33" t="s">
        <v>112</v>
      </c>
      <c r="G1480" s="33" t="s">
        <v>108</v>
      </c>
      <c r="H1480" s="33" t="s">
        <v>110</v>
      </c>
      <c r="I1480" s="33" t="s">
        <v>113</v>
      </c>
      <c r="J1480" s="33">
        <v>862</v>
      </c>
      <c r="K1480" s="33">
        <v>1232.6600000000001</v>
      </c>
    </row>
    <row r="1481" spans="1:11" ht="27.6" x14ac:dyDescent="0.3">
      <c r="A1481" s="34" t="s">
        <v>96</v>
      </c>
      <c r="B1481" s="34">
        <v>2021</v>
      </c>
      <c r="C1481" s="34" t="s">
        <v>40</v>
      </c>
      <c r="D1481" s="34" t="s">
        <v>109</v>
      </c>
      <c r="E1481" s="34" t="s">
        <v>111</v>
      </c>
      <c r="F1481" s="34" t="s">
        <v>112</v>
      </c>
      <c r="G1481" s="34" t="s">
        <v>108</v>
      </c>
      <c r="H1481" s="34" t="s">
        <v>110</v>
      </c>
      <c r="I1481" s="34" t="s">
        <v>113</v>
      </c>
      <c r="J1481" s="34">
        <v>918</v>
      </c>
      <c r="K1481" s="34">
        <v>1312.74</v>
      </c>
    </row>
    <row r="1482" spans="1:11" ht="27.6" x14ac:dyDescent="0.3">
      <c r="A1482" s="33" t="s">
        <v>96</v>
      </c>
      <c r="B1482" s="33">
        <v>2021</v>
      </c>
      <c r="C1482" s="33" t="s">
        <v>40</v>
      </c>
      <c r="D1482" s="33" t="s">
        <v>109</v>
      </c>
      <c r="E1482" s="33" t="s">
        <v>111</v>
      </c>
      <c r="F1482" s="33" t="s">
        <v>112</v>
      </c>
      <c r="G1482" s="33" t="s">
        <v>108</v>
      </c>
      <c r="H1482" s="33" t="s">
        <v>110</v>
      </c>
      <c r="I1482" s="33" t="s">
        <v>113</v>
      </c>
      <c r="J1482" s="33">
        <v>919</v>
      </c>
      <c r="K1482" s="33">
        <v>1314.17</v>
      </c>
    </row>
    <row r="1483" spans="1:11" ht="27.6" x14ac:dyDescent="0.3">
      <c r="A1483" s="34" t="s">
        <v>103</v>
      </c>
      <c r="B1483" s="34">
        <v>2021</v>
      </c>
      <c r="C1483" s="34" t="s">
        <v>40</v>
      </c>
      <c r="D1483" s="34" t="s">
        <v>109</v>
      </c>
      <c r="E1483" s="34" t="s">
        <v>111</v>
      </c>
      <c r="F1483" s="34" t="s">
        <v>112</v>
      </c>
      <c r="G1483" s="34" t="s">
        <v>108</v>
      </c>
      <c r="H1483" s="34" t="s">
        <v>110</v>
      </c>
      <c r="I1483" s="34" t="s">
        <v>113</v>
      </c>
      <c r="J1483" s="34">
        <v>920</v>
      </c>
      <c r="K1483" s="34">
        <v>1315.6</v>
      </c>
    </row>
    <row r="1484" spans="1:11" ht="27.6" x14ac:dyDescent="0.3">
      <c r="A1484" s="33" t="s">
        <v>103</v>
      </c>
      <c r="B1484" s="33">
        <v>2021</v>
      </c>
      <c r="C1484" s="33" t="s">
        <v>40</v>
      </c>
      <c r="D1484" s="33" t="s">
        <v>109</v>
      </c>
      <c r="E1484" s="33" t="s">
        <v>111</v>
      </c>
      <c r="F1484" s="33" t="s">
        <v>112</v>
      </c>
      <c r="G1484" s="33" t="s">
        <v>108</v>
      </c>
      <c r="H1484" s="33" t="s">
        <v>110</v>
      </c>
      <c r="I1484" s="33" t="s">
        <v>113</v>
      </c>
      <c r="J1484" s="33">
        <v>869</v>
      </c>
      <c r="K1484" s="33">
        <v>526.24</v>
      </c>
    </row>
    <row r="1485" spans="1:11" ht="27.6" x14ac:dyDescent="0.3">
      <c r="A1485" s="34" t="s">
        <v>103</v>
      </c>
      <c r="B1485" s="34">
        <v>2021</v>
      </c>
      <c r="C1485" s="34" t="s">
        <v>40</v>
      </c>
      <c r="D1485" s="34" t="s">
        <v>109</v>
      </c>
      <c r="E1485" s="34" t="s">
        <v>111</v>
      </c>
      <c r="F1485" s="34" t="s">
        <v>112</v>
      </c>
      <c r="G1485" s="34" t="s">
        <v>108</v>
      </c>
      <c r="H1485" s="34" t="s">
        <v>110</v>
      </c>
      <c r="I1485" s="34" t="s">
        <v>113</v>
      </c>
      <c r="J1485" s="34">
        <v>351</v>
      </c>
      <c r="K1485" s="34">
        <v>501.93</v>
      </c>
    </row>
    <row r="1486" spans="1:11" ht="27.6" x14ac:dyDescent="0.3">
      <c r="A1486" s="33" t="s">
        <v>96</v>
      </c>
      <c r="B1486" s="33">
        <v>2021</v>
      </c>
      <c r="C1486" s="33" t="s">
        <v>40</v>
      </c>
      <c r="D1486" s="33" t="s">
        <v>109</v>
      </c>
      <c r="E1486" s="33" t="s">
        <v>111</v>
      </c>
      <c r="F1486" s="33" t="s">
        <v>112</v>
      </c>
      <c r="G1486" s="33" t="s">
        <v>108</v>
      </c>
      <c r="H1486" s="33" t="s">
        <v>110</v>
      </c>
      <c r="I1486" s="33" t="s">
        <v>113</v>
      </c>
      <c r="J1486" s="33">
        <v>261</v>
      </c>
      <c r="K1486" s="33">
        <v>373.23</v>
      </c>
    </row>
    <row r="1487" spans="1:11" ht="27.6" x14ac:dyDescent="0.3">
      <c r="A1487" s="34" t="s">
        <v>96</v>
      </c>
      <c r="B1487" s="34">
        <v>2021</v>
      </c>
      <c r="C1487" s="34" t="s">
        <v>40</v>
      </c>
      <c r="D1487" s="34" t="s">
        <v>109</v>
      </c>
      <c r="E1487" s="34" t="s">
        <v>111</v>
      </c>
      <c r="F1487" s="34" t="s">
        <v>112</v>
      </c>
      <c r="G1487" s="34" t="s">
        <v>108</v>
      </c>
      <c r="H1487" s="34" t="s">
        <v>110</v>
      </c>
      <c r="I1487" s="34" t="s">
        <v>113</v>
      </c>
      <c r="J1487" s="34">
        <v>255</v>
      </c>
      <c r="K1487" s="34">
        <v>364.65</v>
      </c>
    </row>
    <row r="1488" spans="1:11" ht="27.6" x14ac:dyDescent="0.3">
      <c r="A1488" s="33" t="s">
        <v>96</v>
      </c>
      <c r="B1488" s="33">
        <v>2021</v>
      </c>
      <c r="C1488" s="33" t="s">
        <v>40</v>
      </c>
      <c r="D1488" s="33" t="s">
        <v>109</v>
      </c>
      <c r="E1488" s="33" t="s">
        <v>111</v>
      </c>
      <c r="F1488" s="33" t="s">
        <v>112</v>
      </c>
      <c r="G1488" s="33" t="s">
        <v>108</v>
      </c>
      <c r="H1488" s="33" t="s">
        <v>110</v>
      </c>
      <c r="I1488" s="33" t="s">
        <v>113</v>
      </c>
      <c r="J1488" s="33">
        <v>307</v>
      </c>
      <c r="K1488" s="33">
        <v>439.01</v>
      </c>
    </row>
    <row r="1489" spans="1:11" ht="27.6" x14ac:dyDescent="0.3">
      <c r="A1489" s="34" t="s">
        <v>96</v>
      </c>
      <c r="B1489" s="34">
        <v>2021</v>
      </c>
      <c r="C1489" s="34" t="s">
        <v>40</v>
      </c>
      <c r="D1489" s="34" t="s">
        <v>109</v>
      </c>
      <c r="E1489" s="34" t="s">
        <v>111</v>
      </c>
      <c r="F1489" s="34" t="s">
        <v>112</v>
      </c>
      <c r="G1489" s="34" t="s">
        <v>108</v>
      </c>
      <c r="H1489" s="34" t="s">
        <v>110</v>
      </c>
      <c r="I1489" s="34" t="s">
        <v>113</v>
      </c>
      <c r="J1489" s="34">
        <v>838</v>
      </c>
      <c r="K1489" s="34">
        <v>1198.3399999999999</v>
      </c>
    </row>
    <row r="1490" spans="1:11" ht="27.6" x14ac:dyDescent="0.3">
      <c r="A1490" s="33" t="s">
        <v>103</v>
      </c>
      <c r="B1490" s="33">
        <v>2021</v>
      </c>
      <c r="C1490" s="33" t="s">
        <v>40</v>
      </c>
      <c r="D1490" s="33" t="s">
        <v>109</v>
      </c>
      <c r="E1490" s="33" t="s">
        <v>111</v>
      </c>
      <c r="F1490" s="33" t="s">
        <v>112</v>
      </c>
      <c r="G1490" s="33" t="s">
        <v>108</v>
      </c>
      <c r="H1490" s="33" t="s">
        <v>110</v>
      </c>
      <c r="I1490" s="33" t="s">
        <v>113</v>
      </c>
      <c r="J1490" s="33">
        <v>871</v>
      </c>
      <c r="K1490" s="33">
        <v>1245.53</v>
      </c>
    </row>
    <row r="1491" spans="1:11" ht="27.6" x14ac:dyDescent="0.3">
      <c r="A1491" s="34" t="s">
        <v>103</v>
      </c>
      <c r="B1491" s="34">
        <v>2021</v>
      </c>
      <c r="C1491" s="34" t="s">
        <v>39</v>
      </c>
      <c r="D1491" s="34" t="s">
        <v>109</v>
      </c>
      <c r="E1491" s="34" t="s">
        <v>111</v>
      </c>
      <c r="F1491" s="34" t="s">
        <v>112</v>
      </c>
      <c r="G1491" s="34" t="s">
        <v>108</v>
      </c>
      <c r="H1491" s="34" t="s">
        <v>110</v>
      </c>
      <c r="I1491" s="34" t="s">
        <v>113</v>
      </c>
      <c r="J1491" s="34">
        <v>308</v>
      </c>
      <c r="K1491" s="34">
        <v>440.44</v>
      </c>
    </row>
    <row r="1492" spans="1:11" ht="27.6" x14ac:dyDescent="0.3">
      <c r="A1492" s="33" t="s">
        <v>107</v>
      </c>
      <c r="B1492" s="33">
        <v>2021</v>
      </c>
      <c r="C1492" s="33" t="s">
        <v>39</v>
      </c>
      <c r="D1492" s="33" t="s">
        <v>109</v>
      </c>
      <c r="E1492" s="33" t="s">
        <v>111</v>
      </c>
      <c r="F1492" s="33" t="s">
        <v>112</v>
      </c>
      <c r="G1492" s="33" t="s">
        <v>108</v>
      </c>
      <c r="H1492" s="33" t="s">
        <v>110</v>
      </c>
      <c r="I1492" s="33" t="s">
        <v>113</v>
      </c>
      <c r="J1492" s="33">
        <v>356</v>
      </c>
      <c r="K1492" s="33">
        <v>509.08</v>
      </c>
    </row>
    <row r="1493" spans="1:11" ht="27.6" x14ac:dyDescent="0.3">
      <c r="A1493" s="34" t="s">
        <v>103</v>
      </c>
      <c r="B1493" s="34">
        <v>2021</v>
      </c>
      <c r="C1493" s="34" t="s">
        <v>39</v>
      </c>
      <c r="D1493" s="34" t="s">
        <v>109</v>
      </c>
      <c r="E1493" s="34" t="s">
        <v>111</v>
      </c>
      <c r="F1493" s="34" t="s">
        <v>112</v>
      </c>
      <c r="G1493" s="34" t="s">
        <v>108</v>
      </c>
      <c r="H1493" s="34" t="s">
        <v>110</v>
      </c>
      <c r="I1493" s="34" t="s">
        <v>113</v>
      </c>
      <c r="J1493" s="34">
        <v>310</v>
      </c>
      <c r="K1493" s="34">
        <v>443.3</v>
      </c>
    </row>
    <row r="1494" spans="1:11" ht="27.6" x14ac:dyDescent="0.3">
      <c r="A1494" s="33" t="s">
        <v>96</v>
      </c>
      <c r="B1494" s="33">
        <v>2021</v>
      </c>
      <c r="C1494" s="33" t="s">
        <v>39</v>
      </c>
      <c r="D1494" s="33" t="s">
        <v>109</v>
      </c>
      <c r="E1494" s="33" t="s">
        <v>111</v>
      </c>
      <c r="F1494" s="33" t="s">
        <v>112</v>
      </c>
      <c r="G1494" s="33" t="s">
        <v>108</v>
      </c>
      <c r="H1494" s="33" t="s">
        <v>110</v>
      </c>
      <c r="I1494" s="33" t="s">
        <v>113</v>
      </c>
      <c r="J1494" s="33">
        <v>358</v>
      </c>
      <c r="K1494" s="33">
        <v>511.94</v>
      </c>
    </row>
    <row r="1495" spans="1:11" ht="27.6" x14ac:dyDescent="0.3">
      <c r="A1495" s="34" t="s">
        <v>96</v>
      </c>
      <c r="B1495" s="34">
        <v>2021</v>
      </c>
      <c r="C1495" s="34" t="s">
        <v>39</v>
      </c>
      <c r="D1495" s="34" t="s">
        <v>109</v>
      </c>
      <c r="E1495" s="34" t="s">
        <v>111</v>
      </c>
      <c r="F1495" s="34" t="s">
        <v>112</v>
      </c>
      <c r="G1495" s="34" t="s">
        <v>108</v>
      </c>
      <c r="H1495" s="34" t="s">
        <v>110</v>
      </c>
      <c r="I1495" s="34" t="s">
        <v>113</v>
      </c>
      <c r="J1495" s="34">
        <v>828</v>
      </c>
      <c r="K1495" s="34">
        <v>1184.04</v>
      </c>
    </row>
    <row r="1496" spans="1:11" ht="27.6" x14ac:dyDescent="0.3">
      <c r="A1496" s="33" t="s">
        <v>106</v>
      </c>
      <c r="B1496" s="33">
        <v>2021</v>
      </c>
      <c r="C1496" s="33" t="s">
        <v>39</v>
      </c>
      <c r="D1496" s="33" t="s">
        <v>109</v>
      </c>
      <c r="E1496" s="33" t="s">
        <v>111</v>
      </c>
      <c r="F1496" s="33" t="s">
        <v>112</v>
      </c>
      <c r="G1496" s="33" t="s">
        <v>108</v>
      </c>
      <c r="H1496" s="33" t="s">
        <v>110</v>
      </c>
      <c r="I1496" s="33" t="s">
        <v>113</v>
      </c>
      <c r="J1496" s="33">
        <v>915</v>
      </c>
      <c r="K1496" s="33">
        <v>1308.45</v>
      </c>
    </row>
    <row r="1497" spans="1:11" ht="27.6" x14ac:dyDescent="0.3">
      <c r="A1497" s="34" t="s">
        <v>103</v>
      </c>
      <c r="B1497" s="34">
        <v>2021</v>
      </c>
      <c r="C1497" s="34" t="s">
        <v>39</v>
      </c>
      <c r="D1497" s="34" t="s">
        <v>109</v>
      </c>
      <c r="E1497" s="34" t="s">
        <v>111</v>
      </c>
      <c r="F1497" s="34" t="s">
        <v>112</v>
      </c>
      <c r="G1497" s="34" t="s">
        <v>108</v>
      </c>
      <c r="H1497" s="34" t="s">
        <v>110</v>
      </c>
      <c r="I1497" s="34" t="s">
        <v>113</v>
      </c>
      <c r="J1497" s="34">
        <v>916</v>
      </c>
      <c r="K1497" s="34">
        <v>1309.8800000000001</v>
      </c>
    </row>
    <row r="1498" spans="1:11" ht="27.6" x14ac:dyDescent="0.3">
      <c r="A1498" s="33" t="s">
        <v>103</v>
      </c>
      <c r="B1498" s="33">
        <v>2021</v>
      </c>
      <c r="C1498" s="33" t="s">
        <v>39</v>
      </c>
      <c r="D1498" s="33" t="s">
        <v>109</v>
      </c>
      <c r="E1498" s="33" t="s">
        <v>111</v>
      </c>
      <c r="F1498" s="33" t="s">
        <v>112</v>
      </c>
      <c r="G1498" s="33" t="s">
        <v>108</v>
      </c>
      <c r="H1498" s="33" t="s">
        <v>110</v>
      </c>
      <c r="I1498" s="33" t="s">
        <v>113</v>
      </c>
      <c r="J1498" s="33">
        <v>917</v>
      </c>
      <c r="K1498" s="33">
        <v>1311.31</v>
      </c>
    </row>
    <row r="1499" spans="1:11" ht="27.6" x14ac:dyDescent="0.3">
      <c r="A1499" s="34" t="s">
        <v>103</v>
      </c>
      <c r="B1499" s="34">
        <v>2021</v>
      </c>
      <c r="C1499" s="34" t="s">
        <v>39</v>
      </c>
      <c r="D1499" s="34" t="s">
        <v>109</v>
      </c>
      <c r="E1499" s="34" t="s">
        <v>111</v>
      </c>
      <c r="F1499" s="34" t="s">
        <v>112</v>
      </c>
      <c r="G1499" s="34" t="s">
        <v>108</v>
      </c>
      <c r="H1499" s="34" t="s">
        <v>110</v>
      </c>
      <c r="I1499" s="34" t="s">
        <v>113</v>
      </c>
      <c r="J1499" s="34">
        <v>868</v>
      </c>
      <c r="K1499" s="34">
        <v>526.24</v>
      </c>
    </row>
    <row r="1500" spans="1:11" ht="27.6" x14ac:dyDescent="0.3">
      <c r="A1500" s="33" t="s">
        <v>105</v>
      </c>
      <c r="B1500" s="33">
        <v>2021</v>
      </c>
      <c r="C1500" s="33" t="s">
        <v>39</v>
      </c>
      <c r="D1500" s="33" t="s">
        <v>109</v>
      </c>
      <c r="E1500" s="33" t="s">
        <v>111</v>
      </c>
      <c r="F1500" s="33" t="s">
        <v>112</v>
      </c>
      <c r="G1500" s="33" t="s">
        <v>108</v>
      </c>
      <c r="H1500" s="33" t="s">
        <v>110</v>
      </c>
      <c r="I1500" s="33" t="s">
        <v>113</v>
      </c>
      <c r="J1500" s="33">
        <v>357</v>
      </c>
      <c r="K1500" s="33">
        <v>526.24</v>
      </c>
    </row>
    <row r="1501" spans="1:11" ht="27.6" x14ac:dyDescent="0.3">
      <c r="A1501" s="34" t="s">
        <v>96</v>
      </c>
      <c r="B1501" s="34">
        <v>2021</v>
      </c>
      <c r="C1501" s="34" t="s">
        <v>39</v>
      </c>
      <c r="D1501" s="34" t="s">
        <v>109</v>
      </c>
      <c r="E1501" s="34" t="s">
        <v>111</v>
      </c>
      <c r="F1501" s="34" t="s">
        <v>112</v>
      </c>
      <c r="G1501" s="34" t="s">
        <v>108</v>
      </c>
      <c r="H1501" s="34" t="s">
        <v>110</v>
      </c>
      <c r="I1501" s="34" t="s">
        <v>113</v>
      </c>
      <c r="J1501" s="34">
        <v>279</v>
      </c>
      <c r="K1501" s="34">
        <v>398.97</v>
      </c>
    </row>
    <row r="1502" spans="1:11" ht="27.6" x14ac:dyDescent="0.3">
      <c r="A1502" s="33" t="s">
        <v>103</v>
      </c>
      <c r="B1502" s="33">
        <v>2021</v>
      </c>
      <c r="C1502" s="33" t="s">
        <v>39</v>
      </c>
      <c r="D1502" s="33" t="s">
        <v>109</v>
      </c>
      <c r="E1502" s="33" t="s">
        <v>111</v>
      </c>
      <c r="F1502" s="33" t="s">
        <v>112</v>
      </c>
      <c r="G1502" s="33" t="s">
        <v>108</v>
      </c>
      <c r="H1502" s="33" t="s">
        <v>110</v>
      </c>
      <c r="I1502" s="33" t="s">
        <v>113</v>
      </c>
      <c r="J1502" s="33">
        <v>273</v>
      </c>
      <c r="K1502" s="33">
        <v>390.39</v>
      </c>
    </row>
    <row r="1503" spans="1:11" ht="27.6" x14ac:dyDescent="0.3">
      <c r="A1503" s="34" t="s">
        <v>103</v>
      </c>
      <c r="B1503" s="34">
        <v>2021</v>
      </c>
      <c r="C1503" s="34" t="s">
        <v>39</v>
      </c>
      <c r="D1503" s="34" t="s">
        <v>109</v>
      </c>
      <c r="E1503" s="34" t="s">
        <v>111</v>
      </c>
      <c r="F1503" s="34" t="s">
        <v>112</v>
      </c>
      <c r="G1503" s="34" t="s">
        <v>108</v>
      </c>
      <c r="H1503" s="34" t="s">
        <v>110</v>
      </c>
      <c r="I1503" s="34" t="s">
        <v>113</v>
      </c>
      <c r="J1503" s="34">
        <v>267</v>
      </c>
      <c r="K1503" s="34">
        <v>381.81</v>
      </c>
    </row>
    <row r="1504" spans="1:11" ht="27.6" x14ac:dyDescent="0.3">
      <c r="A1504" s="33" t="s">
        <v>106</v>
      </c>
      <c r="B1504" s="33">
        <v>2021</v>
      </c>
      <c r="C1504" s="33" t="s">
        <v>39</v>
      </c>
      <c r="D1504" s="33" t="s">
        <v>109</v>
      </c>
      <c r="E1504" s="33" t="s">
        <v>111</v>
      </c>
      <c r="F1504" s="33" t="s">
        <v>112</v>
      </c>
      <c r="G1504" s="33" t="s">
        <v>108</v>
      </c>
      <c r="H1504" s="33" t="s">
        <v>110</v>
      </c>
      <c r="I1504" s="33" t="s">
        <v>113</v>
      </c>
      <c r="J1504" s="33">
        <v>313</v>
      </c>
      <c r="K1504" s="33">
        <v>447.59</v>
      </c>
    </row>
    <row r="1505" spans="1:11" ht="27.6" x14ac:dyDescent="0.3">
      <c r="A1505" s="34" t="s">
        <v>96</v>
      </c>
      <c r="B1505" s="34">
        <v>2021</v>
      </c>
      <c r="C1505" s="34" t="s">
        <v>39</v>
      </c>
      <c r="D1505" s="34" t="s">
        <v>109</v>
      </c>
      <c r="E1505" s="34" t="s">
        <v>111</v>
      </c>
      <c r="F1505" s="34" t="s">
        <v>112</v>
      </c>
      <c r="G1505" s="34" t="s">
        <v>108</v>
      </c>
      <c r="H1505" s="34" t="s">
        <v>110</v>
      </c>
      <c r="I1505" s="34" t="s">
        <v>113</v>
      </c>
      <c r="J1505" s="34">
        <v>355</v>
      </c>
      <c r="K1505" s="34">
        <v>507.65</v>
      </c>
    </row>
    <row r="1506" spans="1:11" ht="27.6" x14ac:dyDescent="0.3">
      <c r="A1506" s="33" t="s">
        <v>103</v>
      </c>
      <c r="B1506" s="33">
        <v>2021</v>
      </c>
      <c r="C1506" s="33" t="s">
        <v>39</v>
      </c>
      <c r="D1506" s="33" t="s">
        <v>109</v>
      </c>
      <c r="E1506" s="33" t="s">
        <v>111</v>
      </c>
      <c r="F1506" s="33" t="s">
        <v>112</v>
      </c>
      <c r="G1506" s="33" t="s">
        <v>108</v>
      </c>
      <c r="H1506" s="33" t="s">
        <v>110</v>
      </c>
      <c r="I1506" s="33" t="s">
        <v>113</v>
      </c>
      <c r="J1506" s="33">
        <v>837</v>
      </c>
      <c r="K1506" s="33">
        <v>1196.9100000000001</v>
      </c>
    </row>
    <row r="1507" spans="1:11" ht="27.6" x14ac:dyDescent="0.3">
      <c r="A1507" s="34" t="s">
        <v>103</v>
      </c>
      <c r="B1507" s="34">
        <v>2021</v>
      </c>
      <c r="C1507" s="34" t="s">
        <v>39</v>
      </c>
      <c r="D1507" s="34" t="s">
        <v>109</v>
      </c>
      <c r="E1507" s="34" t="s">
        <v>111</v>
      </c>
      <c r="F1507" s="34" t="s">
        <v>112</v>
      </c>
      <c r="G1507" s="34" t="s">
        <v>108</v>
      </c>
      <c r="H1507" s="34" t="s">
        <v>110</v>
      </c>
      <c r="I1507" s="34" t="s">
        <v>113</v>
      </c>
      <c r="J1507" s="34">
        <v>870</v>
      </c>
      <c r="K1507" s="34">
        <v>1244.0999999999999</v>
      </c>
    </row>
    <row r="1508" spans="1:11" ht="27.6" x14ac:dyDescent="0.3">
      <c r="A1508" s="33" t="s">
        <v>96</v>
      </c>
      <c r="B1508" s="33">
        <v>2021</v>
      </c>
      <c r="C1508" s="33" t="s">
        <v>38</v>
      </c>
      <c r="D1508" s="33" t="s">
        <v>109</v>
      </c>
      <c r="E1508" s="33" t="s">
        <v>111</v>
      </c>
      <c r="F1508" s="33" t="s">
        <v>112</v>
      </c>
      <c r="G1508" s="33" t="s">
        <v>108</v>
      </c>
      <c r="H1508" s="33" t="s">
        <v>110</v>
      </c>
      <c r="I1508" s="33" t="s">
        <v>113</v>
      </c>
      <c r="J1508" s="33">
        <v>314</v>
      </c>
      <c r="K1508" s="33">
        <v>449.02</v>
      </c>
    </row>
    <row r="1509" spans="1:11" ht="27.6" x14ac:dyDescent="0.3">
      <c r="A1509" s="34" t="s">
        <v>105</v>
      </c>
      <c r="B1509" s="34">
        <v>2021</v>
      </c>
      <c r="C1509" s="34" t="s">
        <v>38</v>
      </c>
      <c r="D1509" s="34" t="s">
        <v>109</v>
      </c>
      <c r="E1509" s="34" t="s">
        <v>111</v>
      </c>
      <c r="F1509" s="34" t="s">
        <v>112</v>
      </c>
      <c r="G1509" s="34" t="s">
        <v>108</v>
      </c>
      <c r="H1509" s="34" t="s">
        <v>110</v>
      </c>
      <c r="I1509" s="34" t="s">
        <v>113</v>
      </c>
      <c r="J1509" s="34">
        <v>362</v>
      </c>
      <c r="K1509" s="34">
        <v>517.66</v>
      </c>
    </row>
    <row r="1510" spans="1:11" ht="27.6" x14ac:dyDescent="0.3">
      <c r="A1510" s="33" t="s">
        <v>96</v>
      </c>
      <c r="B1510" s="33">
        <v>2021</v>
      </c>
      <c r="C1510" s="33" t="s">
        <v>38</v>
      </c>
      <c r="D1510" s="33" t="s">
        <v>109</v>
      </c>
      <c r="E1510" s="33" t="s">
        <v>111</v>
      </c>
      <c r="F1510" s="33" t="s">
        <v>112</v>
      </c>
      <c r="G1510" s="33" t="s">
        <v>108</v>
      </c>
      <c r="H1510" s="33" t="s">
        <v>110</v>
      </c>
      <c r="I1510" s="33" t="s">
        <v>113</v>
      </c>
      <c r="J1510" s="33">
        <v>290</v>
      </c>
      <c r="K1510" s="33">
        <v>414.7</v>
      </c>
    </row>
    <row r="1511" spans="1:11" ht="27.6" x14ac:dyDescent="0.3">
      <c r="A1511" s="34" t="s">
        <v>96</v>
      </c>
      <c r="B1511" s="34">
        <v>2021</v>
      </c>
      <c r="C1511" s="34" t="s">
        <v>38</v>
      </c>
      <c r="D1511" s="34" t="s">
        <v>109</v>
      </c>
      <c r="E1511" s="34" t="s">
        <v>111</v>
      </c>
      <c r="F1511" s="34" t="s">
        <v>112</v>
      </c>
      <c r="G1511" s="34" t="s">
        <v>108</v>
      </c>
      <c r="H1511" s="34" t="s">
        <v>110</v>
      </c>
      <c r="I1511" s="34" t="s">
        <v>113</v>
      </c>
      <c r="J1511" s="34">
        <v>316</v>
      </c>
      <c r="K1511" s="34">
        <v>451.88</v>
      </c>
    </row>
    <row r="1512" spans="1:11" ht="27.6" x14ac:dyDescent="0.3">
      <c r="A1512" s="33" t="s">
        <v>103</v>
      </c>
      <c r="B1512" s="33">
        <v>2021</v>
      </c>
      <c r="C1512" s="33" t="s">
        <v>38</v>
      </c>
      <c r="D1512" s="33" t="s">
        <v>109</v>
      </c>
      <c r="E1512" s="33" t="s">
        <v>111</v>
      </c>
      <c r="F1512" s="33" t="s">
        <v>112</v>
      </c>
      <c r="G1512" s="33" t="s">
        <v>108</v>
      </c>
      <c r="H1512" s="33" t="s">
        <v>110</v>
      </c>
      <c r="I1512" s="33" t="s">
        <v>113</v>
      </c>
      <c r="J1512" s="33">
        <v>364</v>
      </c>
      <c r="K1512" s="33">
        <v>520.52</v>
      </c>
    </row>
    <row r="1513" spans="1:11" ht="27.6" x14ac:dyDescent="0.3">
      <c r="A1513" s="34" t="s">
        <v>103</v>
      </c>
      <c r="B1513" s="34">
        <v>2021</v>
      </c>
      <c r="C1513" s="34" t="s">
        <v>38</v>
      </c>
      <c r="D1513" s="34" t="s">
        <v>109</v>
      </c>
      <c r="E1513" s="34" t="s">
        <v>111</v>
      </c>
      <c r="F1513" s="34" t="s">
        <v>112</v>
      </c>
      <c r="G1513" s="34" t="s">
        <v>108</v>
      </c>
      <c r="H1513" s="34" t="s">
        <v>110</v>
      </c>
      <c r="I1513" s="34" t="s">
        <v>113</v>
      </c>
      <c r="J1513" s="34">
        <v>827</v>
      </c>
      <c r="K1513" s="34">
        <v>1182.6099999999999</v>
      </c>
    </row>
    <row r="1514" spans="1:11" ht="27.6" x14ac:dyDescent="0.3">
      <c r="A1514" s="33" t="s">
        <v>96</v>
      </c>
      <c r="B1514" s="33">
        <v>2021</v>
      </c>
      <c r="C1514" s="33" t="s">
        <v>38</v>
      </c>
      <c r="D1514" s="33" t="s">
        <v>109</v>
      </c>
      <c r="E1514" s="33" t="s">
        <v>111</v>
      </c>
      <c r="F1514" s="33" t="s">
        <v>112</v>
      </c>
      <c r="G1514" s="33" t="s">
        <v>108</v>
      </c>
      <c r="H1514" s="33" t="s">
        <v>110</v>
      </c>
      <c r="I1514" s="33" t="s">
        <v>113</v>
      </c>
      <c r="J1514" s="33">
        <v>861</v>
      </c>
      <c r="K1514" s="33">
        <v>1231.23</v>
      </c>
    </row>
    <row r="1515" spans="1:11" ht="27.6" x14ac:dyDescent="0.3">
      <c r="A1515" s="34" t="s">
        <v>96</v>
      </c>
      <c r="B1515" s="34">
        <v>2021</v>
      </c>
      <c r="C1515" s="34" t="s">
        <v>38</v>
      </c>
      <c r="D1515" s="34" t="s">
        <v>109</v>
      </c>
      <c r="E1515" s="34" t="s">
        <v>111</v>
      </c>
      <c r="F1515" s="34" t="s">
        <v>112</v>
      </c>
      <c r="G1515" s="34" t="s">
        <v>108</v>
      </c>
      <c r="H1515" s="34" t="s">
        <v>110</v>
      </c>
      <c r="I1515" s="34" t="s">
        <v>113</v>
      </c>
      <c r="J1515" s="34">
        <v>914</v>
      </c>
      <c r="K1515" s="34">
        <v>1307.02</v>
      </c>
    </row>
    <row r="1516" spans="1:11" ht="27.6" x14ac:dyDescent="0.3">
      <c r="A1516" s="33" t="s">
        <v>96</v>
      </c>
      <c r="B1516" s="33">
        <v>2021</v>
      </c>
      <c r="C1516" s="33" t="s">
        <v>38</v>
      </c>
      <c r="D1516" s="33" t="s">
        <v>109</v>
      </c>
      <c r="E1516" s="33" t="s">
        <v>111</v>
      </c>
      <c r="F1516" s="33" t="s">
        <v>112</v>
      </c>
      <c r="G1516" s="33" t="s">
        <v>108</v>
      </c>
      <c r="H1516" s="33" t="s">
        <v>110</v>
      </c>
      <c r="I1516" s="33" t="s">
        <v>113</v>
      </c>
      <c r="J1516" s="33">
        <v>867</v>
      </c>
      <c r="K1516" s="33">
        <v>526.24</v>
      </c>
    </row>
    <row r="1517" spans="1:11" ht="27.6" x14ac:dyDescent="0.3">
      <c r="A1517" s="34" t="s">
        <v>103</v>
      </c>
      <c r="B1517" s="34">
        <v>2021</v>
      </c>
      <c r="C1517" s="34" t="s">
        <v>38</v>
      </c>
      <c r="D1517" s="34" t="s">
        <v>109</v>
      </c>
      <c r="E1517" s="34" t="s">
        <v>111</v>
      </c>
      <c r="F1517" s="34" t="s">
        <v>112</v>
      </c>
      <c r="G1517" s="34" t="s">
        <v>108</v>
      </c>
      <c r="H1517" s="34" t="s">
        <v>110</v>
      </c>
      <c r="I1517" s="34" t="s">
        <v>113</v>
      </c>
      <c r="J1517" s="34">
        <v>363</v>
      </c>
      <c r="K1517" s="34">
        <v>526.24</v>
      </c>
    </row>
    <row r="1518" spans="1:11" ht="27.6" x14ac:dyDescent="0.3">
      <c r="A1518" s="33" t="s">
        <v>103</v>
      </c>
      <c r="B1518" s="33">
        <v>2021</v>
      </c>
      <c r="C1518" s="33" t="s">
        <v>38</v>
      </c>
      <c r="D1518" s="33" t="s">
        <v>109</v>
      </c>
      <c r="E1518" s="33" t="s">
        <v>111</v>
      </c>
      <c r="F1518" s="33" t="s">
        <v>112</v>
      </c>
      <c r="G1518" s="33" t="s">
        <v>108</v>
      </c>
      <c r="H1518" s="33" t="s">
        <v>110</v>
      </c>
      <c r="I1518" s="33" t="s">
        <v>113</v>
      </c>
      <c r="J1518" s="33">
        <v>291</v>
      </c>
      <c r="K1518" s="33">
        <v>416.13</v>
      </c>
    </row>
    <row r="1519" spans="1:11" ht="27.6" x14ac:dyDescent="0.3">
      <c r="A1519" s="34" t="s">
        <v>96</v>
      </c>
      <c r="B1519" s="34">
        <v>2021</v>
      </c>
      <c r="C1519" s="34" t="s">
        <v>38</v>
      </c>
      <c r="D1519" s="34" t="s">
        <v>109</v>
      </c>
      <c r="E1519" s="34" t="s">
        <v>111</v>
      </c>
      <c r="F1519" s="34" t="s">
        <v>112</v>
      </c>
      <c r="G1519" s="34" t="s">
        <v>108</v>
      </c>
      <c r="H1519" s="34" t="s">
        <v>110</v>
      </c>
      <c r="I1519" s="34" t="s">
        <v>113</v>
      </c>
      <c r="J1519" s="34">
        <v>285</v>
      </c>
      <c r="K1519" s="34">
        <v>407.55</v>
      </c>
    </row>
    <row r="1520" spans="1:11" ht="27.6" x14ac:dyDescent="0.3">
      <c r="A1520" s="33" t="s">
        <v>96</v>
      </c>
      <c r="B1520" s="33">
        <v>2021</v>
      </c>
      <c r="C1520" s="33" t="s">
        <v>38</v>
      </c>
      <c r="D1520" s="33" t="s">
        <v>109</v>
      </c>
      <c r="E1520" s="33" t="s">
        <v>111</v>
      </c>
      <c r="F1520" s="33" t="s">
        <v>112</v>
      </c>
      <c r="G1520" s="33" t="s">
        <v>108</v>
      </c>
      <c r="H1520" s="33" t="s">
        <v>110</v>
      </c>
      <c r="I1520" s="33" t="s">
        <v>113</v>
      </c>
      <c r="J1520" s="33">
        <v>361</v>
      </c>
      <c r="K1520" s="33">
        <v>516.23</v>
      </c>
    </row>
    <row r="1521" spans="1:11" ht="27.6" x14ac:dyDescent="0.3">
      <c r="A1521" s="34" t="s">
        <v>96</v>
      </c>
      <c r="B1521" s="34">
        <v>2021</v>
      </c>
      <c r="C1521" s="34" t="s">
        <v>38</v>
      </c>
      <c r="D1521" s="34" t="s">
        <v>109</v>
      </c>
      <c r="E1521" s="34" t="s">
        <v>111</v>
      </c>
      <c r="F1521" s="34" t="s">
        <v>112</v>
      </c>
      <c r="G1521" s="34" t="s">
        <v>108</v>
      </c>
      <c r="H1521" s="34" t="s">
        <v>110</v>
      </c>
      <c r="I1521" s="34" t="s">
        <v>113</v>
      </c>
      <c r="J1521" s="34">
        <v>289</v>
      </c>
      <c r="K1521" s="34">
        <v>413.27</v>
      </c>
    </row>
    <row r="1522" spans="1:11" ht="27.6" x14ac:dyDescent="0.3">
      <c r="A1522" s="33" t="s">
        <v>96</v>
      </c>
      <c r="B1522" s="33">
        <v>2021</v>
      </c>
      <c r="C1522" s="33" t="s">
        <v>38</v>
      </c>
      <c r="D1522" s="33" t="s">
        <v>109</v>
      </c>
      <c r="E1522" s="33" t="s">
        <v>111</v>
      </c>
      <c r="F1522" s="33" t="s">
        <v>112</v>
      </c>
      <c r="G1522" s="33" t="s">
        <v>108</v>
      </c>
      <c r="H1522" s="33" t="s">
        <v>110</v>
      </c>
      <c r="I1522" s="33" t="s">
        <v>113</v>
      </c>
      <c r="J1522" s="33">
        <v>836</v>
      </c>
      <c r="K1522" s="33">
        <v>1195.48</v>
      </c>
    </row>
    <row r="1523" spans="1:11" ht="27.6" x14ac:dyDescent="0.3">
      <c r="A1523" s="34" t="s">
        <v>96</v>
      </c>
      <c r="B1523" s="34">
        <v>2021</v>
      </c>
      <c r="C1523" s="34" t="s">
        <v>38</v>
      </c>
      <c r="D1523" s="34" t="s">
        <v>109</v>
      </c>
      <c r="E1523" s="34" t="s">
        <v>111</v>
      </c>
      <c r="F1523" s="34" t="s">
        <v>112</v>
      </c>
      <c r="G1523" s="34" t="s">
        <v>108</v>
      </c>
      <c r="H1523" s="34" t="s">
        <v>110</v>
      </c>
      <c r="I1523" s="34" t="s">
        <v>113</v>
      </c>
      <c r="J1523" s="34">
        <v>869</v>
      </c>
      <c r="K1523" s="34">
        <v>1242.67</v>
      </c>
    </row>
    <row r="1524" spans="1:11" ht="27.6" x14ac:dyDescent="0.3">
      <c r="A1524" s="33" t="s">
        <v>105</v>
      </c>
      <c r="B1524" s="33">
        <v>2021</v>
      </c>
      <c r="C1524" s="33" t="s">
        <v>37</v>
      </c>
      <c r="D1524" s="33" t="s">
        <v>97</v>
      </c>
      <c r="E1524" s="33" t="s">
        <v>111</v>
      </c>
      <c r="F1524" s="33" t="s">
        <v>112</v>
      </c>
      <c r="G1524" s="33" t="s">
        <v>100</v>
      </c>
      <c r="H1524" s="33" t="s">
        <v>110</v>
      </c>
      <c r="I1524" s="33" t="s">
        <v>102</v>
      </c>
      <c r="J1524" s="33">
        <v>340</v>
      </c>
      <c r="K1524" s="33">
        <v>486.2</v>
      </c>
    </row>
    <row r="1525" spans="1:11" ht="27.6" x14ac:dyDescent="0.3">
      <c r="A1525" s="34" t="s">
        <v>103</v>
      </c>
      <c r="B1525" s="34">
        <v>2021</v>
      </c>
      <c r="C1525" s="34" t="s">
        <v>37</v>
      </c>
      <c r="D1525" s="34" t="s">
        <v>97</v>
      </c>
      <c r="E1525" s="34" t="s">
        <v>111</v>
      </c>
      <c r="F1525" s="34" t="s">
        <v>112</v>
      </c>
      <c r="G1525" s="34" t="s">
        <v>100</v>
      </c>
      <c r="H1525" s="34" t="s">
        <v>110</v>
      </c>
      <c r="I1525" s="34" t="s">
        <v>102</v>
      </c>
      <c r="J1525" s="34">
        <v>334</v>
      </c>
      <c r="K1525" s="34">
        <v>477.62</v>
      </c>
    </row>
    <row r="1526" spans="1:11" ht="27.6" x14ac:dyDescent="0.3">
      <c r="A1526" s="33" t="s">
        <v>103</v>
      </c>
      <c r="B1526" s="33">
        <v>2021</v>
      </c>
      <c r="C1526" s="33" t="s">
        <v>37</v>
      </c>
      <c r="D1526" s="33" t="s">
        <v>97</v>
      </c>
      <c r="E1526" s="33" t="s">
        <v>111</v>
      </c>
      <c r="F1526" s="33" t="s">
        <v>112</v>
      </c>
      <c r="G1526" s="33" t="s">
        <v>100</v>
      </c>
      <c r="H1526" s="33" t="s">
        <v>110</v>
      </c>
      <c r="I1526" s="33" t="s">
        <v>102</v>
      </c>
      <c r="J1526" s="33">
        <v>337</v>
      </c>
      <c r="K1526" s="33">
        <v>481.91</v>
      </c>
    </row>
    <row r="1527" spans="1:11" ht="27.6" x14ac:dyDescent="0.3">
      <c r="A1527" s="34" t="s">
        <v>105</v>
      </c>
      <c r="B1527" s="34">
        <v>2021</v>
      </c>
      <c r="C1527" s="34" t="s">
        <v>37</v>
      </c>
      <c r="D1527" s="34" t="s">
        <v>97</v>
      </c>
      <c r="E1527" s="34" t="s">
        <v>111</v>
      </c>
      <c r="F1527" s="34" t="s">
        <v>112</v>
      </c>
      <c r="G1527" s="34" t="s">
        <v>100</v>
      </c>
      <c r="H1527" s="34" t="s">
        <v>110</v>
      </c>
      <c r="I1527" s="34" t="s">
        <v>102</v>
      </c>
      <c r="J1527" s="34">
        <v>331</v>
      </c>
      <c r="K1527" s="34">
        <v>473.33</v>
      </c>
    </row>
    <row r="1528" spans="1:11" ht="27.6" x14ac:dyDescent="0.3">
      <c r="A1528" s="33" t="s">
        <v>96</v>
      </c>
      <c r="B1528" s="33">
        <v>2021</v>
      </c>
      <c r="C1528" s="33" t="s">
        <v>38</v>
      </c>
      <c r="D1528" s="33" t="s">
        <v>97</v>
      </c>
      <c r="E1528" s="33" t="s">
        <v>111</v>
      </c>
      <c r="F1528" s="33" t="s">
        <v>112</v>
      </c>
      <c r="G1528" s="33" t="s">
        <v>100</v>
      </c>
      <c r="H1528" s="33" t="s">
        <v>110</v>
      </c>
      <c r="I1528" s="33" t="s">
        <v>102</v>
      </c>
      <c r="J1528" s="33">
        <v>328</v>
      </c>
      <c r="K1528" s="33">
        <v>469.04</v>
      </c>
    </row>
    <row r="1529" spans="1:11" ht="27.6" x14ac:dyDescent="0.3">
      <c r="A1529" s="34" t="s">
        <v>103</v>
      </c>
      <c r="B1529" s="34">
        <v>2021</v>
      </c>
      <c r="C1529" s="34" t="s">
        <v>38</v>
      </c>
      <c r="D1529" s="34" t="s">
        <v>97</v>
      </c>
      <c r="E1529" s="34" t="s">
        <v>111</v>
      </c>
      <c r="F1529" s="34" t="s">
        <v>112</v>
      </c>
      <c r="G1529" s="34" t="s">
        <v>100</v>
      </c>
      <c r="H1529" s="34" t="s">
        <v>110</v>
      </c>
      <c r="I1529" s="34" t="s">
        <v>102</v>
      </c>
      <c r="J1529" s="34">
        <v>322</v>
      </c>
      <c r="K1529" s="34">
        <v>460.46</v>
      </c>
    </row>
    <row r="1530" spans="1:11" ht="27.6" x14ac:dyDescent="0.3">
      <c r="A1530" s="33" t="s">
        <v>96</v>
      </c>
      <c r="B1530" s="33">
        <v>2021</v>
      </c>
      <c r="C1530" s="33" t="s">
        <v>38</v>
      </c>
      <c r="D1530" s="33" t="s">
        <v>97</v>
      </c>
      <c r="E1530" s="33" t="s">
        <v>111</v>
      </c>
      <c r="F1530" s="33" t="s">
        <v>112</v>
      </c>
      <c r="G1530" s="33" t="s">
        <v>100</v>
      </c>
      <c r="H1530" s="33" t="s">
        <v>110</v>
      </c>
      <c r="I1530" s="33" t="s">
        <v>102</v>
      </c>
      <c r="J1530" s="33">
        <v>316</v>
      </c>
      <c r="K1530" s="33">
        <v>451.88</v>
      </c>
    </row>
    <row r="1531" spans="1:11" ht="27.6" x14ac:dyDescent="0.3">
      <c r="A1531" s="34" t="s">
        <v>103</v>
      </c>
      <c r="B1531" s="34">
        <v>2021</v>
      </c>
      <c r="C1531" s="34" t="s">
        <v>38</v>
      </c>
      <c r="D1531" s="34" t="s">
        <v>97</v>
      </c>
      <c r="E1531" s="34" t="s">
        <v>111</v>
      </c>
      <c r="F1531" s="34" t="s">
        <v>112</v>
      </c>
      <c r="G1531" s="34" t="s">
        <v>100</v>
      </c>
      <c r="H1531" s="34" t="s">
        <v>110</v>
      </c>
      <c r="I1531" s="34" t="s">
        <v>102</v>
      </c>
      <c r="J1531" s="34">
        <v>325</v>
      </c>
      <c r="K1531" s="34">
        <v>464.75</v>
      </c>
    </row>
    <row r="1532" spans="1:11" ht="27.6" x14ac:dyDescent="0.3">
      <c r="A1532" s="33" t="s">
        <v>105</v>
      </c>
      <c r="B1532" s="33">
        <v>2021</v>
      </c>
      <c r="C1532" s="33" t="s">
        <v>38</v>
      </c>
      <c r="D1532" s="33" t="s">
        <v>97</v>
      </c>
      <c r="E1532" s="33" t="s">
        <v>111</v>
      </c>
      <c r="F1532" s="33" t="s">
        <v>112</v>
      </c>
      <c r="G1532" s="33" t="s">
        <v>100</v>
      </c>
      <c r="H1532" s="33" t="s">
        <v>110</v>
      </c>
      <c r="I1532" s="33" t="s">
        <v>102</v>
      </c>
      <c r="J1532" s="33">
        <v>319</v>
      </c>
      <c r="K1532" s="33">
        <v>456.17</v>
      </c>
    </row>
    <row r="1533" spans="1:11" ht="27.6" x14ac:dyDescent="0.3">
      <c r="A1533" s="34" t="s">
        <v>96</v>
      </c>
      <c r="B1533" s="34">
        <v>2021</v>
      </c>
      <c r="C1533" s="34" t="s">
        <v>38</v>
      </c>
      <c r="D1533" s="34" t="s">
        <v>97</v>
      </c>
      <c r="E1533" s="34" t="s">
        <v>111</v>
      </c>
      <c r="F1533" s="34" t="s">
        <v>112</v>
      </c>
      <c r="G1533" s="34" t="s">
        <v>100</v>
      </c>
      <c r="H1533" s="34" t="s">
        <v>110</v>
      </c>
      <c r="I1533" s="34" t="s">
        <v>102</v>
      </c>
      <c r="J1533" s="34">
        <v>313</v>
      </c>
      <c r="K1533" s="34">
        <v>447.59</v>
      </c>
    </row>
    <row r="1534" spans="1:11" ht="27.6" x14ac:dyDescent="0.3">
      <c r="A1534" s="33" t="s">
        <v>105</v>
      </c>
      <c r="B1534" s="33">
        <v>2022</v>
      </c>
      <c r="C1534" s="33" t="s">
        <v>33</v>
      </c>
      <c r="D1534" s="33" t="s">
        <v>97</v>
      </c>
      <c r="E1534" s="33" t="s">
        <v>98</v>
      </c>
      <c r="F1534" s="33" t="s">
        <v>99</v>
      </c>
      <c r="G1534" s="33" t="s">
        <v>108</v>
      </c>
      <c r="H1534" s="33" t="s">
        <v>101</v>
      </c>
      <c r="I1534" s="33" t="s">
        <v>102</v>
      </c>
      <c r="J1534" s="33">
        <v>212</v>
      </c>
      <c r="K1534" s="33">
        <v>303.16000000000003</v>
      </c>
    </row>
    <row r="1535" spans="1:11" ht="27.6" x14ac:dyDescent="0.3">
      <c r="A1535" s="34" t="s">
        <v>103</v>
      </c>
      <c r="B1535" s="34">
        <v>2022</v>
      </c>
      <c r="C1535" s="34" t="s">
        <v>33</v>
      </c>
      <c r="D1535" s="34" t="s">
        <v>97</v>
      </c>
      <c r="E1535" s="34" t="s">
        <v>98</v>
      </c>
      <c r="F1535" s="34" t="s">
        <v>99</v>
      </c>
      <c r="G1535" s="34" t="s">
        <v>108</v>
      </c>
      <c r="H1535" s="34" t="s">
        <v>101</v>
      </c>
      <c r="I1535" s="34" t="s">
        <v>102</v>
      </c>
      <c r="J1535" s="34">
        <v>206</v>
      </c>
      <c r="K1535" s="34">
        <v>294.58</v>
      </c>
    </row>
    <row r="1536" spans="1:11" ht="27.6" x14ac:dyDescent="0.3">
      <c r="A1536" s="33" t="s">
        <v>105</v>
      </c>
      <c r="B1536" s="33">
        <v>2022</v>
      </c>
      <c r="C1536" s="33" t="s">
        <v>33</v>
      </c>
      <c r="D1536" s="33" t="s">
        <v>97</v>
      </c>
      <c r="E1536" s="33" t="s">
        <v>98</v>
      </c>
      <c r="F1536" s="33" t="s">
        <v>99</v>
      </c>
      <c r="G1536" s="33" t="s">
        <v>108</v>
      </c>
      <c r="H1536" s="33" t="s">
        <v>101</v>
      </c>
      <c r="I1536" s="33" t="s">
        <v>104</v>
      </c>
      <c r="J1536" s="33">
        <v>216</v>
      </c>
      <c r="K1536" s="33">
        <v>308.88</v>
      </c>
    </row>
    <row r="1537" spans="1:11" ht="27.6" x14ac:dyDescent="0.3">
      <c r="A1537" s="34" t="s">
        <v>103</v>
      </c>
      <c r="B1537" s="34">
        <v>2022</v>
      </c>
      <c r="C1537" s="34" t="s">
        <v>33</v>
      </c>
      <c r="D1537" s="34" t="s">
        <v>97</v>
      </c>
      <c r="E1537" s="34" t="s">
        <v>98</v>
      </c>
      <c r="F1537" s="34" t="s">
        <v>99</v>
      </c>
      <c r="G1537" s="34" t="s">
        <v>108</v>
      </c>
      <c r="H1537" s="34" t="s">
        <v>101</v>
      </c>
      <c r="I1537" s="34" t="s">
        <v>104</v>
      </c>
      <c r="J1537" s="34">
        <v>210</v>
      </c>
      <c r="K1537" s="34">
        <v>300.3</v>
      </c>
    </row>
    <row r="1538" spans="1:11" ht="27.6" x14ac:dyDescent="0.3">
      <c r="A1538" s="33" t="s">
        <v>105</v>
      </c>
      <c r="B1538" s="33">
        <v>2022</v>
      </c>
      <c r="C1538" s="33" t="s">
        <v>33</v>
      </c>
      <c r="D1538" s="33" t="s">
        <v>97</v>
      </c>
      <c r="E1538" s="33" t="s">
        <v>98</v>
      </c>
      <c r="F1538" s="33" t="s">
        <v>99</v>
      </c>
      <c r="G1538" s="33" t="s">
        <v>108</v>
      </c>
      <c r="H1538" s="33" t="s">
        <v>101</v>
      </c>
      <c r="I1538" s="33" t="s">
        <v>104</v>
      </c>
      <c r="J1538" s="33">
        <v>204</v>
      </c>
      <c r="K1538" s="33">
        <v>291.72000000000003</v>
      </c>
    </row>
    <row r="1539" spans="1:11" ht="27.6" x14ac:dyDescent="0.3">
      <c r="A1539" s="34" t="s">
        <v>105</v>
      </c>
      <c r="B1539" s="34">
        <v>2022</v>
      </c>
      <c r="C1539" s="34" t="s">
        <v>33</v>
      </c>
      <c r="D1539" s="34" t="s">
        <v>97</v>
      </c>
      <c r="E1539" s="34" t="s">
        <v>98</v>
      </c>
      <c r="F1539" s="34" t="s">
        <v>99</v>
      </c>
      <c r="G1539" s="34" t="s">
        <v>108</v>
      </c>
      <c r="H1539" s="34" t="s">
        <v>101</v>
      </c>
      <c r="I1539" s="34" t="s">
        <v>104</v>
      </c>
      <c r="J1539" s="34">
        <v>213</v>
      </c>
      <c r="K1539" s="34">
        <v>304.58999999999997</v>
      </c>
    </row>
    <row r="1540" spans="1:11" ht="27.6" x14ac:dyDescent="0.3">
      <c r="A1540" s="33" t="s">
        <v>96</v>
      </c>
      <c r="B1540" s="33">
        <v>2022</v>
      </c>
      <c r="C1540" s="33" t="s">
        <v>33</v>
      </c>
      <c r="D1540" s="33" t="s">
        <v>97</v>
      </c>
      <c r="E1540" s="33" t="s">
        <v>98</v>
      </c>
      <c r="F1540" s="33" t="s">
        <v>99</v>
      </c>
      <c r="G1540" s="33" t="s">
        <v>108</v>
      </c>
      <c r="H1540" s="33" t="s">
        <v>101</v>
      </c>
      <c r="I1540" s="33" t="s">
        <v>104</v>
      </c>
      <c r="J1540" s="33">
        <v>207</v>
      </c>
      <c r="K1540" s="33">
        <v>296.01</v>
      </c>
    </row>
    <row r="1541" spans="1:11" ht="27.6" x14ac:dyDescent="0.3">
      <c r="A1541" s="34" t="s">
        <v>103</v>
      </c>
      <c r="B1541" s="34">
        <v>2022</v>
      </c>
      <c r="C1541" s="34" t="s">
        <v>33</v>
      </c>
      <c r="D1541" s="34" t="s">
        <v>97</v>
      </c>
      <c r="E1541" s="34" t="s">
        <v>98</v>
      </c>
      <c r="F1541" s="34" t="s">
        <v>99</v>
      </c>
      <c r="G1541" s="34" t="s">
        <v>108</v>
      </c>
      <c r="H1541" s="34" t="s">
        <v>101</v>
      </c>
      <c r="I1541" s="34" t="s">
        <v>104</v>
      </c>
      <c r="J1541" s="34">
        <v>201</v>
      </c>
      <c r="K1541" s="34">
        <v>287.43</v>
      </c>
    </row>
    <row r="1542" spans="1:11" ht="27.6" x14ac:dyDescent="0.3">
      <c r="A1542" s="33" t="s">
        <v>103</v>
      </c>
      <c r="B1542" s="33">
        <v>2022</v>
      </c>
      <c r="C1542" s="33" t="s">
        <v>33</v>
      </c>
      <c r="D1542" s="33" t="s">
        <v>97</v>
      </c>
      <c r="E1542" s="33" t="s">
        <v>98</v>
      </c>
      <c r="F1542" s="33" t="s">
        <v>99</v>
      </c>
      <c r="G1542" s="33" t="s">
        <v>108</v>
      </c>
      <c r="H1542" s="33" t="s">
        <v>101</v>
      </c>
      <c r="I1542" s="33" t="s">
        <v>102</v>
      </c>
      <c r="J1542" s="33">
        <v>215</v>
      </c>
      <c r="K1542" s="33">
        <v>307.45</v>
      </c>
    </row>
    <row r="1543" spans="1:11" ht="27.6" x14ac:dyDescent="0.3">
      <c r="A1543" s="34" t="s">
        <v>103</v>
      </c>
      <c r="B1543" s="34">
        <v>2022</v>
      </c>
      <c r="C1543" s="34" t="s">
        <v>33</v>
      </c>
      <c r="D1543" s="34" t="s">
        <v>97</v>
      </c>
      <c r="E1543" s="34" t="s">
        <v>98</v>
      </c>
      <c r="F1543" s="34" t="s">
        <v>99</v>
      </c>
      <c r="G1543" s="34" t="s">
        <v>108</v>
      </c>
      <c r="H1543" s="34" t="s">
        <v>101</v>
      </c>
      <c r="I1543" s="34" t="s">
        <v>102</v>
      </c>
      <c r="J1543" s="34">
        <v>209</v>
      </c>
      <c r="K1543" s="34">
        <v>298.87</v>
      </c>
    </row>
    <row r="1544" spans="1:11" ht="27.6" x14ac:dyDescent="0.3">
      <c r="A1544" s="33" t="s">
        <v>106</v>
      </c>
      <c r="B1544" s="33">
        <v>2022</v>
      </c>
      <c r="C1544" s="33" t="s">
        <v>33</v>
      </c>
      <c r="D1544" s="33" t="s">
        <v>97</v>
      </c>
      <c r="E1544" s="33" t="s">
        <v>98</v>
      </c>
      <c r="F1544" s="33" t="s">
        <v>99</v>
      </c>
      <c r="G1544" s="33" t="s">
        <v>108</v>
      </c>
      <c r="H1544" s="33" t="s">
        <v>101</v>
      </c>
      <c r="I1544" s="33" t="s">
        <v>102</v>
      </c>
      <c r="J1544" s="33">
        <v>203</v>
      </c>
      <c r="K1544" s="33">
        <v>290.29000000000002</v>
      </c>
    </row>
    <row r="1545" spans="1:11" ht="27.6" x14ac:dyDescent="0.3">
      <c r="A1545" s="34" t="s">
        <v>103</v>
      </c>
      <c r="B1545" s="34">
        <v>2022</v>
      </c>
      <c r="C1545" s="34" t="s">
        <v>37</v>
      </c>
      <c r="D1545" s="34" t="s">
        <v>97</v>
      </c>
      <c r="E1545" s="34" t="s">
        <v>98</v>
      </c>
      <c r="F1545" s="34" t="s">
        <v>99</v>
      </c>
      <c r="G1545" s="34" t="s">
        <v>108</v>
      </c>
      <c r="H1545" s="34" t="s">
        <v>101</v>
      </c>
      <c r="I1545" s="34" t="s">
        <v>104</v>
      </c>
      <c r="J1545" s="34">
        <v>158</v>
      </c>
      <c r="K1545" s="34">
        <v>225.94</v>
      </c>
    </row>
    <row r="1546" spans="1:11" ht="27.6" x14ac:dyDescent="0.3">
      <c r="A1546" s="33" t="s">
        <v>103</v>
      </c>
      <c r="B1546" s="33">
        <v>2022</v>
      </c>
      <c r="C1546" s="33" t="s">
        <v>37</v>
      </c>
      <c r="D1546" s="33" t="s">
        <v>97</v>
      </c>
      <c r="E1546" s="33" t="s">
        <v>98</v>
      </c>
      <c r="F1546" s="33" t="s">
        <v>99</v>
      </c>
      <c r="G1546" s="33" t="s">
        <v>108</v>
      </c>
      <c r="H1546" s="33" t="s">
        <v>101</v>
      </c>
      <c r="I1546" s="33" t="s">
        <v>104</v>
      </c>
      <c r="J1546" s="33">
        <v>160</v>
      </c>
      <c r="K1546" s="33">
        <v>228.8</v>
      </c>
    </row>
    <row r="1547" spans="1:11" ht="27.6" x14ac:dyDescent="0.3">
      <c r="A1547" s="34" t="s">
        <v>107</v>
      </c>
      <c r="B1547" s="34">
        <v>2022</v>
      </c>
      <c r="C1547" s="34" t="s">
        <v>37</v>
      </c>
      <c r="D1547" s="34" t="s">
        <v>97</v>
      </c>
      <c r="E1547" s="34" t="s">
        <v>98</v>
      </c>
      <c r="F1547" s="34" t="s">
        <v>99</v>
      </c>
      <c r="G1547" s="34" t="s">
        <v>108</v>
      </c>
      <c r="H1547" s="34" t="s">
        <v>101</v>
      </c>
      <c r="I1547" s="34" t="s">
        <v>104</v>
      </c>
      <c r="J1547" s="34">
        <v>162</v>
      </c>
      <c r="K1547" s="34">
        <v>231.66</v>
      </c>
    </row>
    <row r="1548" spans="1:11" ht="27.6" x14ac:dyDescent="0.3">
      <c r="A1548" s="33" t="s">
        <v>96</v>
      </c>
      <c r="B1548" s="33">
        <v>2022</v>
      </c>
      <c r="C1548" s="33" t="s">
        <v>37</v>
      </c>
      <c r="D1548" s="33" t="s">
        <v>97</v>
      </c>
      <c r="E1548" s="33" t="s">
        <v>98</v>
      </c>
      <c r="F1548" s="33" t="s">
        <v>99</v>
      </c>
      <c r="G1548" s="33" t="s">
        <v>108</v>
      </c>
      <c r="H1548" s="33" t="s">
        <v>101</v>
      </c>
      <c r="I1548" s="33" t="s">
        <v>104</v>
      </c>
      <c r="J1548" s="33">
        <v>159</v>
      </c>
      <c r="K1548" s="33">
        <v>227.37</v>
      </c>
    </row>
    <row r="1549" spans="1:11" ht="27.6" x14ac:dyDescent="0.3">
      <c r="A1549" s="34" t="s">
        <v>103</v>
      </c>
      <c r="B1549" s="34">
        <v>2022</v>
      </c>
      <c r="C1549" s="34" t="s">
        <v>37</v>
      </c>
      <c r="D1549" s="34" t="s">
        <v>97</v>
      </c>
      <c r="E1549" s="34" t="s">
        <v>98</v>
      </c>
      <c r="F1549" s="34" t="s">
        <v>99</v>
      </c>
      <c r="G1549" s="34" t="s">
        <v>108</v>
      </c>
      <c r="H1549" s="34" t="s">
        <v>101</v>
      </c>
      <c r="I1549" s="34" t="s">
        <v>104</v>
      </c>
      <c r="J1549" s="34">
        <v>161</v>
      </c>
      <c r="K1549" s="34">
        <v>230.23</v>
      </c>
    </row>
    <row r="1550" spans="1:11" ht="27.6" x14ac:dyDescent="0.3">
      <c r="A1550" s="33" t="s">
        <v>106</v>
      </c>
      <c r="B1550" s="33">
        <v>2022</v>
      </c>
      <c r="C1550" s="33" t="s">
        <v>30</v>
      </c>
      <c r="D1550" s="33" t="s">
        <v>97</v>
      </c>
      <c r="E1550" s="33" t="s">
        <v>98</v>
      </c>
      <c r="F1550" s="33" t="s">
        <v>99</v>
      </c>
      <c r="G1550" s="33" t="s">
        <v>108</v>
      </c>
      <c r="H1550" s="33" t="s">
        <v>101</v>
      </c>
      <c r="I1550" s="33" t="s">
        <v>102</v>
      </c>
      <c r="J1550" s="33">
        <v>248</v>
      </c>
      <c r="K1550" s="33">
        <v>354.64</v>
      </c>
    </row>
    <row r="1551" spans="1:11" ht="27.6" x14ac:dyDescent="0.3">
      <c r="A1551" s="34" t="s">
        <v>103</v>
      </c>
      <c r="B1551" s="34">
        <v>2022</v>
      </c>
      <c r="C1551" s="34" t="s">
        <v>30</v>
      </c>
      <c r="D1551" s="34" t="s">
        <v>97</v>
      </c>
      <c r="E1551" s="34" t="s">
        <v>98</v>
      </c>
      <c r="F1551" s="34" t="s">
        <v>99</v>
      </c>
      <c r="G1551" s="34" t="s">
        <v>108</v>
      </c>
      <c r="H1551" s="34" t="s">
        <v>101</v>
      </c>
      <c r="I1551" s="34" t="s">
        <v>102</v>
      </c>
      <c r="J1551" s="34">
        <v>242</v>
      </c>
      <c r="K1551" s="34">
        <v>346.06</v>
      </c>
    </row>
    <row r="1552" spans="1:11" ht="27.6" x14ac:dyDescent="0.3">
      <c r="A1552" s="33" t="s">
        <v>105</v>
      </c>
      <c r="B1552" s="33">
        <v>2022</v>
      </c>
      <c r="C1552" s="33" t="s">
        <v>30</v>
      </c>
      <c r="D1552" s="33" t="s">
        <v>97</v>
      </c>
      <c r="E1552" s="33" t="s">
        <v>98</v>
      </c>
      <c r="F1552" s="33" t="s">
        <v>99</v>
      </c>
      <c r="G1552" s="33" t="s">
        <v>108</v>
      </c>
      <c r="H1552" s="33" t="s">
        <v>101</v>
      </c>
      <c r="I1552" s="33" t="s">
        <v>102</v>
      </c>
      <c r="J1552" s="33">
        <v>236</v>
      </c>
      <c r="K1552" s="33">
        <v>337.48</v>
      </c>
    </row>
    <row r="1553" spans="1:11" ht="27.6" x14ac:dyDescent="0.3">
      <c r="A1553" s="34" t="s">
        <v>105</v>
      </c>
      <c r="B1553" s="34">
        <v>2022</v>
      </c>
      <c r="C1553" s="34" t="s">
        <v>30</v>
      </c>
      <c r="D1553" s="34" t="s">
        <v>97</v>
      </c>
      <c r="E1553" s="34" t="s">
        <v>98</v>
      </c>
      <c r="F1553" s="34" t="s">
        <v>99</v>
      </c>
      <c r="G1553" s="34" t="s">
        <v>108</v>
      </c>
      <c r="H1553" s="34" t="s">
        <v>101</v>
      </c>
      <c r="I1553" s="34" t="s">
        <v>104</v>
      </c>
      <c r="J1553" s="34">
        <v>246</v>
      </c>
      <c r="K1553" s="34">
        <v>351.78</v>
      </c>
    </row>
    <row r="1554" spans="1:11" ht="27.6" x14ac:dyDescent="0.3">
      <c r="A1554" s="33" t="s">
        <v>96</v>
      </c>
      <c r="B1554" s="33">
        <v>2022</v>
      </c>
      <c r="C1554" s="33" t="s">
        <v>30</v>
      </c>
      <c r="D1554" s="33" t="s">
        <v>97</v>
      </c>
      <c r="E1554" s="33" t="s">
        <v>98</v>
      </c>
      <c r="F1554" s="33" t="s">
        <v>99</v>
      </c>
      <c r="G1554" s="33" t="s">
        <v>108</v>
      </c>
      <c r="H1554" s="33" t="s">
        <v>101</v>
      </c>
      <c r="I1554" s="33" t="s">
        <v>104</v>
      </c>
      <c r="J1554" s="33">
        <v>240</v>
      </c>
      <c r="K1554" s="33">
        <v>343.2</v>
      </c>
    </row>
    <row r="1555" spans="1:11" ht="27.6" x14ac:dyDescent="0.3">
      <c r="A1555" s="34" t="s">
        <v>105</v>
      </c>
      <c r="B1555" s="34">
        <v>2022</v>
      </c>
      <c r="C1555" s="34" t="s">
        <v>30</v>
      </c>
      <c r="D1555" s="34" t="s">
        <v>97</v>
      </c>
      <c r="E1555" s="34" t="s">
        <v>98</v>
      </c>
      <c r="F1555" s="34" t="s">
        <v>99</v>
      </c>
      <c r="G1555" s="34" t="s">
        <v>108</v>
      </c>
      <c r="H1555" s="34" t="s">
        <v>101</v>
      </c>
      <c r="I1555" s="34" t="s">
        <v>104</v>
      </c>
      <c r="J1555" s="34">
        <v>234</v>
      </c>
      <c r="K1555" s="34">
        <v>334.62</v>
      </c>
    </row>
    <row r="1556" spans="1:11" ht="27.6" x14ac:dyDescent="0.3">
      <c r="A1556" s="33" t="s">
        <v>96</v>
      </c>
      <c r="B1556" s="33">
        <v>2022</v>
      </c>
      <c r="C1556" s="33" t="s">
        <v>30</v>
      </c>
      <c r="D1556" s="33" t="s">
        <v>97</v>
      </c>
      <c r="E1556" s="33" t="s">
        <v>98</v>
      </c>
      <c r="F1556" s="33" t="s">
        <v>99</v>
      </c>
      <c r="G1556" s="33" t="s">
        <v>108</v>
      </c>
      <c r="H1556" s="33" t="s">
        <v>101</v>
      </c>
      <c r="I1556" s="33" t="s">
        <v>104</v>
      </c>
      <c r="J1556" s="33">
        <v>243</v>
      </c>
      <c r="K1556" s="33">
        <v>347.49</v>
      </c>
    </row>
    <row r="1557" spans="1:11" ht="27.6" x14ac:dyDescent="0.3">
      <c r="A1557" s="34" t="s">
        <v>103</v>
      </c>
      <c r="B1557" s="34">
        <v>2022</v>
      </c>
      <c r="C1557" s="34" t="s">
        <v>30</v>
      </c>
      <c r="D1557" s="34" t="s">
        <v>97</v>
      </c>
      <c r="E1557" s="34" t="s">
        <v>98</v>
      </c>
      <c r="F1557" s="34" t="s">
        <v>99</v>
      </c>
      <c r="G1557" s="34" t="s">
        <v>108</v>
      </c>
      <c r="H1557" s="34" t="s">
        <v>101</v>
      </c>
      <c r="I1557" s="34" t="s">
        <v>104</v>
      </c>
      <c r="J1557" s="34">
        <v>237</v>
      </c>
      <c r="K1557" s="34">
        <v>338.91</v>
      </c>
    </row>
    <row r="1558" spans="1:11" ht="27.6" x14ac:dyDescent="0.3">
      <c r="A1558" s="33" t="s">
        <v>105</v>
      </c>
      <c r="B1558" s="33">
        <v>2022</v>
      </c>
      <c r="C1558" s="33" t="s">
        <v>30</v>
      </c>
      <c r="D1558" s="33" t="s">
        <v>97</v>
      </c>
      <c r="E1558" s="33" t="s">
        <v>98</v>
      </c>
      <c r="F1558" s="33" t="s">
        <v>99</v>
      </c>
      <c r="G1558" s="33" t="s">
        <v>108</v>
      </c>
      <c r="H1558" s="33" t="s">
        <v>101</v>
      </c>
      <c r="I1558" s="33" t="s">
        <v>102</v>
      </c>
      <c r="J1558" s="33">
        <v>245</v>
      </c>
      <c r="K1558" s="33">
        <v>350.35</v>
      </c>
    </row>
    <row r="1559" spans="1:11" ht="27.6" x14ac:dyDescent="0.3">
      <c r="A1559" s="34" t="s">
        <v>103</v>
      </c>
      <c r="B1559" s="34">
        <v>2022</v>
      </c>
      <c r="C1559" s="34" t="s">
        <v>30</v>
      </c>
      <c r="D1559" s="34" t="s">
        <v>97</v>
      </c>
      <c r="E1559" s="34" t="s">
        <v>98</v>
      </c>
      <c r="F1559" s="34" t="s">
        <v>99</v>
      </c>
      <c r="G1559" s="34" t="s">
        <v>108</v>
      </c>
      <c r="H1559" s="34" t="s">
        <v>101</v>
      </c>
      <c r="I1559" s="34" t="s">
        <v>102</v>
      </c>
      <c r="J1559" s="34">
        <v>239</v>
      </c>
      <c r="K1559" s="34">
        <v>341.77</v>
      </c>
    </row>
    <row r="1560" spans="1:11" ht="27.6" x14ac:dyDescent="0.3">
      <c r="A1560" s="33" t="s">
        <v>103</v>
      </c>
      <c r="B1560" s="33">
        <v>2022</v>
      </c>
      <c r="C1560" s="33" t="s">
        <v>30</v>
      </c>
      <c r="D1560" s="33" t="s">
        <v>97</v>
      </c>
      <c r="E1560" s="33" t="s">
        <v>98</v>
      </c>
      <c r="F1560" s="33" t="s">
        <v>99</v>
      </c>
      <c r="G1560" s="33" t="s">
        <v>108</v>
      </c>
      <c r="H1560" s="33" t="s">
        <v>101</v>
      </c>
      <c r="I1560" s="33" t="s">
        <v>102</v>
      </c>
      <c r="J1560" s="33">
        <v>233</v>
      </c>
      <c r="K1560" s="33">
        <v>333.19</v>
      </c>
    </row>
    <row r="1561" spans="1:11" ht="27.6" x14ac:dyDescent="0.3">
      <c r="A1561" s="34" t="s">
        <v>103</v>
      </c>
      <c r="B1561" s="34">
        <v>2022</v>
      </c>
      <c r="C1561" s="34" t="s">
        <v>8</v>
      </c>
      <c r="D1561" s="34" t="s">
        <v>97</v>
      </c>
      <c r="E1561" s="34" t="s">
        <v>98</v>
      </c>
      <c r="F1561" s="34" t="s">
        <v>99</v>
      </c>
      <c r="G1561" s="34" t="s">
        <v>108</v>
      </c>
      <c r="H1561" s="34" t="s">
        <v>101</v>
      </c>
      <c r="I1561" s="34" t="s">
        <v>102</v>
      </c>
      <c r="J1561" s="34">
        <v>260</v>
      </c>
      <c r="K1561" s="34">
        <v>371.8</v>
      </c>
    </row>
    <row r="1562" spans="1:11" ht="27.6" x14ac:dyDescent="0.3">
      <c r="A1562" s="33" t="s">
        <v>105</v>
      </c>
      <c r="B1562" s="33">
        <v>2022</v>
      </c>
      <c r="C1562" s="33" t="s">
        <v>8</v>
      </c>
      <c r="D1562" s="33" t="s">
        <v>97</v>
      </c>
      <c r="E1562" s="33" t="s">
        <v>98</v>
      </c>
      <c r="F1562" s="33" t="s">
        <v>99</v>
      </c>
      <c r="G1562" s="33" t="s">
        <v>108</v>
      </c>
      <c r="H1562" s="33" t="s">
        <v>101</v>
      </c>
      <c r="I1562" s="33" t="s">
        <v>102</v>
      </c>
      <c r="J1562" s="33">
        <v>254</v>
      </c>
      <c r="K1562" s="33">
        <v>363.22</v>
      </c>
    </row>
    <row r="1563" spans="1:11" ht="27.6" x14ac:dyDescent="0.3">
      <c r="A1563" s="34" t="s">
        <v>96</v>
      </c>
      <c r="B1563" s="34">
        <v>2022</v>
      </c>
      <c r="C1563" s="34" t="s">
        <v>8</v>
      </c>
      <c r="D1563" s="34" t="s">
        <v>97</v>
      </c>
      <c r="E1563" s="34" t="s">
        <v>98</v>
      </c>
      <c r="F1563" s="34" t="s">
        <v>99</v>
      </c>
      <c r="G1563" s="34" t="s">
        <v>108</v>
      </c>
      <c r="H1563" s="34" t="s">
        <v>101</v>
      </c>
      <c r="I1563" s="34" t="s">
        <v>102</v>
      </c>
      <c r="J1563" s="34">
        <v>264</v>
      </c>
      <c r="K1563" s="34">
        <v>526.24</v>
      </c>
    </row>
    <row r="1564" spans="1:11" ht="27.6" x14ac:dyDescent="0.3">
      <c r="A1564" s="33" t="s">
        <v>105</v>
      </c>
      <c r="B1564" s="33">
        <v>2022</v>
      </c>
      <c r="C1564" s="33" t="s">
        <v>8</v>
      </c>
      <c r="D1564" s="33" t="s">
        <v>97</v>
      </c>
      <c r="E1564" s="33" t="s">
        <v>98</v>
      </c>
      <c r="F1564" s="33" t="s">
        <v>99</v>
      </c>
      <c r="G1564" s="33" t="s">
        <v>108</v>
      </c>
      <c r="H1564" s="33" t="s">
        <v>101</v>
      </c>
      <c r="I1564" s="33" t="s">
        <v>104</v>
      </c>
      <c r="J1564" s="33">
        <v>258</v>
      </c>
      <c r="K1564" s="33">
        <v>526.24</v>
      </c>
    </row>
    <row r="1565" spans="1:11" ht="27.6" x14ac:dyDescent="0.3">
      <c r="A1565" s="34" t="s">
        <v>103</v>
      </c>
      <c r="B1565" s="34">
        <v>2022</v>
      </c>
      <c r="C1565" s="34" t="s">
        <v>8</v>
      </c>
      <c r="D1565" s="34" t="s">
        <v>97</v>
      </c>
      <c r="E1565" s="34" t="s">
        <v>98</v>
      </c>
      <c r="F1565" s="34" t="s">
        <v>99</v>
      </c>
      <c r="G1565" s="34" t="s">
        <v>108</v>
      </c>
      <c r="H1565" s="34" t="s">
        <v>101</v>
      </c>
      <c r="I1565" s="34" t="s">
        <v>104</v>
      </c>
      <c r="J1565" s="34">
        <v>252</v>
      </c>
      <c r="K1565" s="34">
        <v>360.36</v>
      </c>
    </row>
    <row r="1566" spans="1:11" ht="27.6" x14ac:dyDescent="0.3">
      <c r="A1566" s="33" t="s">
        <v>96</v>
      </c>
      <c r="B1566" s="33">
        <v>2022</v>
      </c>
      <c r="C1566" s="33" t="s">
        <v>8</v>
      </c>
      <c r="D1566" s="33" t="s">
        <v>97</v>
      </c>
      <c r="E1566" s="33" t="s">
        <v>98</v>
      </c>
      <c r="F1566" s="33" t="s">
        <v>99</v>
      </c>
      <c r="G1566" s="33" t="s">
        <v>108</v>
      </c>
      <c r="H1566" s="33" t="s">
        <v>101</v>
      </c>
      <c r="I1566" s="33" t="s">
        <v>102</v>
      </c>
      <c r="J1566" s="33">
        <v>261</v>
      </c>
      <c r="K1566" s="33">
        <v>373.23</v>
      </c>
    </row>
    <row r="1567" spans="1:11" ht="27.6" x14ac:dyDescent="0.3">
      <c r="A1567" s="34" t="s">
        <v>103</v>
      </c>
      <c r="B1567" s="34">
        <v>2022</v>
      </c>
      <c r="C1567" s="34" t="s">
        <v>8</v>
      </c>
      <c r="D1567" s="34" t="s">
        <v>97</v>
      </c>
      <c r="E1567" s="34" t="s">
        <v>98</v>
      </c>
      <c r="F1567" s="34" t="s">
        <v>99</v>
      </c>
      <c r="G1567" s="34" t="s">
        <v>108</v>
      </c>
      <c r="H1567" s="34" t="s">
        <v>101</v>
      </c>
      <c r="I1567" s="34" t="s">
        <v>104</v>
      </c>
      <c r="J1567" s="34">
        <v>255</v>
      </c>
      <c r="K1567" s="34">
        <v>364.65</v>
      </c>
    </row>
    <row r="1568" spans="1:11" ht="27.6" x14ac:dyDescent="0.3">
      <c r="A1568" s="33" t="s">
        <v>96</v>
      </c>
      <c r="B1568" s="33">
        <v>2022</v>
      </c>
      <c r="C1568" s="33" t="s">
        <v>8</v>
      </c>
      <c r="D1568" s="33" t="s">
        <v>97</v>
      </c>
      <c r="E1568" s="33" t="s">
        <v>98</v>
      </c>
      <c r="F1568" s="33" t="s">
        <v>99</v>
      </c>
      <c r="G1568" s="33" t="s">
        <v>108</v>
      </c>
      <c r="H1568" s="33" t="s">
        <v>101</v>
      </c>
      <c r="I1568" s="33" t="s">
        <v>104</v>
      </c>
      <c r="J1568" s="33">
        <v>249</v>
      </c>
      <c r="K1568" s="33">
        <v>356.07</v>
      </c>
    </row>
    <row r="1569" spans="1:11" ht="27.6" x14ac:dyDescent="0.3">
      <c r="A1569" s="34" t="s">
        <v>106</v>
      </c>
      <c r="B1569" s="34">
        <v>2022</v>
      </c>
      <c r="C1569" s="34" t="s">
        <v>8</v>
      </c>
      <c r="D1569" s="34" t="s">
        <v>97</v>
      </c>
      <c r="E1569" s="34" t="s">
        <v>98</v>
      </c>
      <c r="F1569" s="34" t="s">
        <v>99</v>
      </c>
      <c r="G1569" s="34" t="s">
        <v>108</v>
      </c>
      <c r="H1569" s="34" t="s">
        <v>101</v>
      </c>
      <c r="I1569" s="34" t="s">
        <v>102</v>
      </c>
      <c r="J1569" s="34">
        <v>263</v>
      </c>
      <c r="K1569" s="34">
        <v>376.09</v>
      </c>
    </row>
    <row r="1570" spans="1:11" ht="27.6" x14ac:dyDescent="0.3">
      <c r="A1570" s="33" t="s">
        <v>103</v>
      </c>
      <c r="B1570" s="33">
        <v>2022</v>
      </c>
      <c r="C1570" s="33" t="s">
        <v>8</v>
      </c>
      <c r="D1570" s="33" t="s">
        <v>97</v>
      </c>
      <c r="E1570" s="33" t="s">
        <v>98</v>
      </c>
      <c r="F1570" s="33" t="s">
        <v>99</v>
      </c>
      <c r="G1570" s="33" t="s">
        <v>108</v>
      </c>
      <c r="H1570" s="33" t="s">
        <v>101</v>
      </c>
      <c r="I1570" s="33" t="s">
        <v>102</v>
      </c>
      <c r="J1570" s="33">
        <v>257</v>
      </c>
      <c r="K1570" s="33">
        <v>367.51</v>
      </c>
    </row>
    <row r="1571" spans="1:11" ht="27.6" x14ac:dyDescent="0.3">
      <c r="A1571" s="34" t="s">
        <v>96</v>
      </c>
      <c r="B1571" s="34">
        <v>2022</v>
      </c>
      <c r="C1571" s="34" t="s">
        <v>8</v>
      </c>
      <c r="D1571" s="34" t="s">
        <v>97</v>
      </c>
      <c r="E1571" s="34" t="s">
        <v>98</v>
      </c>
      <c r="F1571" s="34" t="s">
        <v>99</v>
      </c>
      <c r="G1571" s="34" t="s">
        <v>108</v>
      </c>
      <c r="H1571" s="34" t="s">
        <v>101</v>
      </c>
      <c r="I1571" s="34" t="s">
        <v>102</v>
      </c>
      <c r="J1571" s="34">
        <v>251</v>
      </c>
      <c r="K1571" s="34">
        <v>358.93</v>
      </c>
    </row>
    <row r="1572" spans="1:11" ht="27.6" x14ac:dyDescent="0.3">
      <c r="A1572" s="33" t="s">
        <v>107</v>
      </c>
      <c r="B1572" s="33">
        <v>2022</v>
      </c>
      <c r="C1572" s="33" t="s">
        <v>36</v>
      </c>
      <c r="D1572" s="33" t="s">
        <v>97</v>
      </c>
      <c r="E1572" s="33" t="s">
        <v>98</v>
      </c>
      <c r="F1572" s="33" t="s">
        <v>99</v>
      </c>
      <c r="G1572" s="33" t="s">
        <v>108</v>
      </c>
      <c r="H1572" s="33" t="s">
        <v>101</v>
      </c>
      <c r="I1572" s="33" t="s">
        <v>104</v>
      </c>
      <c r="J1572" s="33">
        <v>164</v>
      </c>
      <c r="K1572" s="33">
        <v>234.52</v>
      </c>
    </row>
    <row r="1573" spans="1:11" ht="27.6" x14ac:dyDescent="0.3">
      <c r="A1573" s="34" t="s">
        <v>103</v>
      </c>
      <c r="B1573" s="34">
        <v>2022</v>
      </c>
      <c r="C1573" s="34" t="s">
        <v>36</v>
      </c>
      <c r="D1573" s="34" t="s">
        <v>97</v>
      </c>
      <c r="E1573" s="34" t="s">
        <v>98</v>
      </c>
      <c r="F1573" s="34" t="s">
        <v>99</v>
      </c>
      <c r="G1573" s="34" t="s">
        <v>108</v>
      </c>
      <c r="H1573" s="34" t="s">
        <v>101</v>
      </c>
      <c r="I1573" s="34" t="s">
        <v>104</v>
      </c>
      <c r="J1573" s="34">
        <v>166</v>
      </c>
      <c r="K1573" s="34">
        <v>237.38</v>
      </c>
    </row>
    <row r="1574" spans="1:11" ht="27.6" x14ac:dyDescent="0.3">
      <c r="A1574" s="33" t="s">
        <v>103</v>
      </c>
      <c r="B1574" s="33">
        <v>2022</v>
      </c>
      <c r="C1574" s="33" t="s">
        <v>36</v>
      </c>
      <c r="D1574" s="33" t="s">
        <v>97</v>
      </c>
      <c r="E1574" s="33" t="s">
        <v>98</v>
      </c>
      <c r="F1574" s="33" t="s">
        <v>99</v>
      </c>
      <c r="G1574" s="33" t="s">
        <v>108</v>
      </c>
      <c r="H1574" s="33" t="s">
        <v>101</v>
      </c>
      <c r="I1574" s="33" t="s">
        <v>104</v>
      </c>
      <c r="J1574" s="33">
        <v>168</v>
      </c>
      <c r="K1574" s="33">
        <v>240.24</v>
      </c>
    </row>
    <row r="1575" spans="1:11" ht="27.6" x14ac:dyDescent="0.3">
      <c r="A1575" s="34" t="s">
        <v>105</v>
      </c>
      <c r="B1575" s="34">
        <v>2022</v>
      </c>
      <c r="C1575" s="34" t="s">
        <v>36</v>
      </c>
      <c r="D1575" s="34" t="s">
        <v>97</v>
      </c>
      <c r="E1575" s="34" t="s">
        <v>98</v>
      </c>
      <c r="F1575" s="34" t="s">
        <v>99</v>
      </c>
      <c r="G1575" s="34" t="s">
        <v>108</v>
      </c>
      <c r="H1575" s="34" t="s">
        <v>101</v>
      </c>
      <c r="I1575" s="34" t="s">
        <v>104</v>
      </c>
      <c r="J1575" s="34">
        <v>165</v>
      </c>
      <c r="K1575" s="34">
        <v>235.95</v>
      </c>
    </row>
    <row r="1576" spans="1:11" ht="27.6" x14ac:dyDescent="0.3">
      <c r="A1576" s="33" t="s">
        <v>103</v>
      </c>
      <c r="B1576" s="33">
        <v>2022</v>
      </c>
      <c r="C1576" s="33" t="s">
        <v>36</v>
      </c>
      <c r="D1576" s="33" t="s">
        <v>97</v>
      </c>
      <c r="E1576" s="33" t="s">
        <v>98</v>
      </c>
      <c r="F1576" s="33" t="s">
        <v>99</v>
      </c>
      <c r="G1576" s="33" t="s">
        <v>108</v>
      </c>
      <c r="H1576" s="33" t="s">
        <v>101</v>
      </c>
      <c r="I1576" s="33" t="s">
        <v>104</v>
      </c>
      <c r="J1576" s="33">
        <v>163</v>
      </c>
      <c r="K1576" s="33">
        <v>233.09</v>
      </c>
    </row>
    <row r="1577" spans="1:11" ht="27.6" x14ac:dyDescent="0.3">
      <c r="A1577" s="34" t="s">
        <v>107</v>
      </c>
      <c r="B1577" s="34">
        <v>2022</v>
      </c>
      <c r="C1577" s="34" t="s">
        <v>36</v>
      </c>
      <c r="D1577" s="34" t="s">
        <v>97</v>
      </c>
      <c r="E1577" s="34" t="s">
        <v>98</v>
      </c>
      <c r="F1577" s="34" t="s">
        <v>99</v>
      </c>
      <c r="G1577" s="34" t="s">
        <v>108</v>
      </c>
      <c r="H1577" s="34" t="s">
        <v>101</v>
      </c>
      <c r="I1577" s="34" t="s">
        <v>104</v>
      </c>
      <c r="J1577" s="34">
        <v>167</v>
      </c>
      <c r="K1577" s="34">
        <v>238.81</v>
      </c>
    </row>
    <row r="1578" spans="1:11" ht="27.6" x14ac:dyDescent="0.3">
      <c r="A1578" s="33" t="s">
        <v>103</v>
      </c>
      <c r="B1578" s="33">
        <v>2022</v>
      </c>
      <c r="C1578" s="33" t="s">
        <v>35</v>
      </c>
      <c r="D1578" s="33" t="s">
        <v>97</v>
      </c>
      <c r="E1578" s="33" t="s">
        <v>98</v>
      </c>
      <c r="F1578" s="33" t="s">
        <v>99</v>
      </c>
      <c r="G1578" s="33" t="s">
        <v>108</v>
      </c>
      <c r="H1578" s="33" t="s">
        <v>101</v>
      </c>
      <c r="I1578" s="33" t="s">
        <v>102</v>
      </c>
      <c r="J1578" s="33">
        <v>182</v>
      </c>
      <c r="K1578" s="33">
        <v>260.26</v>
      </c>
    </row>
    <row r="1579" spans="1:11" ht="27.6" x14ac:dyDescent="0.3">
      <c r="A1579" s="34" t="s">
        <v>103</v>
      </c>
      <c r="B1579" s="34">
        <v>2022</v>
      </c>
      <c r="C1579" s="34" t="s">
        <v>35</v>
      </c>
      <c r="D1579" s="34" t="s">
        <v>97</v>
      </c>
      <c r="E1579" s="34" t="s">
        <v>98</v>
      </c>
      <c r="F1579" s="34" t="s">
        <v>99</v>
      </c>
      <c r="G1579" s="34" t="s">
        <v>108</v>
      </c>
      <c r="H1579" s="34" t="s">
        <v>101</v>
      </c>
      <c r="I1579" s="34" t="s">
        <v>102</v>
      </c>
      <c r="J1579" s="34">
        <v>176</v>
      </c>
      <c r="K1579" s="34">
        <v>251.68</v>
      </c>
    </row>
    <row r="1580" spans="1:11" ht="27.6" x14ac:dyDescent="0.3">
      <c r="A1580" s="33" t="s">
        <v>103</v>
      </c>
      <c r="B1580" s="33">
        <v>2022</v>
      </c>
      <c r="C1580" s="33" t="s">
        <v>35</v>
      </c>
      <c r="D1580" s="33" t="s">
        <v>97</v>
      </c>
      <c r="E1580" s="33" t="s">
        <v>98</v>
      </c>
      <c r="F1580" s="33" t="s">
        <v>99</v>
      </c>
      <c r="G1580" s="33" t="s">
        <v>108</v>
      </c>
      <c r="H1580" s="33" t="s">
        <v>101</v>
      </c>
      <c r="I1580" s="33" t="s">
        <v>102</v>
      </c>
      <c r="J1580" s="33">
        <v>170</v>
      </c>
      <c r="K1580" s="33">
        <v>243.1</v>
      </c>
    </row>
    <row r="1581" spans="1:11" ht="27.6" x14ac:dyDescent="0.3">
      <c r="A1581" s="34" t="s">
        <v>103</v>
      </c>
      <c r="B1581" s="34">
        <v>2022</v>
      </c>
      <c r="C1581" s="34" t="s">
        <v>35</v>
      </c>
      <c r="D1581" s="34" t="s">
        <v>97</v>
      </c>
      <c r="E1581" s="34" t="s">
        <v>98</v>
      </c>
      <c r="F1581" s="34" t="s">
        <v>99</v>
      </c>
      <c r="G1581" s="34" t="s">
        <v>108</v>
      </c>
      <c r="H1581" s="34" t="s">
        <v>101</v>
      </c>
      <c r="I1581" s="34" t="s">
        <v>104</v>
      </c>
      <c r="J1581" s="34">
        <v>180</v>
      </c>
      <c r="K1581" s="34">
        <v>257.39999999999998</v>
      </c>
    </row>
    <row r="1582" spans="1:11" ht="27.6" x14ac:dyDescent="0.3">
      <c r="A1582" s="33" t="s">
        <v>96</v>
      </c>
      <c r="B1582" s="33">
        <v>2022</v>
      </c>
      <c r="C1582" s="33" t="s">
        <v>35</v>
      </c>
      <c r="D1582" s="33" t="s">
        <v>97</v>
      </c>
      <c r="E1582" s="33" t="s">
        <v>98</v>
      </c>
      <c r="F1582" s="33" t="s">
        <v>99</v>
      </c>
      <c r="G1582" s="33" t="s">
        <v>108</v>
      </c>
      <c r="H1582" s="33" t="s">
        <v>101</v>
      </c>
      <c r="I1582" s="33" t="s">
        <v>104</v>
      </c>
      <c r="J1582" s="33">
        <v>174</v>
      </c>
      <c r="K1582" s="33">
        <v>248.82</v>
      </c>
    </row>
    <row r="1583" spans="1:11" ht="27.6" x14ac:dyDescent="0.3">
      <c r="A1583" s="34" t="s">
        <v>96</v>
      </c>
      <c r="B1583" s="34">
        <v>2022</v>
      </c>
      <c r="C1583" s="34" t="s">
        <v>35</v>
      </c>
      <c r="D1583" s="34" t="s">
        <v>97</v>
      </c>
      <c r="E1583" s="34" t="s">
        <v>98</v>
      </c>
      <c r="F1583" s="34" t="s">
        <v>99</v>
      </c>
      <c r="G1583" s="34" t="s">
        <v>108</v>
      </c>
      <c r="H1583" s="34" t="s">
        <v>101</v>
      </c>
      <c r="I1583" s="34" t="s">
        <v>104</v>
      </c>
      <c r="J1583" s="34">
        <v>183</v>
      </c>
      <c r="K1583" s="34">
        <v>261.69</v>
      </c>
    </row>
    <row r="1584" spans="1:11" ht="27.6" x14ac:dyDescent="0.3">
      <c r="A1584" s="33" t="s">
        <v>103</v>
      </c>
      <c r="B1584" s="33">
        <v>2022</v>
      </c>
      <c r="C1584" s="33" t="s">
        <v>35</v>
      </c>
      <c r="D1584" s="33" t="s">
        <v>97</v>
      </c>
      <c r="E1584" s="33" t="s">
        <v>98</v>
      </c>
      <c r="F1584" s="33" t="s">
        <v>99</v>
      </c>
      <c r="G1584" s="33" t="s">
        <v>108</v>
      </c>
      <c r="H1584" s="33" t="s">
        <v>101</v>
      </c>
      <c r="I1584" s="33" t="s">
        <v>104</v>
      </c>
      <c r="J1584" s="33">
        <v>177</v>
      </c>
      <c r="K1584" s="33">
        <v>253.11</v>
      </c>
    </row>
    <row r="1585" spans="1:11" ht="27.6" x14ac:dyDescent="0.3">
      <c r="A1585" s="34" t="s">
        <v>103</v>
      </c>
      <c r="B1585" s="34">
        <v>2022</v>
      </c>
      <c r="C1585" s="34" t="s">
        <v>35</v>
      </c>
      <c r="D1585" s="34" t="s">
        <v>97</v>
      </c>
      <c r="E1585" s="34" t="s">
        <v>98</v>
      </c>
      <c r="F1585" s="34" t="s">
        <v>99</v>
      </c>
      <c r="G1585" s="34" t="s">
        <v>108</v>
      </c>
      <c r="H1585" s="34" t="s">
        <v>101</v>
      </c>
      <c r="I1585" s="34" t="s">
        <v>104</v>
      </c>
      <c r="J1585" s="34">
        <v>171</v>
      </c>
      <c r="K1585" s="34">
        <v>244.53</v>
      </c>
    </row>
    <row r="1586" spans="1:11" ht="27.6" x14ac:dyDescent="0.3">
      <c r="A1586" s="33" t="s">
        <v>106</v>
      </c>
      <c r="B1586" s="33">
        <v>2022</v>
      </c>
      <c r="C1586" s="33" t="s">
        <v>35</v>
      </c>
      <c r="D1586" s="33" t="s">
        <v>97</v>
      </c>
      <c r="E1586" s="33" t="s">
        <v>98</v>
      </c>
      <c r="F1586" s="33" t="s">
        <v>99</v>
      </c>
      <c r="G1586" s="33" t="s">
        <v>108</v>
      </c>
      <c r="H1586" s="33" t="s">
        <v>101</v>
      </c>
      <c r="I1586" s="33" t="s">
        <v>102</v>
      </c>
      <c r="J1586" s="33">
        <v>179</v>
      </c>
      <c r="K1586" s="33">
        <v>255.97</v>
      </c>
    </row>
    <row r="1587" spans="1:11" ht="27.6" x14ac:dyDescent="0.3">
      <c r="A1587" s="34" t="s">
        <v>96</v>
      </c>
      <c r="B1587" s="34">
        <v>2022</v>
      </c>
      <c r="C1587" s="34" t="s">
        <v>35</v>
      </c>
      <c r="D1587" s="34" t="s">
        <v>97</v>
      </c>
      <c r="E1587" s="34" t="s">
        <v>98</v>
      </c>
      <c r="F1587" s="34" t="s">
        <v>99</v>
      </c>
      <c r="G1587" s="34" t="s">
        <v>108</v>
      </c>
      <c r="H1587" s="34" t="s">
        <v>101</v>
      </c>
      <c r="I1587" s="34" t="s">
        <v>102</v>
      </c>
      <c r="J1587" s="34">
        <v>173</v>
      </c>
      <c r="K1587" s="34">
        <v>247.39</v>
      </c>
    </row>
    <row r="1588" spans="1:11" ht="27.6" x14ac:dyDescent="0.3">
      <c r="A1588" s="33" t="s">
        <v>96</v>
      </c>
      <c r="B1588" s="33">
        <v>2022</v>
      </c>
      <c r="C1588" s="33" t="s">
        <v>31</v>
      </c>
      <c r="D1588" s="33" t="s">
        <v>97</v>
      </c>
      <c r="E1588" s="33" t="s">
        <v>98</v>
      </c>
      <c r="F1588" s="33" t="s">
        <v>99</v>
      </c>
      <c r="G1588" s="33" t="s">
        <v>108</v>
      </c>
      <c r="H1588" s="33" t="s">
        <v>101</v>
      </c>
      <c r="I1588" s="33" t="s">
        <v>102</v>
      </c>
      <c r="J1588" s="33">
        <v>230</v>
      </c>
      <c r="K1588" s="33">
        <v>328.9</v>
      </c>
    </row>
    <row r="1589" spans="1:11" ht="27.6" x14ac:dyDescent="0.3">
      <c r="A1589" s="34" t="s">
        <v>103</v>
      </c>
      <c r="B1589" s="34">
        <v>2022</v>
      </c>
      <c r="C1589" s="34" t="s">
        <v>31</v>
      </c>
      <c r="D1589" s="34" t="s">
        <v>97</v>
      </c>
      <c r="E1589" s="34" t="s">
        <v>98</v>
      </c>
      <c r="F1589" s="34" t="s">
        <v>99</v>
      </c>
      <c r="G1589" s="34" t="s">
        <v>108</v>
      </c>
      <c r="H1589" s="34" t="s">
        <v>101</v>
      </c>
      <c r="I1589" s="34" t="s">
        <v>102</v>
      </c>
      <c r="J1589" s="34">
        <v>224</v>
      </c>
      <c r="K1589" s="34">
        <v>320.32</v>
      </c>
    </row>
    <row r="1590" spans="1:11" ht="27.6" x14ac:dyDescent="0.3">
      <c r="A1590" s="33" t="s">
        <v>106</v>
      </c>
      <c r="B1590" s="33">
        <v>2022</v>
      </c>
      <c r="C1590" s="33" t="s">
        <v>31</v>
      </c>
      <c r="D1590" s="33" t="s">
        <v>97</v>
      </c>
      <c r="E1590" s="33" t="s">
        <v>98</v>
      </c>
      <c r="F1590" s="33" t="s">
        <v>99</v>
      </c>
      <c r="G1590" s="33" t="s">
        <v>108</v>
      </c>
      <c r="H1590" s="33" t="s">
        <v>101</v>
      </c>
      <c r="I1590" s="33" t="s">
        <v>102</v>
      </c>
      <c r="J1590" s="33">
        <v>218</v>
      </c>
      <c r="K1590" s="33">
        <v>311.74</v>
      </c>
    </row>
    <row r="1591" spans="1:11" ht="27.6" x14ac:dyDescent="0.3">
      <c r="A1591" s="34" t="s">
        <v>103</v>
      </c>
      <c r="B1591" s="34">
        <v>2022</v>
      </c>
      <c r="C1591" s="34" t="s">
        <v>31</v>
      </c>
      <c r="D1591" s="34" t="s">
        <v>97</v>
      </c>
      <c r="E1591" s="34" t="s">
        <v>98</v>
      </c>
      <c r="F1591" s="34" t="s">
        <v>99</v>
      </c>
      <c r="G1591" s="34" t="s">
        <v>108</v>
      </c>
      <c r="H1591" s="34" t="s">
        <v>101</v>
      </c>
      <c r="I1591" s="34" t="s">
        <v>104</v>
      </c>
      <c r="J1591" s="34">
        <v>228</v>
      </c>
      <c r="K1591" s="34">
        <v>326.04000000000002</v>
      </c>
    </row>
    <row r="1592" spans="1:11" ht="27.6" x14ac:dyDescent="0.3">
      <c r="A1592" s="33" t="s">
        <v>103</v>
      </c>
      <c r="B1592" s="33">
        <v>2022</v>
      </c>
      <c r="C1592" s="33" t="s">
        <v>31</v>
      </c>
      <c r="D1592" s="33" t="s">
        <v>97</v>
      </c>
      <c r="E1592" s="33" t="s">
        <v>98</v>
      </c>
      <c r="F1592" s="33" t="s">
        <v>99</v>
      </c>
      <c r="G1592" s="33" t="s">
        <v>108</v>
      </c>
      <c r="H1592" s="33" t="s">
        <v>101</v>
      </c>
      <c r="I1592" s="33" t="s">
        <v>104</v>
      </c>
      <c r="J1592" s="33">
        <v>222</v>
      </c>
      <c r="K1592" s="33">
        <v>317.45999999999998</v>
      </c>
    </row>
    <row r="1593" spans="1:11" ht="27.6" x14ac:dyDescent="0.3">
      <c r="A1593" s="34" t="s">
        <v>106</v>
      </c>
      <c r="B1593" s="34">
        <v>2022</v>
      </c>
      <c r="C1593" s="34" t="s">
        <v>31</v>
      </c>
      <c r="D1593" s="34" t="s">
        <v>97</v>
      </c>
      <c r="E1593" s="34" t="s">
        <v>98</v>
      </c>
      <c r="F1593" s="34" t="s">
        <v>99</v>
      </c>
      <c r="G1593" s="34" t="s">
        <v>108</v>
      </c>
      <c r="H1593" s="34" t="s">
        <v>101</v>
      </c>
      <c r="I1593" s="34" t="s">
        <v>104</v>
      </c>
      <c r="J1593" s="34">
        <v>231</v>
      </c>
      <c r="K1593" s="34">
        <v>330.33</v>
      </c>
    </row>
    <row r="1594" spans="1:11" ht="27.6" x14ac:dyDescent="0.3">
      <c r="A1594" s="33" t="s">
        <v>105</v>
      </c>
      <c r="B1594" s="33">
        <v>2022</v>
      </c>
      <c r="C1594" s="33" t="s">
        <v>31</v>
      </c>
      <c r="D1594" s="33" t="s">
        <v>97</v>
      </c>
      <c r="E1594" s="33" t="s">
        <v>98</v>
      </c>
      <c r="F1594" s="33" t="s">
        <v>99</v>
      </c>
      <c r="G1594" s="33" t="s">
        <v>108</v>
      </c>
      <c r="H1594" s="33" t="s">
        <v>101</v>
      </c>
      <c r="I1594" s="33" t="s">
        <v>104</v>
      </c>
      <c r="J1594" s="33">
        <v>225</v>
      </c>
      <c r="K1594" s="33">
        <v>321.75</v>
      </c>
    </row>
    <row r="1595" spans="1:11" ht="27.6" x14ac:dyDescent="0.3">
      <c r="A1595" s="34" t="s">
        <v>107</v>
      </c>
      <c r="B1595" s="34">
        <v>2022</v>
      </c>
      <c r="C1595" s="34" t="s">
        <v>31</v>
      </c>
      <c r="D1595" s="34" t="s">
        <v>97</v>
      </c>
      <c r="E1595" s="34" t="s">
        <v>98</v>
      </c>
      <c r="F1595" s="34" t="s">
        <v>99</v>
      </c>
      <c r="G1595" s="34" t="s">
        <v>108</v>
      </c>
      <c r="H1595" s="34" t="s">
        <v>101</v>
      </c>
      <c r="I1595" s="34" t="s">
        <v>104</v>
      </c>
      <c r="J1595" s="34">
        <v>219</v>
      </c>
      <c r="K1595" s="34">
        <v>526.24</v>
      </c>
    </row>
    <row r="1596" spans="1:11" ht="27.6" x14ac:dyDescent="0.3">
      <c r="A1596" s="33" t="s">
        <v>96</v>
      </c>
      <c r="B1596" s="33">
        <v>2022</v>
      </c>
      <c r="C1596" s="33" t="s">
        <v>31</v>
      </c>
      <c r="D1596" s="33" t="s">
        <v>97</v>
      </c>
      <c r="E1596" s="33" t="s">
        <v>98</v>
      </c>
      <c r="F1596" s="33" t="s">
        <v>99</v>
      </c>
      <c r="G1596" s="33" t="s">
        <v>108</v>
      </c>
      <c r="H1596" s="33" t="s">
        <v>101</v>
      </c>
      <c r="I1596" s="33" t="s">
        <v>102</v>
      </c>
      <c r="J1596" s="33">
        <v>227</v>
      </c>
      <c r="K1596" s="33">
        <v>324.61</v>
      </c>
    </row>
    <row r="1597" spans="1:11" ht="27.6" x14ac:dyDescent="0.3">
      <c r="A1597" s="34" t="s">
        <v>96</v>
      </c>
      <c r="B1597" s="34">
        <v>2022</v>
      </c>
      <c r="C1597" s="34" t="s">
        <v>31</v>
      </c>
      <c r="D1597" s="34" t="s">
        <v>97</v>
      </c>
      <c r="E1597" s="34" t="s">
        <v>98</v>
      </c>
      <c r="F1597" s="34" t="s">
        <v>99</v>
      </c>
      <c r="G1597" s="34" t="s">
        <v>108</v>
      </c>
      <c r="H1597" s="34" t="s">
        <v>101</v>
      </c>
      <c r="I1597" s="34" t="s">
        <v>102</v>
      </c>
      <c r="J1597" s="34">
        <v>221</v>
      </c>
      <c r="K1597" s="34">
        <v>316.02999999999997</v>
      </c>
    </row>
    <row r="1598" spans="1:11" ht="27.6" x14ac:dyDescent="0.3">
      <c r="A1598" s="33" t="s">
        <v>96</v>
      </c>
      <c r="B1598" s="33">
        <v>2022</v>
      </c>
      <c r="C1598" s="33" t="s">
        <v>34</v>
      </c>
      <c r="D1598" s="33" t="s">
        <v>97</v>
      </c>
      <c r="E1598" s="33" t="s">
        <v>98</v>
      </c>
      <c r="F1598" s="33" t="s">
        <v>99</v>
      </c>
      <c r="G1598" s="33" t="s">
        <v>108</v>
      </c>
      <c r="H1598" s="33" t="s">
        <v>101</v>
      </c>
      <c r="I1598" s="33" t="s">
        <v>102</v>
      </c>
      <c r="J1598" s="33">
        <v>200</v>
      </c>
      <c r="K1598" s="33">
        <v>286</v>
      </c>
    </row>
    <row r="1599" spans="1:11" ht="27.6" x14ac:dyDescent="0.3">
      <c r="A1599" s="34" t="s">
        <v>103</v>
      </c>
      <c r="B1599" s="34">
        <v>2022</v>
      </c>
      <c r="C1599" s="34" t="s">
        <v>34</v>
      </c>
      <c r="D1599" s="34" t="s">
        <v>97</v>
      </c>
      <c r="E1599" s="34" t="s">
        <v>98</v>
      </c>
      <c r="F1599" s="34" t="s">
        <v>99</v>
      </c>
      <c r="G1599" s="34" t="s">
        <v>108</v>
      </c>
      <c r="H1599" s="34" t="s">
        <v>101</v>
      </c>
      <c r="I1599" s="34" t="s">
        <v>102</v>
      </c>
      <c r="J1599" s="34">
        <v>194</v>
      </c>
      <c r="K1599" s="34">
        <v>277.42</v>
      </c>
    </row>
    <row r="1600" spans="1:11" ht="27.6" x14ac:dyDescent="0.3">
      <c r="A1600" s="33" t="s">
        <v>103</v>
      </c>
      <c r="B1600" s="33">
        <v>2022</v>
      </c>
      <c r="C1600" s="33" t="s">
        <v>34</v>
      </c>
      <c r="D1600" s="33" t="s">
        <v>97</v>
      </c>
      <c r="E1600" s="33" t="s">
        <v>98</v>
      </c>
      <c r="F1600" s="33" t="s">
        <v>99</v>
      </c>
      <c r="G1600" s="33" t="s">
        <v>108</v>
      </c>
      <c r="H1600" s="33" t="s">
        <v>101</v>
      </c>
      <c r="I1600" s="33" t="s">
        <v>102</v>
      </c>
      <c r="J1600" s="33">
        <v>188</v>
      </c>
      <c r="K1600" s="33">
        <v>268.83999999999997</v>
      </c>
    </row>
    <row r="1601" spans="1:11" ht="27.6" x14ac:dyDescent="0.3">
      <c r="A1601" s="34" t="s">
        <v>103</v>
      </c>
      <c r="B1601" s="34">
        <v>2022</v>
      </c>
      <c r="C1601" s="34" t="s">
        <v>34</v>
      </c>
      <c r="D1601" s="34" t="s">
        <v>97</v>
      </c>
      <c r="E1601" s="34" t="s">
        <v>98</v>
      </c>
      <c r="F1601" s="34" t="s">
        <v>99</v>
      </c>
      <c r="G1601" s="34" t="s">
        <v>108</v>
      </c>
      <c r="H1601" s="34" t="s">
        <v>101</v>
      </c>
      <c r="I1601" s="34" t="s">
        <v>104</v>
      </c>
      <c r="J1601" s="34">
        <v>198</v>
      </c>
      <c r="K1601" s="34">
        <v>283.14</v>
      </c>
    </row>
    <row r="1602" spans="1:11" ht="27.6" x14ac:dyDescent="0.3">
      <c r="A1602" s="33" t="s">
        <v>103</v>
      </c>
      <c r="B1602" s="33">
        <v>2022</v>
      </c>
      <c r="C1602" s="33" t="s">
        <v>34</v>
      </c>
      <c r="D1602" s="33" t="s">
        <v>97</v>
      </c>
      <c r="E1602" s="33" t="s">
        <v>98</v>
      </c>
      <c r="F1602" s="33" t="s">
        <v>99</v>
      </c>
      <c r="G1602" s="33" t="s">
        <v>108</v>
      </c>
      <c r="H1602" s="33" t="s">
        <v>101</v>
      </c>
      <c r="I1602" s="33" t="s">
        <v>104</v>
      </c>
      <c r="J1602" s="33">
        <v>192</v>
      </c>
      <c r="K1602" s="33">
        <v>274.56</v>
      </c>
    </row>
    <row r="1603" spans="1:11" ht="27.6" x14ac:dyDescent="0.3">
      <c r="A1603" s="34" t="s">
        <v>103</v>
      </c>
      <c r="B1603" s="34">
        <v>2022</v>
      </c>
      <c r="C1603" s="34" t="s">
        <v>34</v>
      </c>
      <c r="D1603" s="34" t="s">
        <v>97</v>
      </c>
      <c r="E1603" s="34" t="s">
        <v>98</v>
      </c>
      <c r="F1603" s="34" t="s">
        <v>99</v>
      </c>
      <c r="G1603" s="34" t="s">
        <v>108</v>
      </c>
      <c r="H1603" s="34" t="s">
        <v>101</v>
      </c>
      <c r="I1603" s="34" t="s">
        <v>104</v>
      </c>
      <c r="J1603" s="34">
        <v>186</v>
      </c>
      <c r="K1603" s="34">
        <v>265.98</v>
      </c>
    </row>
    <row r="1604" spans="1:11" ht="27.6" x14ac:dyDescent="0.3">
      <c r="A1604" s="33" t="s">
        <v>96</v>
      </c>
      <c r="B1604" s="33">
        <v>2022</v>
      </c>
      <c r="C1604" s="33" t="s">
        <v>34</v>
      </c>
      <c r="D1604" s="33" t="s">
        <v>97</v>
      </c>
      <c r="E1604" s="33" t="s">
        <v>98</v>
      </c>
      <c r="F1604" s="33" t="s">
        <v>99</v>
      </c>
      <c r="G1604" s="33" t="s">
        <v>108</v>
      </c>
      <c r="H1604" s="33" t="s">
        <v>101</v>
      </c>
      <c r="I1604" s="33" t="s">
        <v>104</v>
      </c>
      <c r="J1604" s="33">
        <v>195</v>
      </c>
      <c r="K1604" s="33">
        <v>278.85000000000002</v>
      </c>
    </row>
    <row r="1605" spans="1:11" ht="27.6" x14ac:dyDescent="0.3">
      <c r="A1605" s="34" t="s">
        <v>105</v>
      </c>
      <c r="B1605" s="34">
        <v>2022</v>
      </c>
      <c r="C1605" s="34" t="s">
        <v>34</v>
      </c>
      <c r="D1605" s="34" t="s">
        <v>97</v>
      </c>
      <c r="E1605" s="34" t="s">
        <v>98</v>
      </c>
      <c r="F1605" s="34" t="s">
        <v>99</v>
      </c>
      <c r="G1605" s="34" t="s">
        <v>108</v>
      </c>
      <c r="H1605" s="34" t="s">
        <v>101</v>
      </c>
      <c r="I1605" s="34" t="s">
        <v>104</v>
      </c>
      <c r="J1605" s="34">
        <v>189</v>
      </c>
      <c r="K1605" s="34">
        <v>270.27</v>
      </c>
    </row>
    <row r="1606" spans="1:11" ht="27.6" x14ac:dyDescent="0.3">
      <c r="A1606" s="33" t="s">
        <v>105</v>
      </c>
      <c r="B1606" s="33">
        <v>2022</v>
      </c>
      <c r="C1606" s="33" t="s">
        <v>34</v>
      </c>
      <c r="D1606" s="33" t="s">
        <v>97</v>
      </c>
      <c r="E1606" s="33" t="s">
        <v>98</v>
      </c>
      <c r="F1606" s="33" t="s">
        <v>99</v>
      </c>
      <c r="G1606" s="33" t="s">
        <v>108</v>
      </c>
      <c r="H1606" s="33" t="s">
        <v>101</v>
      </c>
      <c r="I1606" s="33" t="s">
        <v>102</v>
      </c>
      <c r="J1606" s="33">
        <v>197</v>
      </c>
      <c r="K1606" s="33">
        <v>281.70999999999998</v>
      </c>
    </row>
    <row r="1607" spans="1:11" ht="27.6" x14ac:dyDescent="0.3">
      <c r="A1607" s="34" t="s">
        <v>105</v>
      </c>
      <c r="B1607" s="34">
        <v>2022</v>
      </c>
      <c r="C1607" s="34" t="s">
        <v>34</v>
      </c>
      <c r="D1607" s="34" t="s">
        <v>97</v>
      </c>
      <c r="E1607" s="34" t="s">
        <v>98</v>
      </c>
      <c r="F1607" s="34" t="s">
        <v>99</v>
      </c>
      <c r="G1607" s="34" t="s">
        <v>108</v>
      </c>
      <c r="H1607" s="34" t="s">
        <v>101</v>
      </c>
      <c r="I1607" s="34" t="s">
        <v>102</v>
      </c>
      <c r="J1607" s="34">
        <v>191</v>
      </c>
      <c r="K1607" s="34">
        <v>273.13</v>
      </c>
    </row>
    <row r="1608" spans="1:11" ht="27.6" x14ac:dyDescent="0.3">
      <c r="A1608" s="33" t="s">
        <v>105</v>
      </c>
      <c r="B1608" s="33">
        <v>2022</v>
      </c>
      <c r="C1608" s="33" t="s">
        <v>34</v>
      </c>
      <c r="D1608" s="33" t="s">
        <v>97</v>
      </c>
      <c r="E1608" s="33" t="s">
        <v>98</v>
      </c>
      <c r="F1608" s="33" t="s">
        <v>99</v>
      </c>
      <c r="G1608" s="33" t="s">
        <v>108</v>
      </c>
      <c r="H1608" s="33" t="s">
        <v>101</v>
      </c>
      <c r="I1608" s="33" t="s">
        <v>102</v>
      </c>
      <c r="J1608" s="33">
        <v>185</v>
      </c>
      <c r="K1608" s="33">
        <v>264.55</v>
      </c>
    </row>
    <row r="1609" spans="1:11" ht="27.6" x14ac:dyDescent="0.3">
      <c r="A1609" s="34" t="s">
        <v>96</v>
      </c>
      <c r="B1609" s="34">
        <v>2022</v>
      </c>
      <c r="C1609" s="34" t="s">
        <v>38</v>
      </c>
      <c r="D1609" s="34" t="s">
        <v>97</v>
      </c>
      <c r="E1609" s="34" t="s">
        <v>98</v>
      </c>
      <c r="F1609" s="34" t="s">
        <v>99</v>
      </c>
      <c r="G1609" s="34" t="s">
        <v>108</v>
      </c>
      <c r="H1609" s="34" t="s">
        <v>101</v>
      </c>
      <c r="I1609" s="34" t="s">
        <v>104</v>
      </c>
      <c r="J1609" s="34">
        <v>154</v>
      </c>
      <c r="K1609" s="34">
        <v>220.22</v>
      </c>
    </row>
    <row r="1610" spans="1:11" ht="27.6" x14ac:dyDescent="0.3">
      <c r="A1610" s="33" t="s">
        <v>103</v>
      </c>
      <c r="B1610" s="33">
        <v>2022</v>
      </c>
      <c r="C1610" s="33" t="s">
        <v>38</v>
      </c>
      <c r="D1610" s="33" t="s">
        <v>97</v>
      </c>
      <c r="E1610" s="33" t="s">
        <v>98</v>
      </c>
      <c r="F1610" s="33" t="s">
        <v>99</v>
      </c>
      <c r="G1610" s="33" t="s">
        <v>108</v>
      </c>
      <c r="H1610" s="33" t="s">
        <v>101</v>
      </c>
      <c r="I1610" s="33" t="s">
        <v>104</v>
      </c>
      <c r="J1610" s="33">
        <v>156</v>
      </c>
      <c r="K1610" s="33">
        <v>223.08</v>
      </c>
    </row>
    <row r="1611" spans="1:11" ht="27.6" x14ac:dyDescent="0.3">
      <c r="A1611" s="34" t="s">
        <v>103</v>
      </c>
      <c r="B1611" s="34">
        <v>2022</v>
      </c>
      <c r="C1611" s="34" t="s">
        <v>38</v>
      </c>
      <c r="D1611" s="34" t="s">
        <v>97</v>
      </c>
      <c r="E1611" s="34" t="s">
        <v>98</v>
      </c>
      <c r="F1611" s="34" t="s">
        <v>99</v>
      </c>
      <c r="G1611" s="34" t="s">
        <v>108</v>
      </c>
      <c r="H1611" s="34" t="s">
        <v>101</v>
      </c>
      <c r="I1611" s="34" t="s">
        <v>104</v>
      </c>
      <c r="J1611" s="34">
        <v>153</v>
      </c>
      <c r="K1611" s="34">
        <v>218.79</v>
      </c>
    </row>
    <row r="1612" spans="1:11" ht="27.6" x14ac:dyDescent="0.3">
      <c r="A1612" s="33" t="s">
        <v>96</v>
      </c>
      <c r="B1612" s="33">
        <v>2022</v>
      </c>
      <c r="C1612" s="33" t="s">
        <v>38</v>
      </c>
      <c r="D1612" s="33" t="s">
        <v>97</v>
      </c>
      <c r="E1612" s="33" t="s">
        <v>98</v>
      </c>
      <c r="F1612" s="33" t="s">
        <v>99</v>
      </c>
      <c r="G1612" s="33" t="s">
        <v>108</v>
      </c>
      <c r="H1612" s="33" t="s">
        <v>101</v>
      </c>
      <c r="I1612" s="33" t="s">
        <v>104</v>
      </c>
      <c r="J1612" s="33">
        <v>157</v>
      </c>
      <c r="K1612" s="33">
        <v>224.51</v>
      </c>
    </row>
    <row r="1613" spans="1:11" ht="27.6" x14ac:dyDescent="0.3">
      <c r="A1613" s="34" t="s">
        <v>106</v>
      </c>
      <c r="B1613" s="34">
        <v>2022</v>
      </c>
      <c r="C1613" s="34" t="s">
        <v>38</v>
      </c>
      <c r="D1613" s="34" t="s">
        <v>97</v>
      </c>
      <c r="E1613" s="34" t="s">
        <v>98</v>
      </c>
      <c r="F1613" s="34" t="s">
        <v>99</v>
      </c>
      <c r="G1613" s="34" t="s">
        <v>108</v>
      </c>
      <c r="H1613" s="34" t="s">
        <v>101</v>
      </c>
      <c r="I1613" s="34" t="s">
        <v>104</v>
      </c>
      <c r="J1613" s="34">
        <v>155</v>
      </c>
      <c r="K1613" s="34">
        <v>221.65</v>
      </c>
    </row>
    <row r="1614" spans="1:11" ht="27.6" x14ac:dyDescent="0.3">
      <c r="A1614" s="33" t="s">
        <v>96</v>
      </c>
      <c r="B1614" s="33">
        <v>2022</v>
      </c>
      <c r="C1614" s="33" t="s">
        <v>38</v>
      </c>
      <c r="D1614" s="33" t="s">
        <v>97</v>
      </c>
      <c r="E1614" s="33" t="s">
        <v>98</v>
      </c>
      <c r="F1614" s="33" t="s">
        <v>99</v>
      </c>
      <c r="G1614" s="33" t="s">
        <v>108</v>
      </c>
      <c r="H1614" s="33" t="s">
        <v>101</v>
      </c>
      <c r="I1614" s="33" t="s">
        <v>102</v>
      </c>
      <c r="J1614" s="33">
        <v>341</v>
      </c>
      <c r="K1614" s="33">
        <v>487.63</v>
      </c>
    </row>
    <row r="1615" spans="1:11" ht="27.6" x14ac:dyDescent="0.3">
      <c r="A1615" s="34" t="s">
        <v>96</v>
      </c>
      <c r="B1615" s="34">
        <v>2022</v>
      </c>
      <c r="C1615" s="34" t="s">
        <v>37</v>
      </c>
      <c r="D1615" s="34" t="s">
        <v>109</v>
      </c>
      <c r="E1615" s="34" t="s">
        <v>98</v>
      </c>
      <c r="F1615" s="34" t="s">
        <v>99</v>
      </c>
      <c r="G1615" s="34" t="s">
        <v>108</v>
      </c>
      <c r="H1615" s="34" t="s">
        <v>101</v>
      </c>
      <c r="I1615" s="34" t="s">
        <v>102</v>
      </c>
      <c r="J1615" s="34">
        <v>254</v>
      </c>
      <c r="K1615" s="34">
        <v>363.22</v>
      </c>
    </row>
    <row r="1616" spans="1:11" ht="27.6" x14ac:dyDescent="0.3">
      <c r="A1616" s="33" t="s">
        <v>103</v>
      </c>
      <c r="B1616" s="33">
        <v>2022</v>
      </c>
      <c r="C1616" s="33" t="s">
        <v>37</v>
      </c>
      <c r="D1616" s="33" t="s">
        <v>109</v>
      </c>
      <c r="E1616" s="33" t="s">
        <v>98</v>
      </c>
      <c r="F1616" s="33" t="s">
        <v>99</v>
      </c>
      <c r="G1616" s="33" t="s">
        <v>108</v>
      </c>
      <c r="H1616" s="33" t="s">
        <v>101</v>
      </c>
      <c r="I1616" s="33" t="s">
        <v>102</v>
      </c>
      <c r="J1616" s="33">
        <v>256</v>
      </c>
      <c r="K1616" s="33">
        <v>366.08</v>
      </c>
    </row>
    <row r="1617" spans="1:11" ht="27.6" x14ac:dyDescent="0.3">
      <c r="A1617" s="34" t="s">
        <v>103</v>
      </c>
      <c r="B1617" s="34">
        <v>2022</v>
      </c>
      <c r="C1617" s="34" t="s">
        <v>37</v>
      </c>
      <c r="D1617" s="34" t="s">
        <v>109</v>
      </c>
      <c r="E1617" s="34" t="s">
        <v>98</v>
      </c>
      <c r="F1617" s="34" t="s">
        <v>99</v>
      </c>
      <c r="G1617" s="34" t="s">
        <v>108</v>
      </c>
      <c r="H1617" s="34" t="s">
        <v>101</v>
      </c>
      <c r="I1617" s="34" t="s">
        <v>102</v>
      </c>
      <c r="J1617" s="34">
        <v>961</v>
      </c>
      <c r="K1617" s="34">
        <v>1374.23</v>
      </c>
    </row>
    <row r="1618" spans="1:11" ht="27.6" x14ac:dyDescent="0.3">
      <c r="A1618" s="33" t="s">
        <v>103</v>
      </c>
      <c r="B1618" s="33">
        <v>2022</v>
      </c>
      <c r="C1618" s="33" t="s">
        <v>37</v>
      </c>
      <c r="D1618" s="33" t="s">
        <v>109</v>
      </c>
      <c r="E1618" s="33" t="s">
        <v>98</v>
      </c>
      <c r="F1618" s="33" t="s">
        <v>99</v>
      </c>
      <c r="G1618" s="33" t="s">
        <v>108</v>
      </c>
      <c r="H1618" s="33" t="s">
        <v>101</v>
      </c>
      <c r="I1618" s="33" t="s">
        <v>102</v>
      </c>
      <c r="J1618" s="33">
        <v>255</v>
      </c>
      <c r="K1618" s="33">
        <v>364.65</v>
      </c>
    </row>
    <row r="1619" spans="1:11" ht="27.6" x14ac:dyDescent="0.3">
      <c r="A1619" s="34" t="s">
        <v>105</v>
      </c>
      <c r="B1619" s="34">
        <v>2022</v>
      </c>
      <c r="C1619" s="34" t="s">
        <v>37</v>
      </c>
      <c r="D1619" s="34" t="s">
        <v>109</v>
      </c>
      <c r="E1619" s="34" t="s">
        <v>98</v>
      </c>
      <c r="F1619" s="34" t="s">
        <v>99</v>
      </c>
      <c r="G1619" s="34" t="s">
        <v>108</v>
      </c>
      <c r="H1619" s="34" t="s">
        <v>101</v>
      </c>
      <c r="I1619" s="34" t="s">
        <v>102</v>
      </c>
      <c r="J1619" s="34">
        <v>253</v>
      </c>
      <c r="K1619" s="34">
        <v>361.79</v>
      </c>
    </row>
    <row r="1620" spans="1:11" ht="27.6" x14ac:dyDescent="0.3">
      <c r="A1620" s="33" t="s">
        <v>105</v>
      </c>
      <c r="B1620" s="33">
        <v>2022</v>
      </c>
      <c r="C1620" s="33" t="s">
        <v>37</v>
      </c>
      <c r="D1620" s="33" t="s">
        <v>109</v>
      </c>
      <c r="E1620" s="33" t="s">
        <v>98</v>
      </c>
      <c r="F1620" s="33" t="s">
        <v>99</v>
      </c>
      <c r="G1620" s="33" t="s">
        <v>108</v>
      </c>
      <c r="H1620" s="33" t="s">
        <v>101</v>
      </c>
      <c r="I1620" s="33" t="s">
        <v>102</v>
      </c>
      <c r="J1620" s="33">
        <v>251</v>
      </c>
      <c r="K1620" s="33">
        <v>358.93</v>
      </c>
    </row>
    <row r="1621" spans="1:11" ht="27.6" x14ac:dyDescent="0.3">
      <c r="A1621" s="34" t="s">
        <v>103</v>
      </c>
      <c r="B1621" s="34">
        <v>2022</v>
      </c>
      <c r="C1621" s="34" t="s">
        <v>36</v>
      </c>
      <c r="D1621" s="34" t="s">
        <v>109</v>
      </c>
      <c r="E1621" s="34" t="s">
        <v>98</v>
      </c>
      <c r="F1621" s="34" t="s">
        <v>99</v>
      </c>
      <c r="G1621" s="34" t="s">
        <v>108</v>
      </c>
      <c r="H1621" s="34" t="s">
        <v>101</v>
      </c>
      <c r="I1621" s="34" t="s">
        <v>102</v>
      </c>
      <c r="J1621" s="34">
        <v>260</v>
      </c>
      <c r="K1621" s="34">
        <v>371.8</v>
      </c>
    </row>
    <row r="1622" spans="1:11" ht="27.6" x14ac:dyDescent="0.3">
      <c r="A1622" s="33" t="s">
        <v>103</v>
      </c>
      <c r="B1622" s="33">
        <v>2022</v>
      </c>
      <c r="C1622" s="33" t="s">
        <v>36</v>
      </c>
      <c r="D1622" s="33" t="s">
        <v>109</v>
      </c>
      <c r="E1622" s="33" t="s">
        <v>98</v>
      </c>
      <c r="F1622" s="33" t="s">
        <v>99</v>
      </c>
      <c r="G1622" s="33" t="s">
        <v>108</v>
      </c>
      <c r="H1622" s="33" t="s">
        <v>101</v>
      </c>
      <c r="I1622" s="33" t="s">
        <v>102</v>
      </c>
      <c r="J1622" s="33">
        <v>960</v>
      </c>
      <c r="K1622" s="33">
        <v>1372.8</v>
      </c>
    </row>
    <row r="1623" spans="1:11" ht="27.6" x14ac:dyDescent="0.3">
      <c r="A1623" s="34" t="s">
        <v>106</v>
      </c>
      <c r="B1623" s="34">
        <v>2022</v>
      </c>
      <c r="C1623" s="34" t="s">
        <v>36</v>
      </c>
      <c r="D1623" s="34" t="s">
        <v>109</v>
      </c>
      <c r="E1623" s="34" t="s">
        <v>98</v>
      </c>
      <c r="F1623" s="34" t="s">
        <v>99</v>
      </c>
      <c r="G1623" s="34" t="s">
        <v>108</v>
      </c>
      <c r="H1623" s="34" t="s">
        <v>101</v>
      </c>
      <c r="I1623" s="34" t="s">
        <v>102</v>
      </c>
      <c r="J1623" s="34">
        <v>261</v>
      </c>
      <c r="K1623" s="34">
        <v>373.23</v>
      </c>
    </row>
    <row r="1624" spans="1:11" ht="27.6" x14ac:dyDescent="0.3">
      <c r="A1624" s="33" t="s">
        <v>103</v>
      </c>
      <c r="B1624" s="33">
        <v>2022</v>
      </c>
      <c r="C1624" s="33" t="s">
        <v>36</v>
      </c>
      <c r="D1624" s="33" t="s">
        <v>109</v>
      </c>
      <c r="E1624" s="33" t="s">
        <v>98</v>
      </c>
      <c r="F1624" s="33" t="s">
        <v>99</v>
      </c>
      <c r="G1624" s="33" t="s">
        <v>108</v>
      </c>
      <c r="H1624" s="33" t="s">
        <v>101</v>
      </c>
      <c r="I1624" s="33" t="s">
        <v>102</v>
      </c>
      <c r="J1624" s="33">
        <v>259</v>
      </c>
      <c r="K1624" s="33">
        <v>370.37</v>
      </c>
    </row>
    <row r="1625" spans="1:11" ht="27.6" x14ac:dyDescent="0.3">
      <c r="A1625" s="34" t="s">
        <v>103</v>
      </c>
      <c r="B1625" s="34">
        <v>2022</v>
      </c>
      <c r="C1625" s="34" t="s">
        <v>36</v>
      </c>
      <c r="D1625" s="34" t="s">
        <v>109</v>
      </c>
      <c r="E1625" s="34" t="s">
        <v>98</v>
      </c>
      <c r="F1625" s="34" t="s">
        <v>99</v>
      </c>
      <c r="G1625" s="34" t="s">
        <v>108</v>
      </c>
      <c r="H1625" s="34" t="s">
        <v>101</v>
      </c>
      <c r="I1625" s="34" t="s">
        <v>102</v>
      </c>
      <c r="J1625" s="34">
        <v>257</v>
      </c>
      <c r="K1625" s="34">
        <v>367.51</v>
      </c>
    </row>
    <row r="1626" spans="1:11" ht="27.6" x14ac:dyDescent="0.3">
      <c r="A1626" s="33" t="s">
        <v>96</v>
      </c>
      <c r="B1626" s="33">
        <v>2022</v>
      </c>
      <c r="C1626" s="33" t="s">
        <v>38</v>
      </c>
      <c r="D1626" s="33" t="s">
        <v>109</v>
      </c>
      <c r="E1626" s="33" t="s">
        <v>98</v>
      </c>
      <c r="F1626" s="33" t="s">
        <v>99</v>
      </c>
      <c r="G1626" s="33" t="s">
        <v>108</v>
      </c>
      <c r="H1626" s="33" t="s">
        <v>101</v>
      </c>
      <c r="I1626" s="33" t="s">
        <v>102</v>
      </c>
      <c r="J1626" s="33">
        <v>248</v>
      </c>
      <c r="K1626" s="33">
        <v>354.64</v>
      </c>
    </row>
    <row r="1627" spans="1:11" ht="27.6" x14ac:dyDescent="0.3">
      <c r="A1627" s="34" t="s">
        <v>105</v>
      </c>
      <c r="B1627" s="34">
        <v>2022</v>
      </c>
      <c r="C1627" s="34" t="s">
        <v>38</v>
      </c>
      <c r="D1627" s="34" t="s">
        <v>109</v>
      </c>
      <c r="E1627" s="34" t="s">
        <v>98</v>
      </c>
      <c r="F1627" s="34" t="s">
        <v>99</v>
      </c>
      <c r="G1627" s="34" t="s">
        <v>108</v>
      </c>
      <c r="H1627" s="34" t="s">
        <v>101</v>
      </c>
      <c r="I1627" s="34" t="s">
        <v>102</v>
      </c>
      <c r="J1627" s="34">
        <v>250</v>
      </c>
      <c r="K1627" s="34">
        <v>526.24</v>
      </c>
    </row>
    <row r="1628" spans="1:11" ht="27.6" x14ac:dyDescent="0.3">
      <c r="A1628" s="33" t="s">
        <v>103</v>
      </c>
      <c r="B1628" s="33">
        <v>2022</v>
      </c>
      <c r="C1628" s="33" t="s">
        <v>38</v>
      </c>
      <c r="D1628" s="33" t="s">
        <v>109</v>
      </c>
      <c r="E1628" s="33" t="s">
        <v>98</v>
      </c>
      <c r="F1628" s="33" t="s">
        <v>99</v>
      </c>
      <c r="G1628" s="33" t="s">
        <v>108</v>
      </c>
      <c r="H1628" s="33" t="s">
        <v>101</v>
      </c>
      <c r="I1628" s="33" t="s">
        <v>102</v>
      </c>
      <c r="J1628" s="33">
        <v>249</v>
      </c>
      <c r="K1628" s="33">
        <v>356.07</v>
      </c>
    </row>
    <row r="1629" spans="1:11" ht="27.6" x14ac:dyDescent="0.3">
      <c r="A1629" s="34" t="s">
        <v>96</v>
      </c>
      <c r="B1629" s="34">
        <v>2022</v>
      </c>
      <c r="C1629" s="34" t="s">
        <v>38</v>
      </c>
      <c r="D1629" s="34" t="s">
        <v>109</v>
      </c>
      <c r="E1629" s="34" t="s">
        <v>98</v>
      </c>
      <c r="F1629" s="34" t="s">
        <v>99</v>
      </c>
      <c r="G1629" s="34" t="s">
        <v>108</v>
      </c>
      <c r="H1629" s="34" t="s">
        <v>101</v>
      </c>
      <c r="I1629" s="34" t="s">
        <v>102</v>
      </c>
      <c r="J1629" s="34">
        <v>247</v>
      </c>
      <c r="K1629" s="34">
        <v>353.21</v>
      </c>
    </row>
    <row r="1630" spans="1:11" ht="27.6" x14ac:dyDescent="0.3">
      <c r="A1630" s="33" t="s">
        <v>96</v>
      </c>
      <c r="B1630" s="33">
        <v>2022</v>
      </c>
      <c r="C1630" s="33" t="s">
        <v>33</v>
      </c>
      <c r="D1630" s="33" t="s">
        <v>97</v>
      </c>
      <c r="E1630" s="33" t="s">
        <v>98</v>
      </c>
      <c r="F1630" s="33" t="s">
        <v>99</v>
      </c>
      <c r="G1630" s="33" t="s">
        <v>100</v>
      </c>
      <c r="H1630" s="33" t="s">
        <v>101</v>
      </c>
      <c r="I1630" s="33" t="s">
        <v>104</v>
      </c>
      <c r="J1630" s="33">
        <v>356</v>
      </c>
      <c r="K1630" s="33">
        <v>484.16</v>
      </c>
    </row>
    <row r="1631" spans="1:11" ht="27.6" x14ac:dyDescent="0.3">
      <c r="A1631" s="34" t="s">
        <v>103</v>
      </c>
      <c r="B1631" s="34">
        <v>2022</v>
      </c>
      <c r="C1631" s="34" t="s">
        <v>33</v>
      </c>
      <c r="D1631" s="34" t="s">
        <v>97</v>
      </c>
      <c r="E1631" s="34" t="s">
        <v>98</v>
      </c>
      <c r="F1631" s="34" t="s">
        <v>99</v>
      </c>
      <c r="G1631" s="34" t="s">
        <v>100</v>
      </c>
      <c r="H1631" s="34" t="s">
        <v>101</v>
      </c>
      <c r="I1631" s="34" t="s">
        <v>104</v>
      </c>
      <c r="J1631" s="34">
        <v>152</v>
      </c>
      <c r="K1631" s="34">
        <v>217.36</v>
      </c>
    </row>
    <row r="1632" spans="1:11" ht="27.6" x14ac:dyDescent="0.3">
      <c r="A1632" s="33" t="s">
        <v>105</v>
      </c>
      <c r="B1632" s="33">
        <v>2022</v>
      </c>
      <c r="C1632" s="33" t="s">
        <v>33</v>
      </c>
      <c r="D1632" s="33" t="s">
        <v>97</v>
      </c>
      <c r="E1632" s="33" t="s">
        <v>111</v>
      </c>
      <c r="F1632" s="33" t="s">
        <v>99</v>
      </c>
      <c r="G1632" s="33" t="s">
        <v>100</v>
      </c>
      <c r="H1632" s="33" t="s">
        <v>101</v>
      </c>
      <c r="I1632" s="33" t="s">
        <v>104</v>
      </c>
      <c r="J1632" s="33">
        <v>352</v>
      </c>
      <c r="K1632" s="33">
        <v>503.36</v>
      </c>
    </row>
    <row r="1633" spans="1:11" ht="27.6" x14ac:dyDescent="0.3">
      <c r="A1633" s="34" t="s">
        <v>96</v>
      </c>
      <c r="B1633" s="34">
        <v>2022</v>
      </c>
      <c r="C1633" s="34" t="s">
        <v>33</v>
      </c>
      <c r="D1633" s="34" t="s">
        <v>97</v>
      </c>
      <c r="E1633" s="34" t="s">
        <v>111</v>
      </c>
      <c r="F1633" s="34" t="s">
        <v>99</v>
      </c>
      <c r="G1633" s="34" t="s">
        <v>100</v>
      </c>
      <c r="H1633" s="34" t="s">
        <v>101</v>
      </c>
      <c r="I1633" s="34" t="s">
        <v>104</v>
      </c>
      <c r="J1633" s="34">
        <v>154</v>
      </c>
      <c r="K1633" s="34">
        <v>220.22</v>
      </c>
    </row>
    <row r="1634" spans="1:11" ht="27.6" x14ac:dyDescent="0.3">
      <c r="A1634" s="33" t="s">
        <v>107</v>
      </c>
      <c r="B1634" s="33">
        <v>2022</v>
      </c>
      <c r="C1634" s="33" t="s">
        <v>33</v>
      </c>
      <c r="D1634" s="33" t="s">
        <v>97</v>
      </c>
      <c r="E1634" s="33" t="s">
        <v>111</v>
      </c>
      <c r="F1634" s="33" t="s">
        <v>99</v>
      </c>
      <c r="G1634" s="33" t="s">
        <v>100</v>
      </c>
      <c r="H1634" s="33" t="s">
        <v>101</v>
      </c>
      <c r="I1634" s="33" t="s">
        <v>104</v>
      </c>
      <c r="J1634" s="33">
        <v>698</v>
      </c>
      <c r="K1634" s="33">
        <v>998.14</v>
      </c>
    </row>
    <row r="1635" spans="1:11" ht="27.6" x14ac:dyDescent="0.3">
      <c r="A1635" s="34" t="s">
        <v>105</v>
      </c>
      <c r="B1635" s="34">
        <v>2022</v>
      </c>
      <c r="C1635" s="34" t="s">
        <v>33</v>
      </c>
      <c r="D1635" s="34" t="s">
        <v>97</v>
      </c>
      <c r="E1635" s="34" t="s">
        <v>111</v>
      </c>
      <c r="F1635" s="34" t="s">
        <v>99</v>
      </c>
      <c r="G1635" s="34" t="s">
        <v>100</v>
      </c>
      <c r="H1635" s="34" t="s">
        <v>101</v>
      </c>
      <c r="I1635" s="34" t="s">
        <v>104</v>
      </c>
      <c r="J1635" s="34">
        <v>731</v>
      </c>
      <c r="K1635" s="34">
        <v>1045.33</v>
      </c>
    </row>
    <row r="1636" spans="1:11" ht="27.6" x14ac:dyDescent="0.3">
      <c r="A1636" s="33" t="s">
        <v>105</v>
      </c>
      <c r="B1636" s="33">
        <v>2022</v>
      </c>
      <c r="C1636" s="33" t="s">
        <v>33</v>
      </c>
      <c r="D1636" s="33" t="s">
        <v>97</v>
      </c>
      <c r="E1636" s="33" t="s">
        <v>111</v>
      </c>
      <c r="F1636" s="33" t="s">
        <v>99</v>
      </c>
      <c r="G1636" s="33" t="s">
        <v>100</v>
      </c>
      <c r="H1636" s="33" t="s">
        <v>101</v>
      </c>
      <c r="I1636" s="33" t="s">
        <v>104</v>
      </c>
      <c r="J1636" s="33">
        <v>771</v>
      </c>
      <c r="K1636" s="33">
        <v>526.24</v>
      </c>
    </row>
    <row r="1637" spans="1:11" ht="27.6" x14ac:dyDescent="0.3">
      <c r="A1637" s="34" t="s">
        <v>105</v>
      </c>
      <c r="B1637" s="34">
        <v>2022</v>
      </c>
      <c r="C1637" s="34" t="s">
        <v>33</v>
      </c>
      <c r="D1637" s="34" t="s">
        <v>97</v>
      </c>
      <c r="E1637" s="34" t="s">
        <v>111</v>
      </c>
      <c r="F1637" s="34" t="s">
        <v>99</v>
      </c>
      <c r="G1637" s="34" t="s">
        <v>100</v>
      </c>
      <c r="H1637" s="34" t="s">
        <v>101</v>
      </c>
      <c r="I1637" s="34" t="s">
        <v>104</v>
      </c>
      <c r="J1637" s="34">
        <v>355</v>
      </c>
      <c r="K1637" s="34">
        <v>507.65</v>
      </c>
    </row>
    <row r="1638" spans="1:11" ht="27.6" x14ac:dyDescent="0.3">
      <c r="A1638" s="33" t="s">
        <v>105</v>
      </c>
      <c r="B1638" s="33">
        <v>2022</v>
      </c>
      <c r="C1638" s="33" t="s">
        <v>33</v>
      </c>
      <c r="D1638" s="33" t="s">
        <v>97</v>
      </c>
      <c r="E1638" s="33" t="s">
        <v>111</v>
      </c>
      <c r="F1638" s="33" t="s">
        <v>99</v>
      </c>
      <c r="G1638" s="33" t="s">
        <v>100</v>
      </c>
      <c r="H1638" s="33" t="s">
        <v>101</v>
      </c>
      <c r="I1638" s="33" t="s">
        <v>104</v>
      </c>
      <c r="J1638" s="33">
        <v>157</v>
      </c>
      <c r="K1638" s="33">
        <v>224.51</v>
      </c>
    </row>
    <row r="1639" spans="1:11" ht="27.6" x14ac:dyDescent="0.3">
      <c r="A1639" s="34" t="s">
        <v>103</v>
      </c>
      <c r="B1639" s="34">
        <v>2022</v>
      </c>
      <c r="C1639" s="34" t="s">
        <v>33</v>
      </c>
      <c r="D1639" s="34" t="s">
        <v>97</v>
      </c>
      <c r="E1639" s="34" t="s">
        <v>111</v>
      </c>
      <c r="F1639" s="34" t="s">
        <v>99</v>
      </c>
      <c r="G1639" s="34" t="s">
        <v>100</v>
      </c>
      <c r="H1639" s="34" t="s">
        <v>101</v>
      </c>
      <c r="I1639" s="34" t="s">
        <v>104</v>
      </c>
      <c r="J1639" s="34">
        <v>353</v>
      </c>
      <c r="K1639" s="34">
        <v>504.79</v>
      </c>
    </row>
    <row r="1640" spans="1:11" ht="27.6" x14ac:dyDescent="0.3">
      <c r="A1640" s="33" t="s">
        <v>103</v>
      </c>
      <c r="B1640" s="33">
        <v>2022</v>
      </c>
      <c r="C1640" s="33" t="s">
        <v>33</v>
      </c>
      <c r="D1640" s="33" t="s">
        <v>97</v>
      </c>
      <c r="E1640" s="33" t="s">
        <v>111</v>
      </c>
      <c r="F1640" s="33" t="s">
        <v>99</v>
      </c>
      <c r="G1640" s="33" t="s">
        <v>100</v>
      </c>
      <c r="H1640" s="33" t="s">
        <v>101</v>
      </c>
      <c r="I1640" s="33" t="s">
        <v>104</v>
      </c>
      <c r="J1640" s="33">
        <v>155</v>
      </c>
      <c r="K1640" s="33">
        <v>221.65</v>
      </c>
    </row>
    <row r="1641" spans="1:11" ht="27.6" x14ac:dyDescent="0.3">
      <c r="A1641" s="34" t="s">
        <v>103</v>
      </c>
      <c r="B1641" s="34">
        <v>2022</v>
      </c>
      <c r="C1641" s="34" t="s">
        <v>37</v>
      </c>
      <c r="D1641" s="34" t="s">
        <v>97</v>
      </c>
      <c r="E1641" s="34" t="s">
        <v>111</v>
      </c>
      <c r="F1641" s="34" t="s">
        <v>99</v>
      </c>
      <c r="G1641" s="34" t="s">
        <v>100</v>
      </c>
      <c r="H1641" s="34" t="s">
        <v>101</v>
      </c>
      <c r="I1641" s="34" t="s">
        <v>104</v>
      </c>
      <c r="J1641" s="34">
        <v>332</v>
      </c>
      <c r="K1641" s="34">
        <v>451.52</v>
      </c>
    </row>
    <row r="1642" spans="1:11" ht="27.6" x14ac:dyDescent="0.3">
      <c r="A1642" s="33" t="s">
        <v>103</v>
      </c>
      <c r="B1642" s="33">
        <v>2022</v>
      </c>
      <c r="C1642" s="33" t="s">
        <v>37</v>
      </c>
      <c r="D1642" s="33" t="s">
        <v>97</v>
      </c>
      <c r="E1642" s="33" t="s">
        <v>111</v>
      </c>
      <c r="F1642" s="33" t="s">
        <v>99</v>
      </c>
      <c r="G1642" s="33" t="s">
        <v>100</v>
      </c>
      <c r="H1642" s="33" t="s">
        <v>101</v>
      </c>
      <c r="I1642" s="33" t="s">
        <v>104</v>
      </c>
      <c r="J1642" s="33">
        <v>134</v>
      </c>
      <c r="K1642" s="33">
        <v>191.62</v>
      </c>
    </row>
    <row r="1643" spans="1:11" ht="27.6" x14ac:dyDescent="0.3">
      <c r="A1643" s="34" t="s">
        <v>96</v>
      </c>
      <c r="B1643" s="34">
        <v>2022</v>
      </c>
      <c r="C1643" s="34" t="s">
        <v>37</v>
      </c>
      <c r="D1643" s="34" t="s">
        <v>97</v>
      </c>
      <c r="E1643" s="34" t="s">
        <v>111</v>
      </c>
      <c r="F1643" s="34" t="s">
        <v>99</v>
      </c>
      <c r="G1643" s="34" t="s">
        <v>100</v>
      </c>
      <c r="H1643" s="34" t="s">
        <v>101</v>
      </c>
      <c r="I1643" s="34" t="s">
        <v>104</v>
      </c>
      <c r="J1643" s="34">
        <v>334</v>
      </c>
      <c r="K1643" s="34">
        <v>477.62</v>
      </c>
    </row>
    <row r="1644" spans="1:11" ht="27.6" x14ac:dyDescent="0.3">
      <c r="A1644" s="33" t="s">
        <v>103</v>
      </c>
      <c r="B1644" s="33">
        <v>2022</v>
      </c>
      <c r="C1644" s="33" t="s">
        <v>37</v>
      </c>
      <c r="D1644" s="33" t="s">
        <v>97</v>
      </c>
      <c r="E1644" s="33" t="s">
        <v>111</v>
      </c>
      <c r="F1644" s="33" t="s">
        <v>99</v>
      </c>
      <c r="G1644" s="33" t="s">
        <v>100</v>
      </c>
      <c r="H1644" s="33" t="s">
        <v>101</v>
      </c>
      <c r="I1644" s="33" t="s">
        <v>104</v>
      </c>
      <c r="J1644" s="33">
        <v>702</v>
      </c>
      <c r="K1644" s="33">
        <v>1003.86</v>
      </c>
    </row>
    <row r="1645" spans="1:11" ht="27.6" x14ac:dyDescent="0.3">
      <c r="A1645" s="34" t="s">
        <v>96</v>
      </c>
      <c r="B1645" s="34">
        <v>2022</v>
      </c>
      <c r="C1645" s="34" t="s">
        <v>37</v>
      </c>
      <c r="D1645" s="34" t="s">
        <v>97</v>
      </c>
      <c r="E1645" s="34" t="s">
        <v>111</v>
      </c>
      <c r="F1645" s="34" t="s">
        <v>99</v>
      </c>
      <c r="G1645" s="34" t="s">
        <v>100</v>
      </c>
      <c r="H1645" s="34" t="s">
        <v>101</v>
      </c>
      <c r="I1645" s="34" t="s">
        <v>104</v>
      </c>
      <c r="J1645" s="34">
        <v>735</v>
      </c>
      <c r="K1645" s="34">
        <v>1051.05</v>
      </c>
    </row>
    <row r="1646" spans="1:11" ht="27.6" x14ac:dyDescent="0.3">
      <c r="A1646" s="33" t="s">
        <v>103</v>
      </c>
      <c r="B1646" s="33">
        <v>2022</v>
      </c>
      <c r="C1646" s="33" t="s">
        <v>37</v>
      </c>
      <c r="D1646" s="33" t="s">
        <v>97</v>
      </c>
      <c r="E1646" s="33" t="s">
        <v>111</v>
      </c>
      <c r="F1646" s="33" t="s">
        <v>99</v>
      </c>
      <c r="G1646" s="33" t="s">
        <v>100</v>
      </c>
      <c r="H1646" s="33" t="s">
        <v>101</v>
      </c>
      <c r="I1646" s="33" t="s">
        <v>104</v>
      </c>
      <c r="J1646" s="33">
        <v>333</v>
      </c>
      <c r="K1646" s="33">
        <v>526.24</v>
      </c>
    </row>
    <row r="1647" spans="1:11" ht="27.6" x14ac:dyDescent="0.3">
      <c r="A1647" s="34" t="s">
        <v>107</v>
      </c>
      <c r="B1647" s="34">
        <v>2022</v>
      </c>
      <c r="C1647" s="34" t="s">
        <v>37</v>
      </c>
      <c r="D1647" s="34" t="s">
        <v>97</v>
      </c>
      <c r="E1647" s="34" t="s">
        <v>111</v>
      </c>
      <c r="F1647" s="34" t="s">
        <v>99</v>
      </c>
      <c r="G1647" s="34" t="s">
        <v>100</v>
      </c>
      <c r="H1647" s="34" t="s">
        <v>101</v>
      </c>
      <c r="I1647" s="34" t="s">
        <v>104</v>
      </c>
      <c r="J1647" s="34">
        <v>774</v>
      </c>
      <c r="K1647" s="34">
        <v>526.24</v>
      </c>
    </row>
    <row r="1648" spans="1:11" ht="27.6" x14ac:dyDescent="0.3">
      <c r="A1648" s="33" t="s">
        <v>103</v>
      </c>
      <c r="B1648" s="33">
        <v>2022</v>
      </c>
      <c r="C1648" s="33" t="s">
        <v>37</v>
      </c>
      <c r="D1648" s="33" t="s">
        <v>97</v>
      </c>
      <c r="E1648" s="33" t="s">
        <v>111</v>
      </c>
      <c r="F1648" s="33" t="s">
        <v>99</v>
      </c>
      <c r="G1648" s="33" t="s">
        <v>100</v>
      </c>
      <c r="H1648" s="33" t="s">
        <v>101</v>
      </c>
      <c r="I1648" s="33" t="s">
        <v>104</v>
      </c>
      <c r="J1648" s="33">
        <v>331</v>
      </c>
      <c r="K1648" s="33">
        <v>473.33</v>
      </c>
    </row>
    <row r="1649" spans="1:11" ht="27.6" x14ac:dyDescent="0.3">
      <c r="A1649" s="34" t="s">
        <v>103</v>
      </c>
      <c r="B1649" s="34">
        <v>2022</v>
      </c>
      <c r="C1649" s="34" t="s">
        <v>37</v>
      </c>
      <c r="D1649" s="34" t="s">
        <v>97</v>
      </c>
      <c r="E1649" s="34" t="s">
        <v>111</v>
      </c>
      <c r="F1649" s="34" t="s">
        <v>99</v>
      </c>
      <c r="G1649" s="34" t="s">
        <v>100</v>
      </c>
      <c r="H1649" s="34" t="s">
        <v>101</v>
      </c>
      <c r="I1649" s="34" t="s">
        <v>104</v>
      </c>
      <c r="J1649" s="34">
        <v>133</v>
      </c>
      <c r="K1649" s="34">
        <v>190.19</v>
      </c>
    </row>
    <row r="1650" spans="1:11" ht="27.6" x14ac:dyDescent="0.3">
      <c r="A1650" s="33" t="s">
        <v>106</v>
      </c>
      <c r="B1650" s="33">
        <v>2022</v>
      </c>
      <c r="C1650" s="33" t="s">
        <v>37</v>
      </c>
      <c r="D1650" s="33" t="s">
        <v>97</v>
      </c>
      <c r="E1650" s="33" t="s">
        <v>111</v>
      </c>
      <c r="F1650" s="33" t="s">
        <v>99</v>
      </c>
      <c r="G1650" s="33" t="s">
        <v>100</v>
      </c>
      <c r="H1650" s="33" t="s">
        <v>101</v>
      </c>
      <c r="I1650" s="33" t="s">
        <v>104</v>
      </c>
      <c r="J1650" s="33">
        <v>335</v>
      </c>
      <c r="K1650" s="33">
        <v>479.05</v>
      </c>
    </row>
    <row r="1651" spans="1:11" ht="27.6" x14ac:dyDescent="0.3">
      <c r="A1651" s="34" t="s">
        <v>103</v>
      </c>
      <c r="B1651" s="34">
        <v>2022</v>
      </c>
      <c r="C1651" s="34" t="s">
        <v>37</v>
      </c>
      <c r="D1651" s="34" t="s">
        <v>97</v>
      </c>
      <c r="E1651" s="34" t="s">
        <v>111</v>
      </c>
      <c r="F1651" s="34" t="s">
        <v>99</v>
      </c>
      <c r="G1651" s="34" t="s">
        <v>100</v>
      </c>
      <c r="H1651" s="34" t="s">
        <v>101</v>
      </c>
      <c r="I1651" s="34" t="s">
        <v>104</v>
      </c>
      <c r="J1651" s="34">
        <v>131</v>
      </c>
      <c r="K1651" s="34">
        <v>187.33</v>
      </c>
    </row>
    <row r="1652" spans="1:11" ht="27.6" x14ac:dyDescent="0.3">
      <c r="A1652" s="33" t="s">
        <v>106</v>
      </c>
      <c r="B1652" s="33">
        <v>2022</v>
      </c>
      <c r="C1652" s="33" t="s">
        <v>41</v>
      </c>
      <c r="D1652" s="33" t="s">
        <v>97</v>
      </c>
      <c r="E1652" s="33" t="s">
        <v>111</v>
      </c>
      <c r="F1652" s="33" t="s">
        <v>99</v>
      </c>
      <c r="G1652" s="33" t="s">
        <v>100</v>
      </c>
      <c r="H1652" s="33" t="s">
        <v>101</v>
      </c>
      <c r="I1652" s="33" t="s">
        <v>104</v>
      </c>
      <c r="J1652" s="33">
        <v>140</v>
      </c>
      <c r="K1652" s="33">
        <v>200.2</v>
      </c>
    </row>
    <row r="1653" spans="1:11" ht="27.6" x14ac:dyDescent="0.3">
      <c r="A1653" s="34" t="s">
        <v>103</v>
      </c>
      <c r="B1653" s="34">
        <v>2022</v>
      </c>
      <c r="C1653" s="34" t="s">
        <v>41</v>
      </c>
      <c r="D1653" s="34" t="s">
        <v>97</v>
      </c>
      <c r="E1653" s="34" t="s">
        <v>111</v>
      </c>
      <c r="F1653" s="34" t="s">
        <v>99</v>
      </c>
      <c r="G1653" s="34" t="s">
        <v>100</v>
      </c>
      <c r="H1653" s="34" t="s">
        <v>101</v>
      </c>
      <c r="I1653" s="34" t="s">
        <v>104</v>
      </c>
      <c r="J1653" s="34">
        <v>356</v>
      </c>
      <c r="K1653" s="34">
        <v>509.08</v>
      </c>
    </row>
    <row r="1654" spans="1:11" ht="27.6" x14ac:dyDescent="0.3">
      <c r="A1654" s="33" t="s">
        <v>103</v>
      </c>
      <c r="B1654" s="33">
        <v>2022</v>
      </c>
      <c r="C1654" s="33" t="s">
        <v>41</v>
      </c>
      <c r="D1654" s="33" t="s">
        <v>97</v>
      </c>
      <c r="E1654" s="33" t="s">
        <v>111</v>
      </c>
      <c r="F1654" s="33" t="s">
        <v>99</v>
      </c>
      <c r="G1654" s="33" t="s">
        <v>100</v>
      </c>
      <c r="H1654" s="33" t="s">
        <v>101</v>
      </c>
      <c r="I1654" s="33" t="s">
        <v>104</v>
      </c>
      <c r="J1654" s="33">
        <v>310</v>
      </c>
      <c r="K1654" s="33">
        <v>443.3</v>
      </c>
    </row>
    <row r="1655" spans="1:11" ht="27.6" x14ac:dyDescent="0.3">
      <c r="A1655" s="34" t="s">
        <v>96</v>
      </c>
      <c r="B1655" s="34">
        <v>2022</v>
      </c>
      <c r="C1655" s="34" t="s">
        <v>41</v>
      </c>
      <c r="D1655" s="34" t="s">
        <v>97</v>
      </c>
      <c r="E1655" s="34" t="s">
        <v>111</v>
      </c>
      <c r="F1655" s="34" t="s">
        <v>99</v>
      </c>
      <c r="G1655" s="34" t="s">
        <v>100</v>
      </c>
      <c r="H1655" s="34" t="s">
        <v>101</v>
      </c>
      <c r="I1655" s="34" t="s">
        <v>104</v>
      </c>
      <c r="J1655" s="34">
        <v>358</v>
      </c>
      <c r="K1655" s="34">
        <v>511.94</v>
      </c>
    </row>
    <row r="1656" spans="1:11" ht="27.6" x14ac:dyDescent="0.3">
      <c r="A1656" s="33" t="s">
        <v>107</v>
      </c>
      <c r="B1656" s="33">
        <v>2022</v>
      </c>
      <c r="C1656" s="33" t="s">
        <v>41</v>
      </c>
      <c r="D1656" s="33" t="s">
        <v>97</v>
      </c>
      <c r="E1656" s="33" t="s">
        <v>111</v>
      </c>
      <c r="F1656" s="33" t="s">
        <v>99</v>
      </c>
      <c r="G1656" s="33" t="s">
        <v>100</v>
      </c>
      <c r="H1656" s="33" t="s">
        <v>101</v>
      </c>
      <c r="I1656" s="33" t="s">
        <v>104</v>
      </c>
      <c r="J1656" s="33">
        <v>138</v>
      </c>
      <c r="K1656" s="33">
        <v>197.34</v>
      </c>
    </row>
    <row r="1657" spans="1:11" ht="27.6" x14ac:dyDescent="0.3">
      <c r="A1657" s="34" t="s">
        <v>105</v>
      </c>
      <c r="B1657" s="34">
        <v>2022</v>
      </c>
      <c r="C1657" s="34" t="s">
        <v>41</v>
      </c>
      <c r="D1657" s="34" t="s">
        <v>97</v>
      </c>
      <c r="E1657" s="34" t="s">
        <v>111</v>
      </c>
      <c r="F1657" s="34" t="s">
        <v>99</v>
      </c>
      <c r="G1657" s="34" t="s">
        <v>100</v>
      </c>
      <c r="H1657" s="34" t="s">
        <v>101</v>
      </c>
      <c r="I1657" s="34" t="s">
        <v>104</v>
      </c>
      <c r="J1657" s="34">
        <v>705</v>
      </c>
      <c r="K1657" s="34">
        <v>1008.15</v>
      </c>
    </row>
    <row r="1658" spans="1:11" ht="27.6" x14ac:dyDescent="0.3">
      <c r="A1658" s="33" t="s">
        <v>96</v>
      </c>
      <c r="B1658" s="33">
        <v>2022</v>
      </c>
      <c r="C1658" s="33" t="s">
        <v>41</v>
      </c>
      <c r="D1658" s="33" t="s">
        <v>97</v>
      </c>
      <c r="E1658" s="33" t="s">
        <v>111</v>
      </c>
      <c r="F1658" s="33" t="s">
        <v>99</v>
      </c>
      <c r="G1658" s="33" t="s">
        <v>100</v>
      </c>
      <c r="H1658" s="33" t="s">
        <v>101</v>
      </c>
      <c r="I1658" s="33" t="s">
        <v>104</v>
      </c>
      <c r="J1658" s="33">
        <v>738</v>
      </c>
      <c r="K1658" s="33">
        <v>1055.3399999999999</v>
      </c>
    </row>
    <row r="1659" spans="1:11" ht="27.6" x14ac:dyDescent="0.3">
      <c r="A1659" s="34" t="s">
        <v>96</v>
      </c>
      <c r="B1659" s="34">
        <v>2022</v>
      </c>
      <c r="C1659" s="34" t="s">
        <v>41</v>
      </c>
      <c r="D1659" s="34" t="s">
        <v>97</v>
      </c>
      <c r="E1659" s="34" t="s">
        <v>111</v>
      </c>
      <c r="F1659" s="34" t="s">
        <v>99</v>
      </c>
      <c r="G1659" s="34" t="s">
        <v>100</v>
      </c>
      <c r="H1659" s="34" t="s">
        <v>101</v>
      </c>
      <c r="I1659" s="34" t="s">
        <v>104</v>
      </c>
      <c r="J1659" s="34">
        <v>141</v>
      </c>
      <c r="K1659" s="34">
        <v>201.63</v>
      </c>
    </row>
    <row r="1660" spans="1:11" ht="27.6" x14ac:dyDescent="0.3">
      <c r="A1660" s="33" t="s">
        <v>105</v>
      </c>
      <c r="B1660" s="33">
        <v>2022</v>
      </c>
      <c r="C1660" s="33" t="s">
        <v>41</v>
      </c>
      <c r="D1660" s="33" t="s">
        <v>97</v>
      </c>
      <c r="E1660" s="33" t="s">
        <v>111</v>
      </c>
      <c r="F1660" s="33" t="s">
        <v>99</v>
      </c>
      <c r="G1660" s="33" t="s">
        <v>100</v>
      </c>
      <c r="H1660" s="33" t="s">
        <v>101</v>
      </c>
      <c r="I1660" s="33" t="s">
        <v>104</v>
      </c>
      <c r="J1660" s="33">
        <v>309</v>
      </c>
      <c r="K1660" s="33">
        <v>526.24</v>
      </c>
    </row>
    <row r="1661" spans="1:11" ht="27.6" x14ac:dyDescent="0.3">
      <c r="A1661" s="34" t="s">
        <v>107</v>
      </c>
      <c r="B1661" s="34">
        <v>2022</v>
      </c>
      <c r="C1661" s="34" t="s">
        <v>41</v>
      </c>
      <c r="D1661" s="34" t="s">
        <v>97</v>
      </c>
      <c r="E1661" s="34" t="s">
        <v>111</v>
      </c>
      <c r="F1661" s="34" t="s">
        <v>99</v>
      </c>
      <c r="G1661" s="34" t="s">
        <v>100</v>
      </c>
      <c r="H1661" s="34" t="s">
        <v>101</v>
      </c>
      <c r="I1661" s="34" t="s">
        <v>104</v>
      </c>
      <c r="J1661" s="34">
        <v>778</v>
      </c>
      <c r="K1661" s="34">
        <v>526.24</v>
      </c>
    </row>
    <row r="1662" spans="1:11" ht="27.6" x14ac:dyDescent="0.3">
      <c r="A1662" s="33" t="s">
        <v>96</v>
      </c>
      <c r="B1662" s="33">
        <v>2022</v>
      </c>
      <c r="C1662" s="33" t="s">
        <v>41</v>
      </c>
      <c r="D1662" s="33" t="s">
        <v>97</v>
      </c>
      <c r="E1662" s="33" t="s">
        <v>111</v>
      </c>
      <c r="F1662" s="33" t="s">
        <v>99</v>
      </c>
      <c r="G1662" s="33" t="s">
        <v>100</v>
      </c>
      <c r="H1662" s="33" t="s">
        <v>101</v>
      </c>
      <c r="I1662" s="33" t="s">
        <v>104</v>
      </c>
      <c r="J1662" s="33">
        <v>139</v>
      </c>
      <c r="K1662" s="33">
        <v>198.77</v>
      </c>
    </row>
    <row r="1663" spans="1:11" ht="27.6" x14ac:dyDescent="0.3">
      <c r="A1663" s="34" t="s">
        <v>103</v>
      </c>
      <c r="B1663" s="34">
        <v>2022</v>
      </c>
      <c r="C1663" s="34" t="s">
        <v>41</v>
      </c>
      <c r="D1663" s="34" t="s">
        <v>97</v>
      </c>
      <c r="E1663" s="34" t="s">
        <v>111</v>
      </c>
      <c r="F1663" s="34" t="s">
        <v>99</v>
      </c>
      <c r="G1663" s="34" t="s">
        <v>100</v>
      </c>
      <c r="H1663" s="34" t="s">
        <v>101</v>
      </c>
      <c r="I1663" s="34" t="s">
        <v>104</v>
      </c>
      <c r="J1663" s="34">
        <v>313</v>
      </c>
      <c r="K1663" s="34">
        <v>447.59</v>
      </c>
    </row>
    <row r="1664" spans="1:11" ht="27.6" x14ac:dyDescent="0.3">
      <c r="A1664" s="33" t="s">
        <v>103</v>
      </c>
      <c r="B1664" s="33">
        <v>2022</v>
      </c>
      <c r="C1664" s="33" t="s">
        <v>41</v>
      </c>
      <c r="D1664" s="33" t="s">
        <v>97</v>
      </c>
      <c r="E1664" s="33" t="s">
        <v>111</v>
      </c>
      <c r="F1664" s="33" t="s">
        <v>99</v>
      </c>
      <c r="G1664" s="33" t="s">
        <v>100</v>
      </c>
      <c r="H1664" s="33" t="s">
        <v>101</v>
      </c>
      <c r="I1664" s="33" t="s">
        <v>104</v>
      </c>
      <c r="J1664" s="33">
        <v>137</v>
      </c>
      <c r="K1664" s="33">
        <v>195.91</v>
      </c>
    </row>
    <row r="1665" spans="1:11" ht="27.6" x14ac:dyDescent="0.3">
      <c r="A1665" s="34" t="s">
        <v>96</v>
      </c>
      <c r="B1665" s="34">
        <v>2022</v>
      </c>
      <c r="C1665" s="34" t="s">
        <v>41</v>
      </c>
      <c r="D1665" s="34" t="s">
        <v>97</v>
      </c>
      <c r="E1665" s="34" t="s">
        <v>111</v>
      </c>
      <c r="F1665" s="34" t="s">
        <v>99</v>
      </c>
      <c r="G1665" s="34" t="s">
        <v>100</v>
      </c>
      <c r="H1665" s="34" t="s">
        <v>101</v>
      </c>
      <c r="I1665" s="34" t="s">
        <v>104</v>
      </c>
      <c r="J1665" s="34">
        <v>311</v>
      </c>
      <c r="K1665" s="34">
        <v>444.73</v>
      </c>
    </row>
    <row r="1666" spans="1:11" ht="27.6" x14ac:dyDescent="0.3">
      <c r="A1666" s="33" t="s">
        <v>106</v>
      </c>
      <c r="B1666" s="33">
        <v>2022</v>
      </c>
      <c r="C1666" s="33" t="s">
        <v>41</v>
      </c>
      <c r="D1666" s="33" t="s">
        <v>97</v>
      </c>
      <c r="E1666" s="33" t="s">
        <v>111</v>
      </c>
      <c r="F1666" s="33" t="s">
        <v>99</v>
      </c>
      <c r="G1666" s="33" t="s">
        <v>100</v>
      </c>
      <c r="H1666" s="33" t="s">
        <v>101</v>
      </c>
      <c r="I1666" s="33" t="s">
        <v>104</v>
      </c>
      <c r="J1666" s="33">
        <v>747</v>
      </c>
      <c r="K1666" s="33">
        <v>1068.21</v>
      </c>
    </row>
    <row r="1667" spans="1:11" ht="27.6" x14ac:dyDescent="0.3">
      <c r="A1667" s="34" t="s">
        <v>96</v>
      </c>
      <c r="B1667" s="34">
        <v>2022</v>
      </c>
      <c r="C1667" s="34" t="s">
        <v>30</v>
      </c>
      <c r="D1667" s="34" t="s">
        <v>97</v>
      </c>
      <c r="E1667" s="34" t="s">
        <v>111</v>
      </c>
      <c r="F1667" s="34" t="s">
        <v>99</v>
      </c>
      <c r="G1667" s="34" t="s">
        <v>100</v>
      </c>
      <c r="H1667" s="34" t="s">
        <v>101</v>
      </c>
      <c r="I1667" s="34" t="s">
        <v>104</v>
      </c>
      <c r="J1667" s="34">
        <v>362</v>
      </c>
      <c r="K1667" s="34">
        <v>492.32</v>
      </c>
    </row>
    <row r="1668" spans="1:11" ht="27.6" x14ac:dyDescent="0.3">
      <c r="A1668" s="33" t="s">
        <v>103</v>
      </c>
      <c r="B1668" s="33">
        <v>2022</v>
      </c>
      <c r="C1668" s="33" t="s">
        <v>30</v>
      </c>
      <c r="D1668" s="33" t="s">
        <v>97</v>
      </c>
      <c r="E1668" s="33" t="s">
        <v>111</v>
      </c>
      <c r="F1668" s="33" t="s">
        <v>99</v>
      </c>
      <c r="G1668" s="33" t="s">
        <v>100</v>
      </c>
      <c r="H1668" s="33" t="s">
        <v>101</v>
      </c>
      <c r="I1668" s="33" t="s">
        <v>104</v>
      </c>
      <c r="J1668" s="33">
        <v>164</v>
      </c>
      <c r="K1668" s="33">
        <v>234.52</v>
      </c>
    </row>
    <row r="1669" spans="1:11" ht="27.6" x14ac:dyDescent="0.3">
      <c r="A1669" s="34" t="s">
        <v>105</v>
      </c>
      <c r="B1669" s="34">
        <v>2022</v>
      </c>
      <c r="C1669" s="34" t="s">
        <v>30</v>
      </c>
      <c r="D1669" s="34" t="s">
        <v>97</v>
      </c>
      <c r="E1669" s="34" t="s">
        <v>111</v>
      </c>
      <c r="F1669" s="34" t="s">
        <v>99</v>
      </c>
      <c r="G1669" s="34" t="s">
        <v>100</v>
      </c>
      <c r="H1669" s="34" t="s">
        <v>101</v>
      </c>
      <c r="I1669" s="34" t="s">
        <v>104</v>
      </c>
      <c r="J1669" s="34">
        <v>364</v>
      </c>
      <c r="K1669" s="34">
        <v>520.52</v>
      </c>
    </row>
    <row r="1670" spans="1:11" ht="27.6" x14ac:dyDescent="0.3">
      <c r="A1670" s="33" t="s">
        <v>96</v>
      </c>
      <c r="B1670" s="33">
        <v>2022</v>
      </c>
      <c r="C1670" s="33" t="s">
        <v>30</v>
      </c>
      <c r="D1670" s="33" t="s">
        <v>97</v>
      </c>
      <c r="E1670" s="33" t="s">
        <v>111</v>
      </c>
      <c r="F1670" s="33" t="s">
        <v>99</v>
      </c>
      <c r="G1670" s="33" t="s">
        <v>100</v>
      </c>
      <c r="H1670" s="33" t="s">
        <v>101</v>
      </c>
      <c r="I1670" s="33" t="s">
        <v>104</v>
      </c>
      <c r="J1670" s="33">
        <v>166</v>
      </c>
      <c r="K1670" s="33">
        <v>237.38</v>
      </c>
    </row>
    <row r="1671" spans="1:11" ht="27.6" x14ac:dyDescent="0.3">
      <c r="A1671" s="34" t="s">
        <v>96</v>
      </c>
      <c r="B1671" s="34">
        <v>2022</v>
      </c>
      <c r="C1671" s="34" t="s">
        <v>30</v>
      </c>
      <c r="D1671" s="34" t="s">
        <v>97</v>
      </c>
      <c r="E1671" s="34" t="s">
        <v>111</v>
      </c>
      <c r="F1671" s="34" t="s">
        <v>99</v>
      </c>
      <c r="G1671" s="34" t="s">
        <v>100</v>
      </c>
      <c r="H1671" s="34" t="s">
        <v>101</v>
      </c>
      <c r="I1671" s="34" t="s">
        <v>104</v>
      </c>
      <c r="J1671" s="34">
        <v>696</v>
      </c>
      <c r="K1671" s="34">
        <v>995.28</v>
      </c>
    </row>
    <row r="1672" spans="1:11" ht="27.6" x14ac:dyDescent="0.3">
      <c r="A1672" s="33" t="s">
        <v>105</v>
      </c>
      <c r="B1672" s="33">
        <v>2022</v>
      </c>
      <c r="C1672" s="33" t="s">
        <v>30</v>
      </c>
      <c r="D1672" s="33" t="s">
        <v>97</v>
      </c>
      <c r="E1672" s="33" t="s">
        <v>111</v>
      </c>
      <c r="F1672" s="33" t="s">
        <v>99</v>
      </c>
      <c r="G1672" s="33" t="s">
        <v>100</v>
      </c>
      <c r="H1672" s="33" t="s">
        <v>101</v>
      </c>
      <c r="I1672" s="33" t="s">
        <v>104</v>
      </c>
      <c r="J1672" s="33">
        <v>363</v>
      </c>
      <c r="K1672" s="33">
        <v>519.09</v>
      </c>
    </row>
    <row r="1673" spans="1:11" ht="27.6" x14ac:dyDescent="0.3">
      <c r="A1673" s="34" t="s">
        <v>96</v>
      </c>
      <c r="B1673" s="34">
        <v>2022</v>
      </c>
      <c r="C1673" s="34" t="s">
        <v>30</v>
      </c>
      <c r="D1673" s="34" t="s">
        <v>97</v>
      </c>
      <c r="E1673" s="34" t="s">
        <v>111</v>
      </c>
      <c r="F1673" s="34" t="s">
        <v>99</v>
      </c>
      <c r="G1673" s="34" t="s">
        <v>100</v>
      </c>
      <c r="H1673" s="34" t="s">
        <v>101</v>
      </c>
      <c r="I1673" s="34" t="s">
        <v>104</v>
      </c>
      <c r="J1673" s="34">
        <v>769</v>
      </c>
      <c r="K1673" s="34">
        <v>526.24</v>
      </c>
    </row>
    <row r="1674" spans="1:11" ht="27.6" x14ac:dyDescent="0.3">
      <c r="A1674" s="33" t="s">
        <v>96</v>
      </c>
      <c r="B1674" s="33">
        <v>2022</v>
      </c>
      <c r="C1674" s="33" t="s">
        <v>30</v>
      </c>
      <c r="D1674" s="33" t="s">
        <v>97</v>
      </c>
      <c r="E1674" s="33" t="s">
        <v>111</v>
      </c>
      <c r="F1674" s="33" t="s">
        <v>99</v>
      </c>
      <c r="G1674" s="33" t="s">
        <v>100</v>
      </c>
      <c r="H1674" s="33" t="s">
        <v>101</v>
      </c>
      <c r="I1674" s="33" t="s">
        <v>104</v>
      </c>
      <c r="J1674" s="33">
        <v>367</v>
      </c>
      <c r="K1674" s="33">
        <v>524.80999999999995</v>
      </c>
    </row>
    <row r="1675" spans="1:11" ht="27.6" x14ac:dyDescent="0.3">
      <c r="A1675" s="34" t="s">
        <v>105</v>
      </c>
      <c r="B1675" s="34">
        <v>2022</v>
      </c>
      <c r="C1675" s="34" t="s">
        <v>30</v>
      </c>
      <c r="D1675" s="34" t="s">
        <v>97</v>
      </c>
      <c r="E1675" s="34" t="s">
        <v>111</v>
      </c>
      <c r="F1675" s="34" t="s">
        <v>99</v>
      </c>
      <c r="G1675" s="34" t="s">
        <v>100</v>
      </c>
      <c r="H1675" s="34" t="s">
        <v>101</v>
      </c>
      <c r="I1675" s="34" t="s">
        <v>104</v>
      </c>
      <c r="J1675" s="34">
        <v>163</v>
      </c>
      <c r="K1675" s="34">
        <v>233.09</v>
      </c>
    </row>
    <row r="1676" spans="1:11" ht="27.6" x14ac:dyDescent="0.3">
      <c r="A1676" s="33" t="s">
        <v>103</v>
      </c>
      <c r="B1676" s="33">
        <v>2022</v>
      </c>
      <c r="C1676" s="33" t="s">
        <v>30</v>
      </c>
      <c r="D1676" s="33" t="s">
        <v>97</v>
      </c>
      <c r="E1676" s="33" t="s">
        <v>111</v>
      </c>
      <c r="F1676" s="33" t="s">
        <v>99</v>
      </c>
      <c r="G1676" s="33" t="s">
        <v>100</v>
      </c>
      <c r="H1676" s="33" t="s">
        <v>101</v>
      </c>
      <c r="I1676" s="33" t="s">
        <v>104</v>
      </c>
      <c r="J1676" s="33">
        <v>365</v>
      </c>
      <c r="K1676" s="33">
        <v>521.95000000000005</v>
      </c>
    </row>
    <row r="1677" spans="1:11" ht="27.6" x14ac:dyDescent="0.3">
      <c r="A1677" s="34" t="s">
        <v>105</v>
      </c>
      <c r="B1677" s="34">
        <v>2022</v>
      </c>
      <c r="C1677" s="34" t="s">
        <v>30</v>
      </c>
      <c r="D1677" s="34" t="s">
        <v>97</v>
      </c>
      <c r="E1677" s="34" t="s">
        <v>111</v>
      </c>
      <c r="F1677" s="34" t="s">
        <v>99</v>
      </c>
      <c r="G1677" s="34" t="s">
        <v>100</v>
      </c>
      <c r="H1677" s="34" t="s">
        <v>101</v>
      </c>
      <c r="I1677" s="34" t="s">
        <v>104</v>
      </c>
      <c r="J1677" s="34">
        <v>167</v>
      </c>
      <c r="K1677" s="34">
        <v>238.81</v>
      </c>
    </row>
    <row r="1678" spans="1:11" ht="27.6" x14ac:dyDescent="0.3">
      <c r="A1678" s="33" t="s">
        <v>96</v>
      </c>
      <c r="B1678" s="33">
        <v>2022</v>
      </c>
      <c r="C1678" s="33" t="s">
        <v>8</v>
      </c>
      <c r="D1678" s="33" t="s">
        <v>97</v>
      </c>
      <c r="E1678" s="33" t="s">
        <v>111</v>
      </c>
      <c r="F1678" s="33" t="s">
        <v>99</v>
      </c>
      <c r="G1678" s="33" t="s">
        <v>100</v>
      </c>
      <c r="H1678" s="33" t="s">
        <v>101</v>
      </c>
      <c r="I1678" s="33" t="s">
        <v>104</v>
      </c>
      <c r="J1678" s="33">
        <v>368</v>
      </c>
      <c r="K1678" s="33">
        <v>500.48</v>
      </c>
    </row>
    <row r="1679" spans="1:11" ht="27.6" x14ac:dyDescent="0.3">
      <c r="A1679" s="34" t="s">
        <v>103</v>
      </c>
      <c r="B1679" s="34">
        <v>2022</v>
      </c>
      <c r="C1679" s="34" t="s">
        <v>8</v>
      </c>
      <c r="D1679" s="34" t="s">
        <v>97</v>
      </c>
      <c r="E1679" s="34" t="s">
        <v>111</v>
      </c>
      <c r="F1679" s="34" t="s">
        <v>99</v>
      </c>
      <c r="G1679" s="34" t="s">
        <v>100</v>
      </c>
      <c r="H1679" s="34" t="s">
        <v>101</v>
      </c>
      <c r="I1679" s="34" t="s">
        <v>104</v>
      </c>
      <c r="J1679" s="34">
        <v>170</v>
      </c>
      <c r="K1679" s="34">
        <v>243.1</v>
      </c>
    </row>
    <row r="1680" spans="1:11" ht="27.6" x14ac:dyDescent="0.3">
      <c r="A1680" s="33" t="s">
        <v>103</v>
      </c>
      <c r="B1680" s="33">
        <v>2022</v>
      </c>
      <c r="C1680" s="33" t="s">
        <v>8</v>
      </c>
      <c r="D1680" s="33" t="s">
        <v>97</v>
      </c>
      <c r="E1680" s="33" t="s">
        <v>111</v>
      </c>
      <c r="F1680" s="33" t="s">
        <v>99</v>
      </c>
      <c r="G1680" s="33" t="s">
        <v>100</v>
      </c>
      <c r="H1680" s="33" t="s">
        <v>101</v>
      </c>
      <c r="I1680" s="33" t="s">
        <v>104</v>
      </c>
      <c r="J1680" s="33">
        <v>370</v>
      </c>
      <c r="K1680" s="33">
        <v>529.1</v>
      </c>
    </row>
    <row r="1681" spans="1:11" ht="27.6" x14ac:dyDescent="0.3">
      <c r="A1681" s="34" t="s">
        <v>96</v>
      </c>
      <c r="B1681" s="34">
        <v>2022</v>
      </c>
      <c r="C1681" s="34" t="s">
        <v>8</v>
      </c>
      <c r="D1681" s="34" t="s">
        <v>97</v>
      </c>
      <c r="E1681" s="34" t="s">
        <v>111</v>
      </c>
      <c r="F1681" s="34" t="s">
        <v>99</v>
      </c>
      <c r="G1681" s="34" t="s">
        <v>100</v>
      </c>
      <c r="H1681" s="34" t="s">
        <v>101</v>
      </c>
      <c r="I1681" s="34" t="s">
        <v>104</v>
      </c>
      <c r="J1681" s="34">
        <v>172</v>
      </c>
      <c r="K1681" s="34">
        <v>245.96</v>
      </c>
    </row>
    <row r="1682" spans="1:11" ht="27.6" x14ac:dyDescent="0.3">
      <c r="A1682" s="33" t="s">
        <v>103</v>
      </c>
      <c r="B1682" s="33">
        <v>2022</v>
      </c>
      <c r="C1682" s="33" t="s">
        <v>8</v>
      </c>
      <c r="D1682" s="33" t="s">
        <v>97</v>
      </c>
      <c r="E1682" s="33" t="s">
        <v>111</v>
      </c>
      <c r="F1682" s="33" t="s">
        <v>99</v>
      </c>
      <c r="G1682" s="33" t="s">
        <v>100</v>
      </c>
      <c r="H1682" s="33" t="s">
        <v>101</v>
      </c>
      <c r="I1682" s="33" t="s">
        <v>104</v>
      </c>
      <c r="J1682" s="33">
        <v>695</v>
      </c>
      <c r="K1682" s="33">
        <v>993.85</v>
      </c>
    </row>
    <row r="1683" spans="1:11" ht="27.6" x14ac:dyDescent="0.3">
      <c r="A1683" s="34" t="s">
        <v>96</v>
      </c>
      <c r="B1683" s="34">
        <v>2022</v>
      </c>
      <c r="C1683" s="34" t="s">
        <v>8</v>
      </c>
      <c r="D1683" s="34" t="s">
        <v>97</v>
      </c>
      <c r="E1683" s="34" t="s">
        <v>111</v>
      </c>
      <c r="F1683" s="34" t="s">
        <v>99</v>
      </c>
      <c r="G1683" s="34" t="s">
        <v>100</v>
      </c>
      <c r="H1683" s="34" t="s">
        <v>101</v>
      </c>
      <c r="I1683" s="34" t="s">
        <v>104</v>
      </c>
      <c r="J1683" s="34">
        <v>729</v>
      </c>
      <c r="K1683" s="34">
        <v>1042.47</v>
      </c>
    </row>
    <row r="1684" spans="1:11" ht="27.6" x14ac:dyDescent="0.3">
      <c r="A1684" s="33" t="s">
        <v>96</v>
      </c>
      <c r="B1684" s="33">
        <v>2022</v>
      </c>
      <c r="C1684" s="33" t="s">
        <v>8</v>
      </c>
      <c r="D1684" s="33" t="s">
        <v>97</v>
      </c>
      <c r="E1684" s="33" t="s">
        <v>111</v>
      </c>
      <c r="F1684" s="33" t="s">
        <v>99</v>
      </c>
      <c r="G1684" s="33" t="s">
        <v>100</v>
      </c>
      <c r="H1684" s="33" t="s">
        <v>101</v>
      </c>
      <c r="I1684" s="33" t="s">
        <v>104</v>
      </c>
      <c r="J1684" s="33">
        <v>369</v>
      </c>
      <c r="K1684" s="33">
        <v>527.66999999999996</v>
      </c>
    </row>
    <row r="1685" spans="1:11" ht="27.6" x14ac:dyDescent="0.3">
      <c r="A1685" s="34" t="s">
        <v>105</v>
      </c>
      <c r="B1685" s="34">
        <v>2022</v>
      </c>
      <c r="C1685" s="34" t="s">
        <v>8</v>
      </c>
      <c r="D1685" s="34" t="s">
        <v>97</v>
      </c>
      <c r="E1685" s="34" t="s">
        <v>111</v>
      </c>
      <c r="F1685" s="34" t="s">
        <v>99</v>
      </c>
      <c r="G1685" s="34" t="s">
        <v>100</v>
      </c>
      <c r="H1685" s="34" t="s">
        <v>101</v>
      </c>
      <c r="I1685" s="34" t="s">
        <v>104</v>
      </c>
      <c r="J1685" s="34">
        <v>768</v>
      </c>
      <c r="K1685" s="34">
        <v>526.24</v>
      </c>
    </row>
    <row r="1686" spans="1:11" ht="27.6" x14ac:dyDescent="0.3">
      <c r="A1686" s="33" t="s">
        <v>103</v>
      </c>
      <c r="B1686" s="33">
        <v>2022</v>
      </c>
      <c r="C1686" s="33" t="s">
        <v>8</v>
      </c>
      <c r="D1686" s="33" t="s">
        <v>97</v>
      </c>
      <c r="E1686" s="33" t="s">
        <v>111</v>
      </c>
      <c r="F1686" s="33" t="s">
        <v>99</v>
      </c>
      <c r="G1686" s="33" t="s">
        <v>100</v>
      </c>
      <c r="H1686" s="33" t="s">
        <v>101</v>
      </c>
      <c r="I1686" s="33" t="s">
        <v>104</v>
      </c>
      <c r="J1686" s="33">
        <v>169</v>
      </c>
      <c r="K1686" s="33">
        <v>241.67</v>
      </c>
    </row>
    <row r="1687" spans="1:11" ht="27.6" x14ac:dyDescent="0.3">
      <c r="A1687" s="34" t="s">
        <v>103</v>
      </c>
      <c r="B1687" s="34">
        <v>2022</v>
      </c>
      <c r="C1687" s="34" t="s">
        <v>8</v>
      </c>
      <c r="D1687" s="34" t="s">
        <v>97</v>
      </c>
      <c r="E1687" s="34" t="s">
        <v>111</v>
      </c>
      <c r="F1687" s="34" t="s">
        <v>99</v>
      </c>
      <c r="G1687" s="34" t="s">
        <v>100</v>
      </c>
      <c r="H1687" s="34" t="s">
        <v>101</v>
      </c>
      <c r="I1687" s="34" t="s">
        <v>104</v>
      </c>
      <c r="J1687" s="34">
        <v>371</v>
      </c>
      <c r="K1687" s="34">
        <v>530.53</v>
      </c>
    </row>
    <row r="1688" spans="1:11" ht="27.6" x14ac:dyDescent="0.3">
      <c r="A1688" s="33" t="s">
        <v>96</v>
      </c>
      <c r="B1688" s="33">
        <v>2022</v>
      </c>
      <c r="C1688" s="33" t="s">
        <v>8</v>
      </c>
      <c r="D1688" s="33" t="s">
        <v>97</v>
      </c>
      <c r="E1688" s="33" t="s">
        <v>111</v>
      </c>
      <c r="F1688" s="33" t="s">
        <v>99</v>
      </c>
      <c r="G1688" s="33" t="s">
        <v>100</v>
      </c>
      <c r="H1688" s="33" t="s">
        <v>101</v>
      </c>
      <c r="I1688" s="33" t="s">
        <v>104</v>
      </c>
      <c r="J1688" s="33">
        <v>173</v>
      </c>
      <c r="K1688" s="33">
        <v>247.39</v>
      </c>
    </row>
    <row r="1689" spans="1:11" ht="27.6" x14ac:dyDescent="0.3">
      <c r="A1689" s="34" t="s">
        <v>96</v>
      </c>
      <c r="B1689" s="34">
        <v>2022</v>
      </c>
      <c r="C1689" s="34" t="s">
        <v>36</v>
      </c>
      <c r="D1689" s="34" t="s">
        <v>97</v>
      </c>
      <c r="E1689" s="34" t="s">
        <v>111</v>
      </c>
      <c r="F1689" s="34" t="s">
        <v>99</v>
      </c>
      <c r="G1689" s="34" t="s">
        <v>100</v>
      </c>
      <c r="H1689" s="34" t="s">
        <v>101</v>
      </c>
      <c r="I1689" s="34" t="s">
        <v>104</v>
      </c>
      <c r="J1689" s="34">
        <v>338</v>
      </c>
      <c r="K1689" s="34">
        <v>459.68</v>
      </c>
    </row>
    <row r="1690" spans="1:11" ht="27.6" x14ac:dyDescent="0.3">
      <c r="A1690" s="33" t="s">
        <v>107</v>
      </c>
      <c r="B1690" s="33">
        <v>2022</v>
      </c>
      <c r="C1690" s="33" t="s">
        <v>36</v>
      </c>
      <c r="D1690" s="33" t="s">
        <v>97</v>
      </c>
      <c r="E1690" s="33" t="s">
        <v>111</v>
      </c>
      <c r="F1690" s="33" t="s">
        <v>99</v>
      </c>
      <c r="G1690" s="33" t="s">
        <v>100</v>
      </c>
      <c r="H1690" s="33" t="s">
        <v>101</v>
      </c>
      <c r="I1690" s="33" t="s">
        <v>104</v>
      </c>
      <c r="J1690" s="33">
        <v>140</v>
      </c>
      <c r="K1690" s="33">
        <v>200.2</v>
      </c>
    </row>
    <row r="1691" spans="1:11" ht="27.6" x14ac:dyDescent="0.3">
      <c r="A1691" s="34" t="s">
        <v>103</v>
      </c>
      <c r="B1691" s="34">
        <v>2022</v>
      </c>
      <c r="C1691" s="34" t="s">
        <v>36</v>
      </c>
      <c r="D1691" s="34" t="s">
        <v>97</v>
      </c>
      <c r="E1691" s="34" t="s">
        <v>111</v>
      </c>
      <c r="F1691" s="34" t="s">
        <v>99</v>
      </c>
      <c r="G1691" s="34" t="s">
        <v>100</v>
      </c>
      <c r="H1691" s="34" t="s">
        <v>101</v>
      </c>
      <c r="I1691" s="34" t="s">
        <v>104</v>
      </c>
      <c r="J1691" s="34">
        <v>340</v>
      </c>
      <c r="K1691" s="34">
        <v>486.2</v>
      </c>
    </row>
    <row r="1692" spans="1:11" ht="27.6" x14ac:dyDescent="0.3">
      <c r="A1692" s="33" t="s">
        <v>103</v>
      </c>
      <c r="B1692" s="33">
        <v>2022</v>
      </c>
      <c r="C1692" s="33" t="s">
        <v>36</v>
      </c>
      <c r="D1692" s="33" t="s">
        <v>97</v>
      </c>
      <c r="E1692" s="33" t="s">
        <v>111</v>
      </c>
      <c r="F1692" s="33" t="s">
        <v>99</v>
      </c>
      <c r="G1692" s="33" t="s">
        <v>100</v>
      </c>
      <c r="H1692" s="33" t="s">
        <v>101</v>
      </c>
      <c r="I1692" s="33" t="s">
        <v>104</v>
      </c>
      <c r="J1692" s="33">
        <v>136</v>
      </c>
      <c r="K1692" s="33">
        <v>194.48</v>
      </c>
    </row>
    <row r="1693" spans="1:11" ht="27.6" x14ac:dyDescent="0.3">
      <c r="A1693" s="34" t="s">
        <v>96</v>
      </c>
      <c r="B1693" s="34">
        <v>2022</v>
      </c>
      <c r="C1693" s="34" t="s">
        <v>36</v>
      </c>
      <c r="D1693" s="34" t="s">
        <v>97</v>
      </c>
      <c r="E1693" s="34" t="s">
        <v>111</v>
      </c>
      <c r="F1693" s="34" t="s">
        <v>99</v>
      </c>
      <c r="G1693" s="34" t="s">
        <v>100</v>
      </c>
      <c r="H1693" s="34" t="s">
        <v>101</v>
      </c>
      <c r="I1693" s="34" t="s">
        <v>104</v>
      </c>
      <c r="J1693" s="34">
        <v>701</v>
      </c>
      <c r="K1693" s="34">
        <v>1002.43</v>
      </c>
    </row>
    <row r="1694" spans="1:11" ht="27.6" x14ac:dyDescent="0.3">
      <c r="A1694" s="33" t="s">
        <v>105</v>
      </c>
      <c r="B1694" s="33">
        <v>2022</v>
      </c>
      <c r="C1694" s="33" t="s">
        <v>36</v>
      </c>
      <c r="D1694" s="33" t="s">
        <v>97</v>
      </c>
      <c r="E1694" s="33" t="s">
        <v>111</v>
      </c>
      <c r="F1694" s="33" t="s">
        <v>99</v>
      </c>
      <c r="G1694" s="33" t="s">
        <v>100</v>
      </c>
      <c r="H1694" s="33" t="s">
        <v>101</v>
      </c>
      <c r="I1694" s="33" t="s">
        <v>104</v>
      </c>
      <c r="J1694" s="33">
        <v>734</v>
      </c>
      <c r="K1694" s="33">
        <v>1049.6199999999999</v>
      </c>
    </row>
    <row r="1695" spans="1:11" ht="27.6" x14ac:dyDescent="0.3">
      <c r="A1695" s="34" t="s">
        <v>96</v>
      </c>
      <c r="B1695" s="34">
        <v>2022</v>
      </c>
      <c r="C1695" s="34" t="s">
        <v>36</v>
      </c>
      <c r="D1695" s="34" t="s">
        <v>97</v>
      </c>
      <c r="E1695" s="34" t="s">
        <v>111</v>
      </c>
      <c r="F1695" s="34" t="s">
        <v>99</v>
      </c>
      <c r="G1695" s="34" t="s">
        <v>100</v>
      </c>
      <c r="H1695" s="34" t="s">
        <v>101</v>
      </c>
      <c r="I1695" s="34" t="s">
        <v>104</v>
      </c>
      <c r="J1695" s="34">
        <v>339</v>
      </c>
      <c r="K1695" s="34">
        <v>526.24</v>
      </c>
    </row>
    <row r="1696" spans="1:11" ht="27.6" x14ac:dyDescent="0.3">
      <c r="A1696" s="33" t="s">
        <v>103</v>
      </c>
      <c r="B1696" s="33">
        <v>2022</v>
      </c>
      <c r="C1696" s="33" t="s">
        <v>36</v>
      </c>
      <c r="D1696" s="33" t="s">
        <v>97</v>
      </c>
      <c r="E1696" s="33" t="s">
        <v>111</v>
      </c>
      <c r="F1696" s="33" t="s">
        <v>99</v>
      </c>
      <c r="G1696" s="33" t="s">
        <v>100</v>
      </c>
      <c r="H1696" s="33" t="s">
        <v>101</v>
      </c>
      <c r="I1696" s="33" t="s">
        <v>104</v>
      </c>
      <c r="J1696" s="33">
        <v>773</v>
      </c>
      <c r="K1696" s="33">
        <v>526.24</v>
      </c>
    </row>
    <row r="1697" spans="1:11" ht="27.6" x14ac:dyDescent="0.3">
      <c r="A1697" s="34" t="s">
        <v>96</v>
      </c>
      <c r="B1697" s="34">
        <v>2022</v>
      </c>
      <c r="C1697" s="34" t="s">
        <v>36</v>
      </c>
      <c r="D1697" s="34" t="s">
        <v>97</v>
      </c>
      <c r="E1697" s="34" t="s">
        <v>111</v>
      </c>
      <c r="F1697" s="34" t="s">
        <v>99</v>
      </c>
      <c r="G1697" s="34" t="s">
        <v>100</v>
      </c>
      <c r="H1697" s="34" t="s">
        <v>101</v>
      </c>
      <c r="I1697" s="34" t="s">
        <v>104</v>
      </c>
      <c r="J1697" s="34">
        <v>337</v>
      </c>
      <c r="K1697" s="34">
        <v>481.91</v>
      </c>
    </row>
    <row r="1698" spans="1:11" ht="27.6" x14ac:dyDescent="0.3">
      <c r="A1698" s="33" t="s">
        <v>103</v>
      </c>
      <c r="B1698" s="33">
        <v>2022</v>
      </c>
      <c r="C1698" s="33" t="s">
        <v>36</v>
      </c>
      <c r="D1698" s="33" t="s">
        <v>97</v>
      </c>
      <c r="E1698" s="33" t="s">
        <v>111</v>
      </c>
      <c r="F1698" s="33" t="s">
        <v>99</v>
      </c>
      <c r="G1698" s="33" t="s">
        <v>100</v>
      </c>
      <c r="H1698" s="33" t="s">
        <v>101</v>
      </c>
      <c r="I1698" s="33" t="s">
        <v>104</v>
      </c>
      <c r="J1698" s="33">
        <v>139</v>
      </c>
      <c r="K1698" s="33">
        <v>198.77</v>
      </c>
    </row>
    <row r="1699" spans="1:11" ht="27.6" x14ac:dyDescent="0.3">
      <c r="A1699" s="34" t="s">
        <v>107</v>
      </c>
      <c r="B1699" s="34">
        <v>2022</v>
      </c>
      <c r="C1699" s="34" t="s">
        <v>36</v>
      </c>
      <c r="D1699" s="34" t="s">
        <v>97</v>
      </c>
      <c r="E1699" s="34" t="s">
        <v>111</v>
      </c>
      <c r="F1699" s="34" t="s">
        <v>99</v>
      </c>
      <c r="G1699" s="34" t="s">
        <v>100</v>
      </c>
      <c r="H1699" s="34" t="s">
        <v>101</v>
      </c>
      <c r="I1699" s="34" t="s">
        <v>104</v>
      </c>
      <c r="J1699" s="34">
        <v>137</v>
      </c>
      <c r="K1699" s="34">
        <v>195.91</v>
      </c>
    </row>
    <row r="1700" spans="1:11" ht="27.6" x14ac:dyDescent="0.3">
      <c r="A1700" s="33" t="s">
        <v>107</v>
      </c>
      <c r="B1700" s="33">
        <v>2022</v>
      </c>
      <c r="C1700" s="33" t="s">
        <v>35</v>
      </c>
      <c r="D1700" s="33" t="s">
        <v>97</v>
      </c>
      <c r="E1700" s="33" t="s">
        <v>111</v>
      </c>
      <c r="F1700" s="33" t="s">
        <v>99</v>
      </c>
      <c r="G1700" s="33" t="s">
        <v>100</v>
      </c>
      <c r="H1700" s="33" t="s">
        <v>101</v>
      </c>
      <c r="I1700" s="33" t="s">
        <v>104</v>
      </c>
      <c r="J1700" s="33">
        <v>344</v>
      </c>
      <c r="K1700" s="33">
        <v>467.84</v>
      </c>
    </row>
    <row r="1701" spans="1:11" ht="27.6" x14ac:dyDescent="0.3">
      <c r="A1701" s="34" t="s">
        <v>96</v>
      </c>
      <c r="B1701" s="34">
        <v>2022</v>
      </c>
      <c r="C1701" s="34" t="s">
        <v>35</v>
      </c>
      <c r="D1701" s="34" t="s">
        <v>97</v>
      </c>
      <c r="E1701" s="34" t="s">
        <v>111</v>
      </c>
      <c r="F1701" s="34" t="s">
        <v>99</v>
      </c>
      <c r="G1701" s="34" t="s">
        <v>100</v>
      </c>
      <c r="H1701" s="34" t="s">
        <v>101</v>
      </c>
      <c r="I1701" s="34" t="s">
        <v>104</v>
      </c>
      <c r="J1701" s="34">
        <v>146</v>
      </c>
      <c r="K1701" s="34">
        <v>208.78</v>
      </c>
    </row>
    <row r="1702" spans="1:11" ht="27.6" x14ac:dyDescent="0.3">
      <c r="A1702" s="33" t="s">
        <v>103</v>
      </c>
      <c r="B1702" s="33">
        <v>2022</v>
      </c>
      <c r="C1702" s="33" t="s">
        <v>35</v>
      </c>
      <c r="D1702" s="33" t="s">
        <v>97</v>
      </c>
      <c r="E1702" s="33" t="s">
        <v>111</v>
      </c>
      <c r="F1702" s="33" t="s">
        <v>99</v>
      </c>
      <c r="G1702" s="33" t="s">
        <v>100</v>
      </c>
      <c r="H1702" s="33" t="s">
        <v>101</v>
      </c>
      <c r="I1702" s="33" t="s">
        <v>104</v>
      </c>
      <c r="J1702" s="33">
        <v>142</v>
      </c>
      <c r="K1702" s="33">
        <v>203.06</v>
      </c>
    </row>
    <row r="1703" spans="1:11" ht="27.6" x14ac:dyDescent="0.3">
      <c r="A1703" s="34" t="s">
        <v>96</v>
      </c>
      <c r="B1703" s="34">
        <v>2022</v>
      </c>
      <c r="C1703" s="34" t="s">
        <v>35</v>
      </c>
      <c r="D1703" s="34" t="s">
        <v>97</v>
      </c>
      <c r="E1703" s="34" t="s">
        <v>111</v>
      </c>
      <c r="F1703" s="34" t="s">
        <v>99</v>
      </c>
      <c r="G1703" s="34" t="s">
        <v>100</v>
      </c>
      <c r="H1703" s="34" t="s">
        <v>101</v>
      </c>
      <c r="I1703" s="34" t="s">
        <v>104</v>
      </c>
      <c r="J1703" s="34">
        <v>700</v>
      </c>
      <c r="K1703" s="34">
        <v>1001</v>
      </c>
    </row>
    <row r="1704" spans="1:11" ht="27.6" x14ac:dyDescent="0.3">
      <c r="A1704" s="33" t="s">
        <v>103</v>
      </c>
      <c r="B1704" s="33">
        <v>2022</v>
      </c>
      <c r="C1704" s="33" t="s">
        <v>35</v>
      </c>
      <c r="D1704" s="33" t="s">
        <v>97</v>
      </c>
      <c r="E1704" s="33" t="s">
        <v>111</v>
      </c>
      <c r="F1704" s="33" t="s">
        <v>99</v>
      </c>
      <c r="G1704" s="33" t="s">
        <v>100</v>
      </c>
      <c r="H1704" s="33" t="s">
        <v>101</v>
      </c>
      <c r="I1704" s="33" t="s">
        <v>104</v>
      </c>
      <c r="J1704" s="33">
        <v>733</v>
      </c>
      <c r="K1704" s="33">
        <v>1048.19</v>
      </c>
    </row>
    <row r="1705" spans="1:11" ht="27.6" x14ac:dyDescent="0.3">
      <c r="A1705" s="34" t="s">
        <v>103</v>
      </c>
      <c r="B1705" s="34">
        <v>2022</v>
      </c>
      <c r="C1705" s="34" t="s">
        <v>35</v>
      </c>
      <c r="D1705" s="34" t="s">
        <v>97</v>
      </c>
      <c r="E1705" s="34" t="s">
        <v>111</v>
      </c>
      <c r="F1705" s="34" t="s">
        <v>99</v>
      </c>
      <c r="G1705" s="34" t="s">
        <v>100</v>
      </c>
      <c r="H1705" s="34" t="s">
        <v>101</v>
      </c>
      <c r="I1705" s="34" t="s">
        <v>104</v>
      </c>
      <c r="J1705" s="34">
        <v>345</v>
      </c>
      <c r="K1705" s="34">
        <v>526.24</v>
      </c>
    </row>
    <row r="1706" spans="1:11" ht="27.6" x14ac:dyDescent="0.3">
      <c r="A1706" s="33" t="s">
        <v>103</v>
      </c>
      <c r="B1706" s="33">
        <v>2022</v>
      </c>
      <c r="C1706" s="33" t="s">
        <v>35</v>
      </c>
      <c r="D1706" s="33" t="s">
        <v>97</v>
      </c>
      <c r="E1706" s="33" t="s">
        <v>111</v>
      </c>
      <c r="F1706" s="33" t="s">
        <v>99</v>
      </c>
      <c r="G1706" s="33" t="s">
        <v>100</v>
      </c>
      <c r="H1706" s="33" t="s">
        <v>101</v>
      </c>
      <c r="I1706" s="33" t="s">
        <v>104</v>
      </c>
      <c r="J1706" s="33">
        <v>343</v>
      </c>
      <c r="K1706" s="33">
        <v>490.49</v>
      </c>
    </row>
    <row r="1707" spans="1:11" ht="27.6" x14ac:dyDescent="0.3">
      <c r="A1707" s="34" t="s">
        <v>103</v>
      </c>
      <c r="B1707" s="34">
        <v>2022</v>
      </c>
      <c r="C1707" s="34" t="s">
        <v>35</v>
      </c>
      <c r="D1707" s="34" t="s">
        <v>97</v>
      </c>
      <c r="E1707" s="34" t="s">
        <v>111</v>
      </c>
      <c r="F1707" s="34" t="s">
        <v>99</v>
      </c>
      <c r="G1707" s="34" t="s">
        <v>100</v>
      </c>
      <c r="H1707" s="34" t="s">
        <v>101</v>
      </c>
      <c r="I1707" s="34" t="s">
        <v>104</v>
      </c>
      <c r="J1707" s="34">
        <v>145</v>
      </c>
      <c r="K1707" s="34">
        <v>207.35</v>
      </c>
    </row>
    <row r="1708" spans="1:11" ht="27.6" x14ac:dyDescent="0.3">
      <c r="A1708" s="33" t="s">
        <v>103</v>
      </c>
      <c r="B1708" s="33">
        <v>2022</v>
      </c>
      <c r="C1708" s="33" t="s">
        <v>35</v>
      </c>
      <c r="D1708" s="33" t="s">
        <v>97</v>
      </c>
      <c r="E1708" s="33" t="s">
        <v>111</v>
      </c>
      <c r="F1708" s="33" t="s">
        <v>99</v>
      </c>
      <c r="G1708" s="33" t="s">
        <v>100</v>
      </c>
      <c r="H1708" s="33" t="s">
        <v>101</v>
      </c>
      <c r="I1708" s="33" t="s">
        <v>104</v>
      </c>
      <c r="J1708" s="33">
        <v>341</v>
      </c>
      <c r="K1708" s="33">
        <v>487.63</v>
      </c>
    </row>
    <row r="1709" spans="1:11" ht="27.6" x14ac:dyDescent="0.3">
      <c r="A1709" s="34" t="s">
        <v>96</v>
      </c>
      <c r="B1709" s="34">
        <v>2022</v>
      </c>
      <c r="C1709" s="34" t="s">
        <v>35</v>
      </c>
      <c r="D1709" s="34" t="s">
        <v>97</v>
      </c>
      <c r="E1709" s="34" t="s">
        <v>111</v>
      </c>
      <c r="F1709" s="34" t="s">
        <v>99</v>
      </c>
      <c r="G1709" s="34" t="s">
        <v>100</v>
      </c>
      <c r="H1709" s="34" t="s">
        <v>101</v>
      </c>
      <c r="I1709" s="34" t="s">
        <v>104</v>
      </c>
      <c r="J1709" s="34">
        <v>143</v>
      </c>
      <c r="K1709" s="34">
        <v>204.49</v>
      </c>
    </row>
    <row r="1710" spans="1:11" ht="27.6" x14ac:dyDescent="0.3">
      <c r="A1710" s="33" t="s">
        <v>107</v>
      </c>
      <c r="B1710" s="33">
        <v>2022</v>
      </c>
      <c r="C1710" s="33" t="s">
        <v>31</v>
      </c>
      <c r="D1710" s="33" t="s">
        <v>97</v>
      </c>
      <c r="E1710" s="33" t="s">
        <v>111</v>
      </c>
      <c r="F1710" s="33" t="s">
        <v>99</v>
      </c>
      <c r="G1710" s="33" t="s">
        <v>100</v>
      </c>
      <c r="H1710" s="33" t="s">
        <v>101</v>
      </c>
      <c r="I1710" s="33" t="s">
        <v>104</v>
      </c>
      <c r="J1710" s="33">
        <v>158</v>
      </c>
      <c r="K1710" s="33">
        <v>225.94</v>
      </c>
    </row>
    <row r="1711" spans="1:11" ht="27.6" x14ac:dyDescent="0.3">
      <c r="A1711" s="34" t="s">
        <v>105</v>
      </c>
      <c r="B1711" s="34">
        <v>2022</v>
      </c>
      <c r="C1711" s="34" t="s">
        <v>31</v>
      </c>
      <c r="D1711" s="34" t="s">
        <v>97</v>
      </c>
      <c r="E1711" s="34" t="s">
        <v>111</v>
      </c>
      <c r="F1711" s="34" t="s">
        <v>99</v>
      </c>
      <c r="G1711" s="34" t="s">
        <v>100</v>
      </c>
      <c r="H1711" s="34" t="s">
        <v>101</v>
      </c>
      <c r="I1711" s="34" t="s">
        <v>104</v>
      </c>
      <c r="J1711" s="34">
        <v>358</v>
      </c>
      <c r="K1711" s="34">
        <v>511.94</v>
      </c>
    </row>
    <row r="1712" spans="1:11" ht="27.6" x14ac:dyDescent="0.3">
      <c r="A1712" s="33" t="s">
        <v>105</v>
      </c>
      <c r="B1712" s="33">
        <v>2022</v>
      </c>
      <c r="C1712" s="33" t="s">
        <v>31</v>
      </c>
      <c r="D1712" s="33" t="s">
        <v>97</v>
      </c>
      <c r="E1712" s="33" t="s">
        <v>111</v>
      </c>
      <c r="F1712" s="33" t="s">
        <v>99</v>
      </c>
      <c r="G1712" s="33" t="s">
        <v>100</v>
      </c>
      <c r="H1712" s="33" t="s">
        <v>101</v>
      </c>
      <c r="I1712" s="33" t="s">
        <v>104</v>
      </c>
      <c r="J1712" s="33">
        <v>160</v>
      </c>
      <c r="K1712" s="33">
        <v>228.8</v>
      </c>
    </row>
    <row r="1713" spans="1:11" ht="27.6" x14ac:dyDescent="0.3">
      <c r="A1713" s="34" t="s">
        <v>106</v>
      </c>
      <c r="B1713" s="34">
        <v>2022</v>
      </c>
      <c r="C1713" s="34" t="s">
        <v>31</v>
      </c>
      <c r="D1713" s="34" t="s">
        <v>97</v>
      </c>
      <c r="E1713" s="34" t="s">
        <v>111</v>
      </c>
      <c r="F1713" s="34" t="s">
        <v>99</v>
      </c>
      <c r="G1713" s="34" t="s">
        <v>100</v>
      </c>
      <c r="H1713" s="34" t="s">
        <v>101</v>
      </c>
      <c r="I1713" s="34" t="s">
        <v>104</v>
      </c>
      <c r="J1713" s="34">
        <v>697</v>
      </c>
      <c r="K1713" s="34">
        <v>996.71</v>
      </c>
    </row>
    <row r="1714" spans="1:11" ht="27.6" x14ac:dyDescent="0.3">
      <c r="A1714" s="33" t="s">
        <v>106</v>
      </c>
      <c r="B1714" s="33">
        <v>2022</v>
      </c>
      <c r="C1714" s="33" t="s">
        <v>31</v>
      </c>
      <c r="D1714" s="33" t="s">
        <v>97</v>
      </c>
      <c r="E1714" s="33" t="s">
        <v>111</v>
      </c>
      <c r="F1714" s="33" t="s">
        <v>99</v>
      </c>
      <c r="G1714" s="33" t="s">
        <v>100</v>
      </c>
      <c r="H1714" s="33" t="s">
        <v>101</v>
      </c>
      <c r="I1714" s="33" t="s">
        <v>104</v>
      </c>
      <c r="J1714" s="33">
        <v>730</v>
      </c>
      <c r="K1714" s="33">
        <v>1043.9000000000001</v>
      </c>
    </row>
    <row r="1715" spans="1:11" ht="27.6" x14ac:dyDescent="0.3">
      <c r="A1715" s="34" t="s">
        <v>96</v>
      </c>
      <c r="B1715" s="34">
        <v>2022</v>
      </c>
      <c r="C1715" s="34" t="s">
        <v>31</v>
      </c>
      <c r="D1715" s="34" t="s">
        <v>97</v>
      </c>
      <c r="E1715" s="34" t="s">
        <v>111</v>
      </c>
      <c r="F1715" s="34" t="s">
        <v>99</v>
      </c>
      <c r="G1715" s="34" t="s">
        <v>100</v>
      </c>
      <c r="H1715" s="34" t="s">
        <v>101</v>
      </c>
      <c r="I1715" s="34" t="s">
        <v>104</v>
      </c>
      <c r="J1715" s="34">
        <v>357</v>
      </c>
      <c r="K1715" s="34">
        <v>510.51</v>
      </c>
    </row>
    <row r="1716" spans="1:11" ht="27.6" x14ac:dyDescent="0.3">
      <c r="A1716" s="33" t="s">
        <v>103</v>
      </c>
      <c r="B1716" s="33">
        <v>2022</v>
      </c>
      <c r="C1716" s="33" t="s">
        <v>31</v>
      </c>
      <c r="D1716" s="33" t="s">
        <v>97</v>
      </c>
      <c r="E1716" s="33" t="s">
        <v>111</v>
      </c>
      <c r="F1716" s="33" t="s">
        <v>99</v>
      </c>
      <c r="G1716" s="33" t="s">
        <v>100</v>
      </c>
      <c r="H1716" s="33" t="s">
        <v>101</v>
      </c>
      <c r="I1716" s="33" t="s">
        <v>104</v>
      </c>
      <c r="J1716" s="33">
        <v>770</v>
      </c>
      <c r="K1716" s="33">
        <v>526.24</v>
      </c>
    </row>
    <row r="1717" spans="1:11" ht="27.6" x14ac:dyDescent="0.3">
      <c r="A1717" s="34" t="s">
        <v>103</v>
      </c>
      <c r="B1717" s="34">
        <v>2022</v>
      </c>
      <c r="C1717" s="34" t="s">
        <v>31</v>
      </c>
      <c r="D1717" s="34" t="s">
        <v>97</v>
      </c>
      <c r="E1717" s="34" t="s">
        <v>111</v>
      </c>
      <c r="F1717" s="34" t="s">
        <v>99</v>
      </c>
      <c r="G1717" s="34" t="s">
        <v>100</v>
      </c>
      <c r="H1717" s="34" t="s">
        <v>101</v>
      </c>
      <c r="I1717" s="34" t="s">
        <v>104</v>
      </c>
      <c r="J1717" s="34">
        <v>361</v>
      </c>
      <c r="K1717" s="34">
        <v>516.23</v>
      </c>
    </row>
    <row r="1718" spans="1:11" ht="27.6" x14ac:dyDescent="0.3">
      <c r="A1718" s="33" t="s">
        <v>103</v>
      </c>
      <c r="B1718" s="33">
        <v>2022</v>
      </c>
      <c r="C1718" s="33" t="s">
        <v>31</v>
      </c>
      <c r="D1718" s="33" t="s">
        <v>97</v>
      </c>
      <c r="E1718" s="33" t="s">
        <v>111</v>
      </c>
      <c r="F1718" s="33" t="s">
        <v>99</v>
      </c>
      <c r="G1718" s="33" t="s">
        <v>100</v>
      </c>
      <c r="H1718" s="33" t="s">
        <v>101</v>
      </c>
      <c r="I1718" s="33" t="s">
        <v>104</v>
      </c>
      <c r="J1718" s="33">
        <v>359</v>
      </c>
      <c r="K1718" s="33">
        <v>513.37</v>
      </c>
    </row>
    <row r="1719" spans="1:11" ht="27.6" x14ac:dyDescent="0.3">
      <c r="A1719" s="34" t="s">
        <v>103</v>
      </c>
      <c r="B1719" s="34">
        <v>2022</v>
      </c>
      <c r="C1719" s="34" t="s">
        <v>31</v>
      </c>
      <c r="D1719" s="34" t="s">
        <v>97</v>
      </c>
      <c r="E1719" s="34" t="s">
        <v>111</v>
      </c>
      <c r="F1719" s="34" t="s">
        <v>99</v>
      </c>
      <c r="G1719" s="34" t="s">
        <v>100</v>
      </c>
      <c r="H1719" s="34" t="s">
        <v>101</v>
      </c>
      <c r="I1719" s="34" t="s">
        <v>104</v>
      </c>
      <c r="J1719" s="34">
        <v>161</v>
      </c>
      <c r="K1719" s="34">
        <v>230.23</v>
      </c>
    </row>
    <row r="1720" spans="1:11" ht="27.6" x14ac:dyDescent="0.3">
      <c r="A1720" s="33" t="s">
        <v>103</v>
      </c>
      <c r="B1720" s="33">
        <v>2022</v>
      </c>
      <c r="C1720" s="33" t="s">
        <v>34</v>
      </c>
      <c r="D1720" s="33" t="s">
        <v>97</v>
      </c>
      <c r="E1720" s="33" t="s">
        <v>111</v>
      </c>
      <c r="F1720" s="33" t="s">
        <v>99</v>
      </c>
      <c r="G1720" s="33" t="s">
        <v>100</v>
      </c>
      <c r="H1720" s="33" t="s">
        <v>101</v>
      </c>
      <c r="I1720" s="33" t="s">
        <v>104</v>
      </c>
      <c r="J1720" s="33">
        <v>350</v>
      </c>
      <c r="K1720" s="33">
        <v>476</v>
      </c>
    </row>
    <row r="1721" spans="1:11" ht="27.6" x14ac:dyDescent="0.3">
      <c r="A1721" s="34" t="s">
        <v>103</v>
      </c>
      <c r="B1721" s="34">
        <v>2022</v>
      </c>
      <c r="C1721" s="34" t="s">
        <v>34</v>
      </c>
      <c r="D1721" s="34" t="s">
        <v>97</v>
      </c>
      <c r="E1721" s="34" t="s">
        <v>111</v>
      </c>
      <c r="F1721" s="34" t="s">
        <v>99</v>
      </c>
      <c r="G1721" s="34" t="s">
        <v>100</v>
      </c>
      <c r="H1721" s="34" t="s">
        <v>101</v>
      </c>
      <c r="I1721" s="34" t="s">
        <v>104</v>
      </c>
      <c r="J1721" s="34">
        <v>346</v>
      </c>
      <c r="K1721" s="34">
        <v>494.78</v>
      </c>
    </row>
    <row r="1722" spans="1:11" ht="27.6" x14ac:dyDescent="0.3">
      <c r="A1722" s="33" t="s">
        <v>105</v>
      </c>
      <c r="B1722" s="33">
        <v>2022</v>
      </c>
      <c r="C1722" s="33" t="s">
        <v>34</v>
      </c>
      <c r="D1722" s="33" t="s">
        <v>97</v>
      </c>
      <c r="E1722" s="33" t="s">
        <v>111</v>
      </c>
      <c r="F1722" s="33" t="s">
        <v>99</v>
      </c>
      <c r="G1722" s="33" t="s">
        <v>100</v>
      </c>
      <c r="H1722" s="33" t="s">
        <v>101</v>
      </c>
      <c r="I1722" s="33" t="s">
        <v>104</v>
      </c>
      <c r="J1722" s="33">
        <v>148</v>
      </c>
      <c r="K1722" s="33">
        <v>211.64</v>
      </c>
    </row>
    <row r="1723" spans="1:11" ht="27.6" x14ac:dyDescent="0.3">
      <c r="A1723" s="34" t="s">
        <v>103</v>
      </c>
      <c r="B1723" s="34">
        <v>2022</v>
      </c>
      <c r="C1723" s="34" t="s">
        <v>34</v>
      </c>
      <c r="D1723" s="34" t="s">
        <v>97</v>
      </c>
      <c r="E1723" s="34" t="s">
        <v>111</v>
      </c>
      <c r="F1723" s="34" t="s">
        <v>99</v>
      </c>
      <c r="G1723" s="34" t="s">
        <v>100</v>
      </c>
      <c r="H1723" s="34" t="s">
        <v>101</v>
      </c>
      <c r="I1723" s="34" t="s">
        <v>104</v>
      </c>
      <c r="J1723" s="34">
        <v>699</v>
      </c>
      <c r="K1723" s="34">
        <v>999.57</v>
      </c>
    </row>
    <row r="1724" spans="1:11" ht="27.6" x14ac:dyDescent="0.3">
      <c r="A1724" s="33" t="s">
        <v>96</v>
      </c>
      <c r="B1724" s="33">
        <v>2022</v>
      </c>
      <c r="C1724" s="33" t="s">
        <v>34</v>
      </c>
      <c r="D1724" s="33" t="s">
        <v>97</v>
      </c>
      <c r="E1724" s="33" t="s">
        <v>111</v>
      </c>
      <c r="F1724" s="33" t="s">
        <v>99</v>
      </c>
      <c r="G1724" s="33" t="s">
        <v>100</v>
      </c>
      <c r="H1724" s="33" t="s">
        <v>101</v>
      </c>
      <c r="I1724" s="33" t="s">
        <v>104</v>
      </c>
      <c r="J1724" s="33">
        <v>732</v>
      </c>
      <c r="K1724" s="33">
        <v>1046.76</v>
      </c>
    </row>
    <row r="1725" spans="1:11" ht="27.6" x14ac:dyDescent="0.3">
      <c r="A1725" s="34" t="s">
        <v>96</v>
      </c>
      <c r="B1725" s="34">
        <v>2022</v>
      </c>
      <c r="C1725" s="34" t="s">
        <v>34</v>
      </c>
      <c r="D1725" s="34" t="s">
        <v>97</v>
      </c>
      <c r="E1725" s="34" t="s">
        <v>111</v>
      </c>
      <c r="F1725" s="34" t="s">
        <v>99</v>
      </c>
      <c r="G1725" s="34" t="s">
        <v>100</v>
      </c>
      <c r="H1725" s="34" t="s">
        <v>101</v>
      </c>
      <c r="I1725" s="34" t="s">
        <v>104</v>
      </c>
      <c r="J1725" s="34">
        <v>351</v>
      </c>
      <c r="K1725" s="34">
        <v>526.24</v>
      </c>
    </row>
    <row r="1726" spans="1:11" ht="27.6" x14ac:dyDescent="0.3">
      <c r="A1726" s="33" t="s">
        <v>103</v>
      </c>
      <c r="B1726" s="33">
        <v>2022</v>
      </c>
      <c r="C1726" s="33" t="s">
        <v>34</v>
      </c>
      <c r="D1726" s="33" t="s">
        <v>97</v>
      </c>
      <c r="E1726" s="33" t="s">
        <v>111</v>
      </c>
      <c r="F1726" s="33" t="s">
        <v>99</v>
      </c>
      <c r="G1726" s="33" t="s">
        <v>100</v>
      </c>
      <c r="H1726" s="33" t="s">
        <v>101</v>
      </c>
      <c r="I1726" s="33" t="s">
        <v>104</v>
      </c>
      <c r="J1726" s="33">
        <v>772</v>
      </c>
      <c r="K1726" s="33">
        <v>526.24</v>
      </c>
    </row>
    <row r="1727" spans="1:11" ht="27.6" x14ac:dyDescent="0.3">
      <c r="A1727" s="34" t="s">
        <v>105</v>
      </c>
      <c r="B1727" s="34">
        <v>2022</v>
      </c>
      <c r="C1727" s="34" t="s">
        <v>34</v>
      </c>
      <c r="D1727" s="34" t="s">
        <v>97</v>
      </c>
      <c r="E1727" s="34" t="s">
        <v>111</v>
      </c>
      <c r="F1727" s="34" t="s">
        <v>99</v>
      </c>
      <c r="G1727" s="34" t="s">
        <v>100</v>
      </c>
      <c r="H1727" s="34" t="s">
        <v>101</v>
      </c>
      <c r="I1727" s="34" t="s">
        <v>104</v>
      </c>
      <c r="J1727" s="34">
        <v>349</v>
      </c>
      <c r="K1727" s="34">
        <v>499.07</v>
      </c>
    </row>
    <row r="1728" spans="1:11" ht="27.6" x14ac:dyDescent="0.3">
      <c r="A1728" s="33" t="s">
        <v>103</v>
      </c>
      <c r="B1728" s="33">
        <v>2022</v>
      </c>
      <c r="C1728" s="33" t="s">
        <v>34</v>
      </c>
      <c r="D1728" s="33" t="s">
        <v>97</v>
      </c>
      <c r="E1728" s="33" t="s">
        <v>111</v>
      </c>
      <c r="F1728" s="33" t="s">
        <v>99</v>
      </c>
      <c r="G1728" s="33" t="s">
        <v>100</v>
      </c>
      <c r="H1728" s="33" t="s">
        <v>101</v>
      </c>
      <c r="I1728" s="33" t="s">
        <v>104</v>
      </c>
      <c r="J1728" s="33">
        <v>151</v>
      </c>
      <c r="K1728" s="33">
        <v>215.93</v>
      </c>
    </row>
    <row r="1729" spans="1:11" ht="27.6" x14ac:dyDescent="0.3">
      <c r="A1729" s="34" t="s">
        <v>105</v>
      </c>
      <c r="B1729" s="34">
        <v>2022</v>
      </c>
      <c r="C1729" s="34" t="s">
        <v>34</v>
      </c>
      <c r="D1729" s="34" t="s">
        <v>97</v>
      </c>
      <c r="E1729" s="34" t="s">
        <v>111</v>
      </c>
      <c r="F1729" s="34" t="s">
        <v>99</v>
      </c>
      <c r="G1729" s="34" t="s">
        <v>100</v>
      </c>
      <c r="H1729" s="34" t="s">
        <v>101</v>
      </c>
      <c r="I1729" s="34" t="s">
        <v>104</v>
      </c>
      <c r="J1729" s="34">
        <v>347</v>
      </c>
      <c r="K1729" s="34">
        <v>496.21</v>
      </c>
    </row>
    <row r="1730" spans="1:11" ht="27.6" x14ac:dyDescent="0.3">
      <c r="A1730" s="33" t="s">
        <v>103</v>
      </c>
      <c r="B1730" s="33">
        <v>2022</v>
      </c>
      <c r="C1730" s="33" t="s">
        <v>34</v>
      </c>
      <c r="D1730" s="33" t="s">
        <v>97</v>
      </c>
      <c r="E1730" s="33" t="s">
        <v>111</v>
      </c>
      <c r="F1730" s="33" t="s">
        <v>99</v>
      </c>
      <c r="G1730" s="33" t="s">
        <v>100</v>
      </c>
      <c r="H1730" s="33" t="s">
        <v>101</v>
      </c>
      <c r="I1730" s="33" t="s">
        <v>104</v>
      </c>
      <c r="J1730" s="33">
        <v>149</v>
      </c>
      <c r="K1730" s="33">
        <v>213.07</v>
      </c>
    </row>
    <row r="1731" spans="1:11" ht="27.6" x14ac:dyDescent="0.3">
      <c r="A1731" s="34" t="s">
        <v>105</v>
      </c>
      <c r="B1731" s="34">
        <v>2022</v>
      </c>
      <c r="C1731" s="34" t="s">
        <v>40</v>
      </c>
      <c r="D1731" s="34" t="s">
        <v>97</v>
      </c>
      <c r="E1731" s="34" t="s">
        <v>111</v>
      </c>
      <c r="F1731" s="34" t="s">
        <v>99</v>
      </c>
      <c r="G1731" s="34" t="s">
        <v>100</v>
      </c>
      <c r="H1731" s="34" t="s">
        <v>101</v>
      </c>
      <c r="I1731" s="34" t="s">
        <v>104</v>
      </c>
      <c r="J1731" s="34">
        <v>146</v>
      </c>
      <c r="K1731" s="34">
        <v>208.78</v>
      </c>
    </row>
    <row r="1732" spans="1:11" ht="27.6" x14ac:dyDescent="0.3">
      <c r="A1732" s="33" t="s">
        <v>107</v>
      </c>
      <c r="B1732" s="33">
        <v>2022</v>
      </c>
      <c r="C1732" s="33" t="s">
        <v>40</v>
      </c>
      <c r="D1732" s="33" t="s">
        <v>97</v>
      </c>
      <c r="E1732" s="33" t="s">
        <v>111</v>
      </c>
      <c r="F1732" s="33" t="s">
        <v>99</v>
      </c>
      <c r="G1732" s="33" t="s">
        <v>100</v>
      </c>
      <c r="H1732" s="33" t="s">
        <v>101</v>
      </c>
      <c r="I1732" s="33" t="s">
        <v>104</v>
      </c>
      <c r="J1732" s="33">
        <v>314</v>
      </c>
      <c r="K1732" s="33">
        <v>449.02</v>
      </c>
    </row>
    <row r="1733" spans="1:11" ht="27.6" x14ac:dyDescent="0.3">
      <c r="A1733" s="34" t="s">
        <v>96</v>
      </c>
      <c r="B1733" s="34">
        <v>2022</v>
      </c>
      <c r="C1733" s="34" t="s">
        <v>40</v>
      </c>
      <c r="D1733" s="34" t="s">
        <v>97</v>
      </c>
      <c r="E1733" s="34" t="s">
        <v>111</v>
      </c>
      <c r="F1733" s="34" t="s">
        <v>99</v>
      </c>
      <c r="G1733" s="34" t="s">
        <v>100</v>
      </c>
      <c r="H1733" s="34" t="s">
        <v>101</v>
      </c>
      <c r="I1733" s="34" t="s">
        <v>104</v>
      </c>
      <c r="J1733" s="34">
        <v>362</v>
      </c>
      <c r="K1733" s="34">
        <v>517.66</v>
      </c>
    </row>
    <row r="1734" spans="1:11" ht="27.6" x14ac:dyDescent="0.3">
      <c r="A1734" s="33" t="s">
        <v>105</v>
      </c>
      <c r="B1734" s="33">
        <v>2022</v>
      </c>
      <c r="C1734" s="33" t="s">
        <v>40</v>
      </c>
      <c r="D1734" s="33" t="s">
        <v>97</v>
      </c>
      <c r="E1734" s="33" t="s">
        <v>111</v>
      </c>
      <c r="F1734" s="33" t="s">
        <v>99</v>
      </c>
      <c r="G1734" s="33" t="s">
        <v>100</v>
      </c>
      <c r="H1734" s="33" t="s">
        <v>101</v>
      </c>
      <c r="I1734" s="33" t="s">
        <v>104</v>
      </c>
      <c r="J1734" s="33">
        <v>142</v>
      </c>
      <c r="K1734" s="33">
        <v>203.06</v>
      </c>
    </row>
    <row r="1735" spans="1:11" ht="27.6" x14ac:dyDescent="0.3">
      <c r="A1735" s="34" t="s">
        <v>96</v>
      </c>
      <c r="B1735" s="34">
        <v>2022</v>
      </c>
      <c r="C1735" s="34" t="s">
        <v>40</v>
      </c>
      <c r="D1735" s="34" t="s">
        <v>97</v>
      </c>
      <c r="E1735" s="34" t="s">
        <v>111</v>
      </c>
      <c r="F1735" s="34" t="s">
        <v>99</v>
      </c>
      <c r="G1735" s="34" t="s">
        <v>100</v>
      </c>
      <c r="H1735" s="34" t="s">
        <v>101</v>
      </c>
      <c r="I1735" s="34" t="s">
        <v>104</v>
      </c>
      <c r="J1735" s="34">
        <v>316</v>
      </c>
      <c r="K1735" s="34">
        <v>451.88</v>
      </c>
    </row>
    <row r="1736" spans="1:11" ht="27.6" x14ac:dyDescent="0.3">
      <c r="A1736" s="33" t="s">
        <v>103</v>
      </c>
      <c r="B1736" s="33">
        <v>2022</v>
      </c>
      <c r="C1736" s="33" t="s">
        <v>40</v>
      </c>
      <c r="D1736" s="33" t="s">
        <v>97</v>
      </c>
      <c r="E1736" s="33" t="s">
        <v>111</v>
      </c>
      <c r="F1736" s="33" t="s">
        <v>99</v>
      </c>
      <c r="G1736" s="33" t="s">
        <v>100</v>
      </c>
      <c r="H1736" s="33" t="s">
        <v>101</v>
      </c>
      <c r="I1736" s="33" t="s">
        <v>104</v>
      </c>
      <c r="J1736" s="33">
        <v>364</v>
      </c>
      <c r="K1736" s="33">
        <v>520.52</v>
      </c>
    </row>
    <row r="1737" spans="1:11" ht="27.6" x14ac:dyDescent="0.3">
      <c r="A1737" s="34" t="s">
        <v>96</v>
      </c>
      <c r="B1737" s="34">
        <v>2022</v>
      </c>
      <c r="C1737" s="34" t="s">
        <v>40</v>
      </c>
      <c r="D1737" s="34" t="s">
        <v>97</v>
      </c>
      <c r="E1737" s="34" t="s">
        <v>111</v>
      </c>
      <c r="F1737" s="34" t="s">
        <v>99</v>
      </c>
      <c r="G1737" s="34" t="s">
        <v>100</v>
      </c>
      <c r="H1737" s="34" t="s">
        <v>101</v>
      </c>
      <c r="I1737" s="34" t="s">
        <v>104</v>
      </c>
      <c r="J1737" s="34">
        <v>144</v>
      </c>
      <c r="K1737" s="34">
        <v>205.92</v>
      </c>
    </row>
    <row r="1738" spans="1:11" ht="27.6" x14ac:dyDescent="0.3">
      <c r="A1738" s="33" t="s">
        <v>105</v>
      </c>
      <c r="B1738" s="33">
        <v>2022</v>
      </c>
      <c r="C1738" s="33" t="s">
        <v>40</v>
      </c>
      <c r="D1738" s="33" t="s">
        <v>97</v>
      </c>
      <c r="E1738" s="33" t="s">
        <v>111</v>
      </c>
      <c r="F1738" s="33" t="s">
        <v>99</v>
      </c>
      <c r="G1738" s="33" t="s">
        <v>100</v>
      </c>
      <c r="H1738" s="33" t="s">
        <v>101</v>
      </c>
      <c r="I1738" s="33" t="s">
        <v>104</v>
      </c>
      <c r="J1738" s="33">
        <v>704</v>
      </c>
      <c r="K1738" s="33">
        <v>1006.72</v>
      </c>
    </row>
    <row r="1739" spans="1:11" ht="27.6" x14ac:dyDescent="0.3">
      <c r="A1739" s="34" t="s">
        <v>105</v>
      </c>
      <c r="B1739" s="34">
        <v>2022</v>
      </c>
      <c r="C1739" s="34" t="s">
        <v>40</v>
      </c>
      <c r="D1739" s="34" t="s">
        <v>97</v>
      </c>
      <c r="E1739" s="34" t="s">
        <v>111</v>
      </c>
      <c r="F1739" s="34" t="s">
        <v>99</v>
      </c>
      <c r="G1739" s="34" t="s">
        <v>100</v>
      </c>
      <c r="H1739" s="34" t="s">
        <v>101</v>
      </c>
      <c r="I1739" s="34" t="s">
        <v>104</v>
      </c>
      <c r="J1739" s="34">
        <v>315</v>
      </c>
      <c r="K1739" s="34">
        <v>526.24</v>
      </c>
    </row>
    <row r="1740" spans="1:11" ht="27.6" x14ac:dyDescent="0.3">
      <c r="A1740" s="33" t="s">
        <v>96</v>
      </c>
      <c r="B1740" s="33">
        <v>2022</v>
      </c>
      <c r="C1740" s="33" t="s">
        <v>40</v>
      </c>
      <c r="D1740" s="33" t="s">
        <v>97</v>
      </c>
      <c r="E1740" s="33" t="s">
        <v>111</v>
      </c>
      <c r="F1740" s="33" t="s">
        <v>99</v>
      </c>
      <c r="G1740" s="33" t="s">
        <v>100</v>
      </c>
      <c r="H1740" s="33" t="s">
        <v>101</v>
      </c>
      <c r="I1740" s="33" t="s">
        <v>104</v>
      </c>
      <c r="J1740" s="33">
        <v>777</v>
      </c>
      <c r="K1740" s="33">
        <v>526.24</v>
      </c>
    </row>
    <row r="1741" spans="1:11" ht="27.6" x14ac:dyDescent="0.3">
      <c r="A1741" s="34" t="s">
        <v>103</v>
      </c>
      <c r="B1741" s="34">
        <v>2022</v>
      </c>
      <c r="C1741" s="34" t="s">
        <v>40</v>
      </c>
      <c r="D1741" s="34" t="s">
        <v>97</v>
      </c>
      <c r="E1741" s="34" t="s">
        <v>111</v>
      </c>
      <c r="F1741" s="34" t="s">
        <v>99</v>
      </c>
      <c r="G1741" s="34" t="s">
        <v>100</v>
      </c>
      <c r="H1741" s="34" t="s">
        <v>101</v>
      </c>
      <c r="I1741" s="34" t="s">
        <v>104</v>
      </c>
      <c r="J1741" s="34">
        <v>145</v>
      </c>
      <c r="K1741" s="34">
        <v>207.35</v>
      </c>
    </row>
    <row r="1742" spans="1:11" ht="27.6" x14ac:dyDescent="0.3">
      <c r="A1742" s="33" t="s">
        <v>103</v>
      </c>
      <c r="B1742" s="33">
        <v>2022</v>
      </c>
      <c r="C1742" s="33" t="s">
        <v>40</v>
      </c>
      <c r="D1742" s="33" t="s">
        <v>97</v>
      </c>
      <c r="E1742" s="33" t="s">
        <v>111</v>
      </c>
      <c r="F1742" s="33" t="s">
        <v>99</v>
      </c>
      <c r="G1742" s="33" t="s">
        <v>100</v>
      </c>
      <c r="H1742" s="33" t="s">
        <v>101</v>
      </c>
      <c r="I1742" s="33" t="s">
        <v>104</v>
      </c>
      <c r="J1742" s="33">
        <v>319</v>
      </c>
      <c r="K1742" s="33">
        <v>456.17</v>
      </c>
    </row>
    <row r="1743" spans="1:11" ht="27.6" x14ac:dyDescent="0.3">
      <c r="A1743" s="34" t="s">
        <v>105</v>
      </c>
      <c r="B1743" s="34">
        <v>2022</v>
      </c>
      <c r="C1743" s="34" t="s">
        <v>40</v>
      </c>
      <c r="D1743" s="34" t="s">
        <v>97</v>
      </c>
      <c r="E1743" s="34" t="s">
        <v>111</v>
      </c>
      <c r="F1743" s="34" t="s">
        <v>99</v>
      </c>
      <c r="G1743" s="34" t="s">
        <v>100</v>
      </c>
      <c r="H1743" s="34" t="s">
        <v>101</v>
      </c>
      <c r="I1743" s="34" t="s">
        <v>104</v>
      </c>
      <c r="J1743" s="34">
        <v>361</v>
      </c>
      <c r="K1743" s="34">
        <v>516.23</v>
      </c>
    </row>
    <row r="1744" spans="1:11" ht="27.6" x14ac:dyDescent="0.3">
      <c r="A1744" s="33" t="s">
        <v>96</v>
      </c>
      <c r="B1744" s="33">
        <v>2022</v>
      </c>
      <c r="C1744" s="33" t="s">
        <v>40</v>
      </c>
      <c r="D1744" s="33" t="s">
        <v>97</v>
      </c>
      <c r="E1744" s="33" t="s">
        <v>111</v>
      </c>
      <c r="F1744" s="33" t="s">
        <v>99</v>
      </c>
      <c r="G1744" s="33" t="s">
        <v>100</v>
      </c>
      <c r="H1744" s="33" t="s">
        <v>101</v>
      </c>
      <c r="I1744" s="33" t="s">
        <v>104</v>
      </c>
      <c r="J1744" s="33">
        <v>143</v>
      </c>
      <c r="K1744" s="33">
        <v>204.49</v>
      </c>
    </row>
    <row r="1745" spans="1:11" ht="27.6" x14ac:dyDescent="0.3">
      <c r="A1745" s="34" t="s">
        <v>96</v>
      </c>
      <c r="B1745" s="34">
        <v>2022</v>
      </c>
      <c r="C1745" s="34" t="s">
        <v>40</v>
      </c>
      <c r="D1745" s="34" t="s">
        <v>97</v>
      </c>
      <c r="E1745" s="34" t="s">
        <v>111</v>
      </c>
      <c r="F1745" s="34" t="s">
        <v>99</v>
      </c>
      <c r="G1745" s="34" t="s">
        <v>100</v>
      </c>
      <c r="H1745" s="34" t="s">
        <v>101</v>
      </c>
      <c r="I1745" s="34" t="s">
        <v>104</v>
      </c>
      <c r="J1745" s="34">
        <v>317</v>
      </c>
      <c r="K1745" s="34">
        <v>453.31</v>
      </c>
    </row>
    <row r="1746" spans="1:11" ht="27.6" x14ac:dyDescent="0.3">
      <c r="A1746" s="33" t="s">
        <v>105</v>
      </c>
      <c r="B1746" s="33">
        <v>2022</v>
      </c>
      <c r="C1746" s="33" t="s">
        <v>40</v>
      </c>
      <c r="D1746" s="33" t="s">
        <v>97</v>
      </c>
      <c r="E1746" s="33" t="s">
        <v>111</v>
      </c>
      <c r="F1746" s="33" t="s">
        <v>99</v>
      </c>
      <c r="G1746" s="33" t="s">
        <v>100</v>
      </c>
      <c r="H1746" s="33" t="s">
        <v>101</v>
      </c>
      <c r="I1746" s="33" t="s">
        <v>104</v>
      </c>
      <c r="J1746" s="33">
        <v>746</v>
      </c>
      <c r="K1746" s="33">
        <v>1066.78</v>
      </c>
    </row>
    <row r="1747" spans="1:11" ht="27.6" x14ac:dyDescent="0.3">
      <c r="A1747" s="34" t="s">
        <v>103</v>
      </c>
      <c r="B1747" s="34">
        <v>2022</v>
      </c>
      <c r="C1747" s="34" t="s">
        <v>39</v>
      </c>
      <c r="D1747" s="34" t="s">
        <v>97</v>
      </c>
      <c r="E1747" s="34" t="s">
        <v>111</v>
      </c>
      <c r="F1747" s="34" t="s">
        <v>99</v>
      </c>
      <c r="G1747" s="34" t="s">
        <v>100</v>
      </c>
      <c r="H1747" s="34" t="s">
        <v>101</v>
      </c>
      <c r="I1747" s="34" t="s">
        <v>104</v>
      </c>
      <c r="J1747" s="34">
        <v>152</v>
      </c>
      <c r="K1747" s="34">
        <v>217.36</v>
      </c>
    </row>
    <row r="1748" spans="1:11" ht="27.6" x14ac:dyDescent="0.3">
      <c r="A1748" s="33" t="s">
        <v>106</v>
      </c>
      <c r="B1748" s="33">
        <v>2022</v>
      </c>
      <c r="C1748" s="33" t="s">
        <v>39</v>
      </c>
      <c r="D1748" s="33" t="s">
        <v>97</v>
      </c>
      <c r="E1748" s="33" t="s">
        <v>111</v>
      </c>
      <c r="F1748" s="33" t="s">
        <v>99</v>
      </c>
      <c r="G1748" s="33" t="s">
        <v>100</v>
      </c>
      <c r="H1748" s="33" t="s">
        <v>101</v>
      </c>
      <c r="I1748" s="33" t="s">
        <v>104</v>
      </c>
      <c r="J1748" s="33">
        <v>320</v>
      </c>
      <c r="K1748" s="33">
        <v>457.6</v>
      </c>
    </row>
    <row r="1749" spans="1:11" ht="27.6" x14ac:dyDescent="0.3">
      <c r="A1749" s="34" t="s">
        <v>105</v>
      </c>
      <c r="B1749" s="34">
        <v>2022</v>
      </c>
      <c r="C1749" s="34" t="s">
        <v>39</v>
      </c>
      <c r="D1749" s="34" t="s">
        <v>97</v>
      </c>
      <c r="E1749" s="34" t="s">
        <v>111</v>
      </c>
      <c r="F1749" s="34" t="s">
        <v>99</v>
      </c>
      <c r="G1749" s="34" t="s">
        <v>100</v>
      </c>
      <c r="H1749" s="34" t="s">
        <v>101</v>
      </c>
      <c r="I1749" s="34" t="s">
        <v>104</v>
      </c>
      <c r="J1749" s="34">
        <v>368</v>
      </c>
      <c r="K1749" s="34">
        <v>526.24</v>
      </c>
    </row>
    <row r="1750" spans="1:11" ht="27.6" x14ac:dyDescent="0.3">
      <c r="A1750" s="33" t="s">
        <v>96</v>
      </c>
      <c r="B1750" s="33">
        <v>2022</v>
      </c>
      <c r="C1750" s="33" t="s">
        <v>39</v>
      </c>
      <c r="D1750" s="33" t="s">
        <v>97</v>
      </c>
      <c r="E1750" s="33" t="s">
        <v>111</v>
      </c>
      <c r="F1750" s="33" t="s">
        <v>99</v>
      </c>
      <c r="G1750" s="33" t="s">
        <v>100</v>
      </c>
      <c r="H1750" s="33" t="s">
        <v>101</v>
      </c>
      <c r="I1750" s="33" t="s">
        <v>104</v>
      </c>
      <c r="J1750" s="33">
        <v>148</v>
      </c>
      <c r="K1750" s="33">
        <v>211.64</v>
      </c>
    </row>
    <row r="1751" spans="1:11" ht="27.6" x14ac:dyDescent="0.3">
      <c r="A1751" s="34" t="s">
        <v>96</v>
      </c>
      <c r="B1751" s="34">
        <v>2022</v>
      </c>
      <c r="C1751" s="34" t="s">
        <v>39</v>
      </c>
      <c r="D1751" s="34" t="s">
        <v>97</v>
      </c>
      <c r="E1751" s="34" t="s">
        <v>111</v>
      </c>
      <c r="F1751" s="34" t="s">
        <v>99</v>
      </c>
      <c r="G1751" s="34" t="s">
        <v>100</v>
      </c>
      <c r="H1751" s="34" t="s">
        <v>101</v>
      </c>
      <c r="I1751" s="34" t="s">
        <v>104</v>
      </c>
      <c r="J1751" s="34">
        <v>322</v>
      </c>
      <c r="K1751" s="34">
        <v>460.46</v>
      </c>
    </row>
    <row r="1752" spans="1:11" ht="27.6" x14ac:dyDescent="0.3">
      <c r="A1752" s="33" t="s">
        <v>103</v>
      </c>
      <c r="B1752" s="33">
        <v>2022</v>
      </c>
      <c r="C1752" s="33" t="s">
        <v>39</v>
      </c>
      <c r="D1752" s="33" t="s">
        <v>97</v>
      </c>
      <c r="E1752" s="33" t="s">
        <v>111</v>
      </c>
      <c r="F1752" s="33" t="s">
        <v>99</v>
      </c>
      <c r="G1752" s="33" t="s">
        <v>100</v>
      </c>
      <c r="H1752" s="33" t="s">
        <v>101</v>
      </c>
      <c r="I1752" s="33" t="s">
        <v>104</v>
      </c>
      <c r="J1752" s="33">
        <v>370</v>
      </c>
      <c r="K1752" s="33">
        <v>529.1</v>
      </c>
    </row>
    <row r="1753" spans="1:11" ht="27.6" x14ac:dyDescent="0.3">
      <c r="A1753" s="34" t="s">
        <v>96</v>
      </c>
      <c r="B1753" s="34">
        <v>2022</v>
      </c>
      <c r="C1753" s="34" t="s">
        <v>39</v>
      </c>
      <c r="D1753" s="34" t="s">
        <v>97</v>
      </c>
      <c r="E1753" s="34" t="s">
        <v>111</v>
      </c>
      <c r="F1753" s="34" t="s">
        <v>99</v>
      </c>
      <c r="G1753" s="34" t="s">
        <v>100</v>
      </c>
      <c r="H1753" s="34" t="s">
        <v>101</v>
      </c>
      <c r="I1753" s="34" t="s">
        <v>104</v>
      </c>
      <c r="J1753" s="34">
        <v>150</v>
      </c>
      <c r="K1753" s="34">
        <v>214.5</v>
      </c>
    </row>
    <row r="1754" spans="1:11" ht="27.6" x14ac:dyDescent="0.3">
      <c r="A1754" s="33" t="s">
        <v>105</v>
      </c>
      <c r="B1754" s="33">
        <v>2022</v>
      </c>
      <c r="C1754" s="33" t="s">
        <v>39</v>
      </c>
      <c r="D1754" s="33" t="s">
        <v>97</v>
      </c>
      <c r="E1754" s="33" t="s">
        <v>111</v>
      </c>
      <c r="F1754" s="33" t="s">
        <v>99</v>
      </c>
      <c r="G1754" s="33" t="s">
        <v>100</v>
      </c>
      <c r="H1754" s="33" t="s">
        <v>101</v>
      </c>
      <c r="I1754" s="33" t="s">
        <v>104</v>
      </c>
      <c r="J1754" s="33">
        <v>703</v>
      </c>
      <c r="K1754" s="33">
        <v>1005.29</v>
      </c>
    </row>
    <row r="1755" spans="1:11" ht="27.6" x14ac:dyDescent="0.3">
      <c r="A1755" s="34" t="s">
        <v>107</v>
      </c>
      <c r="B1755" s="34">
        <v>2022</v>
      </c>
      <c r="C1755" s="34" t="s">
        <v>39</v>
      </c>
      <c r="D1755" s="34" t="s">
        <v>97</v>
      </c>
      <c r="E1755" s="34" t="s">
        <v>111</v>
      </c>
      <c r="F1755" s="34" t="s">
        <v>99</v>
      </c>
      <c r="G1755" s="34" t="s">
        <v>100</v>
      </c>
      <c r="H1755" s="34" t="s">
        <v>101</v>
      </c>
      <c r="I1755" s="34" t="s">
        <v>104</v>
      </c>
      <c r="J1755" s="34">
        <v>737</v>
      </c>
      <c r="K1755" s="34">
        <v>1053.9100000000001</v>
      </c>
    </row>
    <row r="1756" spans="1:11" ht="27.6" x14ac:dyDescent="0.3">
      <c r="A1756" s="33" t="s">
        <v>107</v>
      </c>
      <c r="B1756" s="33">
        <v>2022</v>
      </c>
      <c r="C1756" s="33" t="s">
        <v>39</v>
      </c>
      <c r="D1756" s="33" t="s">
        <v>97</v>
      </c>
      <c r="E1756" s="33" t="s">
        <v>111</v>
      </c>
      <c r="F1756" s="33" t="s">
        <v>99</v>
      </c>
      <c r="G1756" s="33" t="s">
        <v>100</v>
      </c>
      <c r="H1756" s="33" t="s">
        <v>101</v>
      </c>
      <c r="I1756" s="33" t="s">
        <v>104</v>
      </c>
      <c r="J1756" s="33">
        <v>147</v>
      </c>
      <c r="K1756" s="33">
        <v>210.21</v>
      </c>
    </row>
    <row r="1757" spans="1:11" ht="27.6" x14ac:dyDescent="0.3">
      <c r="A1757" s="34" t="s">
        <v>103</v>
      </c>
      <c r="B1757" s="34">
        <v>2022</v>
      </c>
      <c r="C1757" s="34" t="s">
        <v>39</v>
      </c>
      <c r="D1757" s="34" t="s">
        <v>97</v>
      </c>
      <c r="E1757" s="34" t="s">
        <v>111</v>
      </c>
      <c r="F1757" s="34" t="s">
        <v>99</v>
      </c>
      <c r="G1757" s="34" t="s">
        <v>100</v>
      </c>
      <c r="H1757" s="34" t="s">
        <v>101</v>
      </c>
      <c r="I1757" s="34" t="s">
        <v>104</v>
      </c>
      <c r="J1757" s="34">
        <v>321</v>
      </c>
      <c r="K1757" s="34">
        <v>526.24</v>
      </c>
    </row>
    <row r="1758" spans="1:11" ht="27.6" x14ac:dyDescent="0.3">
      <c r="A1758" s="33" t="s">
        <v>96</v>
      </c>
      <c r="B1758" s="33">
        <v>2022</v>
      </c>
      <c r="C1758" s="33" t="s">
        <v>39</v>
      </c>
      <c r="D1758" s="33" t="s">
        <v>97</v>
      </c>
      <c r="E1758" s="33" t="s">
        <v>111</v>
      </c>
      <c r="F1758" s="33" t="s">
        <v>99</v>
      </c>
      <c r="G1758" s="33" t="s">
        <v>100</v>
      </c>
      <c r="H1758" s="33" t="s">
        <v>101</v>
      </c>
      <c r="I1758" s="33" t="s">
        <v>104</v>
      </c>
      <c r="J1758" s="33">
        <v>776</v>
      </c>
      <c r="K1758" s="33">
        <v>526.24</v>
      </c>
    </row>
    <row r="1759" spans="1:11" ht="27.6" x14ac:dyDescent="0.3">
      <c r="A1759" s="34" t="s">
        <v>103</v>
      </c>
      <c r="B1759" s="34">
        <v>2022</v>
      </c>
      <c r="C1759" s="34" t="s">
        <v>39</v>
      </c>
      <c r="D1759" s="34" t="s">
        <v>97</v>
      </c>
      <c r="E1759" s="34" t="s">
        <v>111</v>
      </c>
      <c r="F1759" s="34" t="s">
        <v>99</v>
      </c>
      <c r="G1759" s="34" t="s">
        <v>100</v>
      </c>
      <c r="H1759" s="34" t="s">
        <v>101</v>
      </c>
      <c r="I1759" s="34" t="s">
        <v>104</v>
      </c>
      <c r="J1759" s="34">
        <v>151</v>
      </c>
      <c r="K1759" s="34">
        <v>215.93</v>
      </c>
    </row>
    <row r="1760" spans="1:11" ht="27.6" x14ac:dyDescent="0.3">
      <c r="A1760" s="33" t="s">
        <v>96</v>
      </c>
      <c r="B1760" s="33">
        <v>2022</v>
      </c>
      <c r="C1760" s="33" t="s">
        <v>39</v>
      </c>
      <c r="D1760" s="33" t="s">
        <v>97</v>
      </c>
      <c r="E1760" s="33" t="s">
        <v>111</v>
      </c>
      <c r="F1760" s="33" t="s">
        <v>99</v>
      </c>
      <c r="G1760" s="33" t="s">
        <v>100</v>
      </c>
      <c r="H1760" s="33" t="s">
        <v>101</v>
      </c>
      <c r="I1760" s="33" t="s">
        <v>104</v>
      </c>
      <c r="J1760" s="33">
        <v>367</v>
      </c>
      <c r="K1760" s="33">
        <v>524.80999999999995</v>
      </c>
    </row>
    <row r="1761" spans="1:11" ht="27.6" x14ac:dyDescent="0.3">
      <c r="A1761" s="34" t="s">
        <v>105</v>
      </c>
      <c r="B1761" s="34">
        <v>2022</v>
      </c>
      <c r="C1761" s="34" t="s">
        <v>39</v>
      </c>
      <c r="D1761" s="34" t="s">
        <v>97</v>
      </c>
      <c r="E1761" s="34" t="s">
        <v>111</v>
      </c>
      <c r="F1761" s="34" t="s">
        <v>99</v>
      </c>
      <c r="G1761" s="34" t="s">
        <v>100</v>
      </c>
      <c r="H1761" s="34" t="s">
        <v>101</v>
      </c>
      <c r="I1761" s="34" t="s">
        <v>104</v>
      </c>
      <c r="J1761" s="34">
        <v>149</v>
      </c>
      <c r="K1761" s="34">
        <v>213.07</v>
      </c>
    </row>
    <row r="1762" spans="1:11" ht="27.6" x14ac:dyDescent="0.3">
      <c r="A1762" s="33" t="s">
        <v>105</v>
      </c>
      <c r="B1762" s="33">
        <v>2022</v>
      </c>
      <c r="C1762" s="33" t="s">
        <v>39</v>
      </c>
      <c r="D1762" s="33" t="s">
        <v>97</v>
      </c>
      <c r="E1762" s="33" t="s">
        <v>111</v>
      </c>
      <c r="F1762" s="33" t="s">
        <v>99</v>
      </c>
      <c r="G1762" s="33" t="s">
        <v>100</v>
      </c>
      <c r="H1762" s="33" t="s">
        <v>101</v>
      </c>
      <c r="I1762" s="33" t="s">
        <v>104</v>
      </c>
      <c r="J1762" s="33">
        <v>323</v>
      </c>
      <c r="K1762" s="33">
        <v>461.89</v>
      </c>
    </row>
    <row r="1763" spans="1:11" ht="27.6" x14ac:dyDescent="0.3">
      <c r="A1763" s="34" t="s">
        <v>103</v>
      </c>
      <c r="B1763" s="34">
        <v>2022</v>
      </c>
      <c r="C1763" s="34" t="s">
        <v>39</v>
      </c>
      <c r="D1763" s="34" t="s">
        <v>97</v>
      </c>
      <c r="E1763" s="34" t="s">
        <v>111</v>
      </c>
      <c r="F1763" s="34" t="s">
        <v>99</v>
      </c>
      <c r="G1763" s="34" t="s">
        <v>100</v>
      </c>
      <c r="H1763" s="34" t="s">
        <v>101</v>
      </c>
      <c r="I1763" s="34" t="s">
        <v>104</v>
      </c>
      <c r="J1763" s="34">
        <v>371</v>
      </c>
      <c r="K1763" s="34">
        <v>530.53</v>
      </c>
    </row>
    <row r="1764" spans="1:11" ht="27.6" x14ac:dyDescent="0.3">
      <c r="A1764" s="33" t="s">
        <v>96</v>
      </c>
      <c r="B1764" s="33">
        <v>2022</v>
      </c>
      <c r="C1764" s="33" t="s">
        <v>38</v>
      </c>
      <c r="D1764" s="33" t="s">
        <v>97</v>
      </c>
      <c r="E1764" s="33" t="s">
        <v>111</v>
      </c>
      <c r="F1764" s="33" t="s">
        <v>99</v>
      </c>
      <c r="G1764" s="33" t="s">
        <v>100</v>
      </c>
      <c r="H1764" s="33" t="s">
        <v>101</v>
      </c>
      <c r="I1764" s="33" t="s">
        <v>104</v>
      </c>
      <c r="J1764" s="33">
        <v>326</v>
      </c>
      <c r="K1764" s="33">
        <v>443.36</v>
      </c>
    </row>
    <row r="1765" spans="1:11" ht="27.6" x14ac:dyDescent="0.3">
      <c r="A1765" s="34" t="s">
        <v>106</v>
      </c>
      <c r="B1765" s="34">
        <v>2022</v>
      </c>
      <c r="C1765" s="34" t="s">
        <v>38</v>
      </c>
      <c r="D1765" s="34" t="s">
        <v>97</v>
      </c>
      <c r="E1765" s="34" t="s">
        <v>111</v>
      </c>
      <c r="F1765" s="34" t="s">
        <v>99</v>
      </c>
      <c r="G1765" s="34" t="s">
        <v>100</v>
      </c>
      <c r="H1765" s="34" t="s">
        <v>101</v>
      </c>
      <c r="I1765" s="34" t="s">
        <v>104</v>
      </c>
      <c r="J1765" s="34">
        <v>128</v>
      </c>
      <c r="K1765" s="34">
        <v>183.04</v>
      </c>
    </row>
    <row r="1766" spans="1:11" ht="27.6" x14ac:dyDescent="0.3">
      <c r="A1766" s="33" t="s">
        <v>96</v>
      </c>
      <c r="B1766" s="33">
        <v>2022</v>
      </c>
      <c r="C1766" s="33" t="s">
        <v>38</v>
      </c>
      <c r="D1766" s="33" t="s">
        <v>97</v>
      </c>
      <c r="E1766" s="33" t="s">
        <v>111</v>
      </c>
      <c r="F1766" s="33" t="s">
        <v>99</v>
      </c>
      <c r="G1766" s="33" t="s">
        <v>100</v>
      </c>
      <c r="H1766" s="33" t="s">
        <v>101</v>
      </c>
      <c r="I1766" s="33" t="s">
        <v>104</v>
      </c>
      <c r="J1766" s="33">
        <v>328</v>
      </c>
      <c r="K1766" s="33">
        <v>469.04</v>
      </c>
    </row>
    <row r="1767" spans="1:11" ht="27.6" x14ac:dyDescent="0.3">
      <c r="A1767" s="34" t="s">
        <v>96</v>
      </c>
      <c r="B1767" s="34">
        <v>2022</v>
      </c>
      <c r="C1767" s="34" t="s">
        <v>38</v>
      </c>
      <c r="D1767" s="34" t="s">
        <v>97</v>
      </c>
      <c r="E1767" s="34" t="s">
        <v>111</v>
      </c>
      <c r="F1767" s="34" t="s">
        <v>99</v>
      </c>
      <c r="G1767" s="34" t="s">
        <v>100</v>
      </c>
      <c r="H1767" s="34" t="s">
        <v>101</v>
      </c>
      <c r="I1767" s="34" t="s">
        <v>104</v>
      </c>
      <c r="J1767" s="34">
        <v>130</v>
      </c>
      <c r="K1767" s="34">
        <v>185.9</v>
      </c>
    </row>
    <row r="1768" spans="1:11" ht="27.6" x14ac:dyDescent="0.3">
      <c r="A1768" s="33" t="s">
        <v>103</v>
      </c>
      <c r="B1768" s="33">
        <v>2022</v>
      </c>
      <c r="C1768" s="33" t="s">
        <v>38</v>
      </c>
      <c r="D1768" s="33" t="s">
        <v>97</v>
      </c>
      <c r="E1768" s="33" t="s">
        <v>111</v>
      </c>
      <c r="F1768" s="33" t="s">
        <v>99</v>
      </c>
      <c r="G1768" s="33" t="s">
        <v>100</v>
      </c>
      <c r="H1768" s="33" t="s">
        <v>101</v>
      </c>
      <c r="I1768" s="33" t="s">
        <v>104</v>
      </c>
      <c r="J1768" s="33">
        <v>736</v>
      </c>
      <c r="K1768" s="33">
        <v>1052.48</v>
      </c>
    </row>
    <row r="1769" spans="1:11" ht="27.6" x14ac:dyDescent="0.3">
      <c r="A1769" s="34" t="s">
        <v>96</v>
      </c>
      <c r="B1769" s="34">
        <v>2022</v>
      </c>
      <c r="C1769" s="34" t="s">
        <v>38</v>
      </c>
      <c r="D1769" s="34" t="s">
        <v>97</v>
      </c>
      <c r="E1769" s="34" t="s">
        <v>111</v>
      </c>
      <c r="F1769" s="34" t="s">
        <v>99</v>
      </c>
      <c r="G1769" s="34" t="s">
        <v>100</v>
      </c>
      <c r="H1769" s="34" t="s">
        <v>101</v>
      </c>
      <c r="I1769" s="34" t="s">
        <v>104</v>
      </c>
      <c r="J1769" s="34">
        <v>327</v>
      </c>
      <c r="K1769" s="34">
        <v>526.24</v>
      </c>
    </row>
    <row r="1770" spans="1:11" ht="27.6" x14ac:dyDescent="0.3">
      <c r="A1770" s="33" t="s">
        <v>103</v>
      </c>
      <c r="B1770" s="33">
        <v>2022</v>
      </c>
      <c r="C1770" s="33" t="s">
        <v>38</v>
      </c>
      <c r="D1770" s="33" t="s">
        <v>97</v>
      </c>
      <c r="E1770" s="33" t="s">
        <v>111</v>
      </c>
      <c r="F1770" s="33" t="s">
        <v>99</v>
      </c>
      <c r="G1770" s="33" t="s">
        <v>100</v>
      </c>
      <c r="H1770" s="33" t="s">
        <v>101</v>
      </c>
      <c r="I1770" s="33" t="s">
        <v>104</v>
      </c>
      <c r="J1770" s="33">
        <v>775</v>
      </c>
      <c r="K1770" s="33">
        <v>526.24</v>
      </c>
    </row>
    <row r="1771" spans="1:11" ht="27.6" x14ac:dyDescent="0.3">
      <c r="A1771" s="34" t="s">
        <v>103</v>
      </c>
      <c r="B1771" s="34">
        <v>2022</v>
      </c>
      <c r="C1771" s="34" t="s">
        <v>38</v>
      </c>
      <c r="D1771" s="34" t="s">
        <v>97</v>
      </c>
      <c r="E1771" s="34" t="s">
        <v>111</v>
      </c>
      <c r="F1771" s="34" t="s">
        <v>99</v>
      </c>
      <c r="G1771" s="34" t="s">
        <v>100</v>
      </c>
      <c r="H1771" s="34" t="s">
        <v>101</v>
      </c>
      <c r="I1771" s="34" t="s">
        <v>104</v>
      </c>
      <c r="J1771" s="34">
        <v>325</v>
      </c>
      <c r="K1771" s="34">
        <v>464.75</v>
      </c>
    </row>
    <row r="1772" spans="1:11" ht="27.6" x14ac:dyDescent="0.3">
      <c r="A1772" s="33" t="s">
        <v>96</v>
      </c>
      <c r="B1772" s="33">
        <v>2022</v>
      </c>
      <c r="C1772" s="33" t="s">
        <v>38</v>
      </c>
      <c r="D1772" s="33" t="s">
        <v>97</v>
      </c>
      <c r="E1772" s="33" t="s">
        <v>111</v>
      </c>
      <c r="F1772" s="33" t="s">
        <v>99</v>
      </c>
      <c r="G1772" s="33" t="s">
        <v>100</v>
      </c>
      <c r="H1772" s="33" t="s">
        <v>101</v>
      </c>
      <c r="I1772" s="33" t="s">
        <v>104</v>
      </c>
      <c r="J1772" s="33">
        <v>127</v>
      </c>
      <c r="K1772" s="33">
        <v>181.61</v>
      </c>
    </row>
    <row r="1773" spans="1:11" ht="27.6" x14ac:dyDescent="0.3">
      <c r="A1773" s="34" t="s">
        <v>96</v>
      </c>
      <c r="B1773" s="34">
        <v>2022</v>
      </c>
      <c r="C1773" s="34" t="s">
        <v>38</v>
      </c>
      <c r="D1773" s="34" t="s">
        <v>97</v>
      </c>
      <c r="E1773" s="34" t="s">
        <v>111</v>
      </c>
      <c r="F1773" s="34" t="s">
        <v>99</v>
      </c>
      <c r="G1773" s="34" t="s">
        <v>100</v>
      </c>
      <c r="H1773" s="34" t="s">
        <v>101</v>
      </c>
      <c r="I1773" s="34" t="s">
        <v>104</v>
      </c>
      <c r="J1773" s="34">
        <v>329</v>
      </c>
      <c r="K1773" s="34">
        <v>470.47</v>
      </c>
    </row>
    <row r="1774" spans="1:11" ht="27.6" x14ac:dyDescent="0.3">
      <c r="A1774" s="33" t="s">
        <v>105</v>
      </c>
      <c r="B1774" s="33">
        <v>2022</v>
      </c>
      <c r="C1774" s="33" t="s">
        <v>33</v>
      </c>
      <c r="D1774" s="33" t="s">
        <v>109</v>
      </c>
      <c r="E1774" s="33" t="s">
        <v>98</v>
      </c>
      <c r="F1774" s="33" t="s">
        <v>99</v>
      </c>
      <c r="G1774" s="33" t="s">
        <v>100</v>
      </c>
      <c r="H1774" s="33" t="s">
        <v>101</v>
      </c>
      <c r="I1774" s="33" t="s">
        <v>104</v>
      </c>
      <c r="J1774" s="33">
        <v>182</v>
      </c>
      <c r="K1774" s="33">
        <v>260.26</v>
      </c>
    </row>
    <row r="1775" spans="1:11" ht="27.6" x14ac:dyDescent="0.3">
      <c r="A1775" s="34" t="s">
        <v>103</v>
      </c>
      <c r="B1775" s="34">
        <v>2022</v>
      </c>
      <c r="C1775" s="34" t="s">
        <v>33</v>
      </c>
      <c r="D1775" s="34" t="s">
        <v>109</v>
      </c>
      <c r="E1775" s="34" t="s">
        <v>98</v>
      </c>
      <c r="F1775" s="34" t="s">
        <v>99</v>
      </c>
      <c r="G1775" s="34" t="s">
        <v>100</v>
      </c>
      <c r="H1775" s="34" t="s">
        <v>101</v>
      </c>
      <c r="I1775" s="34" t="s">
        <v>104</v>
      </c>
      <c r="J1775" s="34">
        <v>176</v>
      </c>
      <c r="K1775" s="34">
        <v>251.68</v>
      </c>
    </row>
    <row r="1776" spans="1:11" ht="27.6" x14ac:dyDescent="0.3">
      <c r="A1776" s="33" t="s">
        <v>96</v>
      </c>
      <c r="B1776" s="33">
        <v>2022</v>
      </c>
      <c r="C1776" s="33" t="s">
        <v>33</v>
      </c>
      <c r="D1776" s="33" t="s">
        <v>109</v>
      </c>
      <c r="E1776" s="33" t="s">
        <v>98</v>
      </c>
      <c r="F1776" s="33" t="s">
        <v>99</v>
      </c>
      <c r="G1776" s="33" t="s">
        <v>100</v>
      </c>
      <c r="H1776" s="33" t="s">
        <v>101</v>
      </c>
      <c r="I1776" s="33" t="s">
        <v>102</v>
      </c>
      <c r="J1776" s="33">
        <v>200</v>
      </c>
      <c r="K1776" s="33">
        <v>286</v>
      </c>
    </row>
    <row r="1777" spans="1:11" ht="27.6" x14ac:dyDescent="0.3">
      <c r="A1777" s="34" t="s">
        <v>103</v>
      </c>
      <c r="B1777" s="34">
        <v>2022</v>
      </c>
      <c r="C1777" s="34" t="s">
        <v>33</v>
      </c>
      <c r="D1777" s="34" t="s">
        <v>109</v>
      </c>
      <c r="E1777" s="34" t="s">
        <v>98</v>
      </c>
      <c r="F1777" s="34" t="s">
        <v>99</v>
      </c>
      <c r="G1777" s="34" t="s">
        <v>100</v>
      </c>
      <c r="H1777" s="34" t="s">
        <v>101</v>
      </c>
      <c r="I1777" s="34" t="s">
        <v>102</v>
      </c>
      <c r="J1777" s="34">
        <v>248</v>
      </c>
      <c r="K1777" s="34">
        <v>354.64</v>
      </c>
    </row>
    <row r="1778" spans="1:11" ht="27.6" x14ac:dyDescent="0.3">
      <c r="A1778" s="33" t="s">
        <v>96</v>
      </c>
      <c r="B1778" s="33">
        <v>2022</v>
      </c>
      <c r="C1778" s="33" t="s">
        <v>33</v>
      </c>
      <c r="D1778" s="33" t="s">
        <v>109</v>
      </c>
      <c r="E1778" s="33" t="s">
        <v>98</v>
      </c>
      <c r="F1778" s="33" t="s">
        <v>99</v>
      </c>
      <c r="G1778" s="33" t="s">
        <v>100</v>
      </c>
      <c r="H1778" s="33" t="s">
        <v>101</v>
      </c>
      <c r="I1778" s="33" t="s">
        <v>102</v>
      </c>
      <c r="J1778" s="33">
        <v>184</v>
      </c>
      <c r="K1778" s="33">
        <v>263.12</v>
      </c>
    </row>
    <row r="1779" spans="1:11" ht="27.6" x14ac:dyDescent="0.3">
      <c r="A1779" s="34" t="s">
        <v>96</v>
      </c>
      <c r="B1779" s="34">
        <v>2022</v>
      </c>
      <c r="C1779" s="34" t="s">
        <v>33</v>
      </c>
      <c r="D1779" s="34" t="s">
        <v>109</v>
      </c>
      <c r="E1779" s="34" t="s">
        <v>98</v>
      </c>
      <c r="F1779" s="34" t="s">
        <v>99</v>
      </c>
      <c r="G1779" s="34" t="s">
        <v>100</v>
      </c>
      <c r="H1779" s="34" t="s">
        <v>101</v>
      </c>
      <c r="I1779" s="34" t="s">
        <v>102</v>
      </c>
      <c r="J1779" s="34">
        <v>178</v>
      </c>
      <c r="K1779" s="34">
        <v>254.54</v>
      </c>
    </row>
    <row r="1780" spans="1:11" ht="27.6" x14ac:dyDescent="0.3">
      <c r="A1780" s="33" t="s">
        <v>103</v>
      </c>
      <c r="B1780" s="33">
        <v>2022</v>
      </c>
      <c r="C1780" s="33" t="s">
        <v>33</v>
      </c>
      <c r="D1780" s="33" t="s">
        <v>109</v>
      </c>
      <c r="E1780" s="33" t="s">
        <v>98</v>
      </c>
      <c r="F1780" s="33" t="s">
        <v>99</v>
      </c>
      <c r="G1780" s="33" t="s">
        <v>100</v>
      </c>
      <c r="H1780" s="33" t="s">
        <v>101</v>
      </c>
      <c r="I1780" s="33" t="s">
        <v>102</v>
      </c>
      <c r="J1780" s="33">
        <v>172</v>
      </c>
      <c r="K1780" s="33">
        <v>245.96</v>
      </c>
    </row>
    <row r="1781" spans="1:11" ht="27.6" x14ac:dyDescent="0.3">
      <c r="A1781" s="34" t="s">
        <v>96</v>
      </c>
      <c r="B1781" s="34">
        <v>2022</v>
      </c>
      <c r="C1781" s="34" t="s">
        <v>33</v>
      </c>
      <c r="D1781" s="34" t="s">
        <v>109</v>
      </c>
      <c r="E1781" s="34" t="s">
        <v>98</v>
      </c>
      <c r="F1781" s="34" t="s">
        <v>99</v>
      </c>
      <c r="G1781" s="34" t="s">
        <v>100</v>
      </c>
      <c r="H1781" s="34" t="s">
        <v>101</v>
      </c>
      <c r="I1781" s="34" t="s">
        <v>102</v>
      </c>
      <c r="J1781" s="34">
        <v>202</v>
      </c>
      <c r="K1781" s="34">
        <v>526.24</v>
      </c>
    </row>
    <row r="1782" spans="1:11" ht="27.6" x14ac:dyDescent="0.3">
      <c r="A1782" s="33" t="s">
        <v>103</v>
      </c>
      <c r="B1782" s="33">
        <v>2022</v>
      </c>
      <c r="C1782" s="33" t="s">
        <v>33</v>
      </c>
      <c r="D1782" s="33" t="s">
        <v>109</v>
      </c>
      <c r="E1782" s="33" t="s">
        <v>98</v>
      </c>
      <c r="F1782" s="33" t="s">
        <v>99</v>
      </c>
      <c r="G1782" s="33" t="s">
        <v>100</v>
      </c>
      <c r="H1782" s="33" t="s">
        <v>101</v>
      </c>
      <c r="I1782" s="33" t="s">
        <v>102</v>
      </c>
      <c r="J1782" s="33">
        <v>250</v>
      </c>
      <c r="K1782" s="33">
        <v>526.24</v>
      </c>
    </row>
    <row r="1783" spans="1:11" ht="27.6" x14ac:dyDescent="0.3">
      <c r="A1783" s="34" t="s">
        <v>106</v>
      </c>
      <c r="B1783" s="34">
        <v>2022</v>
      </c>
      <c r="C1783" s="34" t="s">
        <v>33</v>
      </c>
      <c r="D1783" s="34" t="s">
        <v>109</v>
      </c>
      <c r="E1783" s="34" t="s">
        <v>98</v>
      </c>
      <c r="F1783" s="34" t="s">
        <v>99</v>
      </c>
      <c r="G1783" s="34" t="s">
        <v>100</v>
      </c>
      <c r="H1783" s="34" t="s">
        <v>101</v>
      </c>
      <c r="I1783" s="34" t="s">
        <v>102</v>
      </c>
      <c r="J1783" s="34">
        <v>246</v>
      </c>
      <c r="K1783" s="34">
        <v>351.78</v>
      </c>
    </row>
    <row r="1784" spans="1:11" ht="27.6" x14ac:dyDescent="0.3">
      <c r="A1784" s="33" t="s">
        <v>96</v>
      </c>
      <c r="B1784" s="33">
        <v>2022</v>
      </c>
      <c r="C1784" s="33" t="s">
        <v>33</v>
      </c>
      <c r="D1784" s="33" t="s">
        <v>109</v>
      </c>
      <c r="E1784" s="33" t="s">
        <v>98</v>
      </c>
      <c r="F1784" s="33" t="s">
        <v>99</v>
      </c>
      <c r="G1784" s="33" t="s">
        <v>100</v>
      </c>
      <c r="H1784" s="33" t="s">
        <v>101</v>
      </c>
      <c r="I1784" s="33" t="s">
        <v>102</v>
      </c>
      <c r="J1784" s="33">
        <v>201</v>
      </c>
      <c r="K1784" s="33">
        <v>287.43</v>
      </c>
    </row>
    <row r="1785" spans="1:11" ht="27.6" x14ac:dyDescent="0.3">
      <c r="A1785" s="34" t="s">
        <v>105</v>
      </c>
      <c r="B1785" s="34">
        <v>2022</v>
      </c>
      <c r="C1785" s="34" t="s">
        <v>33</v>
      </c>
      <c r="D1785" s="34" t="s">
        <v>109</v>
      </c>
      <c r="E1785" s="34" t="s">
        <v>98</v>
      </c>
      <c r="F1785" s="34" t="s">
        <v>99</v>
      </c>
      <c r="G1785" s="34" t="s">
        <v>100</v>
      </c>
      <c r="H1785" s="34" t="s">
        <v>101</v>
      </c>
      <c r="I1785" s="34" t="s">
        <v>102</v>
      </c>
      <c r="J1785" s="34">
        <v>249</v>
      </c>
      <c r="K1785" s="34">
        <v>356.07</v>
      </c>
    </row>
    <row r="1786" spans="1:11" ht="27.6" x14ac:dyDescent="0.3">
      <c r="A1786" s="33" t="s">
        <v>96</v>
      </c>
      <c r="B1786" s="33">
        <v>2022</v>
      </c>
      <c r="C1786" s="33" t="s">
        <v>33</v>
      </c>
      <c r="D1786" s="33" t="s">
        <v>109</v>
      </c>
      <c r="E1786" s="33" t="s">
        <v>98</v>
      </c>
      <c r="F1786" s="33" t="s">
        <v>99</v>
      </c>
      <c r="G1786" s="33" t="s">
        <v>100</v>
      </c>
      <c r="H1786" s="33" t="s">
        <v>101</v>
      </c>
      <c r="I1786" s="33" t="s">
        <v>102</v>
      </c>
      <c r="J1786" s="33">
        <v>181</v>
      </c>
      <c r="K1786" s="33">
        <v>258.83</v>
      </c>
    </row>
    <row r="1787" spans="1:11" ht="27.6" x14ac:dyDescent="0.3">
      <c r="A1787" s="34" t="s">
        <v>96</v>
      </c>
      <c r="B1787" s="34">
        <v>2022</v>
      </c>
      <c r="C1787" s="34" t="s">
        <v>33</v>
      </c>
      <c r="D1787" s="34" t="s">
        <v>109</v>
      </c>
      <c r="E1787" s="34" t="s">
        <v>98</v>
      </c>
      <c r="F1787" s="34" t="s">
        <v>99</v>
      </c>
      <c r="G1787" s="34" t="s">
        <v>100</v>
      </c>
      <c r="H1787" s="34" t="s">
        <v>101</v>
      </c>
      <c r="I1787" s="34" t="s">
        <v>102</v>
      </c>
      <c r="J1787" s="34">
        <v>175</v>
      </c>
      <c r="K1787" s="34">
        <v>250.25</v>
      </c>
    </row>
    <row r="1788" spans="1:11" ht="27.6" x14ac:dyDescent="0.3">
      <c r="A1788" s="33" t="s">
        <v>103</v>
      </c>
      <c r="B1788" s="33">
        <v>2022</v>
      </c>
      <c r="C1788" s="33" t="s">
        <v>33</v>
      </c>
      <c r="D1788" s="33" t="s">
        <v>109</v>
      </c>
      <c r="E1788" s="33" t="s">
        <v>98</v>
      </c>
      <c r="F1788" s="33" t="s">
        <v>99</v>
      </c>
      <c r="G1788" s="33" t="s">
        <v>100</v>
      </c>
      <c r="H1788" s="33" t="s">
        <v>101</v>
      </c>
      <c r="I1788" s="33" t="s">
        <v>102</v>
      </c>
      <c r="J1788" s="33">
        <v>792</v>
      </c>
      <c r="K1788" s="33">
        <v>1132.56</v>
      </c>
    </row>
    <row r="1789" spans="1:11" ht="27.6" x14ac:dyDescent="0.3">
      <c r="A1789" s="34" t="s">
        <v>103</v>
      </c>
      <c r="B1789" s="34">
        <v>2022</v>
      </c>
      <c r="C1789" s="34" t="s">
        <v>33</v>
      </c>
      <c r="D1789" s="34" t="s">
        <v>109</v>
      </c>
      <c r="E1789" s="34" t="s">
        <v>98</v>
      </c>
      <c r="F1789" s="34" t="s">
        <v>99</v>
      </c>
      <c r="G1789" s="34" t="s">
        <v>100</v>
      </c>
      <c r="H1789" s="34" t="s">
        <v>101</v>
      </c>
      <c r="I1789" s="34" t="s">
        <v>102</v>
      </c>
      <c r="J1789" s="34">
        <v>825</v>
      </c>
      <c r="K1789" s="34">
        <v>1179.75</v>
      </c>
    </row>
    <row r="1790" spans="1:11" ht="27.6" x14ac:dyDescent="0.3">
      <c r="A1790" s="33" t="s">
        <v>96</v>
      </c>
      <c r="B1790" s="33">
        <v>2022</v>
      </c>
      <c r="C1790" s="33" t="s">
        <v>33</v>
      </c>
      <c r="D1790" s="33" t="s">
        <v>109</v>
      </c>
      <c r="E1790" s="33" t="s">
        <v>98</v>
      </c>
      <c r="F1790" s="33" t="s">
        <v>99</v>
      </c>
      <c r="G1790" s="33" t="s">
        <v>100</v>
      </c>
      <c r="H1790" s="33" t="s">
        <v>101</v>
      </c>
      <c r="I1790" s="33" t="s">
        <v>104</v>
      </c>
      <c r="J1790" s="33">
        <v>185</v>
      </c>
      <c r="K1790" s="33">
        <v>264.55</v>
      </c>
    </row>
    <row r="1791" spans="1:11" ht="27.6" x14ac:dyDescent="0.3">
      <c r="A1791" s="34" t="s">
        <v>107</v>
      </c>
      <c r="B1791" s="34">
        <v>2022</v>
      </c>
      <c r="C1791" s="34" t="s">
        <v>33</v>
      </c>
      <c r="D1791" s="34" t="s">
        <v>109</v>
      </c>
      <c r="E1791" s="34" t="s">
        <v>98</v>
      </c>
      <c r="F1791" s="34" t="s">
        <v>99</v>
      </c>
      <c r="G1791" s="34" t="s">
        <v>100</v>
      </c>
      <c r="H1791" s="34" t="s">
        <v>101</v>
      </c>
      <c r="I1791" s="34" t="s">
        <v>104</v>
      </c>
      <c r="J1791" s="34">
        <v>179</v>
      </c>
      <c r="K1791" s="34">
        <v>255.97</v>
      </c>
    </row>
    <row r="1792" spans="1:11" ht="27.6" x14ac:dyDescent="0.3">
      <c r="A1792" s="33" t="s">
        <v>105</v>
      </c>
      <c r="B1792" s="33">
        <v>2022</v>
      </c>
      <c r="C1792" s="33" t="s">
        <v>33</v>
      </c>
      <c r="D1792" s="33" t="s">
        <v>109</v>
      </c>
      <c r="E1792" s="33" t="s">
        <v>98</v>
      </c>
      <c r="F1792" s="33" t="s">
        <v>99</v>
      </c>
      <c r="G1792" s="33" t="s">
        <v>100</v>
      </c>
      <c r="H1792" s="33" t="s">
        <v>101</v>
      </c>
      <c r="I1792" s="33" t="s">
        <v>104</v>
      </c>
      <c r="J1792" s="33">
        <v>173</v>
      </c>
      <c r="K1792" s="33">
        <v>247.39</v>
      </c>
    </row>
    <row r="1793" spans="1:11" ht="27.6" x14ac:dyDescent="0.3">
      <c r="A1793" s="34" t="s">
        <v>96</v>
      </c>
      <c r="B1793" s="34">
        <v>2022</v>
      </c>
      <c r="C1793" s="34" t="s">
        <v>33</v>
      </c>
      <c r="D1793" s="34" t="s">
        <v>109</v>
      </c>
      <c r="E1793" s="34" t="s">
        <v>98</v>
      </c>
      <c r="F1793" s="34" t="s">
        <v>99</v>
      </c>
      <c r="G1793" s="34" t="s">
        <v>100</v>
      </c>
      <c r="H1793" s="34" t="s">
        <v>101</v>
      </c>
      <c r="I1793" s="34" t="s">
        <v>102</v>
      </c>
      <c r="J1793" s="34">
        <v>203</v>
      </c>
      <c r="K1793" s="34">
        <v>290.29000000000002</v>
      </c>
    </row>
    <row r="1794" spans="1:11" ht="27.6" x14ac:dyDescent="0.3">
      <c r="A1794" s="33" t="s">
        <v>106</v>
      </c>
      <c r="B1794" s="33">
        <v>2022</v>
      </c>
      <c r="C1794" s="33" t="s">
        <v>37</v>
      </c>
      <c r="D1794" s="33" t="s">
        <v>109</v>
      </c>
      <c r="E1794" s="33" t="s">
        <v>98</v>
      </c>
      <c r="F1794" s="33" t="s">
        <v>99</v>
      </c>
      <c r="G1794" s="33" t="s">
        <v>100</v>
      </c>
      <c r="H1794" s="33" t="s">
        <v>101</v>
      </c>
      <c r="I1794" s="33" t="s">
        <v>104</v>
      </c>
      <c r="J1794" s="33">
        <v>368</v>
      </c>
      <c r="K1794" s="33">
        <v>526.24</v>
      </c>
    </row>
    <row r="1795" spans="1:11" ht="27.6" x14ac:dyDescent="0.3">
      <c r="A1795" s="34" t="s">
        <v>103</v>
      </c>
      <c r="B1795" s="34">
        <v>2022</v>
      </c>
      <c r="C1795" s="34" t="s">
        <v>37</v>
      </c>
      <c r="D1795" s="34" t="s">
        <v>109</v>
      </c>
      <c r="E1795" s="34" t="s">
        <v>98</v>
      </c>
      <c r="F1795" s="34" t="s">
        <v>99</v>
      </c>
      <c r="G1795" s="34" t="s">
        <v>100</v>
      </c>
      <c r="H1795" s="34" t="s">
        <v>101</v>
      </c>
      <c r="I1795" s="34" t="s">
        <v>104</v>
      </c>
      <c r="J1795" s="34">
        <v>362</v>
      </c>
      <c r="K1795" s="34">
        <v>517.66</v>
      </c>
    </row>
    <row r="1796" spans="1:11" ht="27.6" x14ac:dyDescent="0.3">
      <c r="A1796" s="33" t="s">
        <v>103</v>
      </c>
      <c r="B1796" s="33">
        <v>2022</v>
      </c>
      <c r="C1796" s="33" t="s">
        <v>37</v>
      </c>
      <c r="D1796" s="33" t="s">
        <v>109</v>
      </c>
      <c r="E1796" s="33" t="s">
        <v>98</v>
      </c>
      <c r="F1796" s="33" t="s">
        <v>99</v>
      </c>
      <c r="G1796" s="33" t="s">
        <v>100</v>
      </c>
      <c r="H1796" s="33" t="s">
        <v>101</v>
      </c>
      <c r="I1796" s="33" t="s">
        <v>104</v>
      </c>
      <c r="J1796" s="33">
        <v>356</v>
      </c>
      <c r="K1796" s="33">
        <v>509.08</v>
      </c>
    </row>
    <row r="1797" spans="1:11" ht="27.6" x14ac:dyDescent="0.3">
      <c r="A1797" s="34" t="s">
        <v>103</v>
      </c>
      <c r="B1797" s="34">
        <v>2022</v>
      </c>
      <c r="C1797" s="34" t="s">
        <v>37</v>
      </c>
      <c r="D1797" s="34" t="s">
        <v>109</v>
      </c>
      <c r="E1797" s="34" t="s">
        <v>98</v>
      </c>
      <c r="F1797" s="34" t="s">
        <v>99</v>
      </c>
      <c r="G1797" s="34" t="s">
        <v>100</v>
      </c>
      <c r="H1797" s="34" t="s">
        <v>101</v>
      </c>
      <c r="I1797" s="34" t="s">
        <v>102</v>
      </c>
      <c r="J1797" s="34">
        <v>182</v>
      </c>
      <c r="K1797" s="34">
        <v>260.26</v>
      </c>
    </row>
    <row r="1798" spans="1:11" ht="27.6" x14ac:dyDescent="0.3">
      <c r="A1798" s="33" t="s">
        <v>105</v>
      </c>
      <c r="B1798" s="33">
        <v>2022</v>
      </c>
      <c r="C1798" s="33" t="s">
        <v>37</v>
      </c>
      <c r="D1798" s="33" t="s">
        <v>109</v>
      </c>
      <c r="E1798" s="33" t="s">
        <v>98</v>
      </c>
      <c r="F1798" s="33" t="s">
        <v>99</v>
      </c>
      <c r="G1798" s="33" t="s">
        <v>100</v>
      </c>
      <c r="H1798" s="33" t="s">
        <v>101</v>
      </c>
      <c r="I1798" s="33" t="s">
        <v>102</v>
      </c>
      <c r="J1798" s="33">
        <v>224</v>
      </c>
      <c r="K1798" s="33">
        <v>320.32</v>
      </c>
    </row>
    <row r="1799" spans="1:11" ht="27.6" x14ac:dyDescent="0.3">
      <c r="A1799" s="34" t="s">
        <v>105</v>
      </c>
      <c r="B1799" s="34">
        <v>2022</v>
      </c>
      <c r="C1799" s="34" t="s">
        <v>37</v>
      </c>
      <c r="D1799" s="34" t="s">
        <v>109</v>
      </c>
      <c r="E1799" s="34" t="s">
        <v>98</v>
      </c>
      <c r="F1799" s="34" t="s">
        <v>99</v>
      </c>
      <c r="G1799" s="34" t="s">
        <v>100</v>
      </c>
      <c r="H1799" s="34" t="s">
        <v>101</v>
      </c>
      <c r="I1799" s="34" t="s">
        <v>102</v>
      </c>
      <c r="J1799" s="34">
        <v>364</v>
      </c>
      <c r="K1799" s="34">
        <v>520.52</v>
      </c>
    </row>
    <row r="1800" spans="1:11" ht="27.6" x14ac:dyDescent="0.3">
      <c r="A1800" s="33" t="s">
        <v>103</v>
      </c>
      <c r="B1800" s="33">
        <v>2022</v>
      </c>
      <c r="C1800" s="33" t="s">
        <v>37</v>
      </c>
      <c r="D1800" s="33" t="s">
        <v>109</v>
      </c>
      <c r="E1800" s="33" t="s">
        <v>98</v>
      </c>
      <c r="F1800" s="33" t="s">
        <v>99</v>
      </c>
      <c r="G1800" s="33" t="s">
        <v>100</v>
      </c>
      <c r="H1800" s="33" t="s">
        <v>101</v>
      </c>
      <c r="I1800" s="33" t="s">
        <v>102</v>
      </c>
      <c r="J1800" s="33">
        <v>358</v>
      </c>
      <c r="K1800" s="33">
        <v>511.94</v>
      </c>
    </row>
    <row r="1801" spans="1:11" ht="27.6" x14ac:dyDescent="0.3">
      <c r="A1801" s="34" t="s">
        <v>107</v>
      </c>
      <c r="B1801" s="34">
        <v>2022</v>
      </c>
      <c r="C1801" s="34" t="s">
        <v>37</v>
      </c>
      <c r="D1801" s="34" t="s">
        <v>109</v>
      </c>
      <c r="E1801" s="34" t="s">
        <v>98</v>
      </c>
      <c r="F1801" s="34" t="s">
        <v>99</v>
      </c>
      <c r="G1801" s="34" t="s">
        <v>100</v>
      </c>
      <c r="H1801" s="34" t="s">
        <v>101</v>
      </c>
      <c r="I1801" s="34" t="s">
        <v>102</v>
      </c>
      <c r="J1801" s="34">
        <v>178</v>
      </c>
      <c r="K1801" s="34">
        <v>526.24</v>
      </c>
    </row>
    <row r="1802" spans="1:11" ht="27.6" x14ac:dyDescent="0.3">
      <c r="A1802" s="33" t="s">
        <v>105</v>
      </c>
      <c r="B1802" s="33">
        <v>2022</v>
      </c>
      <c r="C1802" s="33" t="s">
        <v>37</v>
      </c>
      <c r="D1802" s="33" t="s">
        <v>109</v>
      </c>
      <c r="E1802" s="33" t="s">
        <v>98</v>
      </c>
      <c r="F1802" s="33" t="s">
        <v>99</v>
      </c>
      <c r="G1802" s="33" t="s">
        <v>100</v>
      </c>
      <c r="H1802" s="33" t="s">
        <v>101</v>
      </c>
      <c r="I1802" s="33" t="s">
        <v>102</v>
      </c>
      <c r="J1802" s="33">
        <v>226</v>
      </c>
      <c r="K1802" s="33">
        <v>526.24</v>
      </c>
    </row>
    <row r="1803" spans="1:11" ht="27.6" x14ac:dyDescent="0.3">
      <c r="A1803" s="34" t="s">
        <v>103</v>
      </c>
      <c r="B1803" s="34">
        <v>2022</v>
      </c>
      <c r="C1803" s="34" t="s">
        <v>37</v>
      </c>
      <c r="D1803" s="34" t="s">
        <v>109</v>
      </c>
      <c r="E1803" s="34" t="s">
        <v>98</v>
      </c>
      <c r="F1803" s="34" t="s">
        <v>99</v>
      </c>
      <c r="G1803" s="34" t="s">
        <v>100</v>
      </c>
      <c r="H1803" s="34" t="s">
        <v>101</v>
      </c>
      <c r="I1803" s="34" t="s">
        <v>102</v>
      </c>
      <c r="J1803" s="34">
        <v>1014</v>
      </c>
      <c r="K1803" s="34">
        <v>1450.02</v>
      </c>
    </row>
    <row r="1804" spans="1:11" ht="27.6" x14ac:dyDescent="0.3">
      <c r="A1804" s="33" t="s">
        <v>103</v>
      </c>
      <c r="B1804" s="33">
        <v>2022</v>
      </c>
      <c r="C1804" s="33" t="s">
        <v>37</v>
      </c>
      <c r="D1804" s="33" t="s">
        <v>109</v>
      </c>
      <c r="E1804" s="33" t="s">
        <v>98</v>
      </c>
      <c r="F1804" s="33" t="s">
        <v>99</v>
      </c>
      <c r="G1804" s="33" t="s">
        <v>100</v>
      </c>
      <c r="H1804" s="33" t="s">
        <v>101</v>
      </c>
      <c r="I1804" s="33" t="s">
        <v>102</v>
      </c>
      <c r="J1804" s="33">
        <v>228</v>
      </c>
      <c r="K1804" s="33">
        <v>326.04000000000002</v>
      </c>
    </row>
    <row r="1805" spans="1:11" ht="27.6" x14ac:dyDescent="0.3">
      <c r="A1805" s="34" t="s">
        <v>103</v>
      </c>
      <c r="B1805" s="34">
        <v>2022</v>
      </c>
      <c r="C1805" s="34" t="s">
        <v>37</v>
      </c>
      <c r="D1805" s="34" t="s">
        <v>109</v>
      </c>
      <c r="E1805" s="34" t="s">
        <v>98</v>
      </c>
      <c r="F1805" s="34" t="s">
        <v>99</v>
      </c>
      <c r="G1805" s="34" t="s">
        <v>100</v>
      </c>
      <c r="H1805" s="34" t="s">
        <v>101</v>
      </c>
      <c r="I1805" s="34" t="s">
        <v>102</v>
      </c>
      <c r="J1805" s="34">
        <v>225</v>
      </c>
      <c r="K1805" s="34">
        <v>321.75</v>
      </c>
    </row>
    <row r="1806" spans="1:11" ht="27.6" x14ac:dyDescent="0.3">
      <c r="A1806" s="33" t="s">
        <v>103</v>
      </c>
      <c r="B1806" s="33">
        <v>2022</v>
      </c>
      <c r="C1806" s="33" t="s">
        <v>37</v>
      </c>
      <c r="D1806" s="33" t="s">
        <v>109</v>
      </c>
      <c r="E1806" s="33" t="s">
        <v>98</v>
      </c>
      <c r="F1806" s="33" t="s">
        <v>99</v>
      </c>
      <c r="G1806" s="33" t="s">
        <v>100</v>
      </c>
      <c r="H1806" s="33" t="s">
        <v>101</v>
      </c>
      <c r="I1806" s="33" t="s">
        <v>102</v>
      </c>
      <c r="J1806" s="33">
        <v>367</v>
      </c>
      <c r="K1806" s="33">
        <v>524.80999999999995</v>
      </c>
    </row>
    <row r="1807" spans="1:11" ht="27.6" x14ac:dyDescent="0.3">
      <c r="A1807" s="34" t="s">
        <v>103</v>
      </c>
      <c r="B1807" s="34">
        <v>2022</v>
      </c>
      <c r="C1807" s="34" t="s">
        <v>37</v>
      </c>
      <c r="D1807" s="34" t="s">
        <v>109</v>
      </c>
      <c r="E1807" s="34" t="s">
        <v>98</v>
      </c>
      <c r="F1807" s="34" t="s">
        <v>99</v>
      </c>
      <c r="G1807" s="34" t="s">
        <v>100</v>
      </c>
      <c r="H1807" s="34" t="s">
        <v>101</v>
      </c>
      <c r="I1807" s="34" t="s">
        <v>102</v>
      </c>
      <c r="J1807" s="34">
        <v>361</v>
      </c>
      <c r="K1807" s="34">
        <v>516.23</v>
      </c>
    </row>
    <row r="1808" spans="1:11" ht="27.6" x14ac:dyDescent="0.3">
      <c r="A1808" s="33" t="s">
        <v>107</v>
      </c>
      <c r="B1808" s="33">
        <v>2022</v>
      </c>
      <c r="C1808" s="33" t="s">
        <v>37</v>
      </c>
      <c r="D1808" s="33" t="s">
        <v>109</v>
      </c>
      <c r="E1808" s="33" t="s">
        <v>98</v>
      </c>
      <c r="F1808" s="33" t="s">
        <v>99</v>
      </c>
      <c r="G1808" s="33" t="s">
        <v>100</v>
      </c>
      <c r="H1808" s="33" t="s">
        <v>101</v>
      </c>
      <c r="I1808" s="33" t="s">
        <v>102</v>
      </c>
      <c r="J1808" s="33">
        <v>355</v>
      </c>
      <c r="K1808" s="33">
        <v>507.65</v>
      </c>
    </row>
    <row r="1809" spans="1:11" ht="27.6" x14ac:dyDescent="0.3">
      <c r="A1809" s="34" t="s">
        <v>105</v>
      </c>
      <c r="B1809" s="34">
        <v>2022</v>
      </c>
      <c r="C1809" s="34" t="s">
        <v>37</v>
      </c>
      <c r="D1809" s="34" t="s">
        <v>109</v>
      </c>
      <c r="E1809" s="34" t="s">
        <v>98</v>
      </c>
      <c r="F1809" s="34" t="s">
        <v>99</v>
      </c>
      <c r="G1809" s="34" t="s">
        <v>100</v>
      </c>
      <c r="H1809" s="34" t="s">
        <v>101</v>
      </c>
      <c r="I1809" s="34" t="s">
        <v>102</v>
      </c>
      <c r="J1809" s="34">
        <v>795</v>
      </c>
      <c r="K1809" s="34">
        <v>1136.8499999999999</v>
      </c>
    </row>
    <row r="1810" spans="1:11" ht="27.6" x14ac:dyDescent="0.3">
      <c r="A1810" s="33" t="s">
        <v>103</v>
      </c>
      <c r="B1810" s="33">
        <v>2022</v>
      </c>
      <c r="C1810" s="33" t="s">
        <v>37</v>
      </c>
      <c r="D1810" s="33" t="s">
        <v>109</v>
      </c>
      <c r="E1810" s="33" t="s">
        <v>98</v>
      </c>
      <c r="F1810" s="33" t="s">
        <v>99</v>
      </c>
      <c r="G1810" s="33" t="s">
        <v>100</v>
      </c>
      <c r="H1810" s="33" t="s">
        <v>101</v>
      </c>
      <c r="I1810" s="33" t="s">
        <v>102</v>
      </c>
      <c r="J1810" s="33">
        <v>828</v>
      </c>
      <c r="K1810" s="33">
        <v>1184.04</v>
      </c>
    </row>
    <row r="1811" spans="1:11" ht="27.6" x14ac:dyDescent="0.3">
      <c r="A1811" s="34" t="s">
        <v>96</v>
      </c>
      <c r="B1811" s="34">
        <v>2022</v>
      </c>
      <c r="C1811" s="34" t="s">
        <v>37</v>
      </c>
      <c r="D1811" s="34" t="s">
        <v>109</v>
      </c>
      <c r="E1811" s="34" t="s">
        <v>98</v>
      </c>
      <c r="F1811" s="34" t="s">
        <v>99</v>
      </c>
      <c r="G1811" s="34" t="s">
        <v>100</v>
      </c>
      <c r="H1811" s="34" t="s">
        <v>101</v>
      </c>
      <c r="I1811" s="34" t="s">
        <v>104</v>
      </c>
      <c r="J1811" s="34">
        <v>365</v>
      </c>
      <c r="K1811" s="34">
        <v>521.95000000000005</v>
      </c>
    </row>
    <row r="1812" spans="1:11" ht="27.6" x14ac:dyDescent="0.3">
      <c r="A1812" s="33" t="s">
        <v>103</v>
      </c>
      <c r="B1812" s="33">
        <v>2022</v>
      </c>
      <c r="C1812" s="33" t="s">
        <v>37</v>
      </c>
      <c r="D1812" s="33" t="s">
        <v>109</v>
      </c>
      <c r="E1812" s="33" t="s">
        <v>98</v>
      </c>
      <c r="F1812" s="33" t="s">
        <v>99</v>
      </c>
      <c r="G1812" s="33" t="s">
        <v>100</v>
      </c>
      <c r="H1812" s="33" t="s">
        <v>101</v>
      </c>
      <c r="I1812" s="33" t="s">
        <v>104</v>
      </c>
      <c r="J1812" s="33">
        <v>359</v>
      </c>
      <c r="K1812" s="33">
        <v>513.37</v>
      </c>
    </row>
    <row r="1813" spans="1:11" ht="27.6" x14ac:dyDescent="0.3">
      <c r="A1813" s="34" t="s">
        <v>103</v>
      </c>
      <c r="B1813" s="34">
        <v>2022</v>
      </c>
      <c r="C1813" s="34" t="s">
        <v>37</v>
      </c>
      <c r="D1813" s="34" t="s">
        <v>109</v>
      </c>
      <c r="E1813" s="34" t="s">
        <v>98</v>
      </c>
      <c r="F1813" s="34" t="s">
        <v>99</v>
      </c>
      <c r="G1813" s="34" t="s">
        <v>100</v>
      </c>
      <c r="H1813" s="34" t="s">
        <v>101</v>
      </c>
      <c r="I1813" s="34" t="s">
        <v>104</v>
      </c>
      <c r="J1813" s="34">
        <v>353</v>
      </c>
      <c r="K1813" s="34">
        <v>504.79</v>
      </c>
    </row>
    <row r="1814" spans="1:11" ht="27.6" x14ac:dyDescent="0.3">
      <c r="A1814" s="33" t="s">
        <v>103</v>
      </c>
      <c r="B1814" s="33">
        <v>2022</v>
      </c>
      <c r="C1814" s="33" t="s">
        <v>37</v>
      </c>
      <c r="D1814" s="33" t="s">
        <v>109</v>
      </c>
      <c r="E1814" s="33" t="s">
        <v>98</v>
      </c>
      <c r="F1814" s="33" t="s">
        <v>99</v>
      </c>
      <c r="G1814" s="33" t="s">
        <v>100</v>
      </c>
      <c r="H1814" s="33" t="s">
        <v>101</v>
      </c>
      <c r="I1814" s="33" t="s">
        <v>102</v>
      </c>
      <c r="J1814" s="33">
        <v>179</v>
      </c>
      <c r="K1814" s="33">
        <v>255.97</v>
      </c>
    </row>
    <row r="1815" spans="1:11" ht="27.6" x14ac:dyDescent="0.3">
      <c r="A1815" s="34" t="s">
        <v>96</v>
      </c>
      <c r="B1815" s="34">
        <v>2022</v>
      </c>
      <c r="C1815" s="34" t="s">
        <v>37</v>
      </c>
      <c r="D1815" s="34" t="s">
        <v>109</v>
      </c>
      <c r="E1815" s="34" t="s">
        <v>98</v>
      </c>
      <c r="F1815" s="34" t="s">
        <v>99</v>
      </c>
      <c r="G1815" s="34" t="s">
        <v>100</v>
      </c>
      <c r="H1815" s="34" t="s">
        <v>101</v>
      </c>
      <c r="I1815" s="34" t="s">
        <v>102</v>
      </c>
      <c r="J1815" s="34">
        <v>227</v>
      </c>
      <c r="K1815" s="34">
        <v>324.61</v>
      </c>
    </row>
    <row r="1816" spans="1:11" ht="27.6" x14ac:dyDescent="0.3">
      <c r="A1816" s="33" t="s">
        <v>103</v>
      </c>
      <c r="B1816" s="33">
        <v>2022</v>
      </c>
      <c r="C1816" s="33" t="s">
        <v>41</v>
      </c>
      <c r="D1816" s="33" t="s">
        <v>109</v>
      </c>
      <c r="E1816" s="33" t="s">
        <v>98</v>
      </c>
      <c r="F1816" s="33" t="s">
        <v>99</v>
      </c>
      <c r="G1816" s="33" t="s">
        <v>100</v>
      </c>
      <c r="H1816" s="33" t="s">
        <v>101</v>
      </c>
      <c r="I1816" s="33" t="s">
        <v>104</v>
      </c>
      <c r="J1816" s="33">
        <v>302</v>
      </c>
      <c r="K1816" s="33">
        <v>431.86</v>
      </c>
    </row>
    <row r="1817" spans="1:11" ht="27.6" x14ac:dyDescent="0.3">
      <c r="A1817" s="34" t="s">
        <v>96</v>
      </c>
      <c r="B1817" s="34">
        <v>2022</v>
      </c>
      <c r="C1817" s="34" t="s">
        <v>41</v>
      </c>
      <c r="D1817" s="34" t="s">
        <v>109</v>
      </c>
      <c r="E1817" s="34" t="s">
        <v>98</v>
      </c>
      <c r="F1817" s="34" t="s">
        <v>99</v>
      </c>
      <c r="G1817" s="34" t="s">
        <v>100</v>
      </c>
      <c r="H1817" s="34" t="s">
        <v>101</v>
      </c>
      <c r="I1817" s="34" t="s">
        <v>104</v>
      </c>
      <c r="J1817" s="34">
        <v>296</v>
      </c>
      <c r="K1817" s="34">
        <v>423.28</v>
      </c>
    </row>
    <row r="1818" spans="1:11" ht="27.6" x14ac:dyDescent="0.3">
      <c r="A1818" s="33" t="s">
        <v>105</v>
      </c>
      <c r="B1818" s="33">
        <v>2022</v>
      </c>
      <c r="C1818" s="33" t="s">
        <v>41</v>
      </c>
      <c r="D1818" s="33" t="s">
        <v>109</v>
      </c>
      <c r="E1818" s="33" t="s">
        <v>98</v>
      </c>
      <c r="F1818" s="33" t="s">
        <v>99</v>
      </c>
      <c r="G1818" s="33" t="s">
        <v>100</v>
      </c>
      <c r="H1818" s="33" t="s">
        <v>101</v>
      </c>
      <c r="I1818" s="33" t="s">
        <v>104</v>
      </c>
      <c r="J1818" s="33">
        <v>290</v>
      </c>
      <c r="K1818" s="33">
        <v>414.7</v>
      </c>
    </row>
    <row r="1819" spans="1:11" ht="27.6" x14ac:dyDescent="0.3">
      <c r="A1819" s="34" t="s">
        <v>103</v>
      </c>
      <c r="B1819" s="34">
        <v>2022</v>
      </c>
      <c r="C1819" s="34" t="s">
        <v>41</v>
      </c>
      <c r="D1819" s="34" t="s">
        <v>109</v>
      </c>
      <c r="E1819" s="34" t="s">
        <v>98</v>
      </c>
      <c r="F1819" s="34" t="s">
        <v>99</v>
      </c>
      <c r="G1819" s="34" t="s">
        <v>100</v>
      </c>
      <c r="H1819" s="34" t="s">
        <v>101</v>
      </c>
      <c r="I1819" s="34" t="s">
        <v>102</v>
      </c>
      <c r="J1819" s="34">
        <v>230</v>
      </c>
      <c r="K1819" s="34">
        <v>328.9</v>
      </c>
    </row>
    <row r="1820" spans="1:11" ht="27.6" x14ac:dyDescent="0.3">
      <c r="A1820" s="33" t="s">
        <v>105</v>
      </c>
      <c r="B1820" s="33">
        <v>2022</v>
      </c>
      <c r="C1820" s="33" t="s">
        <v>41</v>
      </c>
      <c r="D1820" s="33" t="s">
        <v>109</v>
      </c>
      <c r="E1820" s="33" t="s">
        <v>98</v>
      </c>
      <c r="F1820" s="33" t="s">
        <v>99</v>
      </c>
      <c r="G1820" s="33" t="s">
        <v>100</v>
      </c>
      <c r="H1820" s="33" t="s">
        <v>101</v>
      </c>
      <c r="I1820" s="33" t="s">
        <v>102</v>
      </c>
      <c r="J1820" s="33">
        <v>158</v>
      </c>
      <c r="K1820" s="33">
        <v>225.94</v>
      </c>
    </row>
    <row r="1821" spans="1:11" ht="27.6" x14ac:dyDescent="0.3">
      <c r="A1821" s="34" t="s">
        <v>96</v>
      </c>
      <c r="B1821" s="34">
        <v>2022</v>
      </c>
      <c r="C1821" s="34" t="s">
        <v>41</v>
      </c>
      <c r="D1821" s="34" t="s">
        <v>109</v>
      </c>
      <c r="E1821" s="34" t="s">
        <v>98</v>
      </c>
      <c r="F1821" s="34" t="s">
        <v>99</v>
      </c>
      <c r="G1821" s="34" t="s">
        <v>100</v>
      </c>
      <c r="H1821" s="34" t="s">
        <v>101</v>
      </c>
      <c r="I1821" s="34" t="s">
        <v>102</v>
      </c>
      <c r="J1821" s="34">
        <v>206</v>
      </c>
      <c r="K1821" s="34">
        <v>294.58</v>
      </c>
    </row>
    <row r="1822" spans="1:11" ht="27.6" x14ac:dyDescent="0.3">
      <c r="A1822" s="33" t="s">
        <v>96</v>
      </c>
      <c r="B1822" s="33">
        <v>2022</v>
      </c>
      <c r="C1822" s="33" t="s">
        <v>41</v>
      </c>
      <c r="D1822" s="33" t="s">
        <v>109</v>
      </c>
      <c r="E1822" s="33" t="s">
        <v>98</v>
      </c>
      <c r="F1822" s="33" t="s">
        <v>99</v>
      </c>
      <c r="G1822" s="33" t="s">
        <v>100</v>
      </c>
      <c r="H1822" s="33" t="s">
        <v>101</v>
      </c>
      <c r="I1822" s="33" t="s">
        <v>102</v>
      </c>
      <c r="J1822" s="33">
        <v>304</v>
      </c>
      <c r="K1822" s="33">
        <v>434.72</v>
      </c>
    </row>
    <row r="1823" spans="1:11" ht="27.6" x14ac:dyDescent="0.3">
      <c r="A1823" s="34" t="s">
        <v>103</v>
      </c>
      <c r="B1823" s="34">
        <v>2022</v>
      </c>
      <c r="C1823" s="34" t="s">
        <v>41</v>
      </c>
      <c r="D1823" s="34" t="s">
        <v>109</v>
      </c>
      <c r="E1823" s="34" t="s">
        <v>98</v>
      </c>
      <c r="F1823" s="34" t="s">
        <v>99</v>
      </c>
      <c r="G1823" s="34" t="s">
        <v>100</v>
      </c>
      <c r="H1823" s="34" t="s">
        <v>101</v>
      </c>
      <c r="I1823" s="34" t="s">
        <v>102</v>
      </c>
      <c r="J1823" s="34">
        <v>298</v>
      </c>
      <c r="K1823" s="34">
        <v>426.14</v>
      </c>
    </row>
    <row r="1824" spans="1:11" ht="27.6" x14ac:dyDescent="0.3">
      <c r="A1824" s="33" t="s">
        <v>105</v>
      </c>
      <c r="B1824" s="33">
        <v>2022</v>
      </c>
      <c r="C1824" s="33" t="s">
        <v>41</v>
      </c>
      <c r="D1824" s="33" t="s">
        <v>109</v>
      </c>
      <c r="E1824" s="33" t="s">
        <v>98</v>
      </c>
      <c r="F1824" s="33" t="s">
        <v>99</v>
      </c>
      <c r="G1824" s="33" t="s">
        <v>100</v>
      </c>
      <c r="H1824" s="33" t="s">
        <v>101</v>
      </c>
      <c r="I1824" s="33" t="s">
        <v>102</v>
      </c>
      <c r="J1824" s="33">
        <v>292</v>
      </c>
      <c r="K1824" s="33">
        <v>417.56</v>
      </c>
    </row>
    <row r="1825" spans="1:11" ht="27.6" x14ac:dyDescent="0.3">
      <c r="A1825" s="34" t="s">
        <v>103</v>
      </c>
      <c r="B1825" s="34">
        <v>2022</v>
      </c>
      <c r="C1825" s="34" t="s">
        <v>41</v>
      </c>
      <c r="D1825" s="34" t="s">
        <v>109</v>
      </c>
      <c r="E1825" s="34" t="s">
        <v>98</v>
      </c>
      <c r="F1825" s="34" t="s">
        <v>99</v>
      </c>
      <c r="G1825" s="34" t="s">
        <v>100</v>
      </c>
      <c r="H1825" s="34" t="s">
        <v>101</v>
      </c>
      <c r="I1825" s="34" t="s">
        <v>102</v>
      </c>
      <c r="J1825" s="34">
        <v>232</v>
      </c>
      <c r="K1825" s="34">
        <v>526.24</v>
      </c>
    </row>
    <row r="1826" spans="1:11" ht="27.6" x14ac:dyDescent="0.3">
      <c r="A1826" s="33" t="s">
        <v>96</v>
      </c>
      <c r="B1826" s="33">
        <v>2022</v>
      </c>
      <c r="C1826" s="33" t="s">
        <v>41</v>
      </c>
      <c r="D1826" s="33" t="s">
        <v>109</v>
      </c>
      <c r="E1826" s="33" t="s">
        <v>98</v>
      </c>
      <c r="F1826" s="33" t="s">
        <v>99</v>
      </c>
      <c r="G1826" s="33" t="s">
        <v>100</v>
      </c>
      <c r="H1826" s="33" t="s">
        <v>101</v>
      </c>
      <c r="I1826" s="33" t="s">
        <v>102</v>
      </c>
      <c r="J1826" s="33">
        <v>160</v>
      </c>
      <c r="K1826" s="33">
        <v>526.24</v>
      </c>
    </row>
    <row r="1827" spans="1:11" ht="27.6" x14ac:dyDescent="0.3">
      <c r="A1827" s="34" t="s">
        <v>103</v>
      </c>
      <c r="B1827" s="34">
        <v>2022</v>
      </c>
      <c r="C1827" s="34" t="s">
        <v>41</v>
      </c>
      <c r="D1827" s="34" t="s">
        <v>109</v>
      </c>
      <c r="E1827" s="34" t="s">
        <v>98</v>
      </c>
      <c r="F1827" s="34" t="s">
        <v>99</v>
      </c>
      <c r="G1827" s="34" t="s">
        <v>100</v>
      </c>
      <c r="H1827" s="34" t="s">
        <v>101</v>
      </c>
      <c r="I1827" s="34" t="s">
        <v>102</v>
      </c>
      <c r="J1827" s="34">
        <v>964</v>
      </c>
      <c r="K1827" s="34">
        <v>1378.52</v>
      </c>
    </row>
    <row r="1828" spans="1:11" ht="27.6" x14ac:dyDescent="0.3">
      <c r="A1828" s="33" t="s">
        <v>96</v>
      </c>
      <c r="B1828" s="33">
        <v>2022</v>
      </c>
      <c r="C1828" s="33" t="s">
        <v>41</v>
      </c>
      <c r="D1828" s="33" t="s">
        <v>109</v>
      </c>
      <c r="E1828" s="33" t="s">
        <v>98</v>
      </c>
      <c r="F1828" s="33" t="s">
        <v>99</v>
      </c>
      <c r="G1828" s="33" t="s">
        <v>100</v>
      </c>
      <c r="H1828" s="33" t="s">
        <v>101</v>
      </c>
      <c r="I1828" s="33" t="s">
        <v>102</v>
      </c>
      <c r="J1828" s="33">
        <v>1018</v>
      </c>
      <c r="K1828" s="33">
        <v>1455.74</v>
      </c>
    </row>
    <row r="1829" spans="1:11" ht="27.6" x14ac:dyDescent="0.3">
      <c r="A1829" s="34" t="s">
        <v>105</v>
      </c>
      <c r="B1829" s="34">
        <v>2022</v>
      </c>
      <c r="C1829" s="34" t="s">
        <v>41</v>
      </c>
      <c r="D1829" s="34" t="s">
        <v>109</v>
      </c>
      <c r="E1829" s="34" t="s">
        <v>98</v>
      </c>
      <c r="F1829" s="34" t="s">
        <v>99</v>
      </c>
      <c r="G1829" s="34" t="s">
        <v>100</v>
      </c>
      <c r="H1829" s="34" t="s">
        <v>101</v>
      </c>
      <c r="I1829" s="34" t="s">
        <v>102</v>
      </c>
      <c r="J1829" s="34">
        <v>204</v>
      </c>
      <c r="K1829" s="34">
        <v>291.72000000000003</v>
      </c>
    </row>
    <row r="1830" spans="1:11" ht="27.6" x14ac:dyDescent="0.3">
      <c r="A1830" s="33" t="s">
        <v>105</v>
      </c>
      <c r="B1830" s="33">
        <v>2022</v>
      </c>
      <c r="C1830" s="33" t="s">
        <v>41</v>
      </c>
      <c r="D1830" s="33" t="s">
        <v>109</v>
      </c>
      <c r="E1830" s="33" t="s">
        <v>98</v>
      </c>
      <c r="F1830" s="33" t="s">
        <v>99</v>
      </c>
      <c r="G1830" s="33" t="s">
        <v>100</v>
      </c>
      <c r="H1830" s="33" t="s">
        <v>101</v>
      </c>
      <c r="I1830" s="33" t="s">
        <v>102</v>
      </c>
      <c r="J1830" s="33">
        <v>231</v>
      </c>
      <c r="K1830" s="33">
        <v>330.33</v>
      </c>
    </row>
    <row r="1831" spans="1:11" ht="27.6" x14ac:dyDescent="0.3">
      <c r="A1831" s="34" t="s">
        <v>103</v>
      </c>
      <c r="B1831" s="34">
        <v>2022</v>
      </c>
      <c r="C1831" s="34" t="s">
        <v>41</v>
      </c>
      <c r="D1831" s="34" t="s">
        <v>109</v>
      </c>
      <c r="E1831" s="34" t="s">
        <v>98</v>
      </c>
      <c r="F1831" s="34" t="s">
        <v>99</v>
      </c>
      <c r="G1831" s="34" t="s">
        <v>100</v>
      </c>
      <c r="H1831" s="34" t="s">
        <v>101</v>
      </c>
      <c r="I1831" s="34" t="s">
        <v>102</v>
      </c>
      <c r="J1831" s="34">
        <v>159</v>
      </c>
      <c r="K1831" s="34">
        <v>227.37</v>
      </c>
    </row>
    <row r="1832" spans="1:11" ht="27.6" x14ac:dyDescent="0.3">
      <c r="A1832" s="33" t="s">
        <v>103</v>
      </c>
      <c r="B1832" s="33">
        <v>2022</v>
      </c>
      <c r="C1832" s="33" t="s">
        <v>41</v>
      </c>
      <c r="D1832" s="33" t="s">
        <v>109</v>
      </c>
      <c r="E1832" s="33" t="s">
        <v>98</v>
      </c>
      <c r="F1832" s="33" t="s">
        <v>99</v>
      </c>
      <c r="G1832" s="33" t="s">
        <v>100</v>
      </c>
      <c r="H1832" s="33" t="s">
        <v>101</v>
      </c>
      <c r="I1832" s="33" t="s">
        <v>102</v>
      </c>
      <c r="J1832" s="33">
        <v>207</v>
      </c>
      <c r="K1832" s="33">
        <v>296.01</v>
      </c>
    </row>
    <row r="1833" spans="1:11" ht="27.6" x14ac:dyDescent="0.3">
      <c r="A1833" s="34" t="s">
        <v>96</v>
      </c>
      <c r="B1833" s="34">
        <v>2022</v>
      </c>
      <c r="C1833" s="34" t="s">
        <v>41</v>
      </c>
      <c r="D1833" s="34" t="s">
        <v>109</v>
      </c>
      <c r="E1833" s="34" t="s">
        <v>98</v>
      </c>
      <c r="F1833" s="34" t="s">
        <v>99</v>
      </c>
      <c r="G1833" s="34" t="s">
        <v>100</v>
      </c>
      <c r="H1833" s="34" t="s">
        <v>101</v>
      </c>
      <c r="I1833" s="34" t="s">
        <v>102</v>
      </c>
      <c r="J1833" s="34">
        <v>301</v>
      </c>
      <c r="K1833" s="34">
        <v>430.43</v>
      </c>
    </row>
    <row r="1834" spans="1:11" ht="27.6" x14ac:dyDescent="0.3">
      <c r="A1834" s="33" t="s">
        <v>105</v>
      </c>
      <c r="B1834" s="33">
        <v>2022</v>
      </c>
      <c r="C1834" s="33" t="s">
        <v>41</v>
      </c>
      <c r="D1834" s="33" t="s">
        <v>109</v>
      </c>
      <c r="E1834" s="33" t="s">
        <v>98</v>
      </c>
      <c r="F1834" s="33" t="s">
        <v>99</v>
      </c>
      <c r="G1834" s="33" t="s">
        <v>100</v>
      </c>
      <c r="H1834" s="33" t="s">
        <v>101</v>
      </c>
      <c r="I1834" s="33" t="s">
        <v>102</v>
      </c>
      <c r="J1834" s="33">
        <v>295</v>
      </c>
      <c r="K1834" s="33">
        <v>421.85</v>
      </c>
    </row>
    <row r="1835" spans="1:11" ht="27.6" x14ac:dyDescent="0.3">
      <c r="A1835" s="34" t="s">
        <v>96</v>
      </c>
      <c r="B1835" s="34">
        <v>2022</v>
      </c>
      <c r="C1835" s="34" t="s">
        <v>41</v>
      </c>
      <c r="D1835" s="34" t="s">
        <v>109</v>
      </c>
      <c r="E1835" s="34" t="s">
        <v>98</v>
      </c>
      <c r="F1835" s="34" t="s">
        <v>99</v>
      </c>
      <c r="G1835" s="34" t="s">
        <v>100</v>
      </c>
      <c r="H1835" s="34" t="s">
        <v>101</v>
      </c>
      <c r="I1835" s="34" t="s">
        <v>102</v>
      </c>
      <c r="J1835" s="34">
        <v>289</v>
      </c>
      <c r="K1835" s="34">
        <v>413.27</v>
      </c>
    </row>
    <row r="1836" spans="1:11" ht="27.6" x14ac:dyDescent="0.3">
      <c r="A1836" s="33" t="s">
        <v>105</v>
      </c>
      <c r="B1836" s="33">
        <v>2022</v>
      </c>
      <c r="C1836" s="33" t="s">
        <v>41</v>
      </c>
      <c r="D1836" s="33" t="s">
        <v>109</v>
      </c>
      <c r="E1836" s="33" t="s">
        <v>98</v>
      </c>
      <c r="F1836" s="33" t="s">
        <v>99</v>
      </c>
      <c r="G1836" s="33" t="s">
        <v>100</v>
      </c>
      <c r="H1836" s="33" t="s">
        <v>101</v>
      </c>
      <c r="I1836" s="33" t="s">
        <v>102</v>
      </c>
      <c r="J1836" s="33">
        <v>799</v>
      </c>
      <c r="K1836" s="33">
        <v>1142.57</v>
      </c>
    </row>
    <row r="1837" spans="1:11" ht="27.6" x14ac:dyDescent="0.3">
      <c r="A1837" s="34" t="s">
        <v>103</v>
      </c>
      <c r="B1837" s="34">
        <v>2022</v>
      </c>
      <c r="C1837" s="34" t="s">
        <v>41</v>
      </c>
      <c r="D1837" s="34" t="s">
        <v>109</v>
      </c>
      <c r="E1837" s="34" t="s">
        <v>98</v>
      </c>
      <c r="F1837" s="34" t="s">
        <v>99</v>
      </c>
      <c r="G1837" s="34" t="s">
        <v>100</v>
      </c>
      <c r="H1837" s="34" t="s">
        <v>101</v>
      </c>
      <c r="I1837" s="34" t="s">
        <v>102</v>
      </c>
      <c r="J1837" s="34">
        <v>832</v>
      </c>
      <c r="K1837" s="34">
        <v>1189.76</v>
      </c>
    </row>
    <row r="1838" spans="1:11" ht="27.6" x14ac:dyDescent="0.3">
      <c r="A1838" s="33" t="s">
        <v>105</v>
      </c>
      <c r="B1838" s="33">
        <v>2022</v>
      </c>
      <c r="C1838" s="33" t="s">
        <v>41</v>
      </c>
      <c r="D1838" s="33" t="s">
        <v>109</v>
      </c>
      <c r="E1838" s="33" t="s">
        <v>98</v>
      </c>
      <c r="F1838" s="33" t="s">
        <v>99</v>
      </c>
      <c r="G1838" s="33" t="s">
        <v>100</v>
      </c>
      <c r="H1838" s="33" t="s">
        <v>101</v>
      </c>
      <c r="I1838" s="33" t="s">
        <v>104</v>
      </c>
      <c r="J1838" s="33">
        <v>299</v>
      </c>
      <c r="K1838" s="33">
        <v>427.57</v>
      </c>
    </row>
    <row r="1839" spans="1:11" ht="27.6" x14ac:dyDescent="0.3">
      <c r="A1839" s="34" t="s">
        <v>103</v>
      </c>
      <c r="B1839" s="34">
        <v>2022</v>
      </c>
      <c r="C1839" s="34" t="s">
        <v>41</v>
      </c>
      <c r="D1839" s="34" t="s">
        <v>109</v>
      </c>
      <c r="E1839" s="34" t="s">
        <v>98</v>
      </c>
      <c r="F1839" s="34" t="s">
        <v>99</v>
      </c>
      <c r="G1839" s="34" t="s">
        <v>100</v>
      </c>
      <c r="H1839" s="34" t="s">
        <v>101</v>
      </c>
      <c r="I1839" s="34" t="s">
        <v>104</v>
      </c>
      <c r="J1839" s="34">
        <v>293</v>
      </c>
      <c r="K1839" s="34">
        <v>418.99</v>
      </c>
    </row>
    <row r="1840" spans="1:11" ht="27.6" x14ac:dyDescent="0.3">
      <c r="A1840" s="33" t="s">
        <v>96</v>
      </c>
      <c r="B1840" s="33">
        <v>2022</v>
      </c>
      <c r="C1840" s="33" t="s">
        <v>41</v>
      </c>
      <c r="D1840" s="33" t="s">
        <v>109</v>
      </c>
      <c r="E1840" s="33" t="s">
        <v>98</v>
      </c>
      <c r="F1840" s="33" t="s">
        <v>99</v>
      </c>
      <c r="G1840" s="33" t="s">
        <v>100</v>
      </c>
      <c r="H1840" s="33" t="s">
        <v>101</v>
      </c>
      <c r="I1840" s="33" t="s">
        <v>102</v>
      </c>
      <c r="J1840" s="33">
        <v>233</v>
      </c>
      <c r="K1840" s="33">
        <v>333.19</v>
      </c>
    </row>
    <row r="1841" spans="1:11" ht="27.6" x14ac:dyDescent="0.3">
      <c r="A1841" s="34" t="s">
        <v>96</v>
      </c>
      <c r="B1841" s="34">
        <v>2022</v>
      </c>
      <c r="C1841" s="34" t="s">
        <v>41</v>
      </c>
      <c r="D1841" s="34" t="s">
        <v>109</v>
      </c>
      <c r="E1841" s="34" t="s">
        <v>98</v>
      </c>
      <c r="F1841" s="34" t="s">
        <v>99</v>
      </c>
      <c r="G1841" s="34" t="s">
        <v>100</v>
      </c>
      <c r="H1841" s="34" t="s">
        <v>101</v>
      </c>
      <c r="I1841" s="34" t="s">
        <v>102</v>
      </c>
      <c r="J1841" s="34">
        <v>161</v>
      </c>
      <c r="K1841" s="34">
        <v>230.23</v>
      </c>
    </row>
    <row r="1842" spans="1:11" ht="27.6" x14ac:dyDescent="0.3">
      <c r="A1842" s="33" t="s">
        <v>103</v>
      </c>
      <c r="B1842" s="33">
        <v>2022</v>
      </c>
      <c r="C1842" s="33" t="s">
        <v>41</v>
      </c>
      <c r="D1842" s="33" t="s">
        <v>109</v>
      </c>
      <c r="E1842" s="33" t="s">
        <v>98</v>
      </c>
      <c r="F1842" s="33" t="s">
        <v>99</v>
      </c>
      <c r="G1842" s="33" t="s">
        <v>100</v>
      </c>
      <c r="H1842" s="33" t="s">
        <v>101</v>
      </c>
      <c r="I1842" s="33" t="s">
        <v>102</v>
      </c>
      <c r="J1842" s="33">
        <v>203</v>
      </c>
      <c r="K1842" s="33">
        <v>290.29000000000002</v>
      </c>
    </row>
    <row r="1843" spans="1:11" ht="27.6" x14ac:dyDescent="0.3">
      <c r="A1843" s="34" t="s">
        <v>96</v>
      </c>
      <c r="B1843" s="34">
        <v>2022</v>
      </c>
      <c r="C1843" s="34" t="s">
        <v>30</v>
      </c>
      <c r="D1843" s="34" t="s">
        <v>109</v>
      </c>
      <c r="E1843" s="34" t="s">
        <v>98</v>
      </c>
      <c r="F1843" s="34" t="s">
        <v>99</v>
      </c>
      <c r="G1843" s="34" t="s">
        <v>100</v>
      </c>
      <c r="H1843" s="34" t="s">
        <v>101</v>
      </c>
      <c r="I1843" s="34" t="s">
        <v>104</v>
      </c>
      <c r="J1843" s="34">
        <v>218</v>
      </c>
      <c r="K1843" s="34">
        <v>311.74</v>
      </c>
    </row>
    <row r="1844" spans="1:11" ht="27.6" x14ac:dyDescent="0.3">
      <c r="A1844" s="33" t="s">
        <v>103</v>
      </c>
      <c r="B1844" s="33">
        <v>2022</v>
      </c>
      <c r="C1844" s="33" t="s">
        <v>30</v>
      </c>
      <c r="D1844" s="33" t="s">
        <v>109</v>
      </c>
      <c r="E1844" s="33" t="s">
        <v>98</v>
      </c>
      <c r="F1844" s="33" t="s">
        <v>99</v>
      </c>
      <c r="G1844" s="33" t="s">
        <v>100</v>
      </c>
      <c r="H1844" s="33" t="s">
        <v>101</v>
      </c>
      <c r="I1844" s="33" t="s">
        <v>104</v>
      </c>
      <c r="J1844" s="33">
        <v>212</v>
      </c>
      <c r="K1844" s="33">
        <v>303.16000000000003</v>
      </c>
    </row>
    <row r="1845" spans="1:11" ht="27.6" x14ac:dyDescent="0.3">
      <c r="A1845" s="34" t="s">
        <v>105</v>
      </c>
      <c r="B1845" s="34">
        <v>2022</v>
      </c>
      <c r="C1845" s="34" t="s">
        <v>30</v>
      </c>
      <c r="D1845" s="34" t="s">
        <v>109</v>
      </c>
      <c r="E1845" s="34" t="s">
        <v>98</v>
      </c>
      <c r="F1845" s="34" t="s">
        <v>99</v>
      </c>
      <c r="G1845" s="34" t="s">
        <v>100</v>
      </c>
      <c r="H1845" s="34" t="s">
        <v>101</v>
      </c>
      <c r="I1845" s="34" t="s">
        <v>104</v>
      </c>
      <c r="J1845" s="34">
        <v>206</v>
      </c>
      <c r="K1845" s="34">
        <v>294.58</v>
      </c>
    </row>
    <row r="1846" spans="1:11" ht="27.6" x14ac:dyDescent="0.3">
      <c r="A1846" s="33" t="s">
        <v>96</v>
      </c>
      <c r="B1846" s="33">
        <v>2022</v>
      </c>
      <c r="C1846" s="33" t="s">
        <v>30</v>
      </c>
      <c r="D1846" s="33" t="s">
        <v>109</v>
      </c>
      <c r="E1846" s="33" t="s">
        <v>98</v>
      </c>
      <c r="F1846" s="33" t="s">
        <v>99</v>
      </c>
      <c r="G1846" s="33" t="s">
        <v>100</v>
      </c>
      <c r="H1846" s="33" t="s">
        <v>101</v>
      </c>
      <c r="I1846" s="33" t="s">
        <v>102</v>
      </c>
      <c r="J1846" s="33">
        <v>212</v>
      </c>
      <c r="K1846" s="33">
        <v>303.16000000000003</v>
      </c>
    </row>
    <row r="1847" spans="1:11" ht="27.6" x14ac:dyDescent="0.3">
      <c r="A1847" s="34" t="s">
        <v>105</v>
      </c>
      <c r="B1847" s="34">
        <v>2022</v>
      </c>
      <c r="C1847" s="34" t="s">
        <v>30</v>
      </c>
      <c r="D1847" s="34" t="s">
        <v>109</v>
      </c>
      <c r="E1847" s="34" t="s">
        <v>98</v>
      </c>
      <c r="F1847" s="34" t="s">
        <v>99</v>
      </c>
      <c r="G1847" s="34" t="s">
        <v>100</v>
      </c>
      <c r="H1847" s="34" t="s">
        <v>101</v>
      </c>
      <c r="I1847" s="34" t="s">
        <v>102</v>
      </c>
      <c r="J1847" s="34">
        <v>260</v>
      </c>
      <c r="K1847" s="34">
        <v>371.8</v>
      </c>
    </row>
    <row r="1848" spans="1:11" ht="27.6" x14ac:dyDescent="0.3">
      <c r="A1848" s="33" t="s">
        <v>96</v>
      </c>
      <c r="B1848" s="33">
        <v>2022</v>
      </c>
      <c r="C1848" s="33" t="s">
        <v>30</v>
      </c>
      <c r="D1848" s="33" t="s">
        <v>109</v>
      </c>
      <c r="E1848" s="33" t="s">
        <v>98</v>
      </c>
      <c r="F1848" s="33" t="s">
        <v>99</v>
      </c>
      <c r="G1848" s="33" t="s">
        <v>100</v>
      </c>
      <c r="H1848" s="33" t="s">
        <v>101</v>
      </c>
      <c r="I1848" s="33" t="s">
        <v>102</v>
      </c>
      <c r="J1848" s="33">
        <v>214</v>
      </c>
      <c r="K1848" s="33">
        <v>306.02</v>
      </c>
    </row>
    <row r="1849" spans="1:11" ht="27.6" x14ac:dyDescent="0.3">
      <c r="A1849" s="34" t="s">
        <v>96</v>
      </c>
      <c r="B1849" s="34">
        <v>2022</v>
      </c>
      <c r="C1849" s="34" t="s">
        <v>30</v>
      </c>
      <c r="D1849" s="34" t="s">
        <v>109</v>
      </c>
      <c r="E1849" s="34" t="s">
        <v>98</v>
      </c>
      <c r="F1849" s="34" t="s">
        <v>99</v>
      </c>
      <c r="G1849" s="34" t="s">
        <v>100</v>
      </c>
      <c r="H1849" s="34" t="s">
        <v>101</v>
      </c>
      <c r="I1849" s="34" t="s">
        <v>102</v>
      </c>
      <c r="J1849" s="34">
        <v>208</v>
      </c>
      <c r="K1849" s="34">
        <v>297.44</v>
      </c>
    </row>
    <row r="1850" spans="1:11" ht="27.6" x14ac:dyDescent="0.3">
      <c r="A1850" s="33" t="s">
        <v>103</v>
      </c>
      <c r="B1850" s="33">
        <v>2022</v>
      </c>
      <c r="C1850" s="33" t="s">
        <v>30</v>
      </c>
      <c r="D1850" s="33" t="s">
        <v>109</v>
      </c>
      <c r="E1850" s="33" t="s">
        <v>98</v>
      </c>
      <c r="F1850" s="33" t="s">
        <v>99</v>
      </c>
      <c r="G1850" s="33" t="s">
        <v>100</v>
      </c>
      <c r="H1850" s="33" t="s">
        <v>101</v>
      </c>
      <c r="I1850" s="33" t="s">
        <v>102</v>
      </c>
      <c r="J1850" s="33">
        <v>214</v>
      </c>
      <c r="K1850" s="33">
        <v>526.24</v>
      </c>
    </row>
    <row r="1851" spans="1:11" ht="27.6" x14ac:dyDescent="0.3">
      <c r="A1851" s="34" t="s">
        <v>103</v>
      </c>
      <c r="B1851" s="34">
        <v>2022</v>
      </c>
      <c r="C1851" s="34" t="s">
        <v>30</v>
      </c>
      <c r="D1851" s="34" t="s">
        <v>109</v>
      </c>
      <c r="E1851" s="34" t="s">
        <v>98</v>
      </c>
      <c r="F1851" s="34" t="s">
        <v>99</v>
      </c>
      <c r="G1851" s="34" t="s">
        <v>100</v>
      </c>
      <c r="H1851" s="34" t="s">
        <v>101</v>
      </c>
      <c r="I1851" s="34" t="s">
        <v>102</v>
      </c>
      <c r="J1851" s="34">
        <v>256</v>
      </c>
      <c r="K1851" s="34">
        <v>526.24</v>
      </c>
    </row>
    <row r="1852" spans="1:11" ht="27.6" x14ac:dyDescent="0.3">
      <c r="A1852" s="33" t="s">
        <v>96</v>
      </c>
      <c r="B1852" s="33">
        <v>2022</v>
      </c>
      <c r="C1852" s="33" t="s">
        <v>30</v>
      </c>
      <c r="D1852" s="33" t="s">
        <v>109</v>
      </c>
      <c r="E1852" s="33" t="s">
        <v>98</v>
      </c>
      <c r="F1852" s="33" t="s">
        <v>99</v>
      </c>
      <c r="G1852" s="33" t="s">
        <v>100</v>
      </c>
      <c r="H1852" s="33" t="s">
        <v>101</v>
      </c>
      <c r="I1852" s="33" t="s">
        <v>102</v>
      </c>
      <c r="J1852" s="33">
        <v>1009</v>
      </c>
      <c r="K1852" s="33">
        <v>1442.87</v>
      </c>
    </row>
    <row r="1853" spans="1:11" ht="27.6" x14ac:dyDescent="0.3">
      <c r="A1853" s="34" t="s">
        <v>103</v>
      </c>
      <c r="B1853" s="34">
        <v>2022</v>
      </c>
      <c r="C1853" s="34" t="s">
        <v>30</v>
      </c>
      <c r="D1853" s="34" t="s">
        <v>109</v>
      </c>
      <c r="E1853" s="34" t="s">
        <v>98</v>
      </c>
      <c r="F1853" s="34" t="s">
        <v>99</v>
      </c>
      <c r="G1853" s="34" t="s">
        <v>100</v>
      </c>
      <c r="H1853" s="34" t="s">
        <v>101</v>
      </c>
      <c r="I1853" s="34" t="s">
        <v>102</v>
      </c>
      <c r="J1853" s="34">
        <v>258</v>
      </c>
      <c r="K1853" s="34">
        <v>368.94</v>
      </c>
    </row>
    <row r="1854" spans="1:11" ht="27.6" x14ac:dyDescent="0.3">
      <c r="A1854" s="33" t="s">
        <v>96</v>
      </c>
      <c r="B1854" s="33">
        <v>2022</v>
      </c>
      <c r="C1854" s="33" t="s">
        <v>30</v>
      </c>
      <c r="D1854" s="33" t="s">
        <v>109</v>
      </c>
      <c r="E1854" s="33" t="s">
        <v>98</v>
      </c>
      <c r="F1854" s="33" t="s">
        <v>99</v>
      </c>
      <c r="G1854" s="33" t="s">
        <v>100</v>
      </c>
      <c r="H1854" s="33" t="s">
        <v>101</v>
      </c>
      <c r="I1854" s="33" t="s">
        <v>102</v>
      </c>
      <c r="J1854" s="33">
        <v>213</v>
      </c>
      <c r="K1854" s="33">
        <v>304.58999999999997</v>
      </c>
    </row>
    <row r="1855" spans="1:11" ht="27.6" x14ac:dyDescent="0.3">
      <c r="A1855" s="34" t="s">
        <v>106</v>
      </c>
      <c r="B1855" s="34">
        <v>2022</v>
      </c>
      <c r="C1855" s="34" t="s">
        <v>30</v>
      </c>
      <c r="D1855" s="34" t="s">
        <v>109</v>
      </c>
      <c r="E1855" s="34" t="s">
        <v>98</v>
      </c>
      <c r="F1855" s="34" t="s">
        <v>99</v>
      </c>
      <c r="G1855" s="34" t="s">
        <v>100</v>
      </c>
      <c r="H1855" s="34" t="s">
        <v>101</v>
      </c>
      <c r="I1855" s="34" t="s">
        <v>102</v>
      </c>
      <c r="J1855" s="34">
        <v>261</v>
      </c>
      <c r="K1855" s="34">
        <v>373.23</v>
      </c>
    </row>
    <row r="1856" spans="1:11" ht="27.6" x14ac:dyDescent="0.3">
      <c r="A1856" s="33" t="s">
        <v>103</v>
      </c>
      <c r="B1856" s="33">
        <v>2022</v>
      </c>
      <c r="C1856" s="33" t="s">
        <v>30</v>
      </c>
      <c r="D1856" s="33" t="s">
        <v>109</v>
      </c>
      <c r="E1856" s="33" t="s">
        <v>98</v>
      </c>
      <c r="F1856" s="33" t="s">
        <v>99</v>
      </c>
      <c r="G1856" s="33" t="s">
        <v>100</v>
      </c>
      <c r="H1856" s="33" t="s">
        <v>101</v>
      </c>
      <c r="I1856" s="33" t="s">
        <v>102</v>
      </c>
      <c r="J1856" s="33">
        <v>217</v>
      </c>
      <c r="K1856" s="33">
        <v>310.31</v>
      </c>
    </row>
    <row r="1857" spans="1:11" ht="27.6" x14ac:dyDescent="0.3">
      <c r="A1857" s="34" t="s">
        <v>96</v>
      </c>
      <c r="B1857" s="34">
        <v>2022</v>
      </c>
      <c r="C1857" s="34" t="s">
        <v>30</v>
      </c>
      <c r="D1857" s="34" t="s">
        <v>109</v>
      </c>
      <c r="E1857" s="34" t="s">
        <v>98</v>
      </c>
      <c r="F1857" s="34" t="s">
        <v>99</v>
      </c>
      <c r="G1857" s="34" t="s">
        <v>100</v>
      </c>
      <c r="H1857" s="34" t="s">
        <v>101</v>
      </c>
      <c r="I1857" s="34" t="s">
        <v>102</v>
      </c>
      <c r="J1857" s="34">
        <v>211</v>
      </c>
      <c r="K1857" s="34">
        <v>301.73</v>
      </c>
    </row>
    <row r="1858" spans="1:11" ht="27.6" x14ac:dyDescent="0.3">
      <c r="A1858" s="33" t="s">
        <v>96</v>
      </c>
      <c r="B1858" s="33">
        <v>2022</v>
      </c>
      <c r="C1858" s="33" t="s">
        <v>30</v>
      </c>
      <c r="D1858" s="33" t="s">
        <v>109</v>
      </c>
      <c r="E1858" s="33" t="s">
        <v>98</v>
      </c>
      <c r="F1858" s="33" t="s">
        <v>99</v>
      </c>
      <c r="G1858" s="33" t="s">
        <v>100</v>
      </c>
      <c r="H1858" s="33" t="s">
        <v>101</v>
      </c>
      <c r="I1858" s="33" t="s">
        <v>102</v>
      </c>
      <c r="J1858" s="33">
        <v>205</v>
      </c>
      <c r="K1858" s="33">
        <v>293.14999999999998</v>
      </c>
    </row>
    <row r="1859" spans="1:11" ht="27.6" x14ac:dyDescent="0.3">
      <c r="A1859" s="34" t="s">
        <v>96</v>
      </c>
      <c r="B1859" s="34">
        <v>2022</v>
      </c>
      <c r="C1859" s="34" t="s">
        <v>30</v>
      </c>
      <c r="D1859" s="34" t="s">
        <v>109</v>
      </c>
      <c r="E1859" s="34" t="s">
        <v>98</v>
      </c>
      <c r="F1859" s="34" t="s">
        <v>99</v>
      </c>
      <c r="G1859" s="34" t="s">
        <v>100</v>
      </c>
      <c r="H1859" s="34" t="s">
        <v>101</v>
      </c>
      <c r="I1859" s="34" t="s">
        <v>102</v>
      </c>
      <c r="J1859" s="34">
        <v>790</v>
      </c>
      <c r="K1859" s="34">
        <v>1129.7</v>
      </c>
    </row>
    <row r="1860" spans="1:11" ht="27.6" x14ac:dyDescent="0.3">
      <c r="A1860" s="33" t="s">
        <v>103</v>
      </c>
      <c r="B1860" s="33">
        <v>2022</v>
      </c>
      <c r="C1860" s="33" t="s">
        <v>30</v>
      </c>
      <c r="D1860" s="33" t="s">
        <v>109</v>
      </c>
      <c r="E1860" s="33" t="s">
        <v>98</v>
      </c>
      <c r="F1860" s="33" t="s">
        <v>99</v>
      </c>
      <c r="G1860" s="33" t="s">
        <v>100</v>
      </c>
      <c r="H1860" s="33" t="s">
        <v>101</v>
      </c>
      <c r="I1860" s="33" t="s">
        <v>102</v>
      </c>
      <c r="J1860" s="33">
        <v>823</v>
      </c>
      <c r="K1860" s="33">
        <v>1176.8900000000001</v>
      </c>
    </row>
    <row r="1861" spans="1:11" ht="27.6" x14ac:dyDescent="0.3">
      <c r="A1861" s="34" t="s">
        <v>96</v>
      </c>
      <c r="B1861" s="34">
        <v>2022</v>
      </c>
      <c r="C1861" s="34" t="s">
        <v>30</v>
      </c>
      <c r="D1861" s="34" t="s">
        <v>109</v>
      </c>
      <c r="E1861" s="34" t="s">
        <v>98</v>
      </c>
      <c r="F1861" s="34" t="s">
        <v>99</v>
      </c>
      <c r="G1861" s="34" t="s">
        <v>100</v>
      </c>
      <c r="H1861" s="34" t="s">
        <v>101</v>
      </c>
      <c r="I1861" s="34" t="s">
        <v>104</v>
      </c>
      <c r="J1861" s="34">
        <v>215</v>
      </c>
      <c r="K1861" s="34">
        <v>307.45</v>
      </c>
    </row>
    <row r="1862" spans="1:11" ht="27.6" x14ac:dyDescent="0.3">
      <c r="A1862" s="33" t="s">
        <v>105</v>
      </c>
      <c r="B1862" s="33">
        <v>2022</v>
      </c>
      <c r="C1862" s="33" t="s">
        <v>30</v>
      </c>
      <c r="D1862" s="33" t="s">
        <v>109</v>
      </c>
      <c r="E1862" s="33" t="s">
        <v>98</v>
      </c>
      <c r="F1862" s="33" t="s">
        <v>99</v>
      </c>
      <c r="G1862" s="33" t="s">
        <v>100</v>
      </c>
      <c r="H1862" s="33" t="s">
        <v>101</v>
      </c>
      <c r="I1862" s="33" t="s">
        <v>104</v>
      </c>
      <c r="J1862" s="33">
        <v>209</v>
      </c>
      <c r="K1862" s="33">
        <v>298.87</v>
      </c>
    </row>
    <row r="1863" spans="1:11" ht="27.6" x14ac:dyDescent="0.3">
      <c r="A1863" s="34" t="s">
        <v>96</v>
      </c>
      <c r="B1863" s="34">
        <v>2022</v>
      </c>
      <c r="C1863" s="34" t="s">
        <v>30</v>
      </c>
      <c r="D1863" s="34" t="s">
        <v>109</v>
      </c>
      <c r="E1863" s="34" t="s">
        <v>98</v>
      </c>
      <c r="F1863" s="34" t="s">
        <v>99</v>
      </c>
      <c r="G1863" s="34" t="s">
        <v>100</v>
      </c>
      <c r="H1863" s="34" t="s">
        <v>101</v>
      </c>
      <c r="I1863" s="34" t="s">
        <v>104</v>
      </c>
      <c r="J1863" s="34">
        <v>203</v>
      </c>
      <c r="K1863" s="34">
        <v>290.29000000000002</v>
      </c>
    </row>
    <row r="1864" spans="1:11" ht="27.6" x14ac:dyDescent="0.3">
      <c r="A1864" s="33" t="s">
        <v>105</v>
      </c>
      <c r="B1864" s="33">
        <v>2022</v>
      </c>
      <c r="C1864" s="33" t="s">
        <v>30</v>
      </c>
      <c r="D1864" s="33" t="s">
        <v>109</v>
      </c>
      <c r="E1864" s="33" t="s">
        <v>98</v>
      </c>
      <c r="F1864" s="33" t="s">
        <v>99</v>
      </c>
      <c r="G1864" s="33" t="s">
        <v>100</v>
      </c>
      <c r="H1864" s="33" t="s">
        <v>101</v>
      </c>
      <c r="I1864" s="33" t="s">
        <v>102</v>
      </c>
      <c r="J1864" s="33">
        <v>257</v>
      </c>
      <c r="K1864" s="33">
        <v>367.51</v>
      </c>
    </row>
    <row r="1865" spans="1:11" ht="27.6" x14ac:dyDescent="0.3">
      <c r="A1865" s="34" t="s">
        <v>103</v>
      </c>
      <c r="B1865" s="34">
        <v>2022</v>
      </c>
      <c r="C1865" s="34" t="s">
        <v>8</v>
      </c>
      <c r="D1865" s="34" t="s">
        <v>109</v>
      </c>
      <c r="E1865" s="34" t="s">
        <v>98</v>
      </c>
      <c r="F1865" s="34" t="s">
        <v>99</v>
      </c>
      <c r="G1865" s="34" t="s">
        <v>100</v>
      </c>
      <c r="H1865" s="34" t="s">
        <v>101</v>
      </c>
      <c r="I1865" s="34" t="s">
        <v>104</v>
      </c>
      <c r="J1865" s="34">
        <v>230</v>
      </c>
      <c r="K1865" s="34">
        <v>328.9</v>
      </c>
    </row>
    <row r="1866" spans="1:11" ht="27.6" x14ac:dyDescent="0.3">
      <c r="A1866" s="33" t="s">
        <v>96</v>
      </c>
      <c r="B1866" s="33">
        <v>2022</v>
      </c>
      <c r="C1866" s="33" t="s">
        <v>8</v>
      </c>
      <c r="D1866" s="33" t="s">
        <v>109</v>
      </c>
      <c r="E1866" s="33" t="s">
        <v>98</v>
      </c>
      <c r="F1866" s="33" t="s">
        <v>99</v>
      </c>
      <c r="G1866" s="33" t="s">
        <v>100</v>
      </c>
      <c r="H1866" s="33" t="s">
        <v>101</v>
      </c>
      <c r="I1866" s="33" t="s">
        <v>104</v>
      </c>
      <c r="J1866" s="33">
        <v>224</v>
      </c>
      <c r="K1866" s="33">
        <v>320.32</v>
      </c>
    </row>
    <row r="1867" spans="1:11" ht="27.6" x14ac:dyDescent="0.3">
      <c r="A1867" s="34" t="s">
        <v>107</v>
      </c>
      <c r="B1867" s="34">
        <v>2022</v>
      </c>
      <c r="C1867" s="34" t="s">
        <v>8</v>
      </c>
      <c r="D1867" s="34" t="s">
        <v>109</v>
      </c>
      <c r="E1867" s="34" t="s">
        <v>98</v>
      </c>
      <c r="F1867" s="34" t="s">
        <v>99</v>
      </c>
      <c r="G1867" s="34" t="s">
        <v>100</v>
      </c>
      <c r="H1867" s="34" t="s">
        <v>101</v>
      </c>
      <c r="I1867" s="34" t="s">
        <v>102</v>
      </c>
      <c r="J1867" s="34">
        <v>218</v>
      </c>
      <c r="K1867" s="34">
        <v>311.74</v>
      </c>
    </row>
    <row r="1868" spans="1:11" ht="27.6" x14ac:dyDescent="0.3">
      <c r="A1868" s="33" t="s">
        <v>106</v>
      </c>
      <c r="B1868" s="33">
        <v>2022</v>
      </c>
      <c r="C1868" s="33" t="s">
        <v>8</v>
      </c>
      <c r="D1868" s="33" t="s">
        <v>109</v>
      </c>
      <c r="E1868" s="33" t="s">
        <v>98</v>
      </c>
      <c r="F1868" s="33" t="s">
        <v>99</v>
      </c>
      <c r="G1868" s="33" t="s">
        <v>100</v>
      </c>
      <c r="H1868" s="33" t="s">
        <v>101</v>
      </c>
      <c r="I1868" s="33" t="s">
        <v>102</v>
      </c>
      <c r="J1868" s="33">
        <v>266</v>
      </c>
      <c r="K1868" s="33">
        <v>380.38</v>
      </c>
    </row>
    <row r="1869" spans="1:11" ht="27.6" x14ac:dyDescent="0.3">
      <c r="A1869" s="34" t="s">
        <v>103</v>
      </c>
      <c r="B1869" s="34">
        <v>2022</v>
      </c>
      <c r="C1869" s="34" t="s">
        <v>8</v>
      </c>
      <c r="D1869" s="34" t="s">
        <v>109</v>
      </c>
      <c r="E1869" s="34" t="s">
        <v>98</v>
      </c>
      <c r="F1869" s="34" t="s">
        <v>99</v>
      </c>
      <c r="G1869" s="34" t="s">
        <v>100</v>
      </c>
      <c r="H1869" s="34" t="s">
        <v>101</v>
      </c>
      <c r="I1869" s="34" t="s">
        <v>102</v>
      </c>
      <c r="J1869" s="34">
        <v>232</v>
      </c>
      <c r="K1869" s="34">
        <v>331.76</v>
      </c>
    </row>
    <row r="1870" spans="1:11" ht="27.6" x14ac:dyDescent="0.3">
      <c r="A1870" s="33" t="s">
        <v>103</v>
      </c>
      <c r="B1870" s="33">
        <v>2022</v>
      </c>
      <c r="C1870" s="33" t="s">
        <v>8</v>
      </c>
      <c r="D1870" s="33" t="s">
        <v>109</v>
      </c>
      <c r="E1870" s="33" t="s">
        <v>98</v>
      </c>
      <c r="F1870" s="33" t="s">
        <v>99</v>
      </c>
      <c r="G1870" s="33" t="s">
        <v>100</v>
      </c>
      <c r="H1870" s="33" t="s">
        <v>101</v>
      </c>
      <c r="I1870" s="33" t="s">
        <v>102</v>
      </c>
      <c r="J1870" s="33">
        <v>226</v>
      </c>
      <c r="K1870" s="33">
        <v>323.18</v>
      </c>
    </row>
    <row r="1871" spans="1:11" ht="27.6" x14ac:dyDescent="0.3">
      <c r="A1871" s="34" t="s">
        <v>103</v>
      </c>
      <c r="B1871" s="34">
        <v>2022</v>
      </c>
      <c r="C1871" s="34" t="s">
        <v>8</v>
      </c>
      <c r="D1871" s="34" t="s">
        <v>109</v>
      </c>
      <c r="E1871" s="34" t="s">
        <v>98</v>
      </c>
      <c r="F1871" s="34" t="s">
        <v>99</v>
      </c>
      <c r="G1871" s="34" t="s">
        <v>100</v>
      </c>
      <c r="H1871" s="34" t="s">
        <v>101</v>
      </c>
      <c r="I1871" s="34" t="s">
        <v>102</v>
      </c>
      <c r="J1871" s="34">
        <v>220</v>
      </c>
      <c r="K1871" s="34">
        <v>314.60000000000002</v>
      </c>
    </row>
    <row r="1872" spans="1:11" ht="27.6" x14ac:dyDescent="0.3">
      <c r="A1872" s="33" t="s">
        <v>96</v>
      </c>
      <c r="B1872" s="33">
        <v>2022</v>
      </c>
      <c r="C1872" s="33" t="s">
        <v>8</v>
      </c>
      <c r="D1872" s="33" t="s">
        <v>109</v>
      </c>
      <c r="E1872" s="33" t="s">
        <v>98</v>
      </c>
      <c r="F1872" s="33" t="s">
        <v>99</v>
      </c>
      <c r="G1872" s="33" t="s">
        <v>100</v>
      </c>
      <c r="H1872" s="33" t="s">
        <v>101</v>
      </c>
      <c r="I1872" s="33" t="s">
        <v>102</v>
      </c>
      <c r="J1872" s="33">
        <v>262</v>
      </c>
      <c r="K1872" s="33">
        <v>526.24</v>
      </c>
    </row>
    <row r="1873" spans="1:11" ht="27.6" x14ac:dyDescent="0.3">
      <c r="A1873" s="34" t="s">
        <v>96</v>
      </c>
      <c r="B1873" s="34">
        <v>2022</v>
      </c>
      <c r="C1873" s="34" t="s">
        <v>8</v>
      </c>
      <c r="D1873" s="34" t="s">
        <v>109</v>
      </c>
      <c r="E1873" s="34" t="s">
        <v>98</v>
      </c>
      <c r="F1873" s="34" t="s">
        <v>99</v>
      </c>
      <c r="G1873" s="34" t="s">
        <v>100</v>
      </c>
      <c r="H1873" s="34" t="s">
        <v>101</v>
      </c>
      <c r="I1873" s="34" t="s">
        <v>102</v>
      </c>
      <c r="J1873" s="34">
        <v>1008</v>
      </c>
      <c r="K1873" s="34">
        <v>1441.44</v>
      </c>
    </row>
    <row r="1874" spans="1:11" ht="27.6" x14ac:dyDescent="0.3">
      <c r="A1874" s="33" t="s">
        <v>103</v>
      </c>
      <c r="B1874" s="33">
        <v>2022</v>
      </c>
      <c r="C1874" s="33" t="s">
        <v>8</v>
      </c>
      <c r="D1874" s="33" t="s">
        <v>109</v>
      </c>
      <c r="E1874" s="33" t="s">
        <v>98</v>
      </c>
      <c r="F1874" s="33" t="s">
        <v>99</v>
      </c>
      <c r="G1874" s="33" t="s">
        <v>100</v>
      </c>
      <c r="H1874" s="33" t="s">
        <v>101</v>
      </c>
      <c r="I1874" s="33" t="s">
        <v>102</v>
      </c>
      <c r="J1874" s="33">
        <v>1041</v>
      </c>
      <c r="K1874" s="33">
        <v>1488.63</v>
      </c>
    </row>
    <row r="1875" spans="1:11" ht="27.6" x14ac:dyDescent="0.3">
      <c r="A1875" s="34" t="s">
        <v>103</v>
      </c>
      <c r="B1875" s="34">
        <v>2022</v>
      </c>
      <c r="C1875" s="34" t="s">
        <v>8</v>
      </c>
      <c r="D1875" s="34" t="s">
        <v>109</v>
      </c>
      <c r="E1875" s="34" t="s">
        <v>98</v>
      </c>
      <c r="F1875" s="34" t="s">
        <v>99</v>
      </c>
      <c r="G1875" s="34" t="s">
        <v>100</v>
      </c>
      <c r="H1875" s="34" t="s">
        <v>101</v>
      </c>
      <c r="I1875" s="34" t="s">
        <v>102</v>
      </c>
      <c r="J1875" s="34">
        <v>219</v>
      </c>
      <c r="K1875" s="34">
        <v>313.17</v>
      </c>
    </row>
    <row r="1876" spans="1:11" ht="27.6" x14ac:dyDescent="0.3">
      <c r="A1876" s="33" t="s">
        <v>107</v>
      </c>
      <c r="B1876" s="33">
        <v>2022</v>
      </c>
      <c r="C1876" s="33" t="s">
        <v>8</v>
      </c>
      <c r="D1876" s="33" t="s">
        <v>109</v>
      </c>
      <c r="E1876" s="33" t="s">
        <v>98</v>
      </c>
      <c r="F1876" s="33" t="s">
        <v>99</v>
      </c>
      <c r="G1876" s="33" t="s">
        <v>100</v>
      </c>
      <c r="H1876" s="33" t="s">
        <v>101</v>
      </c>
      <c r="I1876" s="33" t="s">
        <v>102</v>
      </c>
      <c r="J1876" s="33">
        <v>229</v>
      </c>
      <c r="K1876" s="33">
        <v>327.47000000000003</v>
      </c>
    </row>
    <row r="1877" spans="1:11" ht="27.6" x14ac:dyDescent="0.3">
      <c r="A1877" s="34" t="s">
        <v>96</v>
      </c>
      <c r="B1877" s="34">
        <v>2022</v>
      </c>
      <c r="C1877" s="34" t="s">
        <v>8</v>
      </c>
      <c r="D1877" s="34" t="s">
        <v>109</v>
      </c>
      <c r="E1877" s="34" t="s">
        <v>98</v>
      </c>
      <c r="F1877" s="34" t="s">
        <v>99</v>
      </c>
      <c r="G1877" s="34" t="s">
        <v>100</v>
      </c>
      <c r="H1877" s="34" t="s">
        <v>101</v>
      </c>
      <c r="I1877" s="34" t="s">
        <v>102</v>
      </c>
      <c r="J1877" s="34">
        <v>223</v>
      </c>
      <c r="K1877" s="34">
        <v>318.89</v>
      </c>
    </row>
    <row r="1878" spans="1:11" ht="27.6" x14ac:dyDescent="0.3">
      <c r="A1878" s="33" t="s">
        <v>103</v>
      </c>
      <c r="B1878" s="33">
        <v>2022</v>
      </c>
      <c r="C1878" s="33" t="s">
        <v>8</v>
      </c>
      <c r="D1878" s="33" t="s">
        <v>109</v>
      </c>
      <c r="E1878" s="33" t="s">
        <v>98</v>
      </c>
      <c r="F1878" s="33" t="s">
        <v>99</v>
      </c>
      <c r="G1878" s="33" t="s">
        <v>100</v>
      </c>
      <c r="H1878" s="33" t="s">
        <v>101</v>
      </c>
      <c r="I1878" s="33" t="s">
        <v>102</v>
      </c>
      <c r="J1878" s="33">
        <v>789</v>
      </c>
      <c r="K1878" s="33">
        <v>1128.27</v>
      </c>
    </row>
    <row r="1879" spans="1:11" ht="27.6" x14ac:dyDescent="0.3">
      <c r="A1879" s="34" t="s">
        <v>103</v>
      </c>
      <c r="B1879" s="34">
        <v>2022</v>
      </c>
      <c r="C1879" s="34" t="s">
        <v>8</v>
      </c>
      <c r="D1879" s="34" t="s">
        <v>109</v>
      </c>
      <c r="E1879" s="34" t="s">
        <v>98</v>
      </c>
      <c r="F1879" s="34" t="s">
        <v>99</v>
      </c>
      <c r="G1879" s="34" t="s">
        <v>100</v>
      </c>
      <c r="H1879" s="34" t="s">
        <v>101</v>
      </c>
      <c r="I1879" s="34" t="s">
        <v>102</v>
      </c>
      <c r="J1879" s="34">
        <v>822</v>
      </c>
      <c r="K1879" s="34">
        <v>1175.46</v>
      </c>
    </row>
    <row r="1880" spans="1:11" ht="27.6" x14ac:dyDescent="0.3">
      <c r="A1880" s="33" t="s">
        <v>103</v>
      </c>
      <c r="B1880" s="33">
        <v>2022</v>
      </c>
      <c r="C1880" s="33" t="s">
        <v>8</v>
      </c>
      <c r="D1880" s="33" t="s">
        <v>109</v>
      </c>
      <c r="E1880" s="33" t="s">
        <v>98</v>
      </c>
      <c r="F1880" s="33" t="s">
        <v>99</v>
      </c>
      <c r="G1880" s="33" t="s">
        <v>100</v>
      </c>
      <c r="H1880" s="33" t="s">
        <v>101</v>
      </c>
      <c r="I1880" s="33" t="s">
        <v>104</v>
      </c>
      <c r="J1880" s="33">
        <v>233</v>
      </c>
      <c r="K1880" s="33">
        <v>333.19</v>
      </c>
    </row>
    <row r="1881" spans="1:11" ht="27.6" x14ac:dyDescent="0.3">
      <c r="A1881" s="34" t="s">
        <v>103</v>
      </c>
      <c r="B1881" s="34">
        <v>2022</v>
      </c>
      <c r="C1881" s="34" t="s">
        <v>8</v>
      </c>
      <c r="D1881" s="34" t="s">
        <v>109</v>
      </c>
      <c r="E1881" s="34" t="s">
        <v>98</v>
      </c>
      <c r="F1881" s="34" t="s">
        <v>99</v>
      </c>
      <c r="G1881" s="34" t="s">
        <v>100</v>
      </c>
      <c r="H1881" s="34" t="s">
        <v>101</v>
      </c>
      <c r="I1881" s="34" t="s">
        <v>104</v>
      </c>
      <c r="J1881" s="34">
        <v>227</v>
      </c>
      <c r="K1881" s="34">
        <v>324.61</v>
      </c>
    </row>
    <row r="1882" spans="1:11" ht="27.6" x14ac:dyDescent="0.3">
      <c r="A1882" s="33" t="s">
        <v>96</v>
      </c>
      <c r="B1882" s="33">
        <v>2022</v>
      </c>
      <c r="C1882" s="33" t="s">
        <v>8</v>
      </c>
      <c r="D1882" s="33" t="s">
        <v>109</v>
      </c>
      <c r="E1882" s="33" t="s">
        <v>98</v>
      </c>
      <c r="F1882" s="33" t="s">
        <v>99</v>
      </c>
      <c r="G1882" s="33" t="s">
        <v>100</v>
      </c>
      <c r="H1882" s="33" t="s">
        <v>101</v>
      </c>
      <c r="I1882" s="33" t="s">
        <v>104</v>
      </c>
      <c r="J1882" s="33">
        <v>221</v>
      </c>
      <c r="K1882" s="33">
        <v>316.02999999999997</v>
      </c>
    </row>
    <row r="1883" spans="1:11" ht="27.6" x14ac:dyDescent="0.3">
      <c r="A1883" s="34" t="s">
        <v>103</v>
      </c>
      <c r="B1883" s="34">
        <v>2022</v>
      </c>
      <c r="C1883" s="34" t="s">
        <v>8</v>
      </c>
      <c r="D1883" s="34" t="s">
        <v>109</v>
      </c>
      <c r="E1883" s="34" t="s">
        <v>98</v>
      </c>
      <c r="F1883" s="34" t="s">
        <v>99</v>
      </c>
      <c r="G1883" s="34" t="s">
        <v>100</v>
      </c>
      <c r="H1883" s="34" t="s">
        <v>101</v>
      </c>
      <c r="I1883" s="34" t="s">
        <v>102</v>
      </c>
      <c r="J1883" s="34">
        <v>215</v>
      </c>
      <c r="K1883" s="34">
        <v>307.45</v>
      </c>
    </row>
    <row r="1884" spans="1:11" ht="27.6" x14ac:dyDescent="0.3">
      <c r="A1884" s="33" t="s">
        <v>105</v>
      </c>
      <c r="B1884" s="33">
        <v>2022</v>
      </c>
      <c r="C1884" s="33" t="s">
        <v>8</v>
      </c>
      <c r="D1884" s="33" t="s">
        <v>109</v>
      </c>
      <c r="E1884" s="33" t="s">
        <v>98</v>
      </c>
      <c r="F1884" s="33" t="s">
        <v>99</v>
      </c>
      <c r="G1884" s="33" t="s">
        <v>100</v>
      </c>
      <c r="H1884" s="33" t="s">
        <v>101</v>
      </c>
      <c r="I1884" s="33" t="s">
        <v>102</v>
      </c>
      <c r="J1884" s="33">
        <v>263</v>
      </c>
      <c r="K1884" s="33">
        <v>376.09</v>
      </c>
    </row>
    <row r="1885" spans="1:11" ht="27.6" x14ac:dyDescent="0.3">
      <c r="A1885" s="34" t="s">
        <v>96</v>
      </c>
      <c r="B1885" s="34">
        <v>2022</v>
      </c>
      <c r="C1885" s="34" t="s">
        <v>36</v>
      </c>
      <c r="D1885" s="34" t="s">
        <v>109</v>
      </c>
      <c r="E1885" s="34" t="s">
        <v>98</v>
      </c>
      <c r="F1885" s="34" t="s">
        <v>99</v>
      </c>
      <c r="G1885" s="34" t="s">
        <v>100</v>
      </c>
      <c r="H1885" s="34" t="s">
        <v>101</v>
      </c>
      <c r="I1885" s="34" t="s">
        <v>104</v>
      </c>
      <c r="J1885" s="34">
        <v>134</v>
      </c>
      <c r="K1885" s="34">
        <v>191.62</v>
      </c>
    </row>
    <row r="1886" spans="1:11" ht="27.6" x14ac:dyDescent="0.3">
      <c r="A1886" s="33" t="s">
        <v>96</v>
      </c>
      <c r="B1886" s="33">
        <v>2022</v>
      </c>
      <c r="C1886" s="33" t="s">
        <v>36</v>
      </c>
      <c r="D1886" s="33" t="s">
        <v>109</v>
      </c>
      <c r="E1886" s="33" t="s">
        <v>98</v>
      </c>
      <c r="F1886" s="33" t="s">
        <v>99</v>
      </c>
      <c r="G1886" s="33" t="s">
        <v>100</v>
      </c>
      <c r="H1886" s="33" t="s">
        <v>101</v>
      </c>
      <c r="I1886" s="33" t="s">
        <v>104</v>
      </c>
      <c r="J1886" s="33">
        <v>128</v>
      </c>
      <c r="K1886" s="33">
        <v>183.04</v>
      </c>
    </row>
    <row r="1887" spans="1:11" ht="27.6" x14ac:dyDescent="0.3">
      <c r="A1887" s="34" t="s">
        <v>103</v>
      </c>
      <c r="B1887" s="34">
        <v>2022</v>
      </c>
      <c r="C1887" s="34" t="s">
        <v>36</v>
      </c>
      <c r="D1887" s="34" t="s">
        <v>109</v>
      </c>
      <c r="E1887" s="34" t="s">
        <v>98</v>
      </c>
      <c r="F1887" s="34" t="s">
        <v>99</v>
      </c>
      <c r="G1887" s="34" t="s">
        <v>100</v>
      </c>
      <c r="H1887" s="34" t="s">
        <v>101</v>
      </c>
      <c r="I1887" s="34" t="s">
        <v>102</v>
      </c>
      <c r="J1887" s="34">
        <v>230</v>
      </c>
      <c r="K1887" s="34">
        <v>328.9</v>
      </c>
    </row>
    <row r="1888" spans="1:11" ht="27.6" x14ac:dyDescent="0.3">
      <c r="A1888" s="33" t="s">
        <v>103</v>
      </c>
      <c r="B1888" s="33">
        <v>2022</v>
      </c>
      <c r="C1888" s="33" t="s">
        <v>36</v>
      </c>
      <c r="D1888" s="33" t="s">
        <v>109</v>
      </c>
      <c r="E1888" s="33" t="s">
        <v>98</v>
      </c>
      <c r="F1888" s="33" t="s">
        <v>99</v>
      </c>
      <c r="G1888" s="33" t="s">
        <v>100</v>
      </c>
      <c r="H1888" s="33" t="s">
        <v>101</v>
      </c>
      <c r="I1888" s="33" t="s">
        <v>102</v>
      </c>
      <c r="J1888" s="33">
        <v>136</v>
      </c>
      <c r="K1888" s="33">
        <v>194.48</v>
      </c>
    </row>
    <row r="1889" spans="1:11" ht="27.6" x14ac:dyDescent="0.3">
      <c r="A1889" s="34" t="s">
        <v>96</v>
      </c>
      <c r="B1889" s="34">
        <v>2022</v>
      </c>
      <c r="C1889" s="34" t="s">
        <v>36</v>
      </c>
      <c r="D1889" s="34" t="s">
        <v>109</v>
      </c>
      <c r="E1889" s="34" t="s">
        <v>98</v>
      </c>
      <c r="F1889" s="34" t="s">
        <v>99</v>
      </c>
      <c r="G1889" s="34" t="s">
        <v>100</v>
      </c>
      <c r="H1889" s="34" t="s">
        <v>101</v>
      </c>
      <c r="I1889" s="34" t="s">
        <v>102</v>
      </c>
      <c r="J1889" s="34">
        <v>130</v>
      </c>
      <c r="K1889" s="34">
        <v>185.9</v>
      </c>
    </row>
    <row r="1890" spans="1:11" ht="27.6" x14ac:dyDescent="0.3">
      <c r="A1890" s="33" t="s">
        <v>105</v>
      </c>
      <c r="B1890" s="33">
        <v>2022</v>
      </c>
      <c r="C1890" s="33" t="s">
        <v>36</v>
      </c>
      <c r="D1890" s="33" t="s">
        <v>109</v>
      </c>
      <c r="E1890" s="33" t="s">
        <v>98</v>
      </c>
      <c r="F1890" s="33" t="s">
        <v>99</v>
      </c>
      <c r="G1890" s="33" t="s">
        <v>100</v>
      </c>
      <c r="H1890" s="33" t="s">
        <v>101</v>
      </c>
      <c r="I1890" s="33" t="s">
        <v>102</v>
      </c>
      <c r="J1890" s="33">
        <v>370</v>
      </c>
      <c r="K1890" s="33">
        <v>529.1</v>
      </c>
    </row>
    <row r="1891" spans="1:11" ht="27.6" x14ac:dyDescent="0.3">
      <c r="A1891" s="34" t="s">
        <v>103</v>
      </c>
      <c r="B1891" s="34">
        <v>2022</v>
      </c>
      <c r="C1891" s="34" t="s">
        <v>36</v>
      </c>
      <c r="D1891" s="34" t="s">
        <v>109</v>
      </c>
      <c r="E1891" s="34" t="s">
        <v>98</v>
      </c>
      <c r="F1891" s="34" t="s">
        <v>99</v>
      </c>
      <c r="G1891" s="34" t="s">
        <v>100</v>
      </c>
      <c r="H1891" s="34" t="s">
        <v>101</v>
      </c>
      <c r="I1891" s="34" t="s">
        <v>102</v>
      </c>
      <c r="J1891" s="34">
        <v>184</v>
      </c>
      <c r="K1891" s="34">
        <v>526.24</v>
      </c>
    </row>
    <row r="1892" spans="1:11" ht="27.6" x14ac:dyDescent="0.3">
      <c r="A1892" s="33" t="s">
        <v>103</v>
      </c>
      <c r="B1892" s="33">
        <v>2022</v>
      </c>
      <c r="C1892" s="33" t="s">
        <v>36</v>
      </c>
      <c r="D1892" s="33" t="s">
        <v>109</v>
      </c>
      <c r="E1892" s="33" t="s">
        <v>98</v>
      </c>
      <c r="F1892" s="33" t="s">
        <v>99</v>
      </c>
      <c r="G1892" s="33" t="s">
        <v>100</v>
      </c>
      <c r="H1892" s="33" t="s">
        <v>101</v>
      </c>
      <c r="I1892" s="33" t="s">
        <v>102</v>
      </c>
      <c r="J1892" s="33">
        <v>232</v>
      </c>
      <c r="K1892" s="33">
        <v>526.24</v>
      </c>
    </row>
    <row r="1893" spans="1:11" ht="27.6" x14ac:dyDescent="0.3">
      <c r="A1893" s="34" t="s">
        <v>105</v>
      </c>
      <c r="B1893" s="34">
        <v>2022</v>
      </c>
      <c r="C1893" s="34" t="s">
        <v>36</v>
      </c>
      <c r="D1893" s="34" t="s">
        <v>109</v>
      </c>
      <c r="E1893" s="34" t="s">
        <v>98</v>
      </c>
      <c r="F1893" s="34" t="s">
        <v>99</v>
      </c>
      <c r="G1893" s="34" t="s">
        <v>100</v>
      </c>
      <c r="H1893" s="34" t="s">
        <v>101</v>
      </c>
      <c r="I1893" s="34" t="s">
        <v>102</v>
      </c>
      <c r="J1893" s="34">
        <v>1013</v>
      </c>
      <c r="K1893" s="34">
        <v>1448.59</v>
      </c>
    </row>
    <row r="1894" spans="1:11" ht="27.6" x14ac:dyDescent="0.3">
      <c r="A1894" s="33" t="s">
        <v>106</v>
      </c>
      <c r="B1894" s="33">
        <v>2022</v>
      </c>
      <c r="C1894" s="33" t="s">
        <v>36</v>
      </c>
      <c r="D1894" s="33" t="s">
        <v>109</v>
      </c>
      <c r="E1894" s="33" t="s">
        <v>98</v>
      </c>
      <c r="F1894" s="33" t="s">
        <v>99</v>
      </c>
      <c r="G1894" s="33" t="s">
        <v>100</v>
      </c>
      <c r="H1894" s="33" t="s">
        <v>101</v>
      </c>
      <c r="I1894" s="33" t="s">
        <v>102</v>
      </c>
      <c r="J1894" s="33">
        <v>234</v>
      </c>
      <c r="K1894" s="33">
        <v>334.62</v>
      </c>
    </row>
    <row r="1895" spans="1:11" ht="27.6" x14ac:dyDescent="0.3">
      <c r="A1895" s="34" t="s">
        <v>105</v>
      </c>
      <c r="B1895" s="34">
        <v>2022</v>
      </c>
      <c r="C1895" s="34" t="s">
        <v>36</v>
      </c>
      <c r="D1895" s="34" t="s">
        <v>109</v>
      </c>
      <c r="E1895" s="34" t="s">
        <v>98</v>
      </c>
      <c r="F1895" s="34" t="s">
        <v>99</v>
      </c>
      <c r="G1895" s="34" t="s">
        <v>100</v>
      </c>
      <c r="H1895" s="34" t="s">
        <v>101</v>
      </c>
      <c r="I1895" s="34" t="s">
        <v>102</v>
      </c>
      <c r="J1895" s="34">
        <v>183</v>
      </c>
      <c r="K1895" s="34">
        <v>261.69</v>
      </c>
    </row>
    <row r="1896" spans="1:11" ht="27.6" x14ac:dyDescent="0.3">
      <c r="A1896" s="33" t="s">
        <v>103</v>
      </c>
      <c r="B1896" s="33">
        <v>2022</v>
      </c>
      <c r="C1896" s="33" t="s">
        <v>36</v>
      </c>
      <c r="D1896" s="33" t="s">
        <v>109</v>
      </c>
      <c r="E1896" s="33" t="s">
        <v>98</v>
      </c>
      <c r="F1896" s="33" t="s">
        <v>99</v>
      </c>
      <c r="G1896" s="33" t="s">
        <v>100</v>
      </c>
      <c r="H1896" s="33" t="s">
        <v>101</v>
      </c>
      <c r="I1896" s="33" t="s">
        <v>102</v>
      </c>
      <c r="J1896" s="33">
        <v>231</v>
      </c>
      <c r="K1896" s="33">
        <v>330.33</v>
      </c>
    </row>
    <row r="1897" spans="1:11" ht="27.6" x14ac:dyDescent="0.3">
      <c r="A1897" s="34" t="s">
        <v>105</v>
      </c>
      <c r="B1897" s="34">
        <v>2022</v>
      </c>
      <c r="C1897" s="34" t="s">
        <v>36</v>
      </c>
      <c r="D1897" s="34" t="s">
        <v>109</v>
      </c>
      <c r="E1897" s="34" t="s">
        <v>98</v>
      </c>
      <c r="F1897" s="34" t="s">
        <v>99</v>
      </c>
      <c r="G1897" s="34" t="s">
        <v>100</v>
      </c>
      <c r="H1897" s="34" t="s">
        <v>101</v>
      </c>
      <c r="I1897" s="34" t="s">
        <v>102</v>
      </c>
      <c r="J1897" s="34">
        <v>133</v>
      </c>
      <c r="K1897" s="34">
        <v>190.19</v>
      </c>
    </row>
    <row r="1898" spans="1:11" ht="27.6" x14ac:dyDescent="0.3">
      <c r="A1898" s="33" t="s">
        <v>103</v>
      </c>
      <c r="B1898" s="33">
        <v>2022</v>
      </c>
      <c r="C1898" s="33" t="s">
        <v>36</v>
      </c>
      <c r="D1898" s="33" t="s">
        <v>109</v>
      </c>
      <c r="E1898" s="33" t="s">
        <v>98</v>
      </c>
      <c r="F1898" s="33" t="s">
        <v>99</v>
      </c>
      <c r="G1898" s="33" t="s">
        <v>100</v>
      </c>
      <c r="H1898" s="33" t="s">
        <v>101</v>
      </c>
      <c r="I1898" s="33" t="s">
        <v>102</v>
      </c>
      <c r="J1898" s="33">
        <v>127</v>
      </c>
      <c r="K1898" s="33">
        <v>181.61</v>
      </c>
    </row>
    <row r="1899" spans="1:11" ht="27.6" x14ac:dyDescent="0.3">
      <c r="A1899" s="34" t="s">
        <v>103</v>
      </c>
      <c r="B1899" s="34">
        <v>2022</v>
      </c>
      <c r="C1899" s="34" t="s">
        <v>36</v>
      </c>
      <c r="D1899" s="34" t="s">
        <v>109</v>
      </c>
      <c r="E1899" s="34" t="s">
        <v>98</v>
      </c>
      <c r="F1899" s="34" t="s">
        <v>99</v>
      </c>
      <c r="G1899" s="34" t="s">
        <v>100</v>
      </c>
      <c r="H1899" s="34" t="s">
        <v>101</v>
      </c>
      <c r="I1899" s="34" t="s">
        <v>102</v>
      </c>
      <c r="J1899" s="34">
        <v>794</v>
      </c>
      <c r="K1899" s="34">
        <v>1135.42</v>
      </c>
    </row>
    <row r="1900" spans="1:11" ht="27.6" x14ac:dyDescent="0.3">
      <c r="A1900" s="33" t="s">
        <v>103</v>
      </c>
      <c r="B1900" s="33">
        <v>2022</v>
      </c>
      <c r="C1900" s="33" t="s">
        <v>36</v>
      </c>
      <c r="D1900" s="33" t="s">
        <v>109</v>
      </c>
      <c r="E1900" s="33" t="s">
        <v>98</v>
      </c>
      <c r="F1900" s="33" t="s">
        <v>99</v>
      </c>
      <c r="G1900" s="33" t="s">
        <v>100</v>
      </c>
      <c r="H1900" s="33" t="s">
        <v>101</v>
      </c>
      <c r="I1900" s="33" t="s">
        <v>104</v>
      </c>
      <c r="J1900" s="33">
        <v>137</v>
      </c>
      <c r="K1900" s="33">
        <v>195.91</v>
      </c>
    </row>
    <row r="1901" spans="1:11" ht="27.6" x14ac:dyDescent="0.3">
      <c r="A1901" s="34" t="s">
        <v>96</v>
      </c>
      <c r="B1901" s="34">
        <v>2022</v>
      </c>
      <c r="C1901" s="34" t="s">
        <v>36</v>
      </c>
      <c r="D1901" s="34" t="s">
        <v>109</v>
      </c>
      <c r="E1901" s="34" t="s">
        <v>98</v>
      </c>
      <c r="F1901" s="34" t="s">
        <v>99</v>
      </c>
      <c r="G1901" s="34" t="s">
        <v>100</v>
      </c>
      <c r="H1901" s="34" t="s">
        <v>101</v>
      </c>
      <c r="I1901" s="34" t="s">
        <v>104</v>
      </c>
      <c r="J1901" s="34">
        <v>131</v>
      </c>
      <c r="K1901" s="34">
        <v>187.33</v>
      </c>
    </row>
    <row r="1902" spans="1:11" ht="27.6" x14ac:dyDescent="0.3">
      <c r="A1902" s="33" t="s">
        <v>96</v>
      </c>
      <c r="B1902" s="33">
        <v>2022</v>
      </c>
      <c r="C1902" s="33" t="s">
        <v>36</v>
      </c>
      <c r="D1902" s="33" t="s">
        <v>109</v>
      </c>
      <c r="E1902" s="33" t="s">
        <v>98</v>
      </c>
      <c r="F1902" s="33" t="s">
        <v>99</v>
      </c>
      <c r="G1902" s="33" t="s">
        <v>100</v>
      </c>
      <c r="H1902" s="33" t="s">
        <v>101</v>
      </c>
      <c r="I1902" s="33" t="s">
        <v>104</v>
      </c>
      <c r="J1902" s="33">
        <v>371</v>
      </c>
      <c r="K1902" s="33">
        <v>530.53</v>
      </c>
    </row>
    <row r="1903" spans="1:11" ht="27.6" x14ac:dyDescent="0.3">
      <c r="A1903" s="34" t="s">
        <v>96</v>
      </c>
      <c r="B1903" s="34">
        <v>2022</v>
      </c>
      <c r="C1903" s="34" t="s">
        <v>36</v>
      </c>
      <c r="D1903" s="34" t="s">
        <v>109</v>
      </c>
      <c r="E1903" s="34" t="s">
        <v>98</v>
      </c>
      <c r="F1903" s="34" t="s">
        <v>99</v>
      </c>
      <c r="G1903" s="34" t="s">
        <v>100</v>
      </c>
      <c r="H1903" s="34" t="s">
        <v>101</v>
      </c>
      <c r="I1903" s="34" t="s">
        <v>102</v>
      </c>
      <c r="J1903" s="34">
        <v>185</v>
      </c>
      <c r="K1903" s="34">
        <v>264.55</v>
      </c>
    </row>
    <row r="1904" spans="1:11" ht="27.6" x14ac:dyDescent="0.3">
      <c r="A1904" s="33" t="s">
        <v>103</v>
      </c>
      <c r="B1904" s="33">
        <v>2022</v>
      </c>
      <c r="C1904" s="33" t="s">
        <v>36</v>
      </c>
      <c r="D1904" s="33" t="s">
        <v>109</v>
      </c>
      <c r="E1904" s="33" t="s">
        <v>98</v>
      </c>
      <c r="F1904" s="33" t="s">
        <v>99</v>
      </c>
      <c r="G1904" s="33" t="s">
        <v>100</v>
      </c>
      <c r="H1904" s="33" t="s">
        <v>101</v>
      </c>
      <c r="I1904" s="33" t="s">
        <v>102</v>
      </c>
      <c r="J1904" s="33">
        <v>233</v>
      </c>
      <c r="K1904" s="33">
        <v>333.19</v>
      </c>
    </row>
    <row r="1905" spans="1:11" ht="27.6" x14ac:dyDescent="0.3">
      <c r="A1905" s="34" t="s">
        <v>103</v>
      </c>
      <c r="B1905" s="34">
        <v>2022</v>
      </c>
      <c r="C1905" s="34" t="s">
        <v>35</v>
      </c>
      <c r="D1905" s="34" t="s">
        <v>109</v>
      </c>
      <c r="E1905" s="34" t="s">
        <v>98</v>
      </c>
      <c r="F1905" s="34" t="s">
        <v>99</v>
      </c>
      <c r="G1905" s="34" t="s">
        <v>100</v>
      </c>
      <c r="H1905" s="34" t="s">
        <v>101</v>
      </c>
      <c r="I1905" s="34" t="s">
        <v>104</v>
      </c>
      <c r="J1905" s="34">
        <v>152</v>
      </c>
      <c r="K1905" s="34">
        <v>217.36</v>
      </c>
    </row>
    <row r="1906" spans="1:11" ht="27.6" x14ac:dyDescent="0.3">
      <c r="A1906" s="33" t="s">
        <v>103</v>
      </c>
      <c r="B1906" s="33">
        <v>2022</v>
      </c>
      <c r="C1906" s="33" t="s">
        <v>35</v>
      </c>
      <c r="D1906" s="33" t="s">
        <v>109</v>
      </c>
      <c r="E1906" s="33" t="s">
        <v>98</v>
      </c>
      <c r="F1906" s="33" t="s">
        <v>99</v>
      </c>
      <c r="G1906" s="33" t="s">
        <v>100</v>
      </c>
      <c r="H1906" s="33" t="s">
        <v>101</v>
      </c>
      <c r="I1906" s="33" t="s">
        <v>104</v>
      </c>
      <c r="J1906" s="33">
        <v>146</v>
      </c>
      <c r="K1906" s="33">
        <v>208.78</v>
      </c>
    </row>
    <row r="1907" spans="1:11" ht="27.6" x14ac:dyDescent="0.3">
      <c r="A1907" s="34" t="s">
        <v>103</v>
      </c>
      <c r="B1907" s="34">
        <v>2022</v>
      </c>
      <c r="C1907" s="34" t="s">
        <v>35</v>
      </c>
      <c r="D1907" s="34" t="s">
        <v>109</v>
      </c>
      <c r="E1907" s="34" t="s">
        <v>98</v>
      </c>
      <c r="F1907" s="34" t="s">
        <v>99</v>
      </c>
      <c r="G1907" s="34" t="s">
        <v>100</v>
      </c>
      <c r="H1907" s="34" t="s">
        <v>101</v>
      </c>
      <c r="I1907" s="34" t="s">
        <v>104</v>
      </c>
      <c r="J1907" s="34">
        <v>140</v>
      </c>
      <c r="K1907" s="34">
        <v>200.2</v>
      </c>
    </row>
    <row r="1908" spans="1:11" ht="27.6" x14ac:dyDescent="0.3">
      <c r="A1908" s="33" t="s">
        <v>107</v>
      </c>
      <c r="B1908" s="33">
        <v>2022</v>
      </c>
      <c r="C1908" s="33" t="s">
        <v>35</v>
      </c>
      <c r="D1908" s="33" t="s">
        <v>109</v>
      </c>
      <c r="E1908" s="33" t="s">
        <v>98</v>
      </c>
      <c r="F1908" s="33" t="s">
        <v>99</v>
      </c>
      <c r="G1908" s="33" t="s">
        <v>100</v>
      </c>
      <c r="H1908" s="33" t="s">
        <v>101</v>
      </c>
      <c r="I1908" s="33" t="s">
        <v>102</v>
      </c>
      <c r="J1908" s="33">
        <v>188</v>
      </c>
      <c r="K1908" s="33">
        <v>268.83999999999997</v>
      </c>
    </row>
    <row r="1909" spans="1:11" ht="27.6" x14ac:dyDescent="0.3">
      <c r="A1909" s="34" t="s">
        <v>96</v>
      </c>
      <c r="B1909" s="34">
        <v>2022</v>
      </c>
      <c r="C1909" s="34" t="s">
        <v>35</v>
      </c>
      <c r="D1909" s="34" t="s">
        <v>109</v>
      </c>
      <c r="E1909" s="34" t="s">
        <v>98</v>
      </c>
      <c r="F1909" s="34" t="s">
        <v>99</v>
      </c>
      <c r="G1909" s="34" t="s">
        <v>100</v>
      </c>
      <c r="H1909" s="34" t="s">
        <v>101</v>
      </c>
      <c r="I1909" s="34" t="s">
        <v>102</v>
      </c>
      <c r="J1909" s="34">
        <v>236</v>
      </c>
      <c r="K1909" s="34">
        <v>337.48</v>
      </c>
    </row>
    <row r="1910" spans="1:11" ht="27.6" x14ac:dyDescent="0.3">
      <c r="A1910" s="33" t="s">
        <v>103</v>
      </c>
      <c r="B1910" s="33">
        <v>2022</v>
      </c>
      <c r="C1910" s="33" t="s">
        <v>35</v>
      </c>
      <c r="D1910" s="33" t="s">
        <v>109</v>
      </c>
      <c r="E1910" s="33" t="s">
        <v>98</v>
      </c>
      <c r="F1910" s="33" t="s">
        <v>99</v>
      </c>
      <c r="G1910" s="33" t="s">
        <v>100</v>
      </c>
      <c r="H1910" s="33" t="s">
        <v>101</v>
      </c>
      <c r="I1910" s="33" t="s">
        <v>102</v>
      </c>
      <c r="J1910" s="33">
        <v>154</v>
      </c>
      <c r="K1910" s="33">
        <v>220.22</v>
      </c>
    </row>
    <row r="1911" spans="1:11" ht="27.6" x14ac:dyDescent="0.3">
      <c r="A1911" s="34" t="s">
        <v>96</v>
      </c>
      <c r="B1911" s="34">
        <v>2022</v>
      </c>
      <c r="C1911" s="34" t="s">
        <v>35</v>
      </c>
      <c r="D1911" s="34" t="s">
        <v>109</v>
      </c>
      <c r="E1911" s="34" t="s">
        <v>98</v>
      </c>
      <c r="F1911" s="34" t="s">
        <v>99</v>
      </c>
      <c r="G1911" s="34" t="s">
        <v>100</v>
      </c>
      <c r="H1911" s="34" t="s">
        <v>101</v>
      </c>
      <c r="I1911" s="34" t="s">
        <v>102</v>
      </c>
      <c r="J1911" s="34">
        <v>148</v>
      </c>
      <c r="K1911" s="34">
        <v>211.64</v>
      </c>
    </row>
    <row r="1912" spans="1:11" ht="27.6" x14ac:dyDescent="0.3">
      <c r="A1912" s="33" t="s">
        <v>105</v>
      </c>
      <c r="B1912" s="33">
        <v>2022</v>
      </c>
      <c r="C1912" s="33" t="s">
        <v>35</v>
      </c>
      <c r="D1912" s="33" t="s">
        <v>109</v>
      </c>
      <c r="E1912" s="33" t="s">
        <v>98</v>
      </c>
      <c r="F1912" s="33" t="s">
        <v>99</v>
      </c>
      <c r="G1912" s="33" t="s">
        <v>100</v>
      </c>
      <c r="H1912" s="33" t="s">
        <v>101</v>
      </c>
      <c r="I1912" s="33" t="s">
        <v>102</v>
      </c>
      <c r="J1912" s="33">
        <v>142</v>
      </c>
      <c r="K1912" s="33">
        <v>203.06</v>
      </c>
    </row>
    <row r="1913" spans="1:11" ht="27.6" x14ac:dyDescent="0.3">
      <c r="A1913" s="34" t="s">
        <v>96</v>
      </c>
      <c r="B1913" s="34">
        <v>2022</v>
      </c>
      <c r="C1913" s="34" t="s">
        <v>35</v>
      </c>
      <c r="D1913" s="34" t="s">
        <v>109</v>
      </c>
      <c r="E1913" s="34" t="s">
        <v>98</v>
      </c>
      <c r="F1913" s="34" t="s">
        <v>99</v>
      </c>
      <c r="G1913" s="34" t="s">
        <v>100</v>
      </c>
      <c r="H1913" s="34" t="s">
        <v>101</v>
      </c>
      <c r="I1913" s="34" t="s">
        <v>102</v>
      </c>
      <c r="J1913" s="34">
        <v>190</v>
      </c>
      <c r="K1913" s="34">
        <v>526.24</v>
      </c>
    </row>
    <row r="1914" spans="1:11" ht="27.6" x14ac:dyDescent="0.3">
      <c r="A1914" s="33" t="s">
        <v>106</v>
      </c>
      <c r="B1914" s="33">
        <v>2022</v>
      </c>
      <c r="C1914" s="33" t="s">
        <v>35</v>
      </c>
      <c r="D1914" s="33" t="s">
        <v>109</v>
      </c>
      <c r="E1914" s="33" t="s">
        <v>98</v>
      </c>
      <c r="F1914" s="33" t="s">
        <v>99</v>
      </c>
      <c r="G1914" s="33" t="s">
        <v>100</v>
      </c>
      <c r="H1914" s="33" t="s">
        <v>101</v>
      </c>
      <c r="I1914" s="33" t="s">
        <v>102</v>
      </c>
      <c r="J1914" s="33">
        <v>238</v>
      </c>
      <c r="K1914" s="33">
        <v>526.24</v>
      </c>
    </row>
    <row r="1915" spans="1:11" ht="27.6" x14ac:dyDescent="0.3">
      <c r="A1915" s="34" t="s">
        <v>105</v>
      </c>
      <c r="B1915" s="34">
        <v>2022</v>
      </c>
      <c r="C1915" s="34" t="s">
        <v>35</v>
      </c>
      <c r="D1915" s="34" t="s">
        <v>109</v>
      </c>
      <c r="E1915" s="34" t="s">
        <v>98</v>
      </c>
      <c r="F1915" s="34" t="s">
        <v>99</v>
      </c>
      <c r="G1915" s="34" t="s">
        <v>100</v>
      </c>
      <c r="H1915" s="34" t="s">
        <v>101</v>
      </c>
      <c r="I1915" s="34" t="s">
        <v>102</v>
      </c>
      <c r="J1915" s="34">
        <v>1012</v>
      </c>
      <c r="K1915" s="34">
        <v>1447.16</v>
      </c>
    </row>
    <row r="1916" spans="1:11" ht="27.6" x14ac:dyDescent="0.3">
      <c r="A1916" s="33" t="s">
        <v>105</v>
      </c>
      <c r="B1916" s="33">
        <v>2022</v>
      </c>
      <c r="C1916" s="33" t="s">
        <v>35</v>
      </c>
      <c r="D1916" s="33" t="s">
        <v>109</v>
      </c>
      <c r="E1916" s="33" t="s">
        <v>98</v>
      </c>
      <c r="F1916" s="33" t="s">
        <v>99</v>
      </c>
      <c r="G1916" s="33" t="s">
        <v>100</v>
      </c>
      <c r="H1916" s="33" t="s">
        <v>101</v>
      </c>
      <c r="I1916" s="33" t="s">
        <v>102</v>
      </c>
      <c r="J1916" s="33">
        <v>189</v>
      </c>
      <c r="K1916" s="33">
        <v>270.27</v>
      </c>
    </row>
    <row r="1917" spans="1:11" ht="27.6" x14ac:dyDescent="0.3">
      <c r="A1917" s="34" t="s">
        <v>103</v>
      </c>
      <c r="B1917" s="34">
        <v>2022</v>
      </c>
      <c r="C1917" s="34" t="s">
        <v>35</v>
      </c>
      <c r="D1917" s="34" t="s">
        <v>109</v>
      </c>
      <c r="E1917" s="34" t="s">
        <v>98</v>
      </c>
      <c r="F1917" s="34" t="s">
        <v>99</v>
      </c>
      <c r="G1917" s="34" t="s">
        <v>100</v>
      </c>
      <c r="H1917" s="34" t="s">
        <v>101</v>
      </c>
      <c r="I1917" s="34" t="s">
        <v>102</v>
      </c>
      <c r="J1917" s="34">
        <v>237</v>
      </c>
      <c r="K1917" s="34">
        <v>338.91</v>
      </c>
    </row>
    <row r="1918" spans="1:11" ht="27.6" x14ac:dyDescent="0.3">
      <c r="A1918" s="33" t="s">
        <v>105</v>
      </c>
      <c r="B1918" s="33">
        <v>2022</v>
      </c>
      <c r="C1918" s="33" t="s">
        <v>35</v>
      </c>
      <c r="D1918" s="33" t="s">
        <v>109</v>
      </c>
      <c r="E1918" s="33" t="s">
        <v>98</v>
      </c>
      <c r="F1918" s="33" t="s">
        <v>99</v>
      </c>
      <c r="G1918" s="33" t="s">
        <v>100</v>
      </c>
      <c r="H1918" s="33" t="s">
        <v>101</v>
      </c>
      <c r="I1918" s="33" t="s">
        <v>102</v>
      </c>
      <c r="J1918" s="33">
        <v>151</v>
      </c>
      <c r="K1918" s="33">
        <v>215.93</v>
      </c>
    </row>
    <row r="1919" spans="1:11" ht="27.6" x14ac:dyDescent="0.3">
      <c r="A1919" s="34" t="s">
        <v>96</v>
      </c>
      <c r="B1919" s="34">
        <v>2022</v>
      </c>
      <c r="C1919" s="34" t="s">
        <v>35</v>
      </c>
      <c r="D1919" s="34" t="s">
        <v>109</v>
      </c>
      <c r="E1919" s="34" t="s">
        <v>98</v>
      </c>
      <c r="F1919" s="34" t="s">
        <v>99</v>
      </c>
      <c r="G1919" s="34" t="s">
        <v>100</v>
      </c>
      <c r="H1919" s="34" t="s">
        <v>101</v>
      </c>
      <c r="I1919" s="34" t="s">
        <v>102</v>
      </c>
      <c r="J1919" s="34">
        <v>145</v>
      </c>
      <c r="K1919" s="34">
        <v>207.35</v>
      </c>
    </row>
    <row r="1920" spans="1:11" ht="27.6" x14ac:dyDescent="0.3">
      <c r="A1920" s="33" t="s">
        <v>107</v>
      </c>
      <c r="B1920" s="33">
        <v>2022</v>
      </c>
      <c r="C1920" s="33" t="s">
        <v>35</v>
      </c>
      <c r="D1920" s="33" t="s">
        <v>109</v>
      </c>
      <c r="E1920" s="33" t="s">
        <v>98</v>
      </c>
      <c r="F1920" s="33" t="s">
        <v>99</v>
      </c>
      <c r="G1920" s="33" t="s">
        <v>100</v>
      </c>
      <c r="H1920" s="33" t="s">
        <v>101</v>
      </c>
      <c r="I1920" s="33" t="s">
        <v>102</v>
      </c>
      <c r="J1920" s="33">
        <v>139</v>
      </c>
      <c r="K1920" s="33">
        <v>198.77</v>
      </c>
    </row>
    <row r="1921" spans="1:11" ht="27.6" x14ac:dyDescent="0.3">
      <c r="A1921" s="34" t="s">
        <v>103</v>
      </c>
      <c r="B1921" s="34">
        <v>2022</v>
      </c>
      <c r="C1921" s="34" t="s">
        <v>35</v>
      </c>
      <c r="D1921" s="34" t="s">
        <v>109</v>
      </c>
      <c r="E1921" s="34" t="s">
        <v>98</v>
      </c>
      <c r="F1921" s="34" t="s">
        <v>99</v>
      </c>
      <c r="G1921" s="34" t="s">
        <v>100</v>
      </c>
      <c r="H1921" s="34" t="s">
        <v>101</v>
      </c>
      <c r="I1921" s="34" t="s">
        <v>102</v>
      </c>
      <c r="J1921" s="34">
        <v>793</v>
      </c>
      <c r="K1921" s="34">
        <v>1133.99</v>
      </c>
    </row>
    <row r="1922" spans="1:11" ht="27.6" x14ac:dyDescent="0.3">
      <c r="A1922" s="33" t="s">
        <v>103</v>
      </c>
      <c r="B1922" s="33">
        <v>2022</v>
      </c>
      <c r="C1922" s="33" t="s">
        <v>35</v>
      </c>
      <c r="D1922" s="33" t="s">
        <v>109</v>
      </c>
      <c r="E1922" s="33" t="s">
        <v>98</v>
      </c>
      <c r="F1922" s="33" t="s">
        <v>99</v>
      </c>
      <c r="G1922" s="33" t="s">
        <v>100</v>
      </c>
      <c r="H1922" s="33" t="s">
        <v>101</v>
      </c>
      <c r="I1922" s="33" t="s">
        <v>102</v>
      </c>
      <c r="J1922" s="33">
        <v>827</v>
      </c>
      <c r="K1922" s="33">
        <v>1182.6099999999999</v>
      </c>
    </row>
    <row r="1923" spans="1:11" ht="27.6" x14ac:dyDescent="0.3">
      <c r="A1923" s="34" t="s">
        <v>107</v>
      </c>
      <c r="B1923" s="34">
        <v>2022</v>
      </c>
      <c r="C1923" s="34" t="s">
        <v>35</v>
      </c>
      <c r="D1923" s="34" t="s">
        <v>109</v>
      </c>
      <c r="E1923" s="34" t="s">
        <v>98</v>
      </c>
      <c r="F1923" s="34" t="s">
        <v>99</v>
      </c>
      <c r="G1923" s="34" t="s">
        <v>100</v>
      </c>
      <c r="H1923" s="34" t="s">
        <v>101</v>
      </c>
      <c r="I1923" s="34" t="s">
        <v>104</v>
      </c>
      <c r="J1923" s="34">
        <v>149</v>
      </c>
      <c r="K1923" s="34">
        <v>213.07</v>
      </c>
    </row>
    <row r="1924" spans="1:11" ht="27.6" x14ac:dyDescent="0.3">
      <c r="A1924" s="33" t="s">
        <v>96</v>
      </c>
      <c r="B1924" s="33">
        <v>2022</v>
      </c>
      <c r="C1924" s="33" t="s">
        <v>35</v>
      </c>
      <c r="D1924" s="33" t="s">
        <v>109</v>
      </c>
      <c r="E1924" s="33" t="s">
        <v>98</v>
      </c>
      <c r="F1924" s="33" t="s">
        <v>99</v>
      </c>
      <c r="G1924" s="33" t="s">
        <v>100</v>
      </c>
      <c r="H1924" s="33" t="s">
        <v>101</v>
      </c>
      <c r="I1924" s="33" t="s">
        <v>104</v>
      </c>
      <c r="J1924" s="33">
        <v>143</v>
      </c>
      <c r="K1924" s="33">
        <v>204.49</v>
      </c>
    </row>
    <row r="1925" spans="1:11" ht="27.6" x14ac:dyDescent="0.3">
      <c r="A1925" s="34" t="s">
        <v>96</v>
      </c>
      <c r="B1925" s="34">
        <v>2022</v>
      </c>
      <c r="C1925" s="34" t="s">
        <v>35</v>
      </c>
      <c r="D1925" s="34" t="s">
        <v>109</v>
      </c>
      <c r="E1925" s="34" t="s">
        <v>98</v>
      </c>
      <c r="F1925" s="34" t="s">
        <v>99</v>
      </c>
      <c r="G1925" s="34" t="s">
        <v>100</v>
      </c>
      <c r="H1925" s="34" t="s">
        <v>101</v>
      </c>
      <c r="I1925" s="34" t="s">
        <v>102</v>
      </c>
      <c r="J1925" s="34">
        <v>191</v>
      </c>
      <c r="K1925" s="34">
        <v>273.13</v>
      </c>
    </row>
    <row r="1926" spans="1:11" ht="27.6" x14ac:dyDescent="0.3">
      <c r="A1926" s="33" t="s">
        <v>103</v>
      </c>
      <c r="B1926" s="33">
        <v>2022</v>
      </c>
      <c r="C1926" s="33" t="s">
        <v>35</v>
      </c>
      <c r="D1926" s="33" t="s">
        <v>109</v>
      </c>
      <c r="E1926" s="33" t="s">
        <v>98</v>
      </c>
      <c r="F1926" s="33" t="s">
        <v>99</v>
      </c>
      <c r="G1926" s="33" t="s">
        <v>100</v>
      </c>
      <c r="H1926" s="33" t="s">
        <v>101</v>
      </c>
      <c r="I1926" s="33" t="s">
        <v>102</v>
      </c>
      <c r="J1926" s="33">
        <v>239</v>
      </c>
      <c r="K1926" s="33">
        <v>341.77</v>
      </c>
    </row>
    <row r="1927" spans="1:11" ht="27.6" x14ac:dyDescent="0.3">
      <c r="A1927" s="34" t="s">
        <v>103</v>
      </c>
      <c r="B1927" s="34">
        <v>2022</v>
      </c>
      <c r="C1927" s="34" t="s">
        <v>31</v>
      </c>
      <c r="D1927" s="34" t="s">
        <v>109</v>
      </c>
      <c r="E1927" s="34" t="s">
        <v>98</v>
      </c>
      <c r="F1927" s="34" t="s">
        <v>99</v>
      </c>
      <c r="G1927" s="34" t="s">
        <v>100</v>
      </c>
      <c r="H1927" s="34" t="s">
        <v>101</v>
      </c>
      <c r="I1927" s="34" t="s">
        <v>104</v>
      </c>
      <c r="J1927" s="34">
        <v>200</v>
      </c>
      <c r="K1927" s="34">
        <v>286</v>
      </c>
    </row>
    <row r="1928" spans="1:11" ht="27.6" x14ac:dyDescent="0.3">
      <c r="A1928" s="33" t="s">
        <v>103</v>
      </c>
      <c r="B1928" s="33">
        <v>2022</v>
      </c>
      <c r="C1928" s="33" t="s">
        <v>31</v>
      </c>
      <c r="D1928" s="33" t="s">
        <v>109</v>
      </c>
      <c r="E1928" s="33" t="s">
        <v>98</v>
      </c>
      <c r="F1928" s="33" t="s">
        <v>99</v>
      </c>
      <c r="G1928" s="33" t="s">
        <v>100</v>
      </c>
      <c r="H1928" s="33" t="s">
        <v>101</v>
      </c>
      <c r="I1928" s="33" t="s">
        <v>104</v>
      </c>
      <c r="J1928" s="33">
        <v>194</v>
      </c>
      <c r="K1928" s="33">
        <v>277.42</v>
      </c>
    </row>
    <row r="1929" spans="1:11" ht="27.6" x14ac:dyDescent="0.3">
      <c r="A1929" s="34" t="s">
        <v>96</v>
      </c>
      <c r="B1929" s="34">
        <v>2022</v>
      </c>
      <c r="C1929" s="34" t="s">
        <v>31</v>
      </c>
      <c r="D1929" s="34" t="s">
        <v>109</v>
      </c>
      <c r="E1929" s="34" t="s">
        <v>98</v>
      </c>
      <c r="F1929" s="34" t="s">
        <v>99</v>
      </c>
      <c r="G1929" s="34" t="s">
        <v>100</v>
      </c>
      <c r="H1929" s="34" t="s">
        <v>101</v>
      </c>
      <c r="I1929" s="34" t="s">
        <v>104</v>
      </c>
      <c r="J1929" s="34">
        <v>188</v>
      </c>
      <c r="K1929" s="34">
        <v>268.83999999999997</v>
      </c>
    </row>
    <row r="1930" spans="1:11" ht="27.6" x14ac:dyDescent="0.3">
      <c r="A1930" s="33" t="s">
        <v>103</v>
      </c>
      <c r="B1930" s="33">
        <v>2022</v>
      </c>
      <c r="C1930" s="33" t="s">
        <v>31</v>
      </c>
      <c r="D1930" s="33" t="s">
        <v>109</v>
      </c>
      <c r="E1930" s="33" t="s">
        <v>98</v>
      </c>
      <c r="F1930" s="33" t="s">
        <v>99</v>
      </c>
      <c r="G1930" s="33" t="s">
        <v>100</v>
      </c>
      <c r="H1930" s="33" t="s">
        <v>101</v>
      </c>
      <c r="I1930" s="33" t="s">
        <v>102</v>
      </c>
      <c r="J1930" s="33">
        <v>206</v>
      </c>
      <c r="K1930" s="33">
        <v>294.58</v>
      </c>
    </row>
    <row r="1931" spans="1:11" ht="27.6" x14ac:dyDescent="0.3">
      <c r="A1931" s="34" t="s">
        <v>96</v>
      </c>
      <c r="B1931" s="34">
        <v>2022</v>
      </c>
      <c r="C1931" s="34" t="s">
        <v>31</v>
      </c>
      <c r="D1931" s="34" t="s">
        <v>109</v>
      </c>
      <c r="E1931" s="34" t="s">
        <v>98</v>
      </c>
      <c r="F1931" s="34" t="s">
        <v>99</v>
      </c>
      <c r="G1931" s="34" t="s">
        <v>100</v>
      </c>
      <c r="H1931" s="34" t="s">
        <v>101</v>
      </c>
      <c r="I1931" s="34" t="s">
        <v>102</v>
      </c>
      <c r="J1931" s="34">
        <v>254</v>
      </c>
      <c r="K1931" s="34">
        <v>363.22</v>
      </c>
    </row>
    <row r="1932" spans="1:11" ht="27.6" x14ac:dyDescent="0.3">
      <c r="A1932" s="33" t="s">
        <v>106</v>
      </c>
      <c r="B1932" s="33">
        <v>2022</v>
      </c>
      <c r="C1932" s="33" t="s">
        <v>31</v>
      </c>
      <c r="D1932" s="33" t="s">
        <v>109</v>
      </c>
      <c r="E1932" s="33" t="s">
        <v>98</v>
      </c>
      <c r="F1932" s="33" t="s">
        <v>99</v>
      </c>
      <c r="G1932" s="33" t="s">
        <v>100</v>
      </c>
      <c r="H1932" s="33" t="s">
        <v>101</v>
      </c>
      <c r="I1932" s="33" t="s">
        <v>102</v>
      </c>
      <c r="J1932" s="33">
        <v>202</v>
      </c>
      <c r="K1932" s="33">
        <v>288.86</v>
      </c>
    </row>
    <row r="1933" spans="1:11" ht="27.6" x14ac:dyDescent="0.3">
      <c r="A1933" s="34" t="s">
        <v>103</v>
      </c>
      <c r="B1933" s="34">
        <v>2022</v>
      </c>
      <c r="C1933" s="34" t="s">
        <v>31</v>
      </c>
      <c r="D1933" s="34" t="s">
        <v>109</v>
      </c>
      <c r="E1933" s="34" t="s">
        <v>98</v>
      </c>
      <c r="F1933" s="34" t="s">
        <v>99</v>
      </c>
      <c r="G1933" s="34" t="s">
        <v>100</v>
      </c>
      <c r="H1933" s="34" t="s">
        <v>101</v>
      </c>
      <c r="I1933" s="34" t="s">
        <v>102</v>
      </c>
      <c r="J1933" s="34">
        <v>196</v>
      </c>
      <c r="K1933" s="34">
        <v>280.27999999999997</v>
      </c>
    </row>
    <row r="1934" spans="1:11" ht="27.6" x14ac:dyDescent="0.3">
      <c r="A1934" s="33" t="s">
        <v>103</v>
      </c>
      <c r="B1934" s="33">
        <v>2022</v>
      </c>
      <c r="C1934" s="33" t="s">
        <v>31</v>
      </c>
      <c r="D1934" s="33" t="s">
        <v>109</v>
      </c>
      <c r="E1934" s="33" t="s">
        <v>98</v>
      </c>
      <c r="F1934" s="33" t="s">
        <v>99</v>
      </c>
      <c r="G1934" s="33" t="s">
        <v>100</v>
      </c>
      <c r="H1934" s="33" t="s">
        <v>101</v>
      </c>
      <c r="I1934" s="33" t="s">
        <v>102</v>
      </c>
      <c r="J1934" s="33">
        <v>190</v>
      </c>
      <c r="K1934" s="33">
        <v>271.7</v>
      </c>
    </row>
    <row r="1935" spans="1:11" ht="27.6" x14ac:dyDescent="0.3">
      <c r="A1935" s="34" t="s">
        <v>96</v>
      </c>
      <c r="B1935" s="34">
        <v>2022</v>
      </c>
      <c r="C1935" s="34" t="s">
        <v>31</v>
      </c>
      <c r="D1935" s="34" t="s">
        <v>109</v>
      </c>
      <c r="E1935" s="34" t="s">
        <v>98</v>
      </c>
      <c r="F1935" s="34" t="s">
        <v>99</v>
      </c>
      <c r="G1935" s="34" t="s">
        <v>100</v>
      </c>
      <c r="H1935" s="34" t="s">
        <v>101</v>
      </c>
      <c r="I1935" s="34" t="s">
        <v>102</v>
      </c>
      <c r="J1935" s="34">
        <v>208</v>
      </c>
      <c r="K1935" s="34">
        <v>526.24</v>
      </c>
    </row>
    <row r="1936" spans="1:11" ht="27.6" x14ac:dyDescent="0.3">
      <c r="A1936" s="33" t="s">
        <v>103</v>
      </c>
      <c r="B1936" s="33">
        <v>2022</v>
      </c>
      <c r="C1936" s="33" t="s">
        <v>31</v>
      </c>
      <c r="D1936" s="33" t="s">
        <v>109</v>
      </c>
      <c r="E1936" s="33" t="s">
        <v>98</v>
      </c>
      <c r="F1936" s="33" t="s">
        <v>99</v>
      </c>
      <c r="G1936" s="33" t="s">
        <v>100</v>
      </c>
      <c r="H1936" s="33" t="s">
        <v>101</v>
      </c>
      <c r="I1936" s="33" t="s">
        <v>102</v>
      </c>
      <c r="J1936" s="33">
        <v>1010</v>
      </c>
      <c r="K1936" s="33">
        <v>1444.3</v>
      </c>
    </row>
    <row r="1937" spans="1:11" ht="27.6" x14ac:dyDescent="0.3">
      <c r="A1937" s="34" t="s">
        <v>96</v>
      </c>
      <c r="B1937" s="34">
        <v>2022</v>
      </c>
      <c r="C1937" s="34" t="s">
        <v>31</v>
      </c>
      <c r="D1937" s="34" t="s">
        <v>109</v>
      </c>
      <c r="E1937" s="34" t="s">
        <v>98</v>
      </c>
      <c r="F1937" s="34" t="s">
        <v>99</v>
      </c>
      <c r="G1937" s="34" t="s">
        <v>100</v>
      </c>
      <c r="H1937" s="34" t="s">
        <v>101</v>
      </c>
      <c r="I1937" s="34" t="s">
        <v>102</v>
      </c>
      <c r="J1937" s="34">
        <v>252</v>
      </c>
      <c r="K1937" s="34">
        <v>360.36</v>
      </c>
    </row>
    <row r="1938" spans="1:11" ht="27.6" x14ac:dyDescent="0.3">
      <c r="A1938" s="33" t="s">
        <v>103</v>
      </c>
      <c r="B1938" s="33">
        <v>2022</v>
      </c>
      <c r="C1938" s="33" t="s">
        <v>31</v>
      </c>
      <c r="D1938" s="33" t="s">
        <v>109</v>
      </c>
      <c r="E1938" s="33" t="s">
        <v>98</v>
      </c>
      <c r="F1938" s="33" t="s">
        <v>99</v>
      </c>
      <c r="G1938" s="33" t="s">
        <v>100</v>
      </c>
      <c r="H1938" s="33" t="s">
        <v>101</v>
      </c>
      <c r="I1938" s="33" t="s">
        <v>102</v>
      </c>
      <c r="J1938" s="33">
        <v>207</v>
      </c>
      <c r="K1938" s="33">
        <v>296.01</v>
      </c>
    </row>
    <row r="1939" spans="1:11" ht="27.6" x14ac:dyDescent="0.3">
      <c r="A1939" s="34" t="s">
        <v>96</v>
      </c>
      <c r="B1939" s="34">
        <v>2022</v>
      </c>
      <c r="C1939" s="34" t="s">
        <v>31</v>
      </c>
      <c r="D1939" s="34" t="s">
        <v>109</v>
      </c>
      <c r="E1939" s="34" t="s">
        <v>98</v>
      </c>
      <c r="F1939" s="34" t="s">
        <v>99</v>
      </c>
      <c r="G1939" s="34" t="s">
        <v>100</v>
      </c>
      <c r="H1939" s="34" t="s">
        <v>101</v>
      </c>
      <c r="I1939" s="34" t="s">
        <v>102</v>
      </c>
      <c r="J1939" s="34">
        <v>255</v>
      </c>
      <c r="K1939" s="34">
        <v>364.65</v>
      </c>
    </row>
    <row r="1940" spans="1:11" ht="27.6" x14ac:dyDescent="0.3">
      <c r="A1940" s="33" t="s">
        <v>96</v>
      </c>
      <c r="B1940" s="33">
        <v>2022</v>
      </c>
      <c r="C1940" s="33" t="s">
        <v>31</v>
      </c>
      <c r="D1940" s="33" t="s">
        <v>109</v>
      </c>
      <c r="E1940" s="33" t="s">
        <v>98</v>
      </c>
      <c r="F1940" s="33" t="s">
        <v>99</v>
      </c>
      <c r="G1940" s="33" t="s">
        <v>100</v>
      </c>
      <c r="H1940" s="33" t="s">
        <v>101</v>
      </c>
      <c r="I1940" s="33" t="s">
        <v>102</v>
      </c>
      <c r="J1940" s="33">
        <v>199</v>
      </c>
      <c r="K1940" s="33">
        <v>284.57</v>
      </c>
    </row>
    <row r="1941" spans="1:11" ht="27.6" x14ac:dyDescent="0.3">
      <c r="A1941" s="34" t="s">
        <v>103</v>
      </c>
      <c r="B1941" s="34">
        <v>2022</v>
      </c>
      <c r="C1941" s="34" t="s">
        <v>31</v>
      </c>
      <c r="D1941" s="34" t="s">
        <v>109</v>
      </c>
      <c r="E1941" s="34" t="s">
        <v>98</v>
      </c>
      <c r="F1941" s="34" t="s">
        <v>99</v>
      </c>
      <c r="G1941" s="34" t="s">
        <v>100</v>
      </c>
      <c r="H1941" s="34" t="s">
        <v>101</v>
      </c>
      <c r="I1941" s="34" t="s">
        <v>102</v>
      </c>
      <c r="J1941" s="34">
        <v>193</v>
      </c>
      <c r="K1941" s="34">
        <v>275.99</v>
      </c>
    </row>
    <row r="1942" spans="1:11" ht="27.6" x14ac:dyDescent="0.3">
      <c r="A1942" s="33" t="s">
        <v>103</v>
      </c>
      <c r="B1942" s="33">
        <v>2022</v>
      </c>
      <c r="C1942" s="33" t="s">
        <v>31</v>
      </c>
      <c r="D1942" s="33" t="s">
        <v>109</v>
      </c>
      <c r="E1942" s="33" t="s">
        <v>98</v>
      </c>
      <c r="F1942" s="33" t="s">
        <v>99</v>
      </c>
      <c r="G1942" s="33" t="s">
        <v>100</v>
      </c>
      <c r="H1942" s="33" t="s">
        <v>101</v>
      </c>
      <c r="I1942" s="33" t="s">
        <v>102</v>
      </c>
      <c r="J1942" s="33">
        <v>187</v>
      </c>
      <c r="K1942" s="33">
        <v>267.41000000000003</v>
      </c>
    </row>
    <row r="1943" spans="1:11" ht="27.6" x14ac:dyDescent="0.3">
      <c r="A1943" s="34" t="s">
        <v>103</v>
      </c>
      <c r="B1943" s="34">
        <v>2022</v>
      </c>
      <c r="C1943" s="34" t="s">
        <v>31</v>
      </c>
      <c r="D1943" s="34" t="s">
        <v>109</v>
      </c>
      <c r="E1943" s="34" t="s">
        <v>98</v>
      </c>
      <c r="F1943" s="34" t="s">
        <v>99</v>
      </c>
      <c r="G1943" s="34" t="s">
        <v>100</v>
      </c>
      <c r="H1943" s="34" t="s">
        <v>101</v>
      </c>
      <c r="I1943" s="34" t="s">
        <v>102</v>
      </c>
      <c r="J1943" s="34">
        <v>791</v>
      </c>
      <c r="K1943" s="34">
        <v>1131.1300000000001</v>
      </c>
    </row>
    <row r="1944" spans="1:11" ht="27.6" x14ac:dyDescent="0.3">
      <c r="A1944" s="33" t="s">
        <v>103</v>
      </c>
      <c r="B1944" s="33">
        <v>2022</v>
      </c>
      <c r="C1944" s="33" t="s">
        <v>31</v>
      </c>
      <c r="D1944" s="33" t="s">
        <v>109</v>
      </c>
      <c r="E1944" s="33" t="s">
        <v>98</v>
      </c>
      <c r="F1944" s="33" t="s">
        <v>99</v>
      </c>
      <c r="G1944" s="33" t="s">
        <v>100</v>
      </c>
      <c r="H1944" s="33" t="s">
        <v>101</v>
      </c>
      <c r="I1944" s="33" t="s">
        <v>102</v>
      </c>
      <c r="J1944" s="33">
        <v>824</v>
      </c>
      <c r="K1944" s="33">
        <v>1178.32</v>
      </c>
    </row>
    <row r="1945" spans="1:11" ht="27.6" x14ac:dyDescent="0.3">
      <c r="A1945" s="34" t="s">
        <v>106</v>
      </c>
      <c r="B1945" s="34">
        <v>2022</v>
      </c>
      <c r="C1945" s="34" t="s">
        <v>31</v>
      </c>
      <c r="D1945" s="34" t="s">
        <v>109</v>
      </c>
      <c r="E1945" s="34" t="s">
        <v>98</v>
      </c>
      <c r="F1945" s="34" t="s">
        <v>99</v>
      </c>
      <c r="G1945" s="34" t="s">
        <v>100</v>
      </c>
      <c r="H1945" s="34" t="s">
        <v>101</v>
      </c>
      <c r="I1945" s="34" t="s">
        <v>104</v>
      </c>
      <c r="J1945" s="34">
        <v>197</v>
      </c>
      <c r="K1945" s="34">
        <v>281.70999999999998</v>
      </c>
    </row>
    <row r="1946" spans="1:11" ht="27.6" x14ac:dyDescent="0.3">
      <c r="A1946" s="33" t="s">
        <v>105</v>
      </c>
      <c r="B1946" s="33">
        <v>2022</v>
      </c>
      <c r="C1946" s="33" t="s">
        <v>31</v>
      </c>
      <c r="D1946" s="33" t="s">
        <v>109</v>
      </c>
      <c r="E1946" s="33" t="s">
        <v>98</v>
      </c>
      <c r="F1946" s="33" t="s">
        <v>99</v>
      </c>
      <c r="G1946" s="33" t="s">
        <v>100</v>
      </c>
      <c r="H1946" s="33" t="s">
        <v>101</v>
      </c>
      <c r="I1946" s="33" t="s">
        <v>104</v>
      </c>
      <c r="J1946" s="33">
        <v>191</v>
      </c>
      <c r="K1946" s="33">
        <v>273.13</v>
      </c>
    </row>
    <row r="1947" spans="1:11" ht="27.6" x14ac:dyDescent="0.3">
      <c r="A1947" s="34" t="s">
        <v>106</v>
      </c>
      <c r="B1947" s="34">
        <v>2022</v>
      </c>
      <c r="C1947" s="34" t="s">
        <v>31</v>
      </c>
      <c r="D1947" s="34" t="s">
        <v>109</v>
      </c>
      <c r="E1947" s="34" t="s">
        <v>98</v>
      </c>
      <c r="F1947" s="34" t="s">
        <v>99</v>
      </c>
      <c r="G1947" s="34" t="s">
        <v>100</v>
      </c>
      <c r="H1947" s="34" t="s">
        <v>101</v>
      </c>
      <c r="I1947" s="34" t="s">
        <v>102</v>
      </c>
      <c r="J1947" s="34">
        <v>209</v>
      </c>
      <c r="K1947" s="34">
        <v>298.87</v>
      </c>
    </row>
    <row r="1948" spans="1:11" ht="27.6" x14ac:dyDescent="0.3">
      <c r="A1948" s="33" t="s">
        <v>106</v>
      </c>
      <c r="B1948" s="33">
        <v>2022</v>
      </c>
      <c r="C1948" s="33" t="s">
        <v>31</v>
      </c>
      <c r="D1948" s="33" t="s">
        <v>109</v>
      </c>
      <c r="E1948" s="33" t="s">
        <v>98</v>
      </c>
      <c r="F1948" s="33" t="s">
        <v>99</v>
      </c>
      <c r="G1948" s="33" t="s">
        <v>100</v>
      </c>
      <c r="H1948" s="33" t="s">
        <v>101</v>
      </c>
      <c r="I1948" s="33" t="s">
        <v>102</v>
      </c>
      <c r="J1948" s="33">
        <v>251</v>
      </c>
      <c r="K1948" s="33">
        <v>358.93</v>
      </c>
    </row>
    <row r="1949" spans="1:11" ht="27.6" x14ac:dyDescent="0.3">
      <c r="A1949" s="34" t="s">
        <v>96</v>
      </c>
      <c r="B1949" s="34">
        <v>2022</v>
      </c>
      <c r="C1949" s="34" t="s">
        <v>34</v>
      </c>
      <c r="D1949" s="34" t="s">
        <v>109</v>
      </c>
      <c r="E1949" s="34" t="s">
        <v>98</v>
      </c>
      <c r="F1949" s="34" t="s">
        <v>99</v>
      </c>
      <c r="G1949" s="34" t="s">
        <v>100</v>
      </c>
      <c r="H1949" s="34" t="s">
        <v>101</v>
      </c>
      <c r="I1949" s="34" t="s">
        <v>104</v>
      </c>
      <c r="J1949" s="34">
        <v>170</v>
      </c>
      <c r="K1949" s="34">
        <v>243.1</v>
      </c>
    </row>
    <row r="1950" spans="1:11" ht="27.6" x14ac:dyDescent="0.3">
      <c r="A1950" s="33" t="s">
        <v>105</v>
      </c>
      <c r="B1950" s="33">
        <v>2022</v>
      </c>
      <c r="C1950" s="33" t="s">
        <v>34</v>
      </c>
      <c r="D1950" s="33" t="s">
        <v>109</v>
      </c>
      <c r="E1950" s="33" t="s">
        <v>98</v>
      </c>
      <c r="F1950" s="33" t="s">
        <v>99</v>
      </c>
      <c r="G1950" s="33" t="s">
        <v>100</v>
      </c>
      <c r="H1950" s="33" t="s">
        <v>101</v>
      </c>
      <c r="I1950" s="33" t="s">
        <v>104</v>
      </c>
      <c r="J1950" s="33">
        <v>164</v>
      </c>
      <c r="K1950" s="33">
        <v>234.52</v>
      </c>
    </row>
    <row r="1951" spans="1:11" ht="27.6" x14ac:dyDescent="0.3">
      <c r="A1951" s="34" t="s">
        <v>105</v>
      </c>
      <c r="B1951" s="34">
        <v>2022</v>
      </c>
      <c r="C1951" s="34" t="s">
        <v>34</v>
      </c>
      <c r="D1951" s="34" t="s">
        <v>109</v>
      </c>
      <c r="E1951" s="34" t="s">
        <v>98</v>
      </c>
      <c r="F1951" s="34" t="s">
        <v>99</v>
      </c>
      <c r="G1951" s="34" t="s">
        <v>100</v>
      </c>
      <c r="H1951" s="34" t="s">
        <v>101</v>
      </c>
      <c r="I1951" s="34" t="s">
        <v>104</v>
      </c>
      <c r="J1951" s="34">
        <v>158</v>
      </c>
      <c r="K1951" s="34">
        <v>225.94</v>
      </c>
    </row>
    <row r="1952" spans="1:11" ht="27.6" x14ac:dyDescent="0.3">
      <c r="A1952" s="33" t="s">
        <v>106</v>
      </c>
      <c r="B1952" s="33">
        <v>2022</v>
      </c>
      <c r="C1952" s="33" t="s">
        <v>34</v>
      </c>
      <c r="D1952" s="33" t="s">
        <v>109</v>
      </c>
      <c r="E1952" s="33" t="s">
        <v>98</v>
      </c>
      <c r="F1952" s="33" t="s">
        <v>99</v>
      </c>
      <c r="G1952" s="33" t="s">
        <v>100</v>
      </c>
      <c r="H1952" s="33" t="s">
        <v>101</v>
      </c>
      <c r="I1952" s="33" t="s">
        <v>102</v>
      </c>
      <c r="J1952" s="33">
        <v>194</v>
      </c>
      <c r="K1952" s="33">
        <v>277.42</v>
      </c>
    </row>
    <row r="1953" spans="1:11" ht="27.6" x14ac:dyDescent="0.3">
      <c r="A1953" s="34" t="s">
        <v>105</v>
      </c>
      <c r="B1953" s="34">
        <v>2022</v>
      </c>
      <c r="C1953" s="34" t="s">
        <v>34</v>
      </c>
      <c r="D1953" s="34" t="s">
        <v>109</v>
      </c>
      <c r="E1953" s="34" t="s">
        <v>98</v>
      </c>
      <c r="F1953" s="34" t="s">
        <v>99</v>
      </c>
      <c r="G1953" s="34" t="s">
        <v>100</v>
      </c>
      <c r="H1953" s="34" t="s">
        <v>101</v>
      </c>
      <c r="I1953" s="34" t="s">
        <v>102</v>
      </c>
      <c r="J1953" s="34">
        <v>242</v>
      </c>
      <c r="K1953" s="34">
        <v>346.06</v>
      </c>
    </row>
    <row r="1954" spans="1:11" ht="27.6" x14ac:dyDescent="0.3">
      <c r="A1954" s="33" t="s">
        <v>105</v>
      </c>
      <c r="B1954" s="33">
        <v>2022</v>
      </c>
      <c r="C1954" s="33" t="s">
        <v>34</v>
      </c>
      <c r="D1954" s="33" t="s">
        <v>109</v>
      </c>
      <c r="E1954" s="33" t="s">
        <v>98</v>
      </c>
      <c r="F1954" s="33" t="s">
        <v>99</v>
      </c>
      <c r="G1954" s="33" t="s">
        <v>100</v>
      </c>
      <c r="H1954" s="33" t="s">
        <v>101</v>
      </c>
      <c r="I1954" s="33" t="s">
        <v>102</v>
      </c>
      <c r="J1954" s="33">
        <v>166</v>
      </c>
      <c r="K1954" s="33">
        <v>237.38</v>
      </c>
    </row>
    <row r="1955" spans="1:11" ht="27.6" x14ac:dyDescent="0.3">
      <c r="A1955" s="34" t="s">
        <v>103</v>
      </c>
      <c r="B1955" s="34">
        <v>2022</v>
      </c>
      <c r="C1955" s="34" t="s">
        <v>34</v>
      </c>
      <c r="D1955" s="34" t="s">
        <v>109</v>
      </c>
      <c r="E1955" s="34" t="s">
        <v>98</v>
      </c>
      <c r="F1955" s="34" t="s">
        <v>99</v>
      </c>
      <c r="G1955" s="34" t="s">
        <v>100</v>
      </c>
      <c r="H1955" s="34" t="s">
        <v>101</v>
      </c>
      <c r="I1955" s="34" t="s">
        <v>102</v>
      </c>
      <c r="J1955" s="34">
        <v>160</v>
      </c>
      <c r="K1955" s="34">
        <v>228.8</v>
      </c>
    </row>
    <row r="1956" spans="1:11" ht="27.6" x14ac:dyDescent="0.3">
      <c r="A1956" s="33" t="s">
        <v>96</v>
      </c>
      <c r="B1956" s="33">
        <v>2022</v>
      </c>
      <c r="C1956" s="33" t="s">
        <v>34</v>
      </c>
      <c r="D1956" s="33" t="s">
        <v>109</v>
      </c>
      <c r="E1956" s="33" t="s">
        <v>98</v>
      </c>
      <c r="F1956" s="33" t="s">
        <v>99</v>
      </c>
      <c r="G1956" s="33" t="s">
        <v>100</v>
      </c>
      <c r="H1956" s="33" t="s">
        <v>101</v>
      </c>
      <c r="I1956" s="33" t="s">
        <v>102</v>
      </c>
      <c r="J1956" s="33">
        <v>196</v>
      </c>
      <c r="K1956" s="33">
        <v>526.24</v>
      </c>
    </row>
    <row r="1957" spans="1:11" ht="27.6" x14ac:dyDescent="0.3">
      <c r="A1957" s="34" t="s">
        <v>105</v>
      </c>
      <c r="B1957" s="34">
        <v>2022</v>
      </c>
      <c r="C1957" s="34" t="s">
        <v>34</v>
      </c>
      <c r="D1957" s="34" t="s">
        <v>109</v>
      </c>
      <c r="E1957" s="34" t="s">
        <v>98</v>
      </c>
      <c r="F1957" s="34" t="s">
        <v>99</v>
      </c>
      <c r="G1957" s="34" t="s">
        <v>100</v>
      </c>
      <c r="H1957" s="34" t="s">
        <v>101</v>
      </c>
      <c r="I1957" s="34" t="s">
        <v>102</v>
      </c>
      <c r="J1957" s="34">
        <v>244</v>
      </c>
      <c r="K1957" s="34">
        <v>526.24</v>
      </c>
    </row>
    <row r="1958" spans="1:11" ht="27.6" x14ac:dyDescent="0.3">
      <c r="A1958" s="33" t="s">
        <v>105</v>
      </c>
      <c r="B1958" s="33">
        <v>2022</v>
      </c>
      <c r="C1958" s="33" t="s">
        <v>34</v>
      </c>
      <c r="D1958" s="33" t="s">
        <v>109</v>
      </c>
      <c r="E1958" s="33" t="s">
        <v>98</v>
      </c>
      <c r="F1958" s="33" t="s">
        <v>99</v>
      </c>
      <c r="G1958" s="33" t="s">
        <v>100</v>
      </c>
      <c r="H1958" s="33" t="s">
        <v>101</v>
      </c>
      <c r="I1958" s="33" t="s">
        <v>102</v>
      </c>
      <c r="J1958" s="33">
        <v>1011</v>
      </c>
      <c r="K1958" s="33">
        <v>1445.73</v>
      </c>
    </row>
    <row r="1959" spans="1:11" ht="27.6" x14ac:dyDescent="0.3">
      <c r="A1959" s="34" t="s">
        <v>105</v>
      </c>
      <c r="B1959" s="34">
        <v>2022</v>
      </c>
      <c r="C1959" s="34" t="s">
        <v>34</v>
      </c>
      <c r="D1959" s="34" t="s">
        <v>109</v>
      </c>
      <c r="E1959" s="34" t="s">
        <v>98</v>
      </c>
      <c r="F1959" s="34" t="s">
        <v>99</v>
      </c>
      <c r="G1959" s="34" t="s">
        <v>100</v>
      </c>
      <c r="H1959" s="34" t="s">
        <v>101</v>
      </c>
      <c r="I1959" s="34" t="s">
        <v>102</v>
      </c>
      <c r="J1959" s="34">
        <v>240</v>
      </c>
      <c r="K1959" s="34">
        <v>343.2</v>
      </c>
    </row>
    <row r="1960" spans="1:11" ht="27.6" x14ac:dyDescent="0.3">
      <c r="A1960" s="33" t="s">
        <v>103</v>
      </c>
      <c r="B1960" s="33">
        <v>2022</v>
      </c>
      <c r="C1960" s="33" t="s">
        <v>34</v>
      </c>
      <c r="D1960" s="33" t="s">
        <v>109</v>
      </c>
      <c r="E1960" s="33" t="s">
        <v>98</v>
      </c>
      <c r="F1960" s="33" t="s">
        <v>99</v>
      </c>
      <c r="G1960" s="33" t="s">
        <v>100</v>
      </c>
      <c r="H1960" s="33" t="s">
        <v>101</v>
      </c>
      <c r="I1960" s="33" t="s">
        <v>102</v>
      </c>
      <c r="J1960" s="33">
        <v>195</v>
      </c>
      <c r="K1960" s="33">
        <v>278.85000000000002</v>
      </c>
    </row>
    <row r="1961" spans="1:11" ht="27.6" x14ac:dyDescent="0.3">
      <c r="A1961" s="34" t="s">
        <v>103</v>
      </c>
      <c r="B1961" s="34">
        <v>2022</v>
      </c>
      <c r="C1961" s="34" t="s">
        <v>34</v>
      </c>
      <c r="D1961" s="34" t="s">
        <v>109</v>
      </c>
      <c r="E1961" s="34" t="s">
        <v>98</v>
      </c>
      <c r="F1961" s="34" t="s">
        <v>99</v>
      </c>
      <c r="G1961" s="34" t="s">
        <v>100</v>
      </c>
      <c r="H1961" s="34" t="s">
        <v>101</v>
      </c>
      <c r="I1961" s="34" t="s">
        <v>102</v>
      </c>
      <c r="J1961" s="34">
        <v>243</v>
      </c>
      <c r="K1961" s="34">
        <v>347.49</v>
      </c>
    </row>
    <row r="1962" spans="1:11" ht="27.6" x14ac:dyDescent="0.3">
      <c r="A1962" s="33" t="s">
        <v>105</v>
      </c>
      <c r="B1962" s="33">
        <v>2022</v>
      </c>
      <c r="C1962" s="33" t="s">
        <v>34</v>
      </c>
      <c r="D1962" s="33" t="s">
        <v>109</v>
      </c>
      <c r="E1962" s="33" t="s">
        <v>98</v>
      </c>
      <c r="F1962" s="33" t="s">
        <v>99</v>
      </c>
      <c r="G1962" s="33" t="s">
        <v>100</v>
      </c>
      <c r="H1962" s="33" t="s">
        <v>101</v>
      </c>
      <c r="I1962" s="33" t="s">
        <v>102</v>
      </c>
      <c r="J1962" s="33">
        <v>169</v>
      </c>
      <c r="K1962" s="33">
        <v>241.67</v>
      </c>
    </row>
    <row r="1963" spans="1:11" ht="27.6" x14ac:dyDescent="0.3">
      <c r="A1963" s="34" t="s">
        <v>96</v>
      </c>
      <c r="B1963" s="34">
        <v>2022</v>
      </c>
      <c r="C1963" s="34" t="s">
        <v>34</v>
      </c>
      <c r="D1963" s="34" t="s">
        <v>109</v>
      </c>
      <c r="E1963" s="34" t="s">
        <v>98</v>
      </c>
      <c r="F1963" s="34" t="s">
        <v>99</v>
      </c>
      <c r="G1963" s="34" t="s">
        <v>100</v>
      </c>
      <c r="H1963" s="34" t="s">
        <v>101</v>
      </c>
      <c r="I1963" s="34" t="s">
        <v>102</v>
      </c>
      <c r="J1963" s="34">
        <v>163</v>
      </c>
      <c r="K1963" s="34">
        <v>233.09</v>
      </c>
    </row>
    <row r="1964" spans="1:11" ht="27.6" x14ac:dyDescent="0.3">
      <c r="A1964" s="33" t="s">
        <v>106</v>
      </c>
      <c r="B1964" s="33">
        <v>2022</v>
      </c>
      <c r="C1964" s="33" t="s">
        <v>34</v>
      </c>
      <c r="D1964" s="33" t="s">
        <v>109</v>
      </c>
      <c r="E1964" s="33" t="s">
        <v>98</v>
      </c>
      <c r="F1964" s="33" t="s">
        <v>99</v>
      </c>
      <c r="G1964" s="33" t="s">
        <v>100</v>
      </c>
      <c r="H1964" s="33" t="s">
        <v>101</v>
      </c>
      <c r="I1964" s="33" t="s">
        <v>102</v>
      </c>
      <c r="J1964" s="33">
        <v>157</v>
      </c>
      <c r="K1964" s="33">
        <v>224.51</v>
      </c>
    </row>
    <row r="1965" spans="1:11" ht="27.6" x14ac:dyDescent="0.3">
      <c r="A1965" s="34" t="s">
        <v>103</v>
      </c>
      <c r="B1965" s="34">
        <v>2022</v>
      </c>
      <c r="C1965" s="34" t="s">
        <v>34</v>
      </c>
      <c r="D1965" s="34" t="s">
        <v>109</v>
      </c>
      <c r="E1965" s="34" t="s">
        <v>98</v>
      </c>
      <c r="F1965" s="34" t="s">
        <v>99</v>
      </c>
      <c r="G1965" s="34" t="s">
        <v>100</v>
      </c>
      <c r="H1965" s="34" t="s">
        <v>101</v>
      </c>
      <c r="I1965" s="34" t="s">
        <v>102</v>
      </c>
      <c r="J1965" s="34">
        <v>826</v>
      </c>
      <c r="K1965" s="34">
        <v>1181.18</v>
      </c>
    </row>
    <row r="1966" spans="1:11" ht="27.6" x14ac:dyDescent="0.3">
      <c r="A1966" s="33" t="s">
        <v>103</v>
      </c>
      <c r="B1966" s="33">
        <v>2022</v>
      </c>
      <c r="C1966" s="33" t="s">
        <v>34</v>
      </c>
      <c r="D1966" s="33" t="s">
        <v>109</v>
      </c>
      <c r="E1966" s="33" t="s">
        <v>98</v>
      </c>
      <c r="F1966" s="33" t="s">
        <v>99</v>
      </c>
      <c r="G1966" s="33" t="s">
        <v>100</v>
      </c>
      <c r="H1966" s="33" t="s">
        <v>101</v>
      </c>
      <c r="I1966" s="33" t="s">
        <v>104</v>
      </c>
      <c r="J1966" s="33">
        <v>167</v>
      </c>
      <c r="K1966" s="33">
        <v>238.81</v>
      </c>
    </row>
    <row r="1967" spans="1:11" ht="27.6" x14ac:dyDescent="0.3">
      <c r="A1967" s="34" t="s">
        <v>103</v>
      </c>
      <c r="B1967" s="34">
        <v>2022</v>
      </c>
      <c r="C1967" s="34" t="s">
        <v>34</v>
      </c>
      <c r="D1967" s="34" t="s">
        <v>109</v>
      </c>
      <c r="E1967" s="34" t="s">
        <v>98</v>
      </c>
      <c r="F1967" s="34" t="s">
        <v>99</v>
      </c>
      <c r="G1967" s="34" t="s">
        <v>100</v>
      </c>
      <c r="H1967" s="34" t="s">
        <v>101</v>
      </c>
      <c r="I1967" s="34" t="s">
        <v>104</v>
      </c>
      <c r="J1967" s="34">
        <v>161</v>
      </c>
      <c r="K1967" s="34">
        <v>230.23</v>
      </c>
    </row>
    <row r="1968" spans="1:11" ht="27.6" x14ac:dyDescent="0.3">
      <c r="A1968" s="33" t="s">
        <v>103</v>
      </c>
      <c r="B1968" s="33">
        <v>2022</v>
      </c>
      <c r="C1968" s="33" t="s">
        <v>34</v>
      </c>
      <c r="D1968" s="33" t="s">
        <v>109</v>
      </c>
      <c r="E1968" s="33" t="s">
        <v>98</v>
      </c>
      <c r="F1968" s="33" t="s">
        <v>99</v>
      </c>
      <c r="G1968" s="33" t="s">
        <v>100</v>
      </c>
      <c r="H1968" s="33" t="s">
        <v>101</v>
      </c>
      <c r="I1968" s="33" t="s">
        <v>104</v>
      </c>
      <c r="J1968" s="33">
        <v>155</v>
      </c>
      <c r="K1968" s="33">
        <v>221.65</v>
      </c>
    </row>
    <row r="1969" spans="1:11" ht="27.6" x14ac:dyDescent="0.3">
      <c r="A1969" s="34" t="s">
        <v>105</v>
      </c>
      <c r="B1969" s="34">
        <v>2022</v>
      </c>
      <c r="C1969" s="34" t="s">
        <v>34</v>
      </c>
      <c r="D1969" s="34" t="s">
        <v>109</v>
      </c>
      <c r="E1969" s="34" t="s">
        <v>98</v>
      </c>
      <c r="F1969" s="34" t="s">
        <v>99</v>
      </c>
      <c r="G1969" s="34" t="s">
        <v>100</v>
      </c>
      <c r="H1969" s="34" t="s">
        <v>101</v>
      </c>
      <c r="I1969" s="34" t="s">
        <v>102</v>
      </c>
      <c r="J1969" s="34">
        <v>197</v>
      </c>
      <c r="K1969" s="34">
        <v>281.70999999999998</v>
      </c>
    </row>
    <row r="1970" spans="1:11" ht="27.6" x14ac:dyDescent="0.3">
      <c r="A1970" s="33" t="s">
        <v>96</v>
      </c>
      <c r="B1970" s="33">
        <v>2022</v>
      </c>
      <c r="C1970" s="33" t="s">
        <v>34</v>
      </c>
      <c r="D1970" s="33" t="s">
        <v>109</v>
      </c>
      <c r="E1970" s="33" t="s">
        <v>98</v>
      </c>
      <c r="F1970" s="33" t="s">
        <v>99</v>
      </c>
      <c r="G1970" s="33" t="s">
        <v>100</v>
      </c>
      <c r="H1970" s="33" t="s">
        <v>101</v>
      </c>
      <c r="I1970" s="33" t="s">
        <v>102</v>
      </c>
      <c r="J1970" s="33">
        <v>245</v>
      </c>
      <c r="K1970" s="33">
        <v>350.35</v>
      </c>
    </row>
    <row r="1971" spans="1:11" ht="27.6" x14ac:dyDescent="0.3">
      <c r="A1971" s="34" t="s">
        <v>103</v>
      </c>
      <c r="B1971" s="34">
        <v>2022</v>
      </c>
      <c r="C1971" s="34" t="s">
        <v>40</v>
      </c>
      <c r="D1971" s="34" t="s">
        <v>109</v>
      </c>
      <c r="E1971" s="34" t="s">
        <v>98</v>
      </c>
      <c r="F1971" s="34" t="s">
        <v>99</v>
      </c>
      <c r="G1971" s="34" t="s">
        <v>100</v>
      </c>
      <c r="H1971" s="34" t="s">
        <v>101</v>
      </c>
      <c r="I1971" s="34" t="s">
        <v>104</v>
      </c>
      <c r="J1971" s="34">
        <v>320</v>
      </c>
      <c r="K1971" s="34">
        <v>457.6</v>
      </c>
    </row>
    <row r="1972" spans="1:11" ht="27.6" x14ac:dyDescent="0.3">
      <c r="A1972" s="33" t="s">
        <v>96</v>
      </c>
      <c r="B1972" s="33">
        <v>2022</v>
      </c>
      <c r="C1972" s="33" t="s">
        <v>40</v>
      </c>
      <c r="D1972" s="33" t="s">
        <v>109</v>
      </c>
      <c r="E1972" s="33" t="s">
        <v>98</v>
      </c>
      <c r="F1972" s="33" t="s">
        <v>99</v>
      </c>
      <c r="G1972" s="33" t="s">
        <v>100</v>
      </c>
      <c r="H1972" s="33" t="s">
        <v>101</v>
      </c>
      <c r="I1972" s="33" t="s">
        <v>104</v>
      </c>
      <c r="J1972" s="33">
        <v>314</v>
      </c>
      <c r="K1972" s="33">
        <v>449.02</v>
      </c>
    </row>
    <row r="1973" spans="1:11" ht="27.6" x14ac:dyDescent="0.3">
      <c r="A1973" s="34" t="s">
        <v>105</v>
      </c>
      <c r="B1973" s="34">
        <v>2022</v>
      </c>
      <c r="C1973" s="34" t="s">
        <v>40</v>
      </c>
      <c r="D1973" s="34" t="s">
        <v>109</v>
      </c>
      <c r="E1973" s="34" t="s">
        <v>98</v>
      </c>
      <c r="F1973" s="34" t="s">
        <v>99</v>
      </c>
      <c r="G1973" s="34" t="s">
        <v>100</v>
      </c>
      <c r="H1973" s="34" t="s">
        <v>101</v>
      </c>
      <c r="I1973" s="34" t="s">
        <v>104</v>
      </c>
      <c r="J1973" s="34">
        <v>308</v>
      </c>
      <c r="K1973" s="34">
        <v>440.44</v>
      </c>
    </row>
    <row r="1974" spans="1:11" ht="27.6" x14ac:dyDescent="0.3">
      <c r="A1974" s="33" t="s">
        <v>96</v>
      </c>
      <c r="B1974" s="33">
        <v>2022</v>
      </c>
      <c r="C1974" s="33" t="s">
        <v>40</v>
      </c>
      <c r="D1974" s="33" t="s">
        <v>109</v>
      </c>
      <c r="E1974" s="33" t="s">
        <v>98</v>
      </c>
      <c r="F1974" s="33" t="s">
        <v>99</v>
      </c>
      <c r="G1974" s="33" t="s">
        <v>100</v>
      </c>
      <c r="H1974" s="33" t="s">
        <v>101</v>
      </c>
      <c r="I1974" s="33" t="s">
        <v>102</v>
      </c>
      <c r="J1974" s="33">
        <v>236</v>
      </c>
      <c r="K1974" s="33">
        <v>337.48</v>
      </c>
    </row>
    <row r="1975" spans="1:11" ht="27.6" x14ac:dyDescent="0.3">
      <c r="A1975" s="34" t="s">
        <v>103</v>
      </c>
      <c r="B1975" s="34">
        <v>2022</v>
      </c>
      <c r="C1975" s="34" t="s">
        <v>40</v>
      </c>
      <c r="D1975" s="34" t="s">
        <v>109</v>
      </c>
      <c r="E1975" s="34" t="s">
        <v>98</v>
      </c>
      <c r="F1975" s="34" t="s">
        <v>99</v>
      </c>
      <c r="G1975" s="34" t="s">
        <v>100</v>
      </c>
      <c r="H1975" s="34" t="s">
        <v>101</v>
      </c>
      <c r="I1975" s="34" t="s">
        <v>102</v>
      </c>
      <c r="J1975" s="34">
        <v>164</v>
      </c>
      <c r="K1975" s="34">
        <v>234.52</v>
      </c>
    </row>
    <row r="1976" spans="1:11" ht="27.6" x14ac:dyDescent="0.3">
      <c r="A1976" s="33" t="s">
        <v>96</v>
      </c>
      <c r="B1976" s="33">
        <v>2022</v>
      </c>
      <c r="C1976" s="33" t="s">
        <v>40</v>
      </c>
      <c r="D1976" s="33" t="s">
        <v>109</v>
      </c>
      <c r="E1976" s="33" t="s">
        <v>98</v>
      </c>
      <c r="F1976" s="33" t="s">
        <v>99</v>
      </c>
      <c r="G1976" s="33" t="s">
        <v>100</v>
      </c>
      <c r="H1976" s="33" t="s">
        <v>101</v>
      </c>
      <c r="I1976" s="33" t="s">
        <v>102</v>
      </c>
      <c r="J1976" s="33">
        <v>212</v>
      </c>
      <c r="K1976" s="33">
        <v>303.16000000000003</v>
      </c>
    </row>
    <row r="1977" spans="1:11" ht="27.6" x14ac:dyDescent="0.3">
      <c r="A1977" s="34" t="s">
        <v>103</v>
      </c>
      <c r="B1977" s="34">
        <v>2022</v>
      </c>
      <c r="C1977" s="34" t="s">
        <v>40</v>
      </c>
      <c r="D1977" s="34" t="s">
        <v>109</v>
      </c>
      <c r="E1977" s="34" t="s">
        <v>98</v>
      </c>
      <c r="F1977" s="34" t="s">
        <v>99</v>
      </c>
      <c r="G1977" s="34" t="s">
        <v>100</v>
      </c>
      <c r="H1977" s="34" t="s">
        <v>101</v>
      </c>
      <c r="I1977" s="34" t="s">
        <v>102</v>
      </c>
      <c r="J1977" s="34">
        <v>316</v>
      </c>
      <c r="K1977" s="34">
        <v>451.88</v>
      </c>
    </row>
    <row r="1978" spans="1:11" ht="27.6" x14ac:dyDescent="0.3">
      <c r="A1978" s="33" t="s">
        <v>96</v>
      </c>
      <c r="B1978" s="33">
        <v>2022</v>
      </c>
      <c r="C1978" s="33" t="s">
        <v>40</v>
      </c>
      <c r="D1978" s="33" t="s">
        <v>109</v>
      </c>
      <c r="E1978" s="33" t="s">
        <v>98</v>
      </c>
      <c r="F1978" s="33" t="s">
        <v>99</v>
      </c>
      <c r="G1978" s="33" t="s">
        <v>100</v>
      </c>
      <c r="H1978" s="33" t="s">
        <v>101</v>
      </c>
      <c r="I1978" s="33" t="s">
        <v>102</v>
      </c>
      <c r="J1978" s="33">
        <v>310</v>
      </c>
      <c r="K1978" s="33">
        <v>443.3</v>
      </c>
    </row>
    <row r="1979" spans="1:11" ht="27.6" x14ac:dyDescent="0.3">
      <c r="A1979" s="34" t="s">
        <v>103</v>
      </c>
      <c r="B1979" s="34">
        <v>2022</v>
      </c>
      <c r="C1979" s="34" t="s">
        <v>40</v>
      </c>
      <c r="D1979" s="34" t="s">
        <v>109</v>
      </c>
      <c r="E1979" s="34" t="s">
        <v>98</v>
      </c>
      <c r="F1979" s="34" t="s">
        <v>99</v>
      </c>
      <c r="G1979" s="34" t="s">
        <v>100</v>
      </c>
      <c r="H1979" s="34" t="s">
        <v>101</v>
      </c>
      <c r="I1979" s="34" t="s">
        <v>102</v>
      </c>
      <c r="J1979" s="34">
        <v>238</v>
      </c>
      <c r="K1979" s="34">
        <v>526.24</v>
      </c>
    </row>
    <row r="1980" spans="1:11" ht="27.6" x14ac:dyDescent="0.3">
      <c r="A1980" s="33" t="s">
        <v>103</v>
      </c>
      <c r="B1980" s="33">
        <v>2022</v>
      </c>
      <c r="C1980" s="33" t="s">
        <v>40</v>
      </c>
      <c r="D1980" s="33" t="s">
        <v>109</v>
      </c>
      <c r="E1980" s="33" t="s">
        <v>98</v>
      </c>
      <c r="F1980" s="33" t="s">
        <v>99</v>
      </c>
      <c r="G1980" s="33" t="s">
        <v>100</v>
      </c>
      <c r="H1980" s="33" t="s">
        <v>101</v>
      </c>
      <c r="I1980" s="33" t="s">
        <v>102</v>
      </c>
      <c r="J1980" s="33">
        <v>166</v>
      </c>
      <c r="K1980" s="33">
        <v>526.24</v>
      </c>
    </row>
    <row r="1981" spans="1:11" ht="27.6" x14ac:dyDescent="0.3">
      <c r="A1981" s="34" t="s">
        <v>96</v>
      </c>
      <c r="B1981" s="34">
        <v>2022</v>
      </c>
      <c r="C1981" s="34" t="s">
        <v>40</v>
      </c>
      <c r="D1981" s="34" t="s">
        <v>109</v>
      </c>
      <c r="E1981" s="34" t="s">
        <v>98</v>
      </c>
      <c r="F1981" s="34" t="s">
        <v>99</v>
      </c>
      <c r="G1981" s="34" t="s">
        <v>100</v>
      </c>
      <c r="H1981" s="34" t="s">
        <v>101</v>
      </c>
      <c r="I1981" s="34" t="s">
        <v>102</v>
      </c>
      <c r="J1981" s="34">
        <v>208</v>
      </c>
      <c r="K1981" s="34">
        <v>526.24</v>
      </c>
    </row>
    <row r="1982" spans="1:11" ht="27.6" x14ac:dyDescent="0.3">
      <c r="A1982" s="33" t="s">
        <v>105</v>
      </c>
      <c r="B1982" s="33">
        <v>2022</v>
      </c>
      <c r="C1982" s="33" t="s">
        <v>40</v>
      </c>
      <c r="D1982" s="33" t="s">
        <v>109</v>
      </c>
      <c r="E1982" s="33" t="s">
        <v>98</v>
      </c>
      <c r="F1982" s="33" t="s">
        <v>99</v>
      </c>
      <c r="G1982" s="33" t="s">
        <v>100</v>
      </c>
      <c r="H1982" s="33" t="s">
        <v>101</v>
      </c>
      <c r="I1982" s="33" t="s">
        <v>102</v>
      </c>
      <c r="J1982" s="33">
        <v>963</v>
      </c>
      <c r="K1982" s="33">
        <v>1377.09</v>
      </c>
    </row>
    <row r="1983" spans="1:11" ht="27.6" x14ac:dyDescent="0.3">
      <c r="A1983" s="34" t="s">
        <v>96</v>
      </c>
      <c r="B1983" s="34">
        <v>2022</v>
      </c>
      <c r="C1983" s="34" t="s">
        <v>40</v>
      </c>
      <c r="D1983" s="34" t="s">
        <v>109</v>
      </c>
      <c r="E1983" s="34" t="s">
        <v>98</v>
      </c>
      <c r="F1983" s="34" t="s">
        <v>99</v>
      </c>
      <c r="G1983" s="34" t="s">
        <v>100</v>
      </c>
      <c r="H1983" s="34" t="s">
        <v>101</v>
      </c>
      <c r="I1983" s="34" t="s">
        <v>102</v>
      </c>
      <c r="J1983" s="34">
        <v>1017</v>
      </c>
      <c r="K1983" s="34">
        <v>1454.31</v>
      </c>
    </row>
    <row r="1984" spans="1:11" ht="27.6" x14ac:dyDescent="0.3">
      <c r="A1984" s="33" t="s">
        <v>96</v>
      </c>
      <c r="B1984" s="33">
        <v>2022</v>
      </c>
      <c r="C1984" s="33" t="s">
        <v>40</v>
      </c>
      <c r="D1984" s="33" t="s">
        <v>109</v>
      </c>
      <c r="E1984" s="33" t="s">
        <v>98</v>
      </c>
      <c r="F1984" s="33" t="s">
        <v>99</v>
      </c>
      <c r="G1984" s="33" t="s">
        <v>100</v>
      </c>
      <c r="H1984" s="33" t="s">
        <v>101</v>
      </c>
      <c r="I1984" s="33" t="s">
        <v>102</v>
      </c>
      <c r="J1984" s="33">
        <v>210</v>
      </c>
      <c r="K1984" s="33">
        <v>300.3</v>
      </c>
    </row>
    <row r="1985" spans="1:11" ht="27.6" x14ac:dyDescent="0.3">
      <c r="A1985" s="34" t="s">
        <v>96</v>
      </c>
      <c r="B1985" s="34">
        <v>2022</v>
      </c>
      <c r="C1985" s="34" t="s">
        <v>40</v>
      </c>
      <c r="D1985" s="34" t="s">
        <v>109</v>
      </c>
      <c r="E1985" s="34" t="s">
        <v>98</v>
      </c>
      <c r="F1985" s="34" t="s">
        <v>99</v>
      </c>
      <c r="G1985" s="34" t="s">
        <v>100</v>
      </c>
      <c r="H1985" s="34" t="s">
        <v>101</v>
      </c>
      <c r="I1985" s="34" t="s">
        <v>102</v>
      </c>
      <c r="J1985" s="34">
        <v>237</v>
      </c>
      <c r="K1985" s="34">
        <v>338.91</v>
      </c>
    </row>
    <row r="1986" spans="1:11" ht="27.6" x14ac:dyDescent="0.3">
      <c r="A1986" s="33" t="s">
        <v>103</v>
      </c>
      <c r="B1986" s="33">
        <v>2022</v>
      </c>
      <c r="C1986" s="33" t="s">
        <v>40</v>
      </c>
      <c r="D1986" s="33" t="s">
        <v>109</v>
      </c>
      <c r="E1986" s="33" t="s">
        <v>98</v>
      </c>
      <c r="F1986" s="33" t="s">
        <v>99</v>
      </c>
      <c r="G1986" s="33" t="s">
        <v>100</v>
      </c>
      <c r="H1986" s="33" t="s">
        <v>101</v>
      </c>
      <c r="I1986" s="33" t="s">
        <v>102</v>
      </c>
      <c r="J1986" s="33">
        <v>165</v>
      </c>
      <c r="K1986" s="33">
        <v>235.95</v>
      </c>
    </row>
    <row r="1987" spans="1:11" ht="27.6" x14ac:dyDescent="0.3">
      <c r="A1987" s="34" t="s">
        <v>105</v>
      </c>
      <c r="B1987" s="34">
        <v>2022</v>
      </c>
      <c r="C1987" s="34" t="s">
        <v>40</v>
      </c>
      <c r="D1987" s="34" t="s">
        <v>109</v>
      </c>
      <c r="E1987" s="34" t="s">
        <v>98</v>
      </c>
      <c r="F1987" s="34" t="s">
        <v>99</v>
      </c>
      <c r="G1987" s="34" t="s">
        <v>100</v>
      </c>
      <c r="H1987" s="34" t="s">
        <v>101</v>
      </c>
      <c r="I1987" s="34" t="s">
        <v>102</v>
      </c>
      <c r="J1987" s="34">
        <v>213</v>
      </c>
      <c r="K1987" s="34">
        <v>304.58999999999997</v>
      </c>
    </row>
    <row r="1988" spans="1:11" ht="27.6" x14ac:dyDescent="0.3">
      <c r="A1988" s="33" t="s">
        <v>103</v>
      </c>
      <c r="B1988" s="33">
        <v>2022</v>
      </c>
      <c r="C1988" s="33" t="s">
        <v>40</v>
      </c>
      <c r="D1988" s="33" t="s">
        <v>109</v>
      </c>
      <c r="E1988" s="33" t="s">
        <v>98</v>
      </c>
      <c r="F1988" s="33" t="s">
        <v>99</v>
      </c>
      <c r="G1988" s="33" t="s">
        <v>100</v>
      </c>
      <c r="H1988" s="33" t="s">
        <v>101</v>
      </c>
      <c r="I1988" s="33" t="s">
        <v>102</v>
      </c>
      <c r="J1988" s="33">
        <v>319</v>
      </c>
      <c r="K1988" s="33">
        <v>456.17</v>
      </c>
    </row>
    <row r="1989" spans="1:11" ht="27.6" x14ac:dyDescent="0.3">
      <c r="A1989" s="34" t="s">
        <v>103</v>
      </c>
      <c r="B1989" s="34">
        <v>2022</v>
      </c>
      <c r="C1989" s="34" t="s">
        <v>40</v>
      </c>
      <c r="D1989" s="34" t="s">
        <v>109</v>
      </c>
      <c r="E1989" s="34" t="s">
        <v>98</v>
      </c>
      <c r="F1989" s="34" t="s">
        <v>99</v>
      </c>
      <c r="G1989" s="34" t="s">
        <v>100</v>
      </c>
      <c r="H1989" s="34" t="s">
        <v>101</v>
      </c>
      <c r="I1989" s="34" t="s">
        <v>102</v>
      </c>
      <c r="J1989" s="34">
        <v>313</v>
      </c>
      <c r="K1989" s="34">
        <v>447.59</v>
      </c>
    </row>
    <row r="1990" spans="1:11" ht="27.6" x14ac:dyDescent="0.3">
      <c r="A1990" s="33" t="s">
        <v>96</v>
      </c>
      <c r="B1990" s="33">
        <v>2022</v>
      </c>
      <c r="C1990" s="33" t="s">
        <v>40</v>
      </c>
      <c r="D1990" s="33" t="s">
        <v>109</v>
      </c>
      <c r="E1990" s="33" t="s">
        <v>98</v>
      </c>
      <c r="F1990" s="33" t="s">
        <v>99</v>
      </c>
      <c r="G1990" s="33" t="s">
        <v>100</v>
      </c>
      <c r="H1990" s="33" t="s">
        <v>101</v>
      </c>
      <c r="I1990" s="33" t="s">
        <v>102</v>
      </c>
      <c r="J1990" s="33">
        <v>307</v>
      </c>
      <c r="K1990" s="33">
        <v>439.01</v>
      </c>
    </row>
    <row r="1991" spans="1:11" ht="27.6" x14ac:dyDescent="0.3">
      <c r="A1991" s="34" t="s">
        <v>96</v>
      </c>
      <c r="B1991" s="34">
        <v>2022</v>
      </c>
      <c r="C1991" s="34" t="s">
        <v>40</v>
      </c>
      <c r="D1991" s="34" t="s">
        <v>109</v>
      </c>
      <c r="E1991" s="34" t="s">
        <v>98</v>
      </c>
      <c r="F1991" s="34" t="s">
        <v>99</v>
      </c>
      <c r="G1991" s="34" t="s">
        <v>100</v>
      </c>
      <c r="H1991" s="34" t="s">
        <v>101</v>
      </c>
      <c r="I1991" s="34" t="s">
        <v>102</v>
      </c>
      <c r="J1991" s="34">
        <v>235</v>
      </c>
      <c r="K1991" s="34">
        <v>336.05</v>
      </c>
    </row>
    <row r="1992" spans="1:11" ht="27.6" x14ac:dyDescent="0.3">
      <c r="A1992" s="33" t="s">
        <v>96</v>
      </c>
      <c r="B1992" s="33">
        <v>2022</v>
      </c>
      <c r="C1992" s="33" t="s">
        <v>40</v>
      </c>
      <c r="D1992" s="33" t="s">
        <v>109</v>
      </c>
      <c r="E1992" s="33" t="s">
        <v>98</v>
      </c>
      <c r="F1992" s="33" t="s">
        <v>99</v>
      </c>
      <c r="G1992" s="33" t="s">
        <v>100</v>
      </c>
      <c r="H1992" s="33" t="s">
        <v>101</v>
      </c>
      <c r="I1992" s="33" t="s">
        <v>102</v>
      </c>
      <c r="J1992" s="33">
        <v>798</v>
      </c>
      <c r="K1992" s="33">
        <v>1141.1400000000001</v>
      </c>
    </row>
    <row r="1993" spans="1:11" ht="27.6" x14ac:dyDescent="0.3">
      <c r="A1993" s="34" t="s">
        <v>103</v>
      </c>
      <c r="B1993" s="34">
        <v>2022</v>
      </c>
      <c r="C1993" s="34" t="s">
        <v>40</v>
      </c>
      <c r="D1993" s="34" t="s">
        <v>109</v>
      </c>
      <c r="E1993" s="34" t="s">
        <v>98</v>
      </c>
      <c r="F1993" s="34" t="s">
        <v>99</v>
      </c>
      <c r="G1993" s="34" t="s">
        <v>100</v>
      </c>
      <c r="H1993" s="34" t="s">
        <v>101</v>
      </c>
      <c r="I1993" s="34" t="s">
        <v>102</v>
      </c>
      <c r="J1993" s="34">
        <v>831</v>
      </c>
      <c r="K1993" s="34">
        <v>1188.33</v>
      </c>
    </row>
    <row r="1994" spans="1:11" ht="27.6" x14ac:dyDescent="0.3">
      <c r="A1994" s="33" t="s">
        <v>105</v>
      </c>
      <c r="B1994" s="33">
        <v>2022</v>
      </c>
      <c r="C1994" s="33" t="s">
        <v>40</v>
      </c>
      <c r="D1994" s="33" t="s">
        <v>109</v>
      </c>
      <c r="E1994" s="33" t="s">
        <v>98</v>
      </c>
      <c r="F1994" s="33" t="s">
        <v>99</v>
      </c>
      <c r="G1994" s="33" t="s">
        <v>100</v>
      </c>
      <c r="H1994" s="33" t="s">
        <v>101</v>
      </c>
      <c r="I1994" s="33" t="s">
        <v>104</v>
      </c>
      <c r="J1994" s="33">
        <v>317</v>
      </c>
      <c r="K1994" s="33">
        <v>453.31</v>
      </c>
    </row>
    <row r="1995" spans="1:11" ht="27.6" x14ac:dyDescent="0.3">
      <c r="A1995" s="34" t="s">
        <v>96</v>
      </c>
      <c r="B1995" s="34">
        <v>2022</v>
      </c>
      <c r="C1995" s="34" t="s">
        <v>40</v>
      </c>
      <c r="D1995" s="34" t="s">
        <v>109</v>
      </c>
      <c r="E1995" s="34" t="s">
        <v>98</v>
      </c>
      <c r="F1995" s="34" t="s">
        <v>99</v>
      </c>
      <c r="G1995" s="34" t="s">
        <v>100</v>
      </c>
      <c r="H1995" s="34" t="s">
        <v>101</v>
      </c>
      <c r="I1995" s="34" t="s">
        <v>104</v>
      </c>
      <c r="J1995" s="34">
        <v>311</v>
      </c>
      <c r="K1995" s="34">
        <v>444.73</v>
      </c>
    </row>
    <row r="1996" spans="1:11" ht="27.6" x14ac:dyDescent="0.3">
      <c r="A1996" s="33" t="s">
        <v>107</v>
      </c>
      <c r="B1996" s="33">
        <v>2022</v>
      </c>
      <c r="C1996" s="33" t="s">
        <v>40</v>
      </c>
      <c r="D1996" s="33" t="s">
        <v>109</v>
      </c>
      <c r="E1996" s="33" t="s">
        <v>98</v>
      </c>
      <c r="F1996" s="33" t="s">
        <v>99</v>
      </c>
      <c r="G1996" s="33" t="s">
        <v>100</v>
      </c>
      <c r="H1996" s="33" t="s">
        <v>101</v>
      </c>
      <c r="I1996" s="33" t="s">
        <v>104</v>
      </c>
      <c r="J1996" s="33">
        <v>305</v>
      </c>
      <c r="K1996" s="33">
        <v>436.15</v>
      </c>
    </row>
    <row r="1997" spans="1:11" ht="27.6" x14ac:dyDescent="0.3">
      <c r="A1997" s="34" t="s">
        <v>96</v>
      </c>
      <c r="B1997" s="34">
        <v>2022</v>
      </c>
      <c r="C1997" s="34" t="s">
        <v>40</v>
      </c>
      <c r="D1997" s="34" t="s">
        <v>109</v>
      </c>
      <c r="E1997" s="34" t="s">
        <v>98</v>
      </c>
      <c r="F1997" s="34" t="s">
        <v>99</v>
      </c>
      <c r="G1997" s="34" t="s">
        <v>100</v>
      </c>
      <c r="H1997" s="34" t="s">
        <v>101</v>
      </c>
      <c r="I1997" s="34" t="s">
        <v>102</v>
      </c>
      <c r="J1997" s="34">
        <v>239</v>
      </c>
      <c r="K1997" s="34">
        <v>341.77</v>
      </c>
    </row>
    <row r="1998" spans="1:11" ht="27.6" x14ac:dyDescent="0.3">
      <c r="A1998" s="33" t="s">
        <v>96</v>
      </c>
      <c r="B1998" s="33">
        <v>2022</v>
      </c>
      <c r="C1998" s="33" t="s">
        <v>40</v>
      </c>
      <c r="D1998" s="33" t="s">
        <v>109</v>
      </c>
      <c r="E1998" s="33" t="s">
        <v>98</v>
      </c>
      <c r="F1998" s="33" t="s">
        <v>99</v>
      </c>
      <c r="G1998" s="33" t="s">
        <v>100</v>
      </c>
      <c r="H1998" s="33" t="s">
        <v>101</v>
      </c>
      <c r="I1998" s="33" t="s">
        <v>102</v>
      </c>
      <c r="J1998" s="33">
        <v>209</v>
      </c>
      <c r="K1998" s="33">
        <v>298.87</v>
      </c>
    </row>
    <row r="1999" spans="1:11" ht="27.6" x14ac:dyDescent="0.3">
      <c r="A1999" s="34" t="s">
        <v>105</v>
      </c>
      <c r="B1999" s="34">
        <v>2022</v>
      </c>
      <c r="C1999" s="34" t="s">
        <v>39</v>
      </c>
      <c r="D1999" s="34" t="s">
        <v>109</v>
      </c>
      <c r="E1999" s="34" t="s">
        <v>98</v>
      </c>
      <c r="F1999" s="34" t="s">
        <v>99</v>
      </c>
      <c r="G1999" s="34" t="s">
        <v>100</v>
      </c>
      <c r="H1999" s="34" t="s">
        <v>101</v>
      </c>
      <c r="I1999" s="34" t="s">
        <v>104</v>
      </c>
      <c r="J1999" s="34">
        <v>332</v>
      </c>
      <c r="K1999" s="34">
        <v>474.76</v>
      </c>
    </row>
    <row r="2000" spans="1:11" ht="27.6" x14ac:dyDescent="0.3">
      <c r="A2000" s="33" t="s">
        <v>103</v>
      </c>
      <c r="B2000" s="33">
        <v>2022</v>
      </c>
      <c r="C2000" s="33" t="s">
        <v>39</v>
      </c>
      <c r="D2000" s="33" t="s">
        <v>109</v>
      </c>
      <c r="E2000" s="33" t="s">
        <v>98</v>
      </c>
      <c r="F2000" s="33" t="s">
        <v>99</v>
      </c>
      <c r="G2000" s="33" t="s">
        <v>100</v>
      </c>
      <c r="H2000" s="33" t="s">
        <v>101</v>
      </c>
      <c r="I2000" s="33" t="s">
        <v>104</v>
      </c>
      <c r="J2000" s="33">
        <v>326</v>
      </c>
      <c r="K2000" s="33">
        <v>466.18</v>
      </c>
    </row>
    <row r="2001" spans="1:11" ht="27.6" x14ac:dyDescent="0.3">
      <c r="A2001" s="34" t="s">
        <v>96</v>
      </c>
      <c r="B2001" s="34">
        <v>2022</v>
      </c>
      <c r="C2001" s="34" t="s">
        <v>39</v>
      </c>
      <c r="D2001" s="34" t="s">
        <v>109</v>
      </c>
      <c r="E2001" s="34" t="s">
        <v>98</v>
      </c>
      <c r="F2001" s="34" t="s">
        <v>99</v>
      </c>
      <c r="G2001" s="34" t="s">
        <v>100</v>
      </c>
      <c r="H2001" s="34" t="s">
        <v>101</v>
      </c>
      <c r="I2001" s="34" t="s">
        <v>102</v>
      </c>
      <c r="J2001" s="34">
        <v>242</v>
      </c>
      <c r="K2001" s="34">
        <v>346.06</v>
      </c>
    </row>
    <row r="2002" spans="1:11" ht="27.6" x14ac:dyDescent="0.3">
      <c r="A2002" s="33" t="s">
        <v>96</v>
      </c>
      <c r="B2002" s="33">
        <v>2022</v>
      </c>
      <c r="C2002" s="33" t="s">
        <v>39</v>
      </c>
      <c r="D2002" s="33" t="s">
        <v>109</v>
      </c>
      <c r="E2002" s="33" t="s">
        <v>98</v>
      </c>
      <c r="F2002" s="33" t="s">
        <v>99</v>
      </c>
      <c r="G2002" s="33" t="s">
        <v>100</v>
      </c>
      <c r="H2002" s="33" t="s">
        <v>101</v>
      </c>
      <c r="I2002" s="33" t="s">
        <v>102</v>
      </c>
      <c r="J2002" s="33">
        <v>170</v>
      </c>
      <c r="K2002" s="33">
        <v>243.1</v>
      </c>
    </row>
    <row r="2003" spans="1:11" ht="27.6" x14ac:dyDescent="0.3">
      <c r="A2003" s="34" t="s">
        <v>96</v>
      </c>
      <c r="B2003" s="34">
        <v>2022</v>
      </c>
      <c r="C2003" s="34" t="s">
        <v>39</v>
      </c>
      <c r="D2003" s="34" t="s">
        <v>109</v>
      </c>
      <c r="E2003" s="34" t="s">
        <v>98</v>
      </c>
      <c r="F2003" s="34" t="s">
        <v>99</v>
      </c>
      <c r="G2003" s="34" t="s">
        <v>100</v>
      </c>
      <c r="H2003" s="34" t="s">
        <v>101</v>
      </c>
      <c r="I2003" s="34" t="s">
        <v>102</v>
      </c>
      <c r="J2003" s="34">
        <v>218</v>
      </c>
      <c r="K2003" s="34">
        <v>311.74</v>
      </c>
    </row>
    <row r="2004" spans="1:11" ht="27.6" x14ac:dyDescent="0.3">
      <c r="A2004" s="33" t="s">
        <v>96</v>
      </c>
      <c r="B2004" s="33">
        <v>2022</v>
      </c>
      <c r="C2004" s="33" t="s">
        <v>39</v>
      </c>
      <c r="D2004" s="33" t="s">
        <v>109</v>
      </c>
      <c r="E2004" s="33" t="s">
        <v>98</v>
      </c>
      <c r="F2004" s="33" t="s">
        <v>99</v>
      </c>
      <c r="G2004" s="33" t="s">
        <v>100</v>
      </c>
      <c r="H2004" s="33" t="s">
        <v>101</v>
      </c>
      <c r="I2004" s="33" t="s">
        <v>102</v>
      </c>
      <c r="J2004" s="33">
        <v>334</v>
      </c>
      <c r="K2004" s="33">
        <v>477.62</v>
      </c>
    </row>
    <row r="2005" spans="1:11" ht="27.6" x14ac:dyDescent="0.3">
      <c r="A2005" s="34" t="s">
        <v>106</v>
      </c>
      <c r="B2005" s="34">
        <v>2022</v>
      </c>
      <c r="C2005" s="34" t="s">
        <v>39</v>
      </c>
      <c r="D2005" s="34" t="s">
        <v>109</v>
      </c>
      <c r="E2005" s="34" t="s">
        <v>98</v>
      </c>
      <c r="F2005" s="34" t="s">
        <v>99</v>
      </c>
      <c r="G2005" s="34" t="s">
        <v>100</v>
      </c>
      <c r="H2005" s="34" t="s">
        <v>101</v>
      </c>
      <c r="I2005" s="34" t="s">
        <v>102</v>
      </c>
      <c r="J2005" s="34">
        <v>328</v>
      </c>
      <c r="K2005" s="34">
        <v>469.04</v>
      </c>
    </row>
    <row r="2006" spans="1:11" ht="27.6" x14ac:dyDescent="0.3">
      <c r="A2006" s="33" t="s">
        <v>103</v>
      </c>
      <c r="B2006" s="33">
        <v>2022</v>
      </c>
      <c r="C2006" s="33" t="s">
        <v>39</v>
      </c>
      <c r="D2006" s="33" t="s">
        <v>109</v>
      </c>
      <c r="E2006" s="33" t="s">
        <v>98</v>
      </c>
      <c r="F2006" s="33" t="s">
        <v>99</v>
      </c>
      <c r="G2006" s="33" t="s">
        <v>100</v>
      </c>
      <c r="H2006" s="33" t="s">
        <v>101</v>
      </c>
      <c r="I2006" s="33" t="s">
        <v>102</v>
      </c>
      <c r="J2006" s="33">
        <v>322</v>
      </c>
      <c r="K2006" s="33">
        <v>460.46</v>
      </c>
    </row>
    <row r="2007" spans="1:11" ht="27.6" x14ac:dyDescent="0.3">
      <c r="A2007" s="34" t="s">
        <v>103</v>
      </c>
      <c r="B2007" s="34">
        <v>2022</v>
      </c>
      <c r="C2007" s="34" t="s">
        <v>39</v>
      </c>
      <c r="D2007" s="34" t="s">
        <v>109</v>
      </c>
      <c r="E2007" s="34" t="s">
        <v>98</v>
      </c>
      <c r="F2007" s="34" t="s">
        <v>99</v>
      </c>
      <c r="G2007" s="34" t="s">
        <v>100</v>
      </c>
      <c r="H2007" s="34" t="s">
        <v>101</v>
      </c>
      <c r="I2007" s="34" t="s">
        <v>102</v>
      </c>
      <c r="J2007" s="34">
        <v>244</v>
      </c>
      <c r="K2007" s="34">
        <v>526.24</v>
      </c>
    </row>
    <row r="2008" spans="1:11" ht="27.6" x14ac:dyDescent="0.3">
      <c r="A2008" s="33" t="s">
        <v>103</v>
      </c>
      <c r="B2008" s="33">
        <v>2022</v>
      </c>
      <c r="C2008" s="33" t="s">
        <v>39</v>
      </c>
      <c r="D2008" s="33" t="s">
        <v>109</v>
      </c>
      <c r="E2008" s="33" t="s">
        <v>98</v>
      </c>
      <c r="F2008" s="33" t="s">
        <v>99</v>
      </c>
      <c r="G2008" s="33" t="s">
        <v>100</v>
      </c>
      <c r="H2008" s="33" t="s">
        <v>101</v>
      </c>
      <c r="I2008" s="33" t="s">
        <v>102</v>
      </c>
      <c r="J2008" s="33">
        <v>214</v>
      </c>
      <c r="K2008" s="33">
        <v>526.24</v>
      </c>
    </row>
    <row r="2009" spans="1:11" ht="27.6" x14ac:dyDescent="0.3">
      <c r="A2009" s="34" t="s">
        <v>96</v>
      </c>
      <c r="B2009" s="34">
        <v>2022</v>
      </c>
      <c r="C2009" s="34" t="s">
        <v>39</v>
      </c>
      <c r="D2009" s="34" t="s">
        <v>109</v>
      </c>
      <c r="E2009" s="34" t="s">
        <v>98</v>
      </c>
      <c r="F2009" s="34" t="s">
        <v>99</v>
      </c>
      <c r="G2009" s="34" t="s">
        <v>100</v>
      </c>
      <c r="H2009" s="34" t="s">
        <v>101</v>
      </c>
      <c r="I2009" s="34" t="s">
        <v>102</v>
      </c>
      <c r="J2009" s="34">
        <v>1016</v>
      </c>
      <c r="K2009" s="34">
        <v>1452.88</v>
      </c>
    </row>
    <row r="2010" spans="1:11" ht="27.6" x14ac:dyDescent="0.3">
      <c r="A2010" s="33" t="s">
        <v>103</v>
      </c>
      <c r="B2010" s="33">
        <v>2022</v>
      </c>
      <c r="C2010" s="33" t="s">
        <v>39</v>
      </c>
      <c r="D2010" s="33" t="s">
        <v>109</v>
      </c>
      <c r="E2010" s="33" t="s">
        <v>98</v>
      </c>
      <c r="F2010" s="33" t="s">
        <v>99</v>
      </c>
      <c r="G2010" s="33" t="s">
        <v>100</v>
      </c>
      <c r="H2010" s="33" t="s">
        <v>101</v>
      </c>
      <c r="I2010" s="33" t="s">
        <v>102</v>
      </c>
      <c r="J2010" s="33">
        <v>216</v>
      </c>
      <c r="K2010" s="33">
        <v>308.88</v>
      </c>
    </row>
    <row r="2011" spans="1:11" ht="27.6" x14ac:dyDescent="0.3">
      <c r="A2011" s="34" t="s">
        <v>103</v>
      </c>
      <c r="B2011" s="34">
        <v>2022</v>
      </c>
      <c r="C2011" s="34" t="s">
        <v>39</v>
      </c>
      <c r="D2011" s="34" t="s">
        <v>109</v>
      </c>
      <c r="E2011" s="34" t="s">
        <v>98</v>
      </c>
      <c r="F2011" s="34" t="s">
        <v>99</v>
      </c>
      <c r="G2011" s="34" t="s">
        <v>100</v>
      </c>
      <c r="H2011" s="34" t="s">
        <v>101</v>
      </c>
      <c r="I2011" s="34" t="s">
        <v>102</v>
      </c>
      <c r="J2011" s="34">
        <v>243</v>
      </c>
      <c r="K2011" s="34">
        <v>347.49</v>
      </c>
    </row>
    <row r="2012" spans="1:11" ht="27.6" x14ac:dyDescent="0.3">
      <c r="A2012" s="33" t="s">
        <v>96</v>
      </c>
      <c r="B2012" s="33">
        <v>2022</v>
      </c>
      <c r="C2012" s="33" t="s">
        <v>39</v>
      </c>
      <c r="D2012" s="33" t="s">
        <v>109</v>
      </c>
      <c r="E2012" s="33" t="s">
        <v>98</v>
      </c>
      <c r="F2012" s="33" t="s">
        <v>99</v>
      </c>
      <c r="G2012" s="33" t="s">
        <v>100</v>
      </c>
      <c r="H2012" s="33" t="s">
        <v>101</v>
      </c>
      <c r="I2012" s="33" t="s">
        <v>102</v>
      </c>
      <c r="J2012" s="33">
        <v>171</v>
      </c>
      <c r="K2012" s="33">
        <v>244.53</v>
      </c>
    </row>
    <row r="2013" spans="1:11" ht="27.6" x14ac:dyDescent="0.3">
      <c r="A2013" s="34" t="s">
        <v>96</v>
      </c>
      <c r="B2013" s="34">
        <v>2022</v>
      </c>
      <c r="C2013" s="34" t="s">
        <v>39</v>
      </c>
      <c r="D2013" s="34" t="s">
        <v>109</v>
      </c>
      <c r="E2013" s="34" t="s">
        <v>98</v>
      </c>
      <c r="F2013" s="34" t="s">
        <v>99</v>
      </c>
      <c r="G2013" s="34" t="s">
        <v>100</v>
      </c>
      <c r="H2013" s="34" t="s">
        <v>101</v>
      </c>
      <c r="I2013" s="34" t="s">
        <v>102</v>
      </c>
      <c r="J2013" s="34">
        <v>331</v>
      </c>
      <c r="K2013" s="34">
        <v>473.33</v>
      </c>
    </row>
    <row r="2014" spans="1:11" ht="27.6" x14ac:dyDescent="0.3">
      <c r="A2014" s="33" t="s">
        <v>96</v>
      </c>
      <c r="B2014" s="33">
        <v>2022</v>
      </c>
      <c r="C2014" s="33" t="s">
        <v>39</v>
      </c>
      <c r="D2014" s="33" t="s">
        <v>109</v>
      </c>
      <c r="E2014" s="33" t="s">
        <v>98</v>
      </c>
      <c r="F2014" s="33" t="s">
        <v>99</v>
      </c>
      <c r="G2014" s="33" t="s">
        <v>100</v>
      </c>
      <c r="H2014" s="33" t="s">
        <v>101</v>
      </c>
      <c r="I2014" s="33" t="s">
        <v>102</v>
      </c>
      <c r="J2014" s="33">
        <v>325</v>
      </c>
      <c r="K2014" s="33">
        <v>464.75</v>
      </c>
    </row>
    <row r="2015" spans="1:11" ht="27.6" x14ac:dyDescent="0.3">
      <c r="A2015" s="34" t="s">
        <v>103</v>
      </c>
      <c r="B2015" s="34">
        <v>2022</v>
      </c>
      <c r="C2015" s="34" t="s">
        <v>39</v>
      </c>
      <c r="D2015" s="34" t="s">
        <v>109</v>
      </c>
      <c r="E2015" s="34" t="s">
        <v>98</v>
      </c>
      <c r="F2015" s="34" t="s">
        <v>99</v>
      </c>
      <c r="G2015" s="34" t="s">
        <v>100</v>
      </c>
      <c r="H2015" s="34" t="s">
        <v>101</v>
      </c>
      <c r="I2015" s="34" t="s">
        <v>102</v>
      </c>
      <c r="J2015" s="34">
        <v>241</v>
      </c>
      <c r="K2015" s="34">
        <v>344.63</v>
      </c>
    </row>
    <row r="2016" spans="1:11" ht="27.6" x14ac:dyDescent="0.3">
      <c r="A2016" s="33" t="s">
        <v>106</v>
      </c>
      <c r="B2016" s="33">
        <v>2022</v>
      </c>
      <c r="C2016" s="33" t="s">
        <v>39</v>
      </c>
      <c r="D2016" s="33" t="s">
        <v>109</v>
      </c>
      <c r="E2016" s="33" t="s">
        <v>98</v>
      </c>
      <c r="F2016" s="33" t="s">
        <v>99</v>
      </c>
      <c r="G2016" s="33" t="s">
        <v>100</v>
      </c>
      <c r="H2016" s="33" t="s">
        <v>101</v>
      </c>
      <c r="I2016" s="33" t="s">
        <v>102</v>
      </c>
      <c r="J2016" s="33">
        <v>797</v>
      </c>
      <c r="K2016" s="33">
        <v>1139.71</v>
      </c>
    </row>
    <row r="2017" spans="1:11" ht="27.6" x14ac:dyDescent="0.3">
      <c r="A2017" s="34" t="s">
        <v>103</v>
      </c>
      <c r="B2017" s="34">
        <v>2022</v>
      </c>
      <c r="C2017" s="34" t="s">
        <v>39</v>
      </c>
      <c r="D2017" s="34" t="s">
        <v>109</v>
      </c>
      <c r="E2017" s="34" t="s">
        <v>98</v>
      </c>
      <c r="F2017" s="34" t="s">
        <v>99</v>
      </c>
      <c r="G2017" s="34" t="s">
        <v>100</v>
      </c>
      <c r="H2017" s="34" t="s">
        <v>101</v>
      </c>
      <c r="I2017" s="34" t="s">
        <v>102</v>
      </c>
      <c r="J2017" s="34">
        <v>830</v>
      </c>
      <c r="K2017" s="34">
        <v>1186.9000000000001</v>
      </c>
    </row>
    <row r="2018" spans="1:11" ht="27.6" x14ac:dyDescent="0.3">
      <c r="A2018" s="33" t="s">
        <v>105</v>
      </c>
      <c r="B2018" s="33">
        <v>2022</v>
      </c>
      <c r="C2018" s="33" t="s">
        <v>39</v>
      </c>
      <c r="D2018" s="33" t="s">
        <v>109</v>
      </c>
      <c r="E2018" s="33" t="s">
        <v>98</v>
      </c>
      <c r="F2018" s="33" t="s">
        <v>99</v>
      </c>
      <c r="G2018" s="33" t="s">
        <v>100</v>
      </c>
      <c r="H2018" s="33" t="s">
        <v>101</v>
      </c>
      <c r="I2018" s="33" t="s">
        <v>104</v>
      </c>
      <c r="J2018" s="33">
        <v>335</v>
      </c>
      <c r="K2018" s="33">
        <v>479.05</v>
      </c>
    </row>
    <row r="2019" spans="1:11" ht="27.6" x14ac:dyDescent="0.3">
      <c r="A2019" s="34" t="s">
        <v>96</v>
      </c>
      <c r="B2019" s="34">
        <v>2022</v>
      </c>
      <c r="C2019" s="34" t="s">
        <v>39</v>
      </c>
      <c r="D2019" s="34" t="s">
        <v>109</v>
      </c>
      <c r="E2019" s="34" t="s">
        <v>98</v>
      </c>
      <c r="F2019" s="34" t="s">
        <v>99</v>
      </c>
      <c r="G2019" s="34" t="s">
        <v>100</v>
      </c>
      <c r="H2019" s="34" t="s">
        <v>101</v>
      </c>
      <c r="I2019" s="34" t="s">
        <v>104</v>
      </c>
      <c r="J2019" s="34">
        <v>329</v>
      </c>
      <c r="K2019" s="34">
        <v>470.47</v>
      </c>
    </row>
    <row r="2020" spans="1:11" ht="27.6" x14ac:dyDescent="0.3">
      <c r="A2020" s="33" t="s">
        <v>106</v>
      </c>
      <c r="B2020" s="33">
        <v>2022</v>
      </c>
      <c r="C2020" s="33" t="s">
        <v>39</v>
      </c>
      <c r="D2020" s="33" t="s">
        <v>109</v>
      </c>
      <c r="E2020" s="33" t="s">
        <v>98</v>
      </c>
      <c r="F2020" s="33" t="s">
        <v>99</v>
      </c>
      <c r="G2020" s="33" t="s">
        <v>100</v>
      </c>
      <c r="H2020" s="33" t="s">
        <v>101</v>
      </c>
      <c r="I2020" s="33" t="s">
        <v>104</v>
      </c>
      <c r="J2020" s="33">
        <v>323</v>
      </c>
      <c r="K2020" s="33">
        <v>461.89</v>
      </c>
    </row>
    <row r="2021" spans="1:11" ht="27.6" x14ac:dyDescent="0.3">
      <c r="A2021" s="34" t="s">
        <v>96</v>
      </c>
      <c r="B2021" s="34">
        <v>2022</v>
      </c>
      <c r="C2021" s="34" t="s">
        <v>39</v>
      </c>
      <c r="D2021" s="34" t="s">
        <v>109</v>
      </c>
      <c r="E2021" s="34" t="s">
        <v>98</v>
      </c>
      <c r="F2021" s="34" t="s">
        <v>99</v>
      </c>
      <c r="G2021" s="34" t="s">
        <v>100</v>
      </c>
      <c r="H2021" s="34" t="s">
        <v>101</v>
      </c>
      <c r="I2021" s="34" t="s">
        <v>102</v>
      </c>
      <c r="J2021" s="34">
        <v>245</v>
      </c>
      <c r="K2021" s="34">
        <v>350.35</v>
      </c>
    </row>
    <row r="2022" spans="1:11" ht="27.6" x14ac:dyDescent="0.3">
      <c r="A2022" s="33" t="s">
        <v>103</v>
      </c>
      <c r="B2022" s="33">
        <v>2022</v>
      </c>
      <c r="C2022" s="33" t="s">
        <v>39</v>
      </c>
      <c r="D2022" s="33" t="s">
        <v>109</v>
      </c>
      <c r="E2022" s="33" t="s">
        <v>98</v>
      </c>
      <c r="F2022" s="33" t="s">
        <v>99</v>
      </c>
      <c r="G2022" s="33" t="s">
        <v>100</v>
      </c>
      <c r="H2022" s="33" t="s">
        <v>101</v>
      </c>
      <c r="I2022" s="33" t="s">
        <v>102</v>
      </c>
      <c r="J2022" s="33">
        <v>167</v>
      </c>
      <c r="K2022" s="33">
        <v>238.81</v>
      </c>
    </row>
    <row r="2023" spans="1:11" ht="27.6" x14ac:dyDescent="0.3">
      <c r="A2023" s="34" t="s">
        <v>96</v>
      </c>
      <c r="B2023" s="34">
        <v>2022</v>
      </c>
      <c r="C2023" s="34" t="s">
        <v>39</v>
      </c>
      <c r="D2023" s="34" t="s">
        <v>109</v>
      </c>
      <c r="E2023" s="34" t="s">
        <v>98</v>
      </c>
      <c r="F2023" s="34" t="s">
        <v>99</v>
      </c>
      <c r="G2023" s="34" t="s">
        <v>100</v>
      </c>
      <c r="H2023" s="34" t="s">
        <v>101</v>
      </c>
      <c r="I2023" s="34" t="s">
        <v>102</v>
      </c>
      <c r="J2023" s="34">
        <v>215</v>
      </c>
      <c r="K2023" s="34">
        <v>307.45</v>
      </c>
    </row>
    <row r="2024" spans="1:11" ht="27.6" x14ac:dyDescent="0.3">
      <c r="A2024" s="33" t="s">
        <v>96</v>
      </c>
      <c r="B2024" s="33">
        <v>2022</v>
      </c>
      <c r="C2024" s="33" t="s">
        <v>38</v>
      </c>
      <c r="D2024" s="33" t="s">
        <v>109</v>
      </c>
      <c r="E2024" s="33" t="s">
        <v>98</v>
      </c>
      <c r="F2024" s="33" t="s">
        <v>99</v>
      </c>
      <c r="G2024" s="33" t="s">
        <v>100</v>
      </c>
      <c r="H2024" s="33" t="s">
        <v>101</v>
      </c>
      <c r="I2024" s="33" t="s">
        <v>104</v>
      </c>
      <c r="J2024" s="33">
        <v>350</v>
      </c>
      <c r="K2024" s="33">
        <v>500.5</v>
      </c>
    </row>
    <row r="2025" spans="1:11" ht="27.6" x14ac:dyDescent="0.3">
      <c r="A2025" s="34" t="s">
        <v>96</v>
      </c>
      <c r="B2025" s="34">
        <v>2022</v>
      </c>
      <c r="C2025" s="34" t="s">
        <v>38</v>
      </c>
      <c r="D2025" s="34" t="s">
        <v>109</v>
      </c>
      <c r="E2025" s="34" t="s">
        <v>98</v>
      </c>
      <c r="F2025" s="34" t="s">
        <v>99</v>
      </c>
      <c r="G2025" s="34" t="s">
        <v>100</v>
      </c>
      <c r="H2025" s="34" t="s">
        <v>101</v>
      </c>
      <c r="I2025" s="34" t="s">
        <v>104</v>
      </c>
      <c r="J2025" s="34">
        <v>344</v>
      </c>
      <c r="K2025" s="34">
        <v>491.92</v>
      </c>
    </row>
    <row r="2026" spans="1:11" ht="27.6" x14ac:dyDescent="0.3">
      <c r="A2026" s="33" t="s">
        <v>103</v>
      </c>
      <c r="B2026" s="33">
        <v>2022</v>
      </c>
      <c r="C2026" s="33" t="s">
        <v>38</v>
      </c>
      <c r="D2026" s="33" t="s">
        <v>109</v>
      </c>
      <c r="E2026" s="33" t="s">
        <v>98</v>
      </c>
      <c r="F2026" s="33" t="s">
        <v>99</v>
      </c>
      <c r="G2026" s="33" t="s">
        <v>100</v>
      </c>
      <c r="H2026" s="33" t="s">
        <v>101</v>
      </c>
      <c r="I2026" s="33" t="s">
        <v>104</v>
      </c>
      <c r="J2026" s="33">
        <v>338</v>
      </c>
      <c r="K2026" s="33">
        <v>483.34</v>
      </c>
    </row>
    <row r="2027" spans="1:11" ht="27.6" x14ac:dyDescent="0.3">
      <c r="A2027" s="34" t="s">
        <v>96</v>
      </c>
      <c r="B2027" s="34">
        <v>2022</v>
      </c>
      <c r="C2027" s="34" t="s">
        <v>38</v>
      </c>
      <c r="D2027" s="34" t="s">
        <v>109</v>
      </c>
      <c r="E2027" s="34" t="s">
        <v>98</v>
      </c>
      <c r="F2027" s="34" t="s">
        <v>99</v>
      </c>
      <c r="G2027" s="34" t="s">
        <v>100</v>
      </c>
      <c r="H2027" s="34" t="s">
        <v>101</v>
      </c>
      <c r="I2027" s="34" t="s">
        <v>102</v>
      </c>
      <c r="J2027" s="34">
        <v>176</v>
      </c>
      <c r="K2027" s="34">
        <v>251.68</v>
      </c>
    </row>
    <row r="2028" spans="1:11" ht="27.6" x14ac:dyDescent="0.3">
      <c r="A2028" s="33" t="s">
        <v>103</v>
      </c>
      <c r="B2028" s="33">
        <v>2022</v>
      </c>
      <c r="C2028" s="33" t="s">
        <v>38</v>
      </c>
      <c r="D2028" s="33" t="s">
        <v>109</v>
      </c>
      <c r="E2028" s="33" t="s">
        <v>98</v>
      </c>
      <c r="F2028" s="33" t="s">
        <v>99</v>
      </c>
      <c r="G2028" s="33" t="s">
        <v>100</v>
      </c>
      <c r="H2028" s="33" t="s">
        <v>101</v>
      </c>
      <c r="I2028" s="33" t="s">
        <v>102</v>
      </c>
      <c r="J2028" s="33">
        <v>352</v>
      </c>
      <c r="K2028" s="33">
        <v>503.36</v>
      </c>
    </row>
    <row r="2029" spans="1:11" ht="27.6" x14ac:dyDescent="0.3">
      <c r="A2029" s="34" t="s">
        <v>103</v>
      </c>
      <c r="B2029" s="34">
        <v>2022</v>
      </c>
      <c r="C2029" s="34" t="s">
        <v>38</v>
      </c>
      <c r="D2029" s="34" t="s">
        <v>109</v>
      </c>
      <c r="E2029" s="34" t="s">
        <v>98</v>
      </c>
      <c r="F2029" s="34" t="s">
        <v>99</v>
      </c>
      <c r="G2029" s="34" t="s">
        <v>100</v>
      </c>
      <c r="H2029" s="34" t="s">
        <v>101</v>
      </c>
      <c r="I2029" s="34" t="s">
        <v>102</v>
      </c>
      <c r="J2029" s="34">
        <v>346</v>
      </c>
      <c r="K2029" s="34">
        <v>494.78</v>
      </c>
    </row>
    <row r="2030" spans="1:11" ht="27.6" x14ac:dyDescent="0.3">
      <c r="A2030" s="33" t="s">
        <v>96</v>
      </c>
      <c r="B2030" s="33">
        <v>2022</v>
      </c>
      <c r="C2030" s="33" t="s">
        <v>38</v>
      </c>
      <c r="D2030" s="33" t="s">
        <v>109</v>
      </c>
      <c r="E2030" s="33" t="s">
        <v>98</v>
      </c>
      <c r="F2030" s="33" t="s">
        <v>99</v>
      </c>
      <c r="G2030" s="33" t="s">
        <v>100</v>
      </c>
      <c r="H2030" s="33" t="s">
        <v>101</v>
      </c>
      <c r="I2030" s="33" t="s">
        <v>102</v>
      </c>
      <c r="J2030" s="33">
        <v>340</v>
      </c>
      <c r="K2030" s="33">
        <v>486.2</v>
      </c>
    </row>
    <row r="2031" spans="1:11" ht="27.6" x14ac:dyDescent="0.3">
      <c r="A2031" s="34" t="s">
        <v>96</v>
      </c>
      <c r="B2031" s="34">
        <v>2022</v>
      </c>
      <c r="C2031" s="34" t="s">
        <v>38</v>
      </c>
      <c r="D2031" s="34" t="s">
        <v>109</v>
      </c>
      <c r="E2031" s="34" t="s">
        <v>98</v>
      </c>
      <c r="F2031" s="34" t="s">
        <v>99</v>
      </c>
      <c r="G2031" s="34" t="s">
        <v>100</v>
      </c>
      <c r="H2031" s="34" t="s">
        <v>101</v>
      </c>
      <c r="I2031" s="34" t="s">
        <v>102</v>
      </c>
      <c r="J2031" s="34">
        <v>172</v>
      </c>
      <c r="K2031" s="34">
        <v>526.24</v>
      </c>
    </row>
    <row r="2032" spans="1:11" ht="27.6" x14ac:dyDescent="0.3">
      <c r="A2032" s="33" t="s">
        <v>96</v>
      </c>
      <c r="B2032" s="33">
        <v>2022</v>
      </c>
      <c r="C2032" s="33" t="s">
        <v>38</v>
      </c>
      <c r="D2032" s="33" t="s">
        <v>109</v>
      </c>
      <c r="E2032" s="33" t="s">
        <v>98</v>
      </c>
      <c r="F2032" s="33" t="s">
        <v>99</v>
      </c>
      <c r="G2032" s="33" t="s">
        <v>100</v>
      </c>
      <c r="H2032" s="33" t="s">
        <v>101</v>
      </c>
      <c r="I2032" s="33" t="s">
        <v>102</v>
      </c>
      <c r="J2032" s="33">
        <v>220</v>
      </c>
      <c r="K2032" s="33">
        <v>526.24</v>
      </c>
    </row>
    <row r="2033" spans="1:11" ht="27.6" x14ac:dyDescent="0.3">
      <c r="A2033" s="34" t="s">
        <v>103</v>
      </c>
      <c r="B2033" s="34">
        <v>2022</v>
      </c>
      <c r="C2033" s="34" t="s">
        <v>38</v>
      </c>
      <c r="D2033" s="34" t="s">
        <v>109</v>
      </c>
      <c r="E2033" s="34" t="s">
        <v>98</v>
      </c>
      <c r="F2033" s="34" t="s">
        <v>99</v>
      </c>
      <c r="G2033" s="34" t="s">
        <v>100</v>
      </c>
      <c r="H2033" s="34" t="s">
        <v>101</v>
      </c>
      <c r="I2033" s="34" t="s">
        <v>102</v>
      </c>
      <c r="J2033" s="34">
        <v>962</v>
      </c>
      <c r="K2033" s="34">
        <v>1375.66</v>
      </c>
    </row>
    <row r="2034" spans="1:11" ht="27.6" x14ac:dyDescent="0.3">
      <c r="A2034" s="33" t="s">
        <v>103</v>
      </c>
      <c r="B2034" s="33">
        <v>2022</v>
      </c>
      <c r="C2034" s="33" t="s">
        <v>38</v>
      </c>
      <c r="D2034" s="33" t="s">
        <v>109</v>
      </c>
      <c r="E2034" s="33" t="s">
        <v>98</v>
      </c>
      <c r="F2034" s="33" t="s">
        <v>99</v>
      </c>
      <c r="G2034" s="33" t="s">
        <v>100</v>
      </c>
      <c r="H2034" s="33" t="s">
        <v>101</v>
      </c>
      <c r="I2034" s="33" t="s">
        <v>102</v>
      </c>
      <c r="J2034" s="33">
        <v>1015</v>
      </c>
      <c r="K2034" s="33">
        <v>1451.45</v>
      </c>
    </row>
    <row r="2035" spans="1:11" ht="27.6" x14ac:dyDescent="0.3">
      <c r="A2035" s="34" t="s">
        <v>103</v>
      </c>
      <c r="B2035" s="34">
        <v>2022</v>
      </c>
      <c r="C2035" s="34" t="s">
        <v>38</v>
      </c>
      <c r="D2035" s="34" t="s">
        <v>109</v>
      </c>
      <c r="E2035" s="34" t="s">
        <v>98</v>
      </c>
      <c r="F2035" s="34" t="s">
        <v>99</v>
      </c>
      <c r="G2035" s="34" t="s">
        <v>100</v>
      </c>
      <c r="H2035" s="34" t="s">
        <v>101</v>
      </c>
      <c r="I2035" s="34" t="s">
        <v>102</v>
      </c>
      <c r="J2035" s="34">
        <v>222</v>
      </c>
      <c r="K2035" s="34">
        <v>317.45999999999998</v>
      </c>
    </row>
    <row r="2036" spans="1:11" ht="27.6" x14ac:dyDescent="0.3">
      <c r="A2036" s="33" t="s">
        <v>103</v>
      </c>
      <c r="B2036" s="33">
        <v>2022</v>
      </c>
      <c r="C2036" s="33" t="s">
        <v>38</v>
      </c>
      <c r="D2036" s="33" t="s">
        <v>109</v>
      </c>
      <c r="E2036" s="33" t="s">
        <v>98</v>
      </c>
      <c r="F2036" s="33" t="s">
        <v>99</v>
      </c>
      <c r="G2036" s="33" t="s">
        <v>100</v>
      </c>
      <c r="H2036" s="33" t="s">
        <v>101</v>
      </c>
      <c r="I2036" s="33" t="s">
        <v>102</v>
      </c>
      <c r="J2036" s="33">
        <v>177</v>
      </c>
      <c r="K2036" s="33">
        <v>253.11</v>
      </c>
    </row>
    <row r="2037" spans="1:11" ht="27.6" x14ac:dyDescent="0.3">
      <c r="A2037" s="34" t="s">
        <v>103</v>
      </c>
      <c r="B2037" s="34">
        <v>2022</v>
      </c>
      <c r="C2037" s="34" t="s">
        <v>38</v>
      </c>
      <c r="D2037" s="34" t="s">
        <v>109</v>
      </c>
      <c r="E2037" s="34" t="s">
        <v>98</v>
      </c>
      <c r="F2037" s="34" t="s">
        <v>99</v>
      </c>
      <c r="G2037" s="34" t="s">
        <v>100</v>
      </c>
      <c r="H2037" s="34" t="s">
        <v>101</v>
      </c>
      <c r="I2037" s="34" t="s">
        <v>102</v>
      </c>
      <c r="J2037" s="34">
        <v>219</v>
      </c>
      <c r="K2037" s="34">
        <v>313.17</v>
      </c>
    </row>
    <row r="2038" spans="1:11" ht="27.6" x14ac:dyDescent="0.3">
      <c r="A2038" s="33" t="s">
        <v>96</v>
      </c>
      <c r="B2038" s="33">
        <v>2022</v>
      </c>
      <c r="C2038" s="33" t="s">
        <v>38</v>
      </c>
      <c r="D2038" s="33" t="s">
        <v>109</v>
      </c>
      <c r="E2038" s="33" t="s">
        <v>98</v>
      </c>
      <c r="F2038" s="33" t="s">
        <v>99</v>
      </c>
      <c r="G2038" s="33" t="s">
        <v>100</v>
      </c>
      <c r="H2038" s="33" t="s">
        <v>101</v>
      </c>
      <c r="I2038" s="33" t="s">
        <v>102</v>
      </c>
      <c r="J2038" s="33">
        <v>349</v>
      </c>
      <c r="K2038" s="33">
        <v>499.07</v>
      </c>
    </row>
    <row r="2039" spans="1:11" ht="27.6" x14ac:dyDescent="0.3">
      <c r="A2039" s="34" t="s">
        <v>103</v>
      </c>
      <c r="B2039" s="34">
        <v>2022</v>
      </c>
      <c r="C2039" s="34" t="s">
        <v>38</v>
      </c>
      <c r="D2039" s="34" t="s">
        <v>109</v>
      </c>
      <c r="E2039" s="34" t="s">
        <v>98</v>
      </c>
      <c r="F2039" s="34" t="s">
        <v>99</v>
      </c>
      <c r="G2039" s="34" t="s">
        <v>100</v>
      </c>
      <c r="H2039" s="34" t="s">
        <v>101</v>
      </c>
      <c r="I2039" s="34" t="s">
        <v>102</v>
      </c>
      <c r="J2039" s="34">
        <v>343</v>
      </c>
      <c r="K2039" s="34">
        <v>490.49</v>
      </c>
    </row>
    <row r="2040" spans="1:11" ht="27.6" x14ac:dyDescent="0.3">
      <c r="A2040" s="33" t="s">
        <v>96</v>
      </c>
      <c r="B2040" s="33">
        <v>2022</v>
      </c>
      <c r="C2040" s="33" t="s">
        <v>38</v>
      </c>
      <c r="D2040" s="33" t="s">
        <v>109</v>
      </c>
      <c r="E2040" s="33" t="s">
        <v>98</v>
      </c>
      <c r="F2040" s="33" t="s">
        <v>99</v>
      </c>
      <c r="G2040" s="33" t="s">
        <v>100</v>
      </c>
      <c r="H2040" s="33" t="s">
        <v>101</v>
      </c>
      <c r="I2040" s="33" t="s">
        <v>102</v>
      </c>
      <c r="J2040" s="33">
        <v>337</v>
      </c>
      <c r="K2040" s="33">
        <v>481.91</v>
      </c>
    </row>
    <row r="2041" spans="1:11" ht="27.6" x14ac:dyDescent="0.3">
      <c r="A2041" s="34" t="s">
        <v>103</v>
      </c>
      <c r="B2041" s="34">
        <v>2022</v>
      </c>
      <c r="C2041" s="34" t="s">
        <v>38</v>
      </c>
      <c r="D2041" s="34" t="s">
        <v>109</v>
      </c>
      <c r="E2041" s="34" t="s">
        <v>98</v>
      </c>
      <c r="F2041" s="34" t="s">
        <v>99</v>
      </c>
      <c r="G2041" s="34" t="s">
        <v>100</v>
      </c>
      <c r="H2041" s="34" t="s">
        <v>101</v>
      </c>
      <c r="I2041" s="34" t="s">
        <v>102</v>
      </c>
      <c r="J2041" s="34">
        <v>796</v>
      </c>
      <c r="K2041" s="34">
        <v>1138.28</v>
      </c>
    </row>
    <row r="2042" spans="1:11" ht="27.6" x14ac:dyDescent="0.3">
      <c r="A2042" s="33" t="s">
        <v>105</v>
      </c>
      <c r="B2042" s="33">
        <v>2022</v>
      </c>
      <c r="C2042" s="33" t="s">
        <v>38</v>
      </c>
      <c r="D2042" s="33" t="s">
        <v>109</v>
      </c>
      <c r="E2042" s="33" t="s">
        <v>98</v>
      </c>
      <c r="F2042" s="33" t="s">
        <v>99</v>
      </c>
      <c r="G2042" s="33" t="s">
        <v>100</v>
      </c>
      <c r="H2042" s="33" t="s">
        <v>101</v>
      </c>
      <c r="I2042" s="33" t="s">
        <v>102</v>
      </c>
      <c r="J2042" s="33">
        <v>829</v>
      </c>
      <c r="K2042" s="33">
        <v>1185.47</v>
      </c>
    </row>
    <row r="2043" spans="1:11" ht="27.6" x14ac:dyDescent="0.3">
      <c r="A2043" s="34" t="s">
        <v>96</v>
      </c>
      <c r="B2043" s="34">
        <v>2022</v>
      </c>
      <c r="C2043" s="34" t="s">
        <v>38</v>
      </c>
      <c r="D2043" s="34" t="s">
        <v>109</v>
      </c>
      <c r="E2043" s="34" t="s">
        <v>98</v>
      </c>
      <c r="F2043" s="34" t="s">
        <v>99</v>
      </c>
      <c r="G2043" s="34" t="s">
        <v>100</v>
      </c>
      <c r="H2043" s="34" t="s">
        <v>101</v>
      </c>
      <c r="I2043" s="34" t="s">
        <v>104</v>
      </c>
      <c r="J2043" s="34">
        <v>347</v>
      </c>
      <c r="K2043" s="34">
        <v>496.21</v>
      </c>
    </row>
    <row r="2044" spans="1:11" ht="27.6" x14ac:dyDescent="0.3">
      <c r="A2044" s="33" t="s">
        <v>96</v>
      </c>
      <c r="B2044" s="33">
        <v>2022</v>
      </c>
      <c r="C2044" s="33" t="s">
        <v>38</v>
      </c>
      <c r="D2044" s="33" t="s">
        <v>109</v>
      </c>
      <c r="E2044" s="33" t="s">
        <v>98</v>
      </c>
      <c r="F2044" s="33" t="s">
        <v>99</v>
      </c>
      <c r="G2044" s="33" t="s">
        <v>100</v>
      </c>
      <c r="H2044" s="33" t="s">
        <v>101</v>
      </c>
      <c r="I2044" s="33" t="s">
        <v>104</v>
      </c>
      <c r="J2044" s="33">
        <v>341</v>
      </c>
      <c r="K2044" s="33">
        <v>487.63</v>
      </c>
    </row>
    <row r="2045" spans="1:11" ht="27.6" x14ac:dyDescent="0.3">
      <c r="A2045" s="34" t="s">
        <v>96</v>
      </c>
      <c r="B2045" s="34">
        <v>2022</v>
      </c>
      <c r="C2045" s="34" t="s">
        <v>38</v>
      </c>
      <c r="D2045" s="34" t="s">
        <v>109</v>
      </c>
      <c r="E2045" s="34" t="s">
        <v>98</v>
      </c>
      <c r="F2045" s="34" t="s">
        <v>99</v>
      </c>
      <c r="G2045" s="34" t="s">
        <v>100</v>
      </c>
      <c r="H2045" s="34" t="s">
        <v>101</v>
      </c>
      <c r="I2045" s="34" t="s">
        <v>102</v>
      </c>
      <c r="J2045" s="34">
        <v>173</v>
      </c>
      <c r="K2045" s="34">
        <v>247.39</v>
      </c>
    </row>
    <row r="2046" spans="1:11" ht="27.6" x14ac:dyDescent="0.3">
      <c r="A2046" s="33" t="s">
        <v>96</v>
      </c>
      <c r="B2046" s="33">
        <v>2022</v>
      </c>
      <c r="C2046" s="33" t="s">
        <v>38</v>
      </c>
      <c r="D2046" s="33" t="s">
        <v>109</v>
      </c>
      <c r="E2046" s="33" t="s">
        <v>98</v>
      </c>
      <c r="F2046" s="33" t="s">
        <v>99</v>
      </c>
      <c r="G2046" s="33" t="s">
        <v>100</v>
      </c>
      <c r="H2046" s="33" t="s">
        <v>101</v>
      </c>
      <c r="I2046" s="33" t="s">
        <v>102</v>
      </c>
      <c r="J2046" s="33">
        <v>221</v>
      </c>
      <c r="K2046" s="33">
        <v>316.02999999999997</v>
      </c>
    </row>
    <row r="2047" spans="1:11" ht="27.6" x14ac:dyDescent="0.3">
      <c r="A2047" s="34" t="s">
        <v>96</v>
      </c>
      <c r="B2047" s="34">
        <v>2022</v>
      </c>
      <c r="C2047" s="34" t="s">
        <v>33</v>
      </c>
      <c r="D2047" s="34" t="s">
        <v>97</v>
      </c>
      <c r="E2047" s="34" t="s">
        <v>111</v>
      </c>
      <c r="F2047" s="34" t="s">
        <v>112</v>
      </c>
      <c r="G2047" s="34" t="s">
        <v>108</v>
      </c>
      <c r="H2047" s="34" t="s">
        <v>101</v>
      </c>
      <c r="I2047" s="34" t="s">
        <v>113</v>
      </c>
      <c r="J2047" s="34">
        <v>214</v>
      </c>
      <c r="K2047" s="34">
        <v>306.02</v>
      </c>
    </row>
    <row r="2048" spans="1:11" ht="27.6" x14ac:dyDescent="0.3">
      <c r="A2048" s="33" t="s">
        <v>105</v>
      </c>
      <c r="B2048" s="33">
        <v>2022</v>
      </c>
      <c r="C2048" s="33" t="s">
        <v>33</v>
      </c>
      <c r="D2048" s="33" t="s">
        <v>97</v>
      </c>
      <c r="E2048" s="33" t="s">
        <v>111</v>
      </c>
      <c r="F2048" s="33" t="s">
        <v>112</v>
      </c>
      <c r="G2048" s="33" t="s">
        <v>108</v>
      </c>
      <c r="H2048" s="33" t="s">
        <v>101</v>
      </c>
      <c r="I2048" s="33" t="s">
        <v>113</v>
      </c>
      <c r="J2048" s="33">
        <v>208</v>
      </c>
      <c r="K2048" s="33">
        <v>297.44</v>
      </c>
    </row>
    <row r="2049" spans="1:11" ht="27.6" x14ac:dyDescent="0.3">
      <c r="A2049" s="34" t="s">
        <v>103</v>
      </c>
      <c r="B2049" s="34">
        <v>2022</v>
      </c>
      <c r="C2049" s="34" t="s">
        <v>33</v>
      </c>
      <c r="D2049" s="34" t="s">
        <v>97</v>
      </c>
      <c r="E2049" s="34" t="s">
        <v>111</v>
      </c>
      <c r="F2049" s="34" t="s">
        <v>112</v>
      </c>
      <c r="G2049" s="34" t="s">
        <v>108</v>
      </c>
      <c r="H2049" s="34" t="s">
        <v>101</v>
      </c>
      <c r="I2049" s="34" t="s">
        <v>113</v>
      </c>
      <c r="J2049" s="34">
        <v>202</v>
      </c>
      <c r="K2049" s="34">
        <v>288.86</v>
      </c>
    </row>
    <row r="2050" spans="1:11" ht="27.6" x14ac:dyDescent="0.3">
      <c r="A2050" s="33" t="s">
        <v>107</v>
      </c>
      <c r="B2050" s="33">
        <v>2022</v>
      </c>
      <c r="C2050" s="33" t="s">
        <v>33</v>
      </c>
      <c r="D2050" s="33" t="s">
        <v>97</v>
      </c>
      <c r="E2050" s="33" t="s">
        <v>111</v>
      </c>
      <c r="F2050" s="33" t="s">
        <v>112</v>
      </c>
      <c r="G2050" s="33" t="s">
        <v>108</v>
      </c>
      <c r="H2050" s="33" t="s">
        <v>101</v>
      </c>
      <c r="I2050" s="33" t="s">
        <v>113</v>
      </c>
      <c r="J2050" s="33">
        <v>211</v>
      </c>
      <c r="K2050" s="33">
        <v>301.73</v>
      </c>
    </row>
    <row r="2051" spans="1:11" ht="27.6" x14ac:dyDescent="0.3">
      <c r="A2051" s="34" t="s">
        <v>96</v>
      </c>
      <c r="B2051" s="34">
        <v>2022</v>
      </c>
      <c r="C2051" s="34" t="s">
        <v>33</v>
      </c>
      <c r="D2051" s="34" t="s">
        <v>97</v>
      </c>
      <c r="E2051" s="34" t="s">
        <v>111</v>
      </c>
      <c r="F2051" s="34" t="s">
        <v>112</v>
      </c>
      <c r="G2051" s="34" t="s">
        <v>108</v>
      </c>
      <c r="H2051" s="34" t="s">
        <v>101</v>
      </c>
      <c r="I2051" s="34" t="s">
        <v>113</v>
      </c>
      <c r="J2051" s="34">
        <v>205</v>
      </c>
      <c r="K2051" s="34">
        <v>293.14999999999998</v>
      </c>
    </row>
    <row r="2052" spans="1:11" ht="27.6" x14ac:dyDescent="0.3">
      <c r="A2052" s="33" t="s">
        <v>103</v>
      </c>
      <c r="B2052" s="33">
        <v>2022</v>
      </c>
      <c r="C2052" s="33" t="s">
        <v>30</v>
      </c>
      <c r="D2052" s="33" t="s">
        <v>97</v>
      </c>
      <c r="E2052" s="33" t="s">
        <v>111</v>
      </c>
      <c r="F2052" s="33" t="s">
        <v>112</v>
      </c>
      <c r="G2052" s="33" t="s">
        <v>108</v>
      </c>
      <c r="H2052" s="33" t="s">
        <v>101</v>
      </c>
      <c r="I2052" s="33" t="s">
        <v>113</v>
      </c>
      <c r="J2052" s="33">
        <v>244</v>
      </c>
      <c r="K2052" s="33">
        <v>348.92</v>
      </c>
    </row>
    <row r="2053" spans="1:11" ht="27.6" x14ac:dyDescent="0.3">
      <c r="A2053" s="34" t="s">
        <v>96</v>
      </c>
      <c r="B2053" s="34">
        <v>2022</v>
      </c>
      <c r="C2053" s="34" t="s">
        <v>30</v>
      </c>
      <c r="D2053" s="34" t="s">
        <v>97</v>
      </c>
      <c r="E2053" s="34" t="s">
        <v>111</v>
      </c>
      <c r="F2053" s="34" t="s">
        <v>112</v>
      </c>
      <c r="G2053" s="34" t="s">
        <v>108</v>
      </c>
      <c r="H2053" s="34" t="s">
        <v>101</v>
      </c>
      <c r="I2053" s="34" t="s">
        <v>113</v>
      </c>
      <c r="J2053" s="34">
        <v>238</v>
      </c>
      <c r="K2053" s="34">
        <v>340.34</v>
      </c>
    </row>
    <row r="2054" spans="1:11" ht="27.6" x14ac:dyDescent="0.3">
      <c r="A2054" s="33" t="s">
        <v>96</v>
      </c>
      <c r="B2054" s="33">
        <v>2022</v>
      </c>
      <c r="C2054" s="33" t="s">
        <v>30</v>
      </c>
      <c r="D2054" s="33" t="s">
        <v>97</v>
      </c>
      <c r="E2054" s="33" t="s">
        <v>111</v>
      </c>
      <c r="F2054" s="33" t="s">
        <v>112</v>
      </c>
      <c r="G2054" s="33" t="s">
        <v>108</v>
      </c>
      <c r="H2054" s="33" t="s">
        <v>101</v>
      </c>
      <c r="I2054" s="33" t="s">
        <v>113</v>
      </c>
      <c r="J2054" s="33">
        <v>247</v>
      </c>
      <c r="K2054" s="33">
        <v>353.21</v>
      </c>
    </row>
    <row r="2055" spans="1:11" ht="27.6" x14ac:dyDescent="0.3">
      <c r="A2055" s="34" t="s">
        <v>103</v>
      </c>
      <c r="B2055" s="34">
        <v>2022</v>
      </c>
      <c r="C2055" s="34" t="s">
        <v>30</v>
      </c>
      <c r="D2055" s="34" t="s">
        <v>97</v>
      </c>
      <c r="E2055" s="34" t="s">
        <v>111</v>
      </c>
      <c r="F2055" s="34" t="s">
        <v>112</v>
      </c>
      <c r="G2055" s="34" t="s">
        <v>108</v>
      </c>
      <c r="H2055" s="34" t="s">
        <v>101</v>
      </c>
      <c r="I2055" s="34" t="s">
        <v>113</v>
      </c>
      <c r="J2055" s="34">
        <v>241</v>
      </c>
      <c r="K2055" s="34">
        <v>344.63</v>
      </c>
    </row>
    <row r="2056" spans="1:11" ht="27.6" x14ac:dyDescent="0.3">
      <c r="A2056" s="33" t="s">
        <v>105</v>
      </c>
      <c r="B2056" s="33">
        <v>2022</v>
      </c>
      <c r="C2056" s="33" t="s">
        <v>30</v>
      </c>
      <c r="D2056" s="33" t="s">
        <v>97</v>
      </c>
      <c r="E2056" s="33" t="s">
        <v>111</v>
      </c>
      <c r="F2056" s="33" t="s">
        <v>112</v>
      </c>
      <c r="G2056" s="33" t="s">
        <v>108</v>
      </c>
      <c r="H2056" s="33" t="s">
        <v>101</v>
      </c>
      <c r="I2056" s="33" t="s">
        <v>113</v>
      </c>
      <c r="J2056" s="33">
        <v>235</v>
      </c>
      <c r="K2056" s="33">
        <v>336.05</v>
      </c>
    </row>
    <row r="2057" spans="1:11" ht="27.6" x14ac:dyDescent="0.3">
      <c r="A2057" s="34" t="s">
        <v>103</v>
      </c>
      <c r="B2057" s="34">
        <v>2022</v>
      </c>
      <c r="C2057" s="34" t="s">
        <v>8</v>
      </c>
      <c r="D2057" s="34" t="s">
        <v>97</v>
      </c>
      <c r="E2057" s="34" t="s">
        <v>111</v>
      </c>
      <c r="F2057" s="34" t="s">
        <v>112</v>
      </c>
      <c r="G2057" s="34" t="s">
        <v>108</v>
      </c>
      <c r="H2057" s="34" t="s">
        <v>101</v>
      </c>
      <c r="I2057" s="34" t="s">
        <v>102</v>
      </c>
      <c r="J2057" s="34">
        <v>262</v>
      </c>
      <c r="K2057" s="34">
        <v>374.66</v>
      </c>
    </row>
    <row r="2058" spans="1:11" ht="27.6" x14ac:dyDescent="0.3">
      <c r="A2058" s="33" t="s">
        <v>103</v>
      </c>
      <c r="B2058" s="33">
        <v>2022</v>
      </c>
      <c r="C2058" s="33" t="s">
        <v>8</v>
      </c>
      <c r="D2058" s="33" t="s">
        <v>97</v>
      </c>
      <c r="E2058" s="33" t="s">
        <v>111</v>
      </c>
      <c r="F2058" s="33" t="s">
        <v>112</v>
      </c>
      <c r="G2058" s="33" t="s">
        <v>108</v>
      </c>
      <c r="H2058" s="33" t="s">
        <v>101</v>
      </c>
      <c r="I2058" s="33" t="s">
        <v>113</v>
      </c>
      <c r="J2058" s="33">
        <v>256</v>
      </c>
      <c r="K2058" s="33">
        <v>366.08</v>
      </c>
    </row>
    <row r="2059" spans="1:11" ht="27.6" x14ac:dyDescent="0.3">
      <c r="A2059" s="34" t="s">
        <v>103</v>
      </c>
      <c r="B2059" s="34">
        <v>2022</v>
      </c>
      <c r="C2059" s="34" t="s">
        <v>8</v>
      </c>
      <c r="D2059" s="34" t="s">
        <v>97</v>
      </c>
      <c r="E2059" s="34" t="s">
        <v>111</v>
      </c>
      <c r="F2059" s="34" t="s">
        <v>112</v>
      </c>
      <c r="G2059" s="34" t="s">
        <v>108</v>
      </c>
      <c r="H2059" s="34" t="s">
        <v>101</v>
      </c>
      <c r="I2059" s="34" t="s">
        <v>113</v>
      </c>
      <c r="J2059" s="34">
        <v>250</v>
      </c>
      <c r="K2059" s="34">
        <v>357.5</v>
      </c>
    </row>
    <row r="2060" spans="1:11" ht="27.6" x14ac:dyDescent="0.3">
      <c r="A2060" s="33" t="s">
        <v>103</v>
      </c>
      <c r="B2060" s="33">
        <v>2022</v>
      </c>
      <c r="C2060" s="33" t="s">
        <v>8</v>
      </c>
      <c r="D2060" s="33" t="s">
        <v>97</v>
      </c>
      <c r="E2060" s="33" t="s">
        <v>111</v>
      </c>
      <c r="F2060" s="33" t="s">
        <v>112</v>
      </c>
      <c r="G2060" s="33" t="s">
        <v>108</v>
      </c>
      <c r="H2060" s="33" t="s">
        <v>101</v>
      </c>
      <c r="I2060" s="33" t="s">
        <v>113</v>
      </c>
      <c r="J2060" s="33">
        <v>259</v>
      </c>
      <c r="K2060" s="33">
        <v>370.37</v>
      </c>
    </row>
    <row r="2061" spans="1:11" ht="27.6" x14ac:dyDescent="0.3">
      <c r="A2061" s="34" t="s">
        <v>105</v>
      </c>
      <c r="B2061" s="34">
        <v>2022</v>
      </c>
      <c r="C2061" s="34" t="s">
        <v>8</v>
      </c>
      <c r="D2061" s="34" t="s">
        <v>97</v>
      </c>
      <c r="E2061" s="34" t="s">
        <v>111</v>
      </c>
      <c r="F2061" s="34" t="s">
        <v>112</v>
      </c>
      <c r="G2061" s="34" t="s">
        <v>108</v>
      </c>
      <c r="H2061" s="34" t="s">
        <v>101</v>
      </c>
      <c r="I2061" s="34" t="s">
        <v>113</v>
      </c>
      <c r="J2061" s="34">
        <v>253</v>
      </c>
      <c r="K2061" s="34">
        <v>361.79</v>
      </c>
    </row>
    <row r="2062" spans="1:11" ht="27.6" x14ac:dyDescent="0.3">
      <c r="A2062" s="33" t="s">
        <v>103</v>
      </c>
      <c r="B2062" s="33">
        <v>2022</v>
      </c>
      <c r="C2062" s="33" t="s">
        <v>35</v>
      </c>
      <c r="D2062" s="33" t="s">
        <v>97</v>
      </c>
      <c r="E2062" s="33" t="s">
        <v>111</v>
      </c>
      <c r="F2062" s="33" t="s">
        <v>112</v>
      </c>
      <c r="G2062" s="33" t="s">
        <v>108</v>
      </c>
      <c r="H2062" s="33" t="s">
        <v>101</v>
      </c>
      <c r="I2062" s="33" t="s">
        <v>113</v>
      </c>
      <c r="J2062" s="33">
        <v>184</v>
      </c>
      <c r="K2062" s="33">
        <v>263.12</v>
      </c>
    </row>
    <row r="2063" spans="1:11" ht="27.6" x14ac:dyDescent="0.3">
      <c r="A2063" s="34" t="s">
        <v>106</v>
      </c>
      <c r="B2063" s="34">
        <v>2022</v>
      </c>
      <c r="C2063" s="34" t="s">
        <v>35</v>
      </c>
      <c r="D2063" s="34" t="s">
        <v>97</v>
      </c>
      <c r="E2063" s="34" t="s">
        <v>111</v>
      </c>
      <c r="F2063" s="34" t="s">
        <v>112</v>
      </c>
      <c r="G2063" s="34" t="s">
        <v>108</v>
      </c>
      <c r="H2063" s="34" t="s">
        <v>101</v>
      </c>
      <c r="I2063" s="34" t="s">
        <v>113</v>
      </c>
      <c r="J2063" s="34">
        <v>178</v>
      </c>
      <c r="K2063" s="34">
        <v>254.54</v>
      </c>
    </row>
    <row r="2064" spans="1:11" ht="27.6" x14ac:dyDescent="0.3">
      <c r="A2064" s="33" t="s">
        <v>105</v>
      </c>
      <c r="B2064" s="33">
        <v>2022</v>
      </c>
      <c r="C2064" s="33" t="s">
        <v>35</v>
      </c>
      <c r="D2064" s="33" t="s">
        <v>97</v>
      </c>
      <c r="E2064" s="33" t="s">
        <v>111</v>
      </c>
      <c r="F2064" s="33" t="s">
        <v>112</v>
      </c>
      <c r="G2064" s="33" t="s">
        <v>108</v>
      </c>
      <c r="H2064" s="33" t="s">
        <v>101</v>
      </c>
      <c r="I2064" s="33" t="s">
        <v>113</v>
      </c>
      <c r="J2064" s="33">
        <v>172</v>
      </c>
      <c r="K2064" s="33">
        <v>245.96</v>
      </c>
    </row>
    <row r="2065" spans="1:11" ht="27.6" x14ac:dyDescent="0.3">
      <c r="A2065" s="34" t="s">
        <v>96</v>
      </c>
      <c r="B2065" s="34">
        <v>2022</v>
      </c>
      <c r="C2065" s="34" t="s">
        <v>35</v>
      </c>
      <c r="D2065" s="34" t="s">
        <v>97</v>
      </c>
      <c r="E2065" s="34" t="s">
        <v>111</v>
      </c>
      <c r="F2065" s="34" t="s">
        <v>112</v>
      </c>
      <c r="G2065" s="34" t="s">
        <v>108</v>
      </c>
      <c r="H2065" s="34" t="s">
        <v>101</v>
      </c>
      <c r="I2065" s="34" t="s">
        <v>113</v>
      </c>
      <c r="J2065" s="34">
        <v>181</v>
      </c>
      <c r="K2065" s="34">
        <v>258.83</v>
      </c>
    </row>
    <row r="2066" spans="1:11" ht="27.6" x14ac:dyDescent="0.3">
      <c r="A2066" s="33" t="s">
        <v>106</v>
      </c>
      <c r="B2066" s="33">
        <v>2022</v>
      </c>
      <c r="C2066" s="33" t="s">
        <v>35</v>
      </c>
      <c r="D2066" s="33" t="s">
        <v>97</v>
      </c>
      <c r="E2066" s="33" t="s">
        <v>111</v>
      </c>
      <c r="F2066" s="33" t="s">
        <v>112</v>
      </c>
      <c r="G2066" s="33" t="s">
        <v>108</v>
      </c>
      <c r="H2066" s="33" t="s">
        <v>101</v>
      </c>
      <c r="I2066" s="33" t="s">
        <v>113</v>
      </c>
      <c r="J2066" s="33">
        <v>175</v>
      </c>
      <c r="K2066" s="33">
        <v>250.25</v>
      </c>
    </row>
    <row r="2067" spans="1:11" ht="27.6" x14ac:dyDescent="0.3">
      <c r="A2067" s="34" t="s">
        <v>103</v>
      </c>
      <c r="B2067" s="34">
        <v>2022</v>
      </c>
      <c r="C2067" s="34" t="s">
        <v>35</v>
      </c>
      <c r="D2067" s="34" t="s">
        <v>97</v>
      </c>
      <c r="E2067" s="34" t="s">
        <v>111</v>
      </c>
      <c r="F2067" s="34" t="s">
        <v>112</v>
      </c>
      <c r="G2067" s="34" t="s">
        <v>108</v>
      </c>
      <c r="H2067" s="34" t="s">
        <v>101</v>
      </c>
      <c r="I2067" s="34" t="s">
        <v>113</v>
      </c>
      <c r="J2067" s="34">
        <v>169</v>
      </c>
      <c r="K2067" s="34">
        <v>241.67</v>
      </c>
    </row>
    <row r="2068" spans="1:11" ht="27.6" x14ac:dyDescent="0.3">
      <c r="A2068" s="33" t="s">
        <v>96</v>
      </c>
      <c r="B2068" s="33">
        <v>2022</v>
      </c>
      <c r="C2068" s="33" t="s">
        <v>31</v>
      </c>
      <c r="D2068" s="33" t="s">
        <v>97</v>
      </c>
      <c r="E2068" s="33" t="s">
        <v>111</v>
      </c>
      <c r="F2068" s="33" t="s">
        <v>112</v>
      </c>
      <c r="G2068" s="33" t="s">
        <v>108</v>
      </c>
      <c r="H2068" s="33" t="s">
        <v>101</v>
      </c>
      <c r="I2068" s="33" t="s">
        <v>113</v>
      </c>
      <c r="J2068" s="33">
        <v>232</v>
      </c>
      <c r="K2068" s="33">
        <v>331.76</v>
      </c>
    </row>
    <row r="2069" spans="1:11" ht="27.6" x14ac:dyDescent="0.3">
      <c r="A2069" s="34" t="s">
        <v>103</v>
      </c>
      <c r="B2069" s="34">
        <v>2022</v>
      </c>
      <c r="C2069" s="34" t="s">
        <v>31</v>
      </c>
      <c r="D2069" s="34" t="s">
        <v>97</v>
      </c>
      <c r="E2069" s="34" t="s">
        <v>111</v>
      </c>
      <c r="F2069" s="34" t="s">
        <v>112</v>
      </c>
      <c r="G2069" s="34" t="s">
        <v>108</v>
      </c>
      <c r="H2069" s="34" t="s">
        <v>101</v>
      </c>
      <c r="I2069" s="34" t="s">
        <v>113</v>
      </c>
      <c r="J2069" s="34">
        <v>226</v>
      </c>
      <c r="K2069" s="34">
        <v>323.18</v>
      </c>
    </row>
    <row r="2070" spans="1:11" ht="27.6" x14ac:dyDescent="0.3">
      <c r="A2070" s="33" t="s">
        <v>103</v>
      </c>
      <c r="B2070" s="33">
        <v>2022</v>
      </c>
      <c r="C2070" s="33" t="s">
        <v>31</v>
      </c>
      <c r="D2070" s="33" t="s">
        <v>97</v>
      </c>
      <c r="E2070" s="33" t="s">
        <v>111</v>
      </c>
      <c r="F2070" s="33" t="s">
        <v>112</v>
      </c>
      <c r="G2070" s="33" t="s">
        <v>108</v>
      </c>
      <c r="H2070" s="33" t="s">
        <v>101</v>
      </c>
      <c r="I2070" s="33" t="s">
        <v>113</v>
      </c>
      <c r="J2070" s="33">
        <v>220</v>
      </c>
      <c r="K2070" s="33">
        <v>314.60000000000002</v>
      </c>
    </row>
    <row r="2071" spans="1:11" ht="27.6" x14ac:dyDescent="0.3">
      <c r="A2071" s="34" t="s">
        <v>105</v>
      </c>
      <c r="B2071" s="34">
        <v>2022</v>
      </c>
      <c r="C2071" s="34" t="s">
        <v>31</v>
      </c>
      <c r="D2071" s="34" t="s">
        <v>97</v>
      </c>
      <c r="E2071" s="34" t="s">
        <v>111</v>
      </c>
      <c r="F2071" s="34" t="s">
        <v>112</v>
      </c>
      <c r="G2071" s="34" t="s">
        <v>108</v>
      </c>
      <c r="H2071" s="34" t="s">
        <v>101</v>
      </c>
      <c r="I2071" s="34" t="s">
        <v>113</v>
      </c>
      <c r="J2071" s="34">
        <v>229</v>
      </c>
      <c r="K2071" s="34">
        <v>327.47000000000003</v>
      </c>
    </row>
    <row r="2072" spans="1:11" ht="27.6" x14ac:dyDescent="0.3">
      <c r="A2072" s="33" t="s">
        <v>96</v>
      </c>
      <c r="B2072" s="33">
        <v>2022</v>
      </c>
      <c r="C2072" s="33" t="s">
        <v>31</v>
      </c>
      <c r="D2072" s="33" t="s">
        <v>97</v>
      </c>
      <c r="E2072" s="33" t="s">
        <v>111</v>
      </c>
      <c r="F2072" s="33" t="s">
        <v>112</v>
      </c>
      <c r="G2072" s="33" t="s">
        <v>108</v>
      </c>
      <c r="H2072" s="33" t="s">
        <v>101</v>
      </c>
      <c r="I2072" s="33" t="s">
        <v>113</v>
      </c>
      <c r="J2072" s="33">
        <v>223</v>
      </c>
      <c r="K2072" s="33">
        <v>318.89</v>
      </c>
    </row>
    <row r="2073" spans="1:11" ht="27.6" x14ac:dyDescent="0.3">
      <c r="A2073" s="34" t="s">
        <v>96</v>
      </c>
      <c r="B2073" s="34">
        <v>2022</v>
      </c>
      <c r="C2073" s="34" t="s">
        <v>31</v>
      </c>
      <c r="D2073" s="34" t="s">
        <v>97</v>
      </c>
      <c r="E2073" s="34" t="s">
        <v>111</v>
      </c>
      <c r="F2073" s="34" t="s">
        <v>112</v>
      </c>
      <c r="G2073" s="34" t="s">
        <v>108</v>
      </c>
      <c r="H2073" s="34" t="s">
        <v>101</v>
      </c>
      <c r="I2073" s="34" t="s">
        <v>113</v>
      </c>
      <c r="J2073" s="34">
        <v>217</v>
      </c>
      <c r="K2073" s="34">
        <v>310.31</v>
      </c>
    </row>
    <row r="2074" spans="1:11" ht="27.6" x14ac:dyDescent="0.3">
      <c r="A2074" s="33" t="s">
        <v>103</v>
      </c>
      <c r="B2074" s="33">
        <v>2022</v>
      </c>
      <c r="C2074" s="33" t="s">
        <v>34</v>
      </c>
      <c r="D2074" s="33" t="s">
        <v>97</v>
      </c>
      <c r="E2074" s="33" t="s">
        <v>111</v>
      </c>
      <c r="F2074" s="33" t="s">
        <v>112</v>
      </c>
      <c r="G2074" s="33" t="s">
        <v>108</v>
      </c>
      <c r="H2074" s="33" t="s">
        <v>101</v>
      </c>
      <c r="I2074" s="33" t="s">
        <v>113</v>
      </c>
      <c r="J2074" s="33">
        <v>196</v>
      </c>
      <c r="K2074" s="33">
        <v>280.27999999999997</v>
      </c>
    </row>
    <row r="2075" spans="1:11" ht="27.6" x14ac:dyDescent="0.3">
      <c r="A2075" s="34" t="s">
        <v>96</v>
      </c>
      <c r="B2075" s="34">
        <v>2022</v>
      </c>
      <c r="C2075" s="34" t="s">
        <v>34</v>
      </c>
      <c r="D2075" s="34" t="s">
        <v>97</v>
      </c>
      <c r="E2075" s="34" t="s">
        <v>111</v>
      </c>
      <c r="F2075" s="34" t="s">
        <v>112</v>
      </c>
      <c r="G2075" s="34" t="s">
        <v>108</v>
      </c>
      <c r="H2075" s="34" t="s">
        <v>101</v>
      </c>
      <c r="I2075" s="34" t="s">
        <v>113</v>
      </c>
      <c r="J2075" s="34">
        <v>190</v>
      </c>
      <c r="K2075" s="34">
        <v>271.7</v>
      </c>
    </row>
    <row r="2076" spans="1:11" ht="27.6" x14ac:dyDescent="0.3">
      <c r="A2076" s="33" t="s">
        <v>96</v>
      </c>
      <c r="B2076" s="33">
        <v>2022</v>
      </c>
      <c r="C2076" s="33" t="s">
        <v>34</v>
      </c>
      <c r="D2076" s="33" t="s">
        <v>97</v>
      </c>
      <c r="E2076" s="33" t="s">
        <v>111</v>
      </c>
      <c r="F2076" s="33" t="s">
        <v>112</v>
      </c>
      <c r="G2076" s="33" t="s">
        <v>108</v>
      </c>
      <c r="H2076" s="33" t="s">
        <v>101</v>
      </c>
      <c r="I2076" s="33" t="s">
        <v>113</v>
      </c>
      <c r="J2076" s="33">
        <v>199</v>
      </c>
      <c r="K2076" s="33">
        <v>284.57</v>
      </c>
    </row>
    <row r="2077" spans="1:11" ht="27.6" x14ac:dyDescent="0.3">
      <c r="A2077" s="34" t="s">
        <v>96</v>
      </c>
      <c r="B2077" s="34">
        <v>2022</v>
      </c>
      <c r="C2077" s="34" t="s">
        <v>34</v>
      </c>
      <c r="D2077" s="34" t="s">
        <v>97</v>
      </c>
      <c r="E2077" s="34" t="s">
        <v>111</v>
      </c>
      <c r="F2077" s="34" t="s">
        <v>112</v>
      </c>
      <c r="G2077" s="34" t="s">
        <v>108</v>
      </c>
      <c r="H2077" s="34" t="s">
        <v>101</v>
      </c>
      <c r="I2077" s="34" t="s">
        <v>113</v>
      </c>
      <c r="J2077" s="34">
        <v>193</v>
      </c>
      <c r="K2077" s="34">
        <v>275.99</v>
      </c>
    </row>
    <row r="2078" spans="1:11" ht="27.6" x14ac:dyDescent="0.3">
      <c r="A2078" s="33" t="s">
        <v>96</v>
      </c>
      <c r="B2078" s="33">
        <v>2022</v>
      </c>
      <c r="C2078" s="33" t="s">
        <v>34</v>
      </c>
      <c r="D2078" s="33" t="s">
        <v>97</v>
      </c>
      <c r="E2078" s="33" t="s">
        <v>111</v>
      </c>
      <c r="F2078" s="33" t="s">
        <v>112</v>
      </c>
      <c r="G2078" s="33" t="s">
        <v>108</v>
      </c>
      <c r="H2078" s="33" t="s">
        <v>101</v>
      </c>
      <c r="I2078" s="33" t="s">
        <v>113</v>
      </c>
      <c r="J2078" s="33">
        <v>187</v>
      </c>
      <c r="K2078" s="33">
        <v>267.41000000000003</v>
      </c>
    </row>
    <row r="2079" spans="1:11" ht="27.6" x14ac:dyDescent="0.3">
      <c r="A2079" s="34" t="s">
        <v>103</v>
      </c>
      <c r="B2079" s="34">
        <v>2022</v>
      </c>
      <c r="C2079" s="34" t="s">
        <v>33</v>
      </c>
      <c r="D2079" s="34" t="s">
        <v>109</v>
      </c>
      <c r="E2079" s="34" t="s">
        <v>111</v>
      </c>
      <c r="F2079" s="34" t="s">
        <v>112</v>
      </c>
      <c r="G2079" s="34" t="s">
        <v>108</v>
      </c>
      <c r="H2079" s="34" t="s">
        <v>101</v>
      </c>
      <c r="I2079" s="34" t="s">
        <v>113</v>
      </c>
      <c r="J2079" s="34">
        <v>278</v>
      </c>
      <c r="K2079" s="34">
        <v>397.54</v>
      </c>
    </row>
    <row r="2080" spans="1:11" ht="27.6" x14ac:dyDescent="0.3">
      <c r="A2080" s="33" t="s">
        <v>107</v>
      </c>
      <c r="B2080" s="33">
        <v>2022</v>
      </c>
      <c r="C2080" s="33" t="s">
        <v>33</v>
      </c>
      <c r="D2080" s="33" t="s">
        <v>109</v>
      </c>
      <c r="E2080" s="33" t="s">
        <v>111</v>
      </c>
      <c r="F2080" s="33" t="s">
        <v>112</v>
      </c>
      <c r="G2080" s="33" t="s">
        <v>108</v>
      </c>
      <c r="H2080" s="33" t="s">
        <v>101</v>
      </c>
      <c r="I2080" s="33" t="s">
        <v>113</v>
      </c>
      <c r="J2080" s="33">
        <v>326</v>
      </c>
      <c r="K2080" s="33">
        <v>466.18</v>
      </c>
    </row>
    <row r="2081" spans="1:11" ht="27.6" x14ac:dyDescent="0.3">
      <c r="A2081" s="34" t="s">
        <v>96</v>
      </c>
      <c r="B2081" s="34">
        <v>2022</v>
      </c>
      <c r="C2081" s="34" t="s">
        <v>33</v>
      </c>
      <c r="D2081" s="34" t="s">
        <v>109</v>
      </c>
      <c r="E2081" s="34" t="s">
        <v>111</v>
      </c>
      <c r="F2081" s="34" t="s">
        <v>112</v>
      </c>
      <c r="G2081" s="34" t="s">
        <v>108</v>
      </c>
      <c r="H2081" s="34" t="s">
        <v>101</v>
      </c>
      <c r="I2081" s="34" t="s">
        <v>113</v>
      </c>
      <c r="J2081" s="34">
        <v>280</v>
      </c>
      <c r="K2081" s="34">
        <v>400.4</v>
      </c>
    </row>
    <row r="2082" spans="1:11" ht="27.6" x14ac:dyDescent="0.3">
      <c r="A2082" s="33" t="s">
        <v>96</v>
      </c>
      <c r="B2082" s="33">
        <v>2022</v>
      </c>
      <c r="C2082" s="33" t="s">
        <v>33</v>
      </c>
      <c r="D2082" s="33" t="s">
        <v>109</v>
      </c>
      <c r="E2082" s="33" t="s">
        <v>111</v>
      </c>
      <c r="F2082" s="33" t="s">
        <v>112</v>
      </c>
      <c r="G2082" s="33" t="s">
        <v>108</v>
      </c>
      <c r="H2082" s="33" t="s">
        <v>101</v>
      </c>
      <c r="I2082" s="33" t="s">
        <v>113</v>
      </c>
      <c r="J2082" s="33">
        <v>834</v>
      </c>
      <c r="K2082" s="33">
        <v>1192.6199999999999</v>
      </c>
    </row>
    <row r="2083" spans="1:11" ht="27.6" x14ac:dyDescent="0.3">
      <c r="A2083" s="34" t="s">
        <v>96</v>
      </c>
      <c r="B2083" s="34">
        <v>2022</v>
      </c>
      <c r="C2083" s="34" t="s">
        <v>33</v>
      </c>
      <c r="D2083" s="34" t="s">
        <v>109</v>
      </c>
      <c r="E2083" s="34" t="s">
        <v>111</v>
      </c>
      <c r="F2083" s="34" t="s">
        <v>112</v>
      </c>
      <c r="G2083" s="34" t="s">
        <v>108</v>
      </c>
      <c r="H2083" s="34" t="s">
        <v>101</v>
      </c>
      <c r="I2083" s="34" t="s">
        <v>113</v>
      </c>
      <c r="J2083" s="34">
        <v>867</v>
      </c>
      <c r="K2083" s="34">
        <v>1239.81</v>
      </c>
    </row>
    <row r="2084" spans="1:11" ht="27.6" x14ac:dyDescent="0.3">
      <c r="A2084" s="33" t="s">
        <v>103</v>
      </c>
      <c r="B2084" s="33">
        <v>2022</v>
      </c>
      <c r="C2084" s="33" t="s">
        <v>33</v>
      </c>
      <c r="D2084" s="33" t="s">
        <v>109</v>
      </c>
      <c r="E2084" s="33" t="s">
        <v>111</v>
      </c>
      <c r="F2084" s="33" t="s">
        <v>112</v>
      </c>
      <c r="G2084" s="33" t="s">
        <v>108</v>
      </c>
      <c r="H2084" s="33" t="s">
        <v>101</v>
      </c>
      <c r="I2084" s="33" t="s">
        <v>113</v>
      </c>
      <c r="J2084" s="33">
        <v>931</v>
      </c>
      <c r="K2084" s="33">
        <v>1331.33</v>
      </c>
    </row>
    <row r="2085" spans="1:11" ht="27.6" x14ac:dyDescent="0.3">
      <c r="A2085" s="34" t="s">
        <v>103</v>
      </c>
      <c r="B2085" s="34">
        <v>2022</v>
      </c>
      <c r="C2085" s="34" t="s">
        <v>33</v>
      </c>
      <c r="D2085" s="34" t="s">
        <v>109</v>
      </c>
      <c r="E2085" s="34" t="s">
        <v>111</v>
      </c>
      <c r="F2085" s="34" t="s">
        <v>112</v>
      </c>
      <c r="G2085" s="34" t="s">
        <v>108</v>
      </c>
      <c r="H2085" s="34" t="s">
        <v>101</v>
      </c>
      <c r="I2085" s="34" t="s">
        <v>113</v>
      </c>
      <c r="J2085" s="34">
        <v>932</v>
      </c>
      <c r="K2085" s="34">
        <v>1332.76</v>
      </c>
    </row>
    <row r="2086" spans="1:11" ht="27.6" x14ac:dyDescent="0.3">
      <c r="A2086" s="33" t="s">
        <v>96</v>
      </c>
      <c r="B2086" s="33">
        <v>2022</v>
      </c>
      <c r="C2086" s="33" t="s">
        <v>33</v>
      </c>
      <c r="D2086" s="33" t="s">
        <v>109</v>
      </c>
      <c r="E2086" s="33" t="s">
        <v>111</v>
      </c>
      <c r="F2086" s="33" t="s">
        <v>112</v>
      </c>
      <c r="G2086" s="33" t="s">
        <v>108</v>
      </c>
      <c r="H2086" s="33" t="s">
        <v>101</v>
      </c>
      <c r="I2086" s="33" t="s">
        <v>113</v>
      </c>
      <c r="J2086" s="33">
        <v>933</v>
      </c>
      <c r="K2086" s="33">
        <v>1334.19</v>
      </c>
    </row>
    <row r="2087" spans="1:11" ht="27.6" x14ac:dyDescent="0.3">
      <c r="A2087" s="34" t="s">
        <v>103</v>
      </c>
      <c r="B2087" s="34">
        <v>2022</v>
      </c>
      <c r="C2087" s="34" t="s">
        <v>33</v>
      </c>
      <c r="D2087" s="34" t="s">
        <v>109</v>
      </c>
      <c r="E2087" s="34" t="s">
        <v>111</v>
      </c>
      <c r="F2087" s="34" t="s">
        <v>112</v>
      </c>
      <c r="G2087" s="34" t="s">
        <v>108</v>
      </c>
      <c r="H2087" s="34" t="s">
        <v>101</v>
      </c>
      <c r="I2087" s="34" t="s">
        <v>113</v>
      </c>
      <c r="J2087" s="34">
        <v>873</v>
      </c>
      <c r="K2087" s="34">
        <v>526.24</v>
      </c>
    </row>
    <row r="2088" spans="1:11" ht="27.6" x14ac:dyDescent="0.3">
      <c r="A2088" s="33" t="s">
        <v>96</v>
      </c>
      <c r="B2088" s="33">
        <v>2022</v>
      </c>
      <c r="C2088" s="33" t="s">
        <v>33</v>
      </c>
      <c r="D2088" s="33" t="s">
        <v>109</v>
      </c>
      <c r="E2088" s="33" t="s">
        <v>111</v>
      </c>
      <c r="F2088" s="33" t="s">
        <v>112</v>
      </c>
      <c r="G2088" s="33" t="s">
        <v>108</v>
      </c>
      <c r="H2088" s="33" t="s">
        <v>101</v>
      </c>
      <c r="I2088" s="33" t="s">
        <v>113</v>
      </c>
      <c r="J2088" s="33">
        <v>327</v>
      </c>
      <c r="K2088" s="33">
        <v>467.61</v>
      </c>
    </row>
    <row r="2089" spans="1:11" ht="27.6" x14ac:dyDescent="0.3">
      <c r="A2089" s="34" t="s">
        <v>96</v>
      </c>
      <c r="B2089" s="34">
        <v>2022</v>
      </c>
      <c r="C2089" s="34" t="s">
        <v>33</v>
      </c>
      <c r="D2089" s="34" t="s">
        <v>109</v>
      </c>
      <c r="E2089" s="34" t="s">
        <v>111</v>
      </c>
      <c r="F2089" s="34" t="s">
        <v>112</v>
      </c>
      <c r="G2089" s="34" t="s">
        <v>108</v>
      </c>
      <c r="H2089" s="34" t="s">
        <v>101</v>
      </c>
      <c r="I2089" s="34" t="s">
        <v>113</v>
      </c>
      <c r="J2089" s="34">
        <v>183</v>
      </c>
      <c r="K2089" s="34">
        <v>261.69</v>
      </c>
    </row>
    <row r="2090" spans="1:11" ht="27.6" x14ac:dyDescent="0.3">
      <c r="A2090" s="33" t="s">
        <v>103</v>
      </c>
      <c r="B2090" s="33">
        <v>2022</v>
      </c>
      <c r="C2090" s="33" t="s">
        <v>33</v>
      </c>
      <c r="D2090" s="33" t="s">
        <v>109</v>
      </c>
      <c r="E2090" s="33" t="s">
        <v>111</v>
      </c>
      <c r="F2090" s="33" t="s">
        <v>112</v>
      </c>
      <c r="G2090" s="33" t="s">
        <v>108</v>
      </c>
      <c r="H2090" s="33" t="s">
        <v>101</v>
      </c>
      <c r="I2090" s="33" t="s">
        <v>113</v>
      </c>
      <c r="J2090" s="33">
        <v>177</v>
      </c>
      <c r="K2090" s="33">
        <v>253.11</v>
      </c>
    </row>
    <row r="2091" spans="1:11" ht="27.6" x14ac:dyDescent="0.3">
      <c r="A2091" s="34" t="s">
        <v>96</v>
      </c>
      <c r="B2091" s="34">
        <v>2022</v>
      </c>
      <c r="C2091" s="34" t="s">
        <v>33</v>
      </c>
      <c r="D2091" s="34" t="s">
        <v>109</v>
      </c>
      <c r="E2091" s="34" t="s">
        <v>111</v>
      </c>
      <c r="F2091" s="34" t="s">
        <v>112</v>
      </c>
      <c r="G2091" s="34" t="s">
        <v>108</v>
      </c>
      <c r="H2091" s="34" t="s">
        <v>101</v>
      </c>
      <c r="I2091" s="34" t="s">
        <v>113</v>
      </c>
      <c r="J2091" s="34">
        <v>171</v>
      </c>
      <c r="K2091" s="34">
        <v>244.53</v>
      </c>
    </row>
    <row r="2092" spans="1:11" ht="27.6" x14ac:dyDescent="0.3">
      <c r="A2092" s="33" t="s">
        <v>96</v>
      </c>
      <c r="B2092" s="33">
        <v>2022</v>
      </c>
      <c r="C2092" s="33" t="s">
        <v>33</v>
      </c>
      <c r="D2092" s="33" t="s">
        <v>109</v>
      </c>
      <c r="E2092" s="33" t="s">
        <v>111</v>
      </c>
      <c r="F2092" s="33" t="s">
        <v>112</v>
      </c>
      <c r="G2092" s="33" t="s">
        <v>108</v>
      </c>
      <c r="H2092" s="33" t="s">
        <v>101</v>
      </c>
      <c r="I2092" s="33" t="s">
        <v>113</v>
      </c>
      <c r="J2092" s="33">
        <v>277</v>
      </c>
      <c r="K2092" s="33">
        <v>396.11</v>
      </c>
    </row>
    <row r="2093" spans="1:11" ht="27.6" x14ac:dyDescent="0.3">
      <c r="A2093" s="34" t="s">
        <v>105</v>
      </c>
      <c r="B2093" s="34">
        <v>2022</v>
      </c>
      <c r="C2093" s="34" t="s">
        <v>33</v>
      </c>
      <c r="D2093" s="34" t="s">
        <v>109</v>
      </c>
      <c r="E2093" s="34" t="s">
        <v>111</v>
      </c>
      <c r="F2093" s="34" t="s">
        <v>112</v>
      </c>
      <c r="G2093" s="34" t="s">
        <v>108</v>
      </c>
      <c r="H2093" s="34" t="s">
        <v>101</v>
      </c>
      <c r="I2093" s="34" t="s">
        <v>113</v>
      </c>
      <c r="J2093" s="34">
        <v>325</v>
      </c>
      <c r="K2093" s="34">
        <v>464.75</v>
      </c>
    </row>
    <row r="2094" spans="1:11" ht="27.6" x14ac:dyDescent="0.3">
      <c r="A2094" s="33" t="s">
        <v>103</v>
      </c>
      <c r="B2094" s="33">
        <v>2022</v>
      </c>
      <c r="C2094" s="33" t="s">
        <v>33</v>
      </c>
      <c r="D2094" s="33" t="s">
        <v>109</v>
      </c>
      <c r="E2094" s="33" t="s">
        <v>111</v>
      </c>
      <c r="F2094" s="33" t="s">
        <v>112</v>
      </c>
      <c r="G2094" s="33" t="s">
        <v>108</v>
      </c>
      <c r="H2094" s="33" t="s">
        <v>101</v>
      </c>
      <c r="I2094" s="33" t="s">
        <v>113</v>
      </c>
      <c r="J2094" s="33">
        <v>842</v>
      </c>
      <c r="K2094" s="33">
        <v>1204.06</v>
      </c>
    </row>
    <row r="2095" spans="1:11" ht="27.6" x14ac:dyDescent="0.3">
      <c r="A2095" s="34" t="s">
        <v>103</v>
      </c>
      <c r="B2095" s="34">
        <v>2022</v>
      </c>
      <c r="C2095" s="34" t="s">
        <v>33</v>
      </c>
      <c r="D2095" s="34" t="s">
        <v>109</v>
      </c>
      <c r="E2095" s="34" t="s">
        <v>111</v>
      </c>
      <c r="F2095" s="34" t="s">
        <v>112</v>
      </c>
      <c r="G2095" s="34" t="s">
        <v>108</v>
      </c>
      <c r="H2095" s="34" t="s">
        <v>101</v>
      </c>
      <c r="I2095" s="34" t="s">
        <v>113</v>
      </c>
      <c r="J2095" s="34">
        <v>876</v>
      </c>
      <c r="K2095" s="34">
        <v>1252.68</v>
      </c>
    </row>
    <row r="2096" spans="1:11" ht="27.6" x14ac:dyDescent="0.3">
      <c r="A2096" s="33" t="s">
        <v>103</v>
      </c>
      <c r="B2096" s="33">
        <v>2022</v>
      </c>
      <c r="C2096" s="33" t="s">
        <v>37</v>
      </c>
      <c r="D2096" s="33" t="s">
        <v>109</v>
      </c>
      <c r="E2096" s="33" t="s">
        <v>111</v>
      </c>
      <c r="F2096" s="33" t="s">
        <v>112</v>
      </c>
      <c r="G2096" s="33" t="s">
        <v>108</v>
      </c>
      <c r="H2096" s="33" t="s">
        <v>101</v>
      </c>
      <c r="I2096" s="33" t="s">
        <v>113</v>
      </c>
      <c r="J2096" s="33">
        <v>332</v>
      </c>
      <c r="K2096" s="33">
        <v>474.76</v>
      </c>
    </row>
    <row r="2097" spans="1:11" ht="27.6" x14ac:dyDescent="0.3">
      <c r="A2097" s="34" t="s">
        <v>103</v>
      </c>
      <c r="B2097" s="34">
        <v>2022</v>
      </c>
      <c r="C2097" s="34" t="s">
        <v>37</v>
      </c>
      <c r="D2097" s="34" t="s">
        <v>109</v>
      </c>
      <c r="E2097" s="34" t="s">
        <v>111</v>
      </c>
      <c r="F2097" s="34" t="s">
        <v>112</v>
      </c>
      <c r="G2097" s="34" t="s">
        <v>108</v>
      </c>
      <c r="H2097" s="34" t="s">
        <v>101</v>
      </c>
      <c r="I2097" s="34" t="s">
        <v>113</v>
      </c>
      <c r="J2097" s="34">
        <v>302</v>
      </c>
      <c r="K2097" s="34">
        <v>431.86</v>
      </c>
    </row>
    <row r="2098" spans="1:11" ht="27.6" x14ac:dyDescent="0.3">
      <c r="A2098" s="33" t="s">
        <v>105</v>
      </c>
      <c r="B2098" s="33">
        <v>2022</v>
      </c>
      <c r="C2098" s="33" t="s">
        <v>37</v>
      </c>
      <c r="D2098" s="33" t="s">
        <v>109</v>
      </c>
      <c r="E2098" s="33" t="s">
        <v>111</v>
      </c>
      <c r="F2098" s="33" t="s">
        <v>112</v>
      </c>
      <c r="G2098" s="33" t="s">
        <v>108</v>
      </c>
      <c r="H2098" s="33" t="s">
        <v>101</v>
      </c>
      <c r="I2098" s="33" t="s">
        <v>113</v>
      </c>
      <c r="J2098" s="33">
        <v>256</v>
      </c>
      <c r="K2098" s="33">
        <v>366.08</v>
      </c>
    </row>
    <row r="2099" spans="1:11" ht="27.6" x14ac:dyDescent="0.3">
      <c r="A2099" s="34" t="s">
        <v>106</v>
      </c>
      <c r="B2099" s="34">
        <v>2022</v>
      </c>
      <c r="C2099" s="34" t="s">
        <v>37</v>
      </c>
      <c r="D2099" s="34" t="s">
        <v>109</v>
      </c>
      <c r="E2099" s="34" t="s">
        <v>111</v>
      </c>
      <c r="F2099" s="34" t="s">
        <v>112</v>
      </c>
      <c r="G2099" s="34" t="s">
        <v>108</v>
      </c>
      <c r="H2099" s="34" t="s">
        <v>101</v>
      </c>
      <c r="I2099" s="34" t="s">
        <v>113</v>
      </c>
      <c r="J2099" s="34">
        <v>304</v>
      </c>
      <c r="K2099" s="34">
        <v>434.72</v>
      </c>
    </row>
    <row r="2100" spans="1:11" ht="27.6" x14ac:dyDescent="0.3">
      <c r="A2100" s="33" t="s">
        <v>96</v>
      </c>
      <c r="B2100" s="33">
        <v>2022</v>
      </c>
      <c r="C2100" s="33" t="s">
        <v>37</v>
      </c>
      <c r="D2100" s="33" t="s">
        <v>109</v>
      </c>
      <c r="E2100" s="33" t="s">
        <v>111</v>
      </c>
      <c r="F2100" s="33" t="s">
        <v>112</v>
      </c>
      <c r="G2100" s="33" t="s">
        <v>108</v>
      </c>
      <c r="H2100" s="33" t="s">
        <v>101</v>
      </c>
      <c r="I2100" s="33" t="s">
        <v>113</v>
      </c>
      <c r="J2100" s="33">
        <v>784</v>
      </c>
      <c r="K2100" s="33">
        <v>1121.1199999999999</v>
      </c>
    </row>
    <row r="2101" spans="1:11" ht="27.6" x14ac:dyDescent="0.3">
      <c r="A2101" s="34" t="s">
        <v>106</v>
      </c>
      <c r="B2101" s="34">
        <v>2022</v>
      </c>
      <c r="C2101" s="34" t="s">
        <v>37</v>
      </c>
      <c r="D2101" s="34" t="s">
        <v>109</v>
      </c>
      <c r="E2101" s="34" t="s">
        <v>111</v>
      </c>
      <c r="F2101" s="34" t="s">
        <v>112</v>
      </c>
      <c r="G2101" s="34" t="s">
        <v>108</v>
      </c>
      <c r="H2101" s="34" t="s">
        <v>101</v>
      </c>
      <c r="I2101" s="34" t="s">
        <v>113</v>
      </c>
      <c r="J2101" s="34">
        <v>837</v>
      </c>
      <c r="K2101" s="34">
        <v>1196.9100000000001</v>
      </c>
    </row>
    <row r="2102" spans="1:11" ht="27.6" x14ac:dyDescent="0.3">
      <c r="A2102" s="33" t="s">
        <v>103</v>
      </c>
      <c r="B2102" s="33">
        <v>2022</v>
      </c>
      <c r="C2102" s="33" t="s">
        <v>37</v>
      </c>
      <c r="D2102" s="33" t="s">
        <v>109</v>
      </c>
      <c r="E2102" s="33" t="s">
        <v>111</v>
      </c>
      <c r="F2102" s="33" t="s">
        <v>112</v>
      </c>
      <c r="G2102" s="33" t="s">
        <v>108</v>
      </c>
      <c r="H2102" s="33" t="s">
        <v>101</v>
      </c>
      <c r="I2102" s="33" t="s">
        <v>113</v>
      </c>
      <c r="J2102" s="33">
        <v>870</v>
      </c>
      <c r="K2102" s="33">
        <v>1244.0999999999999</v>
      </c>
    </row>
    <row r="2103" spans="1:11" ht="27.6" x14ac:dyDescent="0.3">
      <c r="A2103" s="34" t="s">
        <v>103</v>
      </c>
      <c r="B2103" s="34">
        <v>2022</v>
      </c>
      <c r="C2103" s="34" t="s">
        <v>37</v>
      </c>
      <c r="D2103" s="34" t="s">
        <v>109</v>
      </c>
      <c r="E2103" s="34" t="s">
        <v>111</v>
      </c>
      <c r="F2103" s="34" t="s">
        <v>112</v>
      </c>
      <c r="G2103" s="34" t="s">
        <v>108</v>
      </c>
      <c r="H2103" s="34" t="s">
        <v>101</v>
      </c>
      <c r="I2103" s="34" t="s">
        <v>113</v>
      </c>
      <c r="J2103" s="34">
        <v>942</v>
      </c>
      <c r="K2103" s="34">
        <v>1347.06</v>
      </c>
    </row>
    <row r="2104" spans="1:11" ht="27.6" x14ac:dyDescent="0.3">
      <c r="A2104" s="33" t="s">
        <v>103</v>
      </c>
      <c r="B2104" s="33">
        <v>2022</v>
      </c>
      <c r="C2104" s="33" t="s">
        <v>37</v>
      </c>
      <c r="D2104" s="33" t="s">
        <v>109</v>
      </c>
      <c r="E2104" s="33" t="s">
        <v>111</v>
      </c>
      <c r="F2104" s="33" t="s">
        <v>112</v>
      </c>
      <c r="G2104" s="33" t="s">
        <v>108</v>
      </c>
      <c r="H2104" s="33" t="s">
        <v>101</v>
      </c>
      <c r="I2104" s="33" t="s">
        <v>113</v>
      </c>
      <c r="J2104" s="33">
        <v>943</v>
      </c>
      <c r="K2104" s="33">
        <v>1348.49</v>
      </c>
    </row>
    <row r="2105" spans="1:11" ht="27.6" x14ac:dyDescent="0.3">
      <c r="A2105" s="34" t="s">
        <v>96</v>
      </c>
      <c r="B2105" s="34">
        <v>2022</v>
      </c>
      <c r="C2105" s="34" t="s">
        <v>37</v>
      </c>
      <c r="D2105" s="34" t="s">
        <v>109</v>
      </c>
      <c r="E2105" s="34" t="s">
        <v>111</v>
      </c>
      <c r="F2105" s="34" t="s">
        <v>112</v>
      </c>
      <c r="G2105" s="34" t="s">
        <v>108</v>
      </c>
      <c r="H2105" s="34" t="s">
        <v>101</v>
      </c>
      <c r="I2105" s="34" t="s">
        <v>113</v>
      </c>
      <c r="J2105" s="34">
        <v>944</v>
      </c>
      <c r="K2105" s="34">
        <v>1349.92</v>
      </c>
    </row>
    <row r="2106" spans="1:11" ht="27.6" x14ac:dyDescent="0.3">
      <c r="A2106" s="33" t="s">
        <v>103</v>
      </c>
      <c r="B2106" s="33">
        <v>2022</v>
      </c>
      <c r="C2106" s="33" t="s">
        <v>37</v>
      </c>
      <c r="D2106" s="33" t="s">
        <v>109</v>
      </c>
      <c r="E2106" s="33" t="s">
        <v>111</v>
      </c>
      <c r="F2106" s="33" t="s">
        <v>112</v>
      </c>
      <c r="G2106" s="33" t="s">
        <v>108</v>
      </c>
      <c r="H2106" s="33" t="s">
        <v>101</v>
      </c>
      <c r="I2106" s="33" t="s">
        <v>113</v>
      </c>
      <c r="J2106" s="33">
        <v>823</v>
      </c>
      <c r="K2106" s="33">
        <v>526.24</v>
      </c>
    </row>
    <row r="2107" spans="1:11" ht="27.6" x14ac:dyDescent="0.3">
      <c r="A2107" s="34" t="s">
        <v>96</v>
      </c>
      <c r="B2107" s="34">
        <v>2022</v>
      </c>
      <c r="C2107" s="34" t="s">
        <v>37</v>
      </c>
      <c r="D2107" s="34" t="s">
        <v>109</v>
      </c>
      <c r="E2107" s="34" t="s">
        <v>111</v>
      </c>
      <c r="F2107" s="34" t="s">
        <v>112</v>
      </c>
      <c r="G2107" s="34" t="s">
        <v>108</v>
      </c>
      <c r="H2107" s="34" t="s">
        <v>101</v>
      </c>
      <c r="I2107" s="34" t="s">
        <v>113</v>
      </c>
      <c r="J2107" s="34">
        <v>877</v>
      </c>
      <c r="K2107" s="34">
        <v>526.24</v>
      </c>
    </row>
    <row r="2108" spans="1:11" ht="27.6" x14ac:dyDescent="0.3">
      <c r="A2108" s="33" t="s">
        <v>96</v>
      </c>
      <c r="B2108" s="33">
        <v>2022</v>
      </c>
      <c r="C2108" s="33" t="s">
        <v>37</v>
      </c>
      <c r="D2108" s="33" t="s">
        <v>109</v>
      </c>
      <c r="E2108" s="33" t="s">
        <v>111</v>
      </c>
      <c r="F2108" s="33" t="s">
        <v>112</v>
      </c>
      <c r="G2108" s="33" t="s">
        <v>108</v>
      </c>
      <c r="H2108" s="33" t="s">
        <v>101</v>
      </c>
      <c r="I2108" s="33" t="s">
        <v>113</v>
      </c>
      <c r="J2108" s="33">
        <v>303</v>
      </c>
      <c r="K2108" s="33">
        <v>433.29</v>
      </c>
    </row>
    <row r="2109" spans="1:11" ht="27.6" x14ac:dyDescent="0.3">
      <c r="A2109" s="34" t="s">
        <v>106</v>
      </c>
      <c r="B2109" s="34">
        <v>2022</v>
      </c>
      <c r="C2109" s="34" t="s">
        <v>37</v>
      </c>
      <c r="D2109" s="34" t="s">
        <v>109</v>
      </c>
      <c r="E2109" s="34" t="s">
        <v>111</v>
      </c>
      <c r="F2109" s="34" t="s">
        <v>112</v>
      </c>
      <c r="G2109" s="34" t="s">
        <v>108</v>
      </c>
      <c r="H2109" s="34" t="s">
        <v>101</v>
      </c>
      <c r="I2109" s="34" t="s">
        <v>113</v>
      </c>
      <c r="J2109" s="34">
        <v>363</v>
      </c>
      <c r="K2109" s="34">
        <v>519.09</v>
      </c>
    </row>
    <row r="2110" spans="1:11" ht="27.6" x14ac:dyDescent="0.3">
      <c r="A2110" s="33" t="s">
        <v>105</v>
      </c>
      <c r="B2110" s="33">
        <v>2022</v>
      </c>
      <c r="C2110" s="33" t="s">
        <v>37</v>
      </c>
      <c r="D2110" s="33" t="s">
        <v>109</v>
      </c>
      <c r="E2110" s="33" t="s">
        <v>111</v>
      </c>
      <c r="F2110" s="33" t="s">
        <v>112</v>
      </c>
      <c r="G2110" s="33" t="s">
        <v>108</v>
      </c>
      <c r="H2110" s="33" t="s">
        <v>101</v>
      </c>
      <c r="I2110" s="33" t="s">
        <v>113</v>
      </c>
      <c r="J2110" s="33">
        <v>357</v>
      </c>
      <c r="K2110" s="33">
        <v>510.51</v>
      </c>
    </row>
    <row r="2111" spans="1:11" ht="27.6" x14ac:dyDescent="0.3">
      <c r="A2111" s="34" t="s">
        <v>106</v>
      </c>
      <c r="B2111" s="34">
        <v>2022</v>
      </c>
      <c r="C2111" s="34" t="s">
        <v>37</v>
      </c>
      <c r="D2111" s="34" t="s">
        <v>109</v>
      </c>
      <c r="E2111" s="34" t="s">
        <v>111</v>
      </c>
      <c r="F2111" s="34" t="s">
        <v>112</v>
      </c>
      <c r="G2111" s="34" t="s">
        <v>108</v>
      </c>
      <c r="H2111" s="34" t="s">
        <v>101</v>
      </c>
      <c r="I2111" s="34" t="s">
        <v>113</v>
      </c>
      <c r="J2111" s="34">
        <v>331</v>
      </c>
      <c r="K2111" s="34">
        <v>473.33</v>
      </c>
    </row>
    <row r="2112" spans="1:11" ht="27.6" x14ac:dyDescent="0.3">
      <c r="A2112" s="33" t="s">
        <v>103</v>
      </c>
      <c r="B2112" s="33">
        <v>2022</v>
      </c>
      <c r="C2112" s="33" t="s">
        <v>37</v>
      </c>
      <c r="D2112" s="33" t="s">
        <v>109</v>
      </c>
      <c r="E2112" s="33" t="s">
        <v>111</v>
      </c>
      <c r="F2112" s="33" t="s">
        <v>112</v>
      </c>
      <c r="G2112" s="33" t="s">
        <v>108</v>
      </c>
      <c r="H2112" s="33" t="s">
        <v>101</v>
      </c>
      <c r="I2112" s="33" t="s">
        <v>113</v>
      </c>
      <c r="J2112" s="33">
        <v>259</v>
      </c>
      <c r="K2112" s="33">
        <v>370.37</v>
      </c>
    </row>
    <row r="2113" spans="1:11" ht="27.6" x14ac:dyDescent="0.3">
      <c r="A2113" s="34" t="s">
        <v>103</v>
      </c>
      <c r="B2113" s="34">
        <v>2022</v>
      </c>
      <c r="C2113" s="34" t="s">
        <v>37</v>
      </c>
      <c r="D2113" s="34" t="s">
        <v>109</v>
      </c>
      <c r="E2113" s="34" t="s">
        <v>111</v>
      </c>
      <c r="F2113" s="34" t="s">
        <v>112</v>
      </c>
      <c r="G2113" s="34" t="s">
        <v>108</v>
      </c>
      <c r="H2113" s="34" t="s">
        <v>101</v>
      </c>
      <c r="I2113" s="34" t="s">
        <v>113</v>
      </c>
      <c r="J2113" s="34">
        <v>793</v>
      </c>
      <c r="K2113" s="34">
        <v>1133.99</v>
      </c>
    </row>
    <row r="2114" spans="1:11" ht="27.6" x14ac:dyDescent="0.3">
      <c r="A2114" s="33" t="s">
        <v>103</v>
      </c>
      <c r="B2114" s="33">
        <v>2022</v>
      </c>
      <c r="C2114" s="33" t="s">
        <v>37</v>
      </c>
      <c r="D2114" s="33" t="s">
        <v>109</v>
      </c>
      <c r="E2114" s="33" t="s">
        <v>111</v>
      </c>
      <c r="F2114" s="33" t="s">
        <v>112</v>
      </c>
      <c r="G2114" s="33" t="s">
        <v>108</v>
      </c>
      <c r="H2114" s="33" t="s">
        <v>101</v>
      </c>
      <c r="I2114" s="33" t="s">
        <v>113</v>
      </c>
      <c r="J2114" s="33">
        <v>846</v>
      </c>
      <c r="K2114" s="33">
        <v>1209.78</v>
      </c>
    </row>
    <row r="2115" spans="1:11" ht="27.6" x14ac:dyDescent="0.3">
      <c r="A2115" s="34" t="s">
        <v>103</v>
      </c>
      <c r="B2115" s="34">
        <v>2022</v>
      </c>
      <c r="C2115" s="34" t="s">
        <v>37</v>
      </c>
      <c r="D2115" s="34" t="s">
        <v>109</v>
      </c>
      <c r="E2115" s="34" t="s">
        <v>111</v>
      </c>
      <c r="F2115" s="34" t="s">
        <v>112</v>
      </c>
      <c r="G2115" s="34" t="s">
        <v>108</v>
      </c>
      <c r="H2115" s="34" t="s">
        <v>101</v>
      </c>
      <c r="I2115" s="34" t="s">
        <v>113</v>
      </c>
      <c r="J2115" s="34">
        <v>879</v>
      </c>
      <c r="K2115" s="34">
        <v>1256.97</v>
      </c>
    </row>
    <row r="2116" spans="1:11" ht="27.6" x14ac:dyDescent="0.3">
      <c r="A2116" s="33" t="s">
        <v>103</v>
      </c>
      <c r="B2116" s="33">
        <v>2022</v>
      </c>
      <c r="C2116" s="33" t="s">
        <v>41</v>
      </c>
      <c r="D2116" s="33" t="s">
        <v>109</v>
      </c>
      <c r="E2116" s="33" t="s">
        <v>111</v>
      </c>
      <c r="F2116" s="33" t="s">
        <v>112</v>
      </c>
      <c r="G2116" s="33" t="s">
        <v>108</v>
      </c>
      <c r="H2116" s="33" t="s">
        <v>101</v>
      </c>
      <c r="I2116" s="33" t="s">
        <v>113</v>
      </c>
      <c r="J2116" s="33">
        <v>308</v>
      </c>
      <c r="K2116" s="33">
        <v>440.44</v>
      </c>
    </row>
    <row r="2117" spans="1:11" ht="27.6" x14ac:dyDescent="0.3">
      <c r="A2117" s="34" t="s">
        <v>96</v>
      </c>
      <c r="B2117" s="34">
        <v>2022</v>
      </c>
      <c r="C2117" s="34" t="s">
        <v>41</v>
      </c>
      <c r="D2117" s="34" t="s">
        <v>109</v>
      </c>
      <c r="E2117" s="34" t="s">
        <v>111</v>
      </c>
      <c r="F2117" s="34" t="s">
        <v>112</v>
      </c>
      <c r="G2117" s="34" t="s">
        <v>108</v>
      </c>
      <c r="H2117" s="34" t="s">
        <v>101</v>
      </c>
      <c r="I2117" s="34" t="s">
        <v>113</v>
      </c>
      <c r="J2117" s="34">
        <v>236</v>
      </c>
      <c r="K2117" s="34">
        <v>337.48</v>
      </c>
    </row>
    <row r="2118" spans="1:11" ht="27.6" x14ac:dyDescent="0.3">
      <c r="A2118" s="33" t="s">
        <v>103</v>
      </c>
      <c r="B2118" s="33">
        <v>2022</v>
      </c>
      <c r="C2118" s="33" t="s">
        <v>41</v>
      </c>
      <c r="D2118" s="33" t="s">
        <v>109</v>
      </c>
      <c r="E2118" s="33" t="s">
        <v>111</v>
      </c>
      <c r="F2118" s="33" t="s">
        <v>112</v>
      </c>
      <c r="G2118" s="33" t="s">
        <v>108</v>
      </c>
      <c r="H2118" s="33" t="s">
        <v>101</v>
      </c>
      <c r="I2118" s="33" t="s">
        <v>113</v>
      </c>
      <c r="J2118" s="33">
        <v>284</v>
      </c>
      <c r="K2118" s="33">
        <v>406.12</v>
      </c>
    </row>
    <row r="2119" spans="1:11" ht="27.6" x14ac:dyDescent="0.3">
      <c r="A2119" s="34" t="s">
        <v>103</v>
      </c>
      <c r="B2119" s="34">
        <v>2022</v>
      </c>
      <c r="C2119" s="34" t="s">
        <v>41</v>
      </c>
      <c r="D2119" s="34" t="s">
        <v>109</v>
      </c>
      <c r="E2119" s="34" t="s">
        <v>111</v>
      </c>
      <c r="F2119" s="34" t="s">
        <v>112</v>
      </c>
      <c r="G2119" s="34" t="s">
        <v>108</v>
      </c>
      <c r="H2119" s="34" t="s">
        <v>101</v>
      </c>
      <c r="I2119" s="34" t="s">
        <v>113</v>
      </c>
      <c r="J2119" s="34">
        <v>310</v>
      </c>
      <c r="K2119" s="34">
        <v>443.3</v>
      </c>
    </row>
    <row r="2120" spans="1:11" ht="27.6" x14ac:dyDescent="0.3">
      <c r="A2120" s="33" t="s">
        <v>103</v>
      </c>
      <c r="B2120" s="33">
        <v>2022</v>
      </c>
      <c r="C2120" s="33" t="s">
        <v>41</v>
      </c>
      <c r="D2120" s="33" t="s">
        <v>109</v>
      </c>
      <c r="E2120" s="33" t="s">
        <v>111</v>
      </c>
      <c r="F2120" s="33" t="s">
        <v>112</v>
      </c>
      <c r="G2120" s="33" t="s">
        <v>108</v>
      </c>
      <c r="H2120" s="33" t="s">
        <v>101</v>
      </c>
      <c r="I2120" s="33" t="s">
        <v>113</v>
      </c>
      <c r="J2120" s="33">
        <v>238</v>
      </c>
      <c r="K2120" s="33">
        <v>340.34</v>
      </c>
    </row>
    <row r="2121" spans="1:11" ht="27.6" x14ac:dyDescent="0.3">
      <c r="A2121" s="34" t="s">
        <v>103</v>
      </c>
      <c r="B2121" s="34">
        <v>2022</v>
      </c>
      <c r="C2121" s="34" t="s">
        <v>41</v>
      </c>
      <c r="D2121" s="34" t="s">
        <v>109</v>
      </c>
      <c r="E2121" s="34" t="s">
        <v>111</v>
      </c>
      <c r="F2121" s="34" t="s">
        <v>112</v>
      </c>
      <c r="G2121" s="34" t="s">
        <v>108</v>
      </c>
      <c r="H2121" s="34" t="s">
        <v>101</v>
      </c>
      <c r="I2121" s="34" t="s">
        <v>113</v>
      </c>
      <c r="J2121" s="34">
        <v>280</v>
      </c>
      <c r="K2121" s="34">
        <v>400.4</v>
      </c>
    </row>
    <row r="2122" spans="1:11" ht="27.6" x14ac:dyDescent="0.3">
      <c r="A2122" s="33" t="s">
        <v>96</v>
      </c>
      <c r="B2122" s="33">
        <v>2022</v>
      </c>
      <c r="C2122" s="33" t="s">
        <v>41</v>
      </c>
      <c r="D2122" s="33" t="s">
        <v>109</v>
      </c>
      <c r="E2122" s="33" t="s">
        <v>111</v>
      </c>
      <c r="F2122" s="33" t="s">
        <v>112</v>
      </c>
      <c r="G2122" s="33" t="s">
        <v>108</v>
      </c>
      <c r="H2122" s="33" t="s">
        <v>101</v>
      </c>
      <c r="I2122" s="33" t="s">
        <v>113</v>
      </c>
      <c r="J2122" s="33">
        <v>787</v>
      </c>
      <c r="K2122" s="33">
        <v>1125.4100000000001</v>
      </c>
    </row>
    <row r="2123" spans="1:11" ht="27.6" x14ac:dyDescent="0.3">
      <c r="A2123" s="34" t="s">
        <v>96</v>
      </c>
      <c r="B2123" s="34">
        <v>2022</v>
      </c>
      <c r="C2123" s="34" t="s">
        <v>41</v>
      </c>
      <c r="D2123" s="34" t="s">
        <v>109</v>
      </c>
      <c r="E2123" s="34" t="s">
        <v>111</v>
      </c>
      <c r="F2123" s="34" t="s">
        <v>112</v>
      </c>
      <c r="G2123" s="34" t="s">
        <v>108</v>
      </c>
      <c r="H2123" s="34" t="s">
        <v>101</v>
      </c>
      <c r="I2123" s="34" t="s">
        <v>113</v>
      </c>
      <c r="J2123" s="34">
        <v>841</v>
      </c>
      <c r="K2123" s="34">
        <v>1202.6300000000001</v>
      </c>
    </row>
    <row r="2124" spans="1:11" ht="27.6" x14ac:dyDescent="0.3">
      <c r="A2124" s="33" t="s">
        <v>105</v>
      </c>
      <c r="B2124" s="33">
        <v>2022</v>
      </c>
      <c r="C2124" s="33" t="s">
        <v>41</v>
      </c>
      <c r="D2124" s="33" t="s">
        <v>109</v>
      </c>
      <c r="E2124" s="33" t="s">
        <v>111</v>
      </c>
      <c r="F2124" s="33" t="s">
        <v>112</v>
      </c>
      <c r="G2124" s="33" t="s">
        <v>108</v>
      </c>
      <c r="H2124" s="33" t="s">
        <v>101</v>
      </c>
      <c r="I2124" s="33" t="s">
        <v>113</v>
      </c>
      <c r="J2124" s="33">
        <v>874</v>
      </c>
      <c r="K2124" s="33">
        <v>1249.82</v>
      </c>
    </row>
    <row r="2125" spans="1:11" ht="27.6" x14ac:dyDescent="0.3">
      <c r="A2125" s="34" t="s">
        <v>96</v>
      </c>
      <c r="B2125" s="34">
        <v>2022</v>
      </c>
      <c r="C2125" s="34" t="s">
        <v>41</v>
      </c>
      <c r="D2125" s="34" t="s">
        <v>109</v>
      </c>
      <c r="E2125" s="34" t="s">
        <v>111</v>
      </c>
      <c r="F2125" s="34" t="s">
        <v>112</v>
      </c>
      <c r="G2125" s="34" t="s">
        <v>108</v>
      </c>
      <c r="H2125" s="34" t="s">
        <v>101</v>
      </c>
      <c r="I2125" s="34" t="s">
        <v>113</v>
      </c>
      <c r="J2125" s="34">
        <v>953</v>
      </c>
      <c r="K2125" s="34">
        <v>1362.79</v>
      </c>
    </row>
    <row r="2126" spans="1:11" ht="27.6" x14ac:dyDescent="0.3">
      <c r="A2126" s="33" t="s">
        <v>96</v>
      </c>
      <c r="B2126" s="33">
        <v>2022</v>
      </c>
      <c r="C2126" s="33" t="s">
        <v>41</v>
      </c>
      <c r="D2126" s="33" t="s">
        <v>109</v>
      </c>
      <c r="E2126" s="33" t="s">
        <v>111</v>
      </c>
      <c r="F2126" s="33" t="s">
        <v>112</v>
      </c>
      <c r="G2126" s="33" t="s">
        <v>108</v>
      </c>
      <c r="H2126" s="33" t="s">
        <v>101</v>
      </c>
      <c r="I2126" s="33" t="s">
        <v>113</v>
      </c>
      <c r="J2126" s="33">
        <v>954</v>
      </c>
      <c r="K2126" s="33">
        <v>1364.22</v>
      </c>
    </row>
    <row r="2127" spans="1:11" ht="27.6" x14ac:dyDescent="0.3">
      <c r="A2127" s="34" t="s">
        <v>105</v>
      </c>
      <c r="B2127" s="34">
        <v>2022</v>
      </c>
      <c r="C2127" s="34" t="s">
        <v>41</v>
      </c>
      <c r="D2127" s="34" t="s">
        <v>109</v>
      </c>
      <c r="E2127" s="34" t="s">
        <v>111</v>
      </c>
      <c r="F2127" s="34" t="s">
        <v>112</v>
      </c>
      <c r="G2127" s="34" t="s">
        <v>108</v>
      </c>
      <c r="H2127" s="34" t="s">
        <v>101</v>
      </c>
      <c r="I2127" s="34" t="s">
        <v>113</v>
      </c>
      <c r="J2127" s="34">
        <v>827</v>
      </c>
      <c r="K2127" s="34">
        <v>526.24</v>
      </c>
    </row>
    <row r="2128" spans="1:11" ht="27.6" x14ac:dyDescent="0.3">
      <c r="A2128" s="33" t="s">
        <v>96</v>
      </c>
      <c r="B2128" s="33">
        <v>2022</v>
      </c>
      <c r="C2128" s="33" t="s">
        <v>41</v>
      </c>
      <c r="D2128" s="33" t="s">
        <v>109</v>
      </c>
      <c r="E2128" s="33" t="s">
        <v>111</v>
      </c>
      <c r="F2128" s="33" t="s">
        <v>112</v>
      </c>
      <c r="G2128" s="33" t="s">
        <v>108</v>
      </c>
      <c r="H2128" s="33" t="s">
        <v>101</v>
      </c>
      <c r="I2128" s="33" t="s">
        <v>113</v>
      </c>
      <c r="J2128" s="33">
        <v>880</v>
      </c>
      <c r="K2128" s="33">
        <v>526.24</v>
      </c>
    </row>
    <row r="2129" spans="1:11" ht="27.6" x14ac:dyDescent="0.3">
      <c r="A2129" s="34" t="s">
        <v>96</v>
      </c>
      <c r="B2129" s="34">
        <v>2022</v>
      </c>
      <c r="C2129" s="34" t="s">
        <v>41</v>
      </c>
      <c r="D2129" s="34" t="s">
        <v>109</v>
      </c>
      <c r="E2129" s="34" t="s">
        <v>111</v>
      </c>
      <c r="F2129" s="34" t="s">
        <v>112</v>
      </c>
      <c r="G2129" s="34" t="s">
        <v>108</v>
      </c>
      <c r="H2129" s="34" t="s">
        <v>101</v>
      </c>
      <c r="I2129" s="34" t="s">
        <v>113</v>
      </c>
      <c r="J2129" s="34">
        <v>285</v>
      </c>
      <c r="K2129" s="34">
        <v>407.55</v>
      </c>
    </row>
    <row r="2130" spans="1:11" ht="27.6" x14ac:dyDescent="0.3">
      <c r="A2130" s="33" t="s">
        <v>103</v>
      </c>
      <c r="B2130" s="33">
        <v>2022</v>
      </c>
      <c r="C2130" s="33" t="s">
        <v>41</v>
      </c>
      <c r="D2130" s="33" t="s">
        <v>109</v>
      </c>
      <c r="E2130" s="33" t="s">
        <v>111</v>
      </c>
      <c r="F2130" s="33" t="s">
        <v>112</v>
      </c>
      <c r="G2130" s="33" t="s">
        <v>108</v>
      </c>
      <c r="H2130" s="33" t="s">
        <v>101</v>
      </c>
      <c r="I2130" s="33" t="s">
        <v>113</v>
      </c>
      <c r="J2130" s="33">
        <v>303</v>
      </c>
      <c r="K2130" s="33">
        <v>433.29</v>
      </c>
    </row>
    <row r="2131" spans="1:11" ht="27.6" x14ac:dyDescent="0.3">
      <c r="A2131" s="34" t="s">
        <v>96</v>
      </c>
      <c r="B2131" s="34">
        <v>2022</v>
      </c>
      <c r="C2131" s="34" t="s">
        <v>41</v>
      </c>
      <c r="D2131" s="34" t="s">
        <v>109</v>
      </c>
      <c r="E2131" s="34" t="s">
        <v>111</v>
      </c>
      <c r="F2131" s="34" t="s">
        <v>112</v>
      </c>
      <c r="G2131" s="34" t="s">
        <v>108</v>
      </c>
      <c r="H2131" s="34" t="s">
        <v>101</v>
      </c>
      <c r="I2131" s="34" t="s">
        <v>113</v>
      </c>
      <c r="J2131" s="34">
        <v>297</v>
      </c>
      <c r="K2131" s="34">
        <v>424.71</v>
      </c>
    </row>
    <row r="2132" spans="1:11" ht="27.6" x14ac:dyDescent="0.3">
      <c r="A2132" s="33" t="s">
        <v>96</v>
      </c>
      <c r="B2132" s="33">
        <v>2022</v>
      </c>
      <c r="C2132" s="33" t="s">
        <v>41</v>
      </c>
      <c r="D2132" s="33" t="s">
        <v>109</v>
      </c>
      <c r="E2132" s="33" t="s">
        <v>111</v>
      </c>
      <c r="F2132" s="33" t="s">
        <v>112</v>
      </c>
      <c r="G2132" s="33" t="s">
        <v>108</v>
      </c>
      <c r="H2132" s="33" t="s">
        <v>101</v>
      </c>
      <c r="I2132" s="33" t="s">
        <v>113</v>
      </c>
      <c r="J2132" s="33">
        <v>291</v>
      </c>
      <c r="K2132" s="33">
        <v>416.13</v>
      </c>
    </row>
    <row r="2133" spans="1:11" ht="27.6" x14ac:dyDescent="0.3">
      <c r="A2133" s="34" t="s">
        <v>103</v>
      </c>
      <c r="B2133" s="34">
        <v>2022</v>
      </c>
      <c r="C2133" s="34" t="s">
        <v>41</v>
      </c>
      <c r="D2133" s="34" t="s">
        <v>109</v>
      </c>
      <c r="E2133" s="34" t="s">
        <v>111</v>
      </c>
      <c r="F2133" s="34" t="s">
        <v>112</v>
      </c>
      <c r="G2133" s="34" t="s">
        <v>108</v>
      </c>
      <c r="H2133" s="34" t="s">
        <v>101</v>
      </c>
      <c r="I2133" s="34" t="s">
        <v>113</v>
      </c>
      <c r="J2133" s="34">
        <v>307</v>
      </c>
      <c r="K2133" s="34">
        <v>439.01</v>
      </c>
    </row>
    <row r="2134" spans="1:11" ht="27.6" x14ac:dyDescent="0.3">
      <c r="A2134" s="33" t="s">
        <v>96</v>
      </c>
      <c r="B2134" s="33">
        <v>2022</v>
      </c>
      <c r="C2134" s="33" t="s">
        <v>41</v>
      </c>
      <c r="D2134" s="33" t="s">
        <v>109</v>
      </c>
      <c r="E2134" s="33" t="s">
        <v>111</v>
      </c>
      <c r="F2134" s="33" t="s">
        <v>112</v>
      </c>
      <c r="G2134" s="33" t="s">
        <v>108</v>
      </c>
      <c r="H2134" s="33" t="s">
        <v>101</v>
      </c>
      <c r="I2134" s="33" t="s">
        <v>113</v>
      </c>
      <c r="J2134" s="33">
        <v>235</v>
      </c>
      <c r="K2134" s="33">
        <v>336.05</v>
      </c>
    </row>
    <row r="2135" spans="1:11" ht="27.6" x14ac:dyDescent="0.3">
      <c r="A2135" s="34" t="s">
        <v>103</v>
      </c>
      <c r="B2135" s="34">
        <v>2022</v>
      </c>
      <c r="C2135" s="34" t="s">
        <v>41</v>
      </c>
      <c r="D2135" s="34" t="s">
        <v>109</v>
      </c>
      <c r="E2135" s="34" t="s">
        <v>111</v>
      </c>
      <c r="F2135" s="34" t="s">
        <v>112</v>
      </c>
      <c r="G2135" s="34" t="s">
        <v>108</v>
      </c>
      <c r="H2135" s="34" t="s">
        <v>101</v>
      </c>
      <c r="I2135" s="34" t="s">
        <v>113</v>
      </c>
      <c r="J2135" s="34">
        <v>283</v>
      </c>
      <c r="K2135" s="34">
        <v>404.69</v>
      </c>
    </row>
    <row r="2136" spans="1:11" ht="27.6" x14ac:dyDescent="0.3">
      <c r="A2136" s="33" t="s">
        <v>103</v>
      </c>
      <c r="B2136" s="33">
        <v>2022</v>
      </c>
      <c r="C2136" s="33" t="s">
        <v>41</v>
      </c>
      <c r="D2136" s="33" t="s">
        <v>109</v>
      </c>
      <c r="E2136" s="33" t="s">
        <v>111</v>
      </c>
      <c r="F2136" s="33" t="s">
        <v>112</v>
      </c>
      <c r="G2136" s="33" t="s">
        <v>108</v>
      </c>
      <c r="H2136" s="33" t="s">
        <v>101</v>
      </c>
      <c r="I2136" s="33" t="s">
        <v>113</v>
      </c>
      <c r="J2136" s="33">
        <v>796</v>
      </c>
      <c r="K2136" s="33">
        <v>1138.28</v>
      </c>
    </row>
    <row r="2137" spans="1:11" ht="27.6" x14ac:dyDescent="0.3">
      <c r="A2137" s="34" t="s">
        <v>103</v>
      </c>
      <c r="B2137" s="34">
        <v>2022</v>
      </c>
      <c r="C2137" s="34" t="s">
        <v>41</v>
      </c>
      <c r="D2137" s="34" t="s">
        <v>109</v>
      </c>
      <c r="E2137" s="34" t="s">
        <v>111</v>
      </c>
      <c r="F2137" s="34" t="s">
        <v>112</v>
      </c>
      <c r="G2137" s="34" t="s">
        <v>108</v>
      </c>
      <c r="H2137" s="34" t="s">
        <v>101</v>
      </c>
      <c r="I2137" s="34" t="s">
        <v>113</v>
      </c>
      <c r="J2137" s="34">
        <v>883</v>
      </c>
      <c r="K2137" s="34">
        <v>1262.69</v>
      </c>
    </row>
    <row r="2138" spans="1:11" ht="27.6" x14ac:dyDescent="0.3">
      <c r="A2138" s="33" t="s">
        <v>105</v>
      </c>
      <c r="B2138" s="33">
        <v>2022</v>
      </c>
      <c r="C2138" s="33" t="s">
        <v>30</v>
      </c>
      <c r="D2138" s="33" t="s">
        <v>109</v>
      </c>
      <c r="E2138" s="33" t="s">
        <v>111</v>
      </c>
      <c r="F2138" s="33" t="s">
        <v>112</v>
      </c>
      <c r="G2138" s="33" t="s">
        <v>108</v>
      </c>
      <c r="H2138" s="33" t="s">
        <v>101</v>
      </c>
      <c r="I2138" s="33" t="s">
        <v>113</v>
      </c>
      <c r="J2138" s="33">
        <v>290</v>
      </c>
      <c r="K2138" s="33">
        <v>414.7</v>
      </c>
    </row>
    <row r="2139" spans="1:11" ht="27.6" x14ac:dyDescent="0.3">
      <c r="A2139" s="34" t="s">
        <v>96</v>
      </c>
      <c r="B2139" s="34">
        <v>2022</v>
      </c>
      <c r="C2139" s="34" t="s">
        <v>30</v>
      </c>
      <c r="D2139" s="34" t="s">
        <v>109</v>
      </c>
      <c r="E2139" s="34" t="s">
        <v>111</v>
      </c>
      <c r="F2139" s="34" t="s">
        <v>112</v>
      </c>
      <c r="G2139" s="34" t="s">
        <v>108</v>
      </c>
      <c r="H2139" s="34" t="s">
        <v>101</v>
      </c>
      <c r="I2139" s="34" t="s">
        <v>113</v>
      </c>
      <c r="J2139" s="34">
        <v>338</v>
      </c>
      <c r="K2139" s="34">
        <v>483.34</v>
      </c>
    </row>
    <row r="2140" spans="1:11" ht="27.6" x14ac:dyDescent="0.3">
      <c r="A2140" s="33" t="s">
        <v>105</v>
      </c>
      <c r="B2140" s="33">
        <v>2022</v>
      </c>
      <c r="C2140" s="33" t="s">
        <v>30</v>
      </c>
      <c r="D2140" s="33" t="s">
        <v>109</v>
      </c>
      <c r="E2140" s="33" t="s">
        <v>111</v>
      </c>
      <c r="F2140" s="33" t="s">
        <v>112</v>
      </c>
      <c r="G2140" s="33" t="s">
        <v>108</v>
      </c>
      <c r="H2140" s="33" t="s">
        <v>101</v>
      </c>
      <c r="I2140" s="33" t="s">
        <v>113</v>
      </c>
      <c r="J2140" s="33">
        <v>334</v>
      </c>
      <c r="K2140" s="33">
        <v>477.62</v>
      </c>
    </row>
    <row r="2141" spans="1:11" ht="27.6" x14ac:dyDescent="0.3">
      <c r="A2141" s="34" t="s">
        <v>103</v>
      </c>
      <c r="B2141" s="34">
        <v>2022</v>
      </c>
      <c r="C2141" s="34" t="s">
        <v>30</v>
      </c>
      <c r="D2141" s="34" t="s">
        <v>109</v>
      </c>
      <c r="E2141" s="34" t="s">
        <v>111</v>
      </c>
      <c r="F2141" s="34" t="s">
        <v>112</v>
      </c>
      <c r="G2141" s="34" t="s">
        <v>108</v>
      </c>
      <c r="H2141" s="34" t="s">
        <v>101</v>
      </c>
      <c r="I2141" s="34" t="s">
        <v>113</v>
      </c>
      <c r="J2141" s="34">
        <v>832</v>
      </c>
      <c r="K2141" s="34">
        <v>1189.76</v>
      </c>
    </row>
    <row r="2142" spans="1:11" ht="27.6" x14ac:dyDescent="0.3">
      <c r="A2142" s="33" t="s">
        <v>103</v>
      </c>
      <c r="B2142" s="33">
        <v>2022</v>
      </c>
      <c r="C2142" s="33" t="s">
        <v>30</v>
      </c>
      <c r="D2142" s="33" t="s">
        <v>109</v>
      </c>
      <c r="E2142" s="33" t="s">
        <v>111</v>
      </c>
      <c r="F2142" s="33" t="s">
        <v>112</v>
      </c>
      <c r="G2142" s="33" t="s">
        <v>108</v>
      </c>
      <c r="H2142" s="33" t="s">
        <v>101</v>
      </c>
      <c r="I2142" s="33" t="s">
        <v>113</v>
      </c>
      <c r="J2142" s="33">
        <v>865</v>
      </c>
      <c r="K2142" s="33">
        <v>1236.95</v>
      </c>
    </row>
    <row r="2143" spans="1:11" ht="27.6" x14ac:dyDescent="0.3">
      <c r="A2143" s="34" t="s">
        <v>103</v>
      </c>
      <c r="B2143" s="34">
        <v>2022</v>
      </c>
      <c r="C2143" s="34" t="s">
        <v>30</v>
      </c>
      <c r="D2143" s="34" t="s">
        <v>109</v>
      </c>
      <c r="E2143" s="34" t="s">
        <v>111</v>
      </c>
      <c r="F2143" s="34" t="s">
        <v>112</v>
      </c>
      <c r="G2143" s="34" t="s">
        <v>108</v>
      </c>
      <c r="H2143" s="34" t="s">
        <v>101</v>
      </c>
      <c r="I2143" s="34" t="s">
        <v>113</v>
      </c>
      <c r="J2143" s="34">
        <v>926</v>
      </c>
      <c r="K2143" s="34">
        <v>1324.18</v>
      </c>
    </row>
    <row r="2144" spans="1:11" ht="27.6" x14ac:dyDescent="0.3">
      <c r="A2144" s="33" t="s">
        <v>96</v>
      </c>
      <c r="B2144" s="33">
        <v>2022</v>
      </c>
      <c r="C2144" s="33" t="s">
        <v>30</v>
      </c>
      <c r="D2144" s="33" t="s">
        <v>109</v>
      </c>
      <c r="E2144" s="33" t="s">
        <v>111</v>
      </c>
      <c r="F2144" s="33" t="s">
        <v>112</v>
      </c>
      <c r="G2144" s="33" t="s">
        <v>108</v>
      </c>
      <c r="H2144" s="33" t="s">
        <v>101</v>
      </c>
      <c r="I2144" s="33" t="s">
        <v>113</v>
      </c>
      <c r="J2144" s="33">
        <v>927</v>
      </c>
      <c r="K2144" s="33">
        <v>1325.61</v>
      </c>
    </row>
    <row r="2145" spans="1:11" ht="27.6" x14ac:dyDescent="0.3">
      <c r="A2145" s="34" t="s">
        <v>105</v>
      </c>
      <c r="B2145" s="34">
        <v>2022</v>
      </c>
      <c r="C2145" s="34" t="s">
        <v>30</v>
      </c>
      <c r="D2145" s="34" t="s">
        <v>109</v>
      </c>
      <c r="E2145" s="34" t="s">
        <v>111</v>
      </c>
      <c r="F2145" s="34" t="s">
        <v>112</v>
      </c>
      <c r="G2145" s="34" t="s">
        <v>108</v>
      </c>
      <c r="H2145" s="34" t="s">
        <v>101</v>
      </c>
      <c r="I2145" s="34" t="s">
        <v>113</v>
      </c>
      <c r="J2145" s="34">
        <v>928</v>
      </c>
      <c r="K2145" s="34">
        <v>1327.04</v>
      </c>
    </row>
    <row r="2146" spans="1:11" ht="27.6" x14ac:dyDescent="0.3">
      <c r="A2146" s="33" t="s">
        <v>103</v>
      </c>
      <c r="B2146" s="33">
        <v>2022</v>
      </c>
      <c r="C2146" s="33" t="s">
        <v>30</v>
      </c>
      <c r="D2146" s="33" t="s">
        <v>109</v>
      </c>
      <c r="E2146" s="33" t="s">
        <v>111</v>
      </c>
      <c r="F2146" s="33" t="s">
        <v>112</v>
      </c>
      <c r="G2146" s="33" t="s">
        <v>108</v>
      </c>
      <c r="H2146" s="33" t="s">
        <v>101</v>
      </c>
      <c r="I2146" s="33" t="s">
        <v>113</v>
      </c>
      <c r="J2146" s="33">
        <v>871</v>
      </c>
      <c r="K2146" s="33">
        <v>526.24</v>
      </c>
    </row>
    <row r="2147" spans="1:11" ht="27.6" x14ac:dyDescent="0.3">
      <c r="A2147" s="34" t="s">
        <v>105</v>
      </c>
      <c r="B2147" s="34">
        <v>2022</v>
      </c>
      <c r="C2147" s="34" t="s">
        <v>30</v>
      </c>
      <c r="D2147" s="34" t="s">
        <v>109</v>
      </c>
      <c r="E2147" s="34" t="s">
        <v>111</v>
      </c>
      <c r="F2147" s="34" t="s">
        <v>112</v>
      </c>
      <c r="G2147" s="34" t="s">
        <v>108</v>
      </c>
      <c r="H2147" s="34" t="s">
        <v>101</v>
      </c>
      <c r="I2147" s="34" t="s">
        <v>113</v>
      </c>
      <c r="J2147" s="34">
        <v>213</v>
      </c>
      <c r="K2147" s="34">
        <v>304.58999999999997</v>
      </c>
    </row>
    <row r="2148" spans="1:11" ht="27.6" x14ac:dyDescent="0.3">
      <c r="A2148" s="33" t="s">
        <v>103</v>
      </c>
      <c r="B2148" s="33">
        <v>2022</v>
      </c>
      <c r="C2148" s="33" t="s">
        <v>30</v>
      </c>
      <c r="D2148" s="33" t="s">
        <v>109</v>
      </c>
      <c r="E2148" s="33" t="s">
        <v>111</v>
      </c>
      <c r="F2148" s="33" t="s">
        <v>112</v>
      </c>
      <c r="G2148" s="33" t="s">
        <v>108</v>
      </c>
      <c r="H2148" s="33" t="s">
        <v>101</v>
      </c>
      <c r="I2148" s="33" t="s">
        <v>113</v>
      </c>
      <c r="J2148" s="33">
        <v>207</v>
      </c>
      <c r="K2148" s="33">
        <v>296.01</v>
      </c>
    </row>
    <row r="2149" spans="1:11" ht="27.6" x14ac:dyDescent="0.3">
      <c r="A2149" s="34" t="s">
        <v>96</v>
      </c>
      <c r="B2149" s="34">
        <v>2022</v>
      </c>
      <c r="C2149" s="34" t="s">
        <v>30</v>
      </c>
      <c r="D2149" s="34" t="s">
        <v>109</v>
      </c>
      <c r="E2149" s="34" t="s">
        <v>111</v>
      </c>
      <c r="F2149" s="34" t="s">
        <v>112</v>
      </c>
      <c r="G2149" s="34" t="s">
        <v>108</v>
      </c>
      <c r="H2149" s="34" t="s">
        <v>101</v>
      </c>
      <c r="I2149" s="34" t="s">
        <v>113</v>
      </c>
      <c r="J2149" s="34">
        <v>289</v>
      </c>
      <c r="K2149" s="34">
        <v>413.27</v>
      </c>
    </row>
    <row r="2150" spans="1:11" ht="27.6" x14ac:dyDescent="0.3">
      <c r="A2150" s="33" t="s">
        <v>103</v>
      </c>
      <c r="B2150" s="33">
        <v>2022</v>
      </c>
      <c r="C2150" s="33" t="s">
        <v>30</v>
      </c>
      <c r="D2150" s="33" t="s">
        <v>109</v>
      </c>
      <c r="E2150" s="33" t="s">
        <v>111</v>
      </c>
      <c r="F2150" s="33" t="s">
        <v>112</v>
      </c>
      <c r="G2150" s="33" t="s">
        <v>108</v>
      </c>
      <c r="H2150" s="33" t="s">
        <v>101</v>
      </c>
      <c r="I2150" s="33" t="s">
        <v>113</v>
      </c>
      <c r="J2150" s="33">
        <v>337</v>
      </c>
      <c r="K2150" s="33">
        <v>481.91</v>
      </c>
    </row>
    <row r="2151" spans="1:11" ht="27.6" x14ac:dyDescent="0.3">
      <c r="A2151" s="34" t="s">
        <v>105</v>
      </c>
      <c r="B2151" s="34">
        <v>2022</v>
      </c>
      <c r="C2151" s="34" t="s">
        <v>30</v>
      </c>
      <c r="D2151" s="34" t="s">
        <v>109</v>
      </c>
      <c r="E2151" s="34" t="s">
        <v>111</v>
      </c>
      <c r="F2151" s="34" t="s">
        <v>112</v>
      </c>
      <c r="G2151" s="34" t="s">
        <v>108</v>
      </c>
      <c r="H2151" s="34" t="s">
        <v>101</v>
      </c>
      <c r="I2151" s="34" t="s">
        <v>113</v>
      </c>
      <c r="J2151" s="34">
        <v>841</v>
      </c>
      <c r="K2151" s="34">
        <v>1202.6300000000001</v>
      </c>
    </row>
    <row r="2152" spans="1:11" ht="27.6" x14ac:dyDescent="0.3">
      <c r="A2152" s="33" t="s">
        <v>96</v>
      </c>
      <c r="B2152" s="33">
        <v>2022</v>
      </c>
      <c r="C2152" s="33" t="s">
        <v>30</v>
      </c>
      <c r="D2152" s="33" t="s">
        <v>109</v>
      </c>
      <c r="E2152" s="33" t="s">
        <v>111</v>
      </c>
      <c r="F2152" s="33" t="s">
        <v>112</v>
      </c>
      <c r="G2152" s="33" t="s">
        <v>108</v>
      </c>
      <c r="H2152" s="33" t="s">
        <v>101</v>
      </c>
      <c r="I2152" s="33" t="s">
        <v>113</v>
      </c>
      <c r="J2152" s="33">
        <v>874</v>
      </c>
      <c r="K2152" s="33">
        <v>1249.82</v>
      </c>
    </row>
    <row r="2153" spans="1:11" ht="27.6" x14ac:dyDescent="0.3">
      <c r="A2153" s="34" t="s">
        <v>105</v>
      </c>
      <c r="B2153" s="34">
        <v>2022</v>
      </c>
      <c r="C2153" s="34" t="s">
        <v>8</v>
      </c>
      <c r="D2153" s="34" t="s">
        <v>109</v>
      </c>
      <c r="E2153" s="34" t="s">
        <v>111</v>
      </c>
      <c r="F2153" s="34" t="s">
        <v>112</v>
      </c>
      <c r="G2153" s="34" t="s">
        <v>108</v>
      </c>
      <c r="H2153" s="34" t="s">
        <v>101</v>
      </c>
      <c r="I2153" s="34" t="s">
        <v>113</v>
      </c>
      <c r="J2153" s="34">
        <v>296</v>
      </c>
      <c r="K2153" s="34">
        <v>423.28</v>
      </c>
    </row>
    <row r="2154" spans="1:11" ht="27.6" x14ac:dyDescent="0.3">
      <c r="A2154" s="33" t="s">
        <v>107</v>
      </c>
      <c r="B2154" s="33">
        <v>2022</v>
      </c>
      <c r="C2154" s="33" t="s">
        <v>8</v>
      </c>
      <c r="D2154" s="33" t="s">
        <v>109</v>
      </c>
      <c r="E2154" s="33" t="s">
        <v>111</v>
      </c>
      <c r="F2154" s="33" t="s">
        <v>112</v>
      </c>
      <c r="G2154" s="33" t="s">
        <v>108</v>
      </c>
      <c r="H2154" s="33" t="s">
        <v>101</v>
      </c>
      <c r="I2154" s="33" t="s">
        <v>113</v>
      </c>
      <c r="J2154" s="33">
        <v>292</v>
      </c>
      <c r="K2154" s="33">
        <v>417.56</v>
      </c>
    </row>
    <row r="2155" spans="1:11" ht="27.6" x14ac:dyDescent="0.3">
      <c r="A2155" s="34" t="s">
        <v>105</v>
      </c>
      <c r="B2155" s="34">
        <v>2022</v>
      </c>
      <c r="C2155" s="34" t="s">
        <v>8</v>
      </c>
      <c r="D2155" s="34" t="s">
        <v>109</v>
      </c>
      <c r="E2155" s="34" t="s">
        <v>111</v>
      </c>
      <c r="F2155" s="34" t="s">
        <v>112</v>
      </c>
      <c r="G2155" s="34" t="s">
        <v>108</v>
      </c>
      <c r="H2155" s="34" t="s">
        <v>101</v>
      </c>
      <c r="I2155" s="34" t="s">
        <v>113</v>
      </c>
      <c r="J2155" s="34">
        <v>340</v>
      </c>
      <c r="K2155" s="34">
        <v>486.2</v>
      </c>
    </row>
    <row r="2156" spans="1:11" ht="27.6" x14ac:dyDescent="0.3">
      <c r="A2156" s="33" t="s">
        <v>96</v>
      </c>
      <c r="B2156" s="33">
        <v>2022</v>
      </c>
      <c r="C2156" s="33" t="s">
        <v>8</v>
      </c>
      <c r="D2156" s="33" t="s">
        <v>109</v>
      </c>
      <c r="E2156" s="33" t="s">
        <v>111</v>
      </c>
      <c r="F2156" s="33" t="s">
        <v>112</v>
      </c>
      <c r="G2156" s="33" t="s">
        <v>108</v>
      </c>
      <c r="H2156" s="33" t="s">
        <v>101</v>
      </c>
      <c r="I2156" s="33" t="s">
        <v>113</v>
      </c>
      <c r="J2156" s="33">
        <v>831</v>
      </c>
      <c r="K2156" s="33">
        <v>1188.33</v>
      </c>
    </row>
    <row r="2157" spans="1:11" ht="27.6" x14ac:dyDescent="0.3">
      <c r="A2157" s="34" t="s">
        <v>103</v>
      </c>
      <c r="B2157" s="34">
        <v>2022</v>
      </c>
      <c r="C2157" s="34" t="s">
        <v>8</v>
      </c>
      <c r="D2157" s="34" t="s">
        <v>109</v>
      </c>
      <c r="E2157" s="34" t="s">
        <v>111</v>
      </c>
      <c r="F2157" s="34" t="s">
        <v>112</v>
      </c>
      <c r="G2157" s="34" t="s">
        <v>108</v>
      </c>
      <c r="H2157" s="34" t="s">
        <v>101</v>
      </c>
      <c r="I2157" s="34" t="s">
        <v>113</v>
      </c>
      <c r="J2157" s="34">
        <v>864</v>
      </c>
      <c r="K2157" s="34">
        <v>1235.52</v>
      </c>
    </row>
    <row r="2158" spans="1:11" ht="27.6" x14ac:dyDescent="0.3">
      <c r="A2158" s="33" t="s">
        <v>103</v>
      </c>
      <c r="B2158" s="33">
        <v>2022</v>
      </c>
      <c r="C2158" s="33" t="s">
        <v>8</v>
      </c>
      <c r="D2158" s="33" t="s">
        <v>109</v>
      </c>
      <c r="E2158" s="33" t="s">
        <v>111</v>
      </c>
      <c r="F2158" s="33" t="s">
        <v>112</v>
      </c>
      <c r="G2158" s="33" t="s">
        <v>108</v>
      </c>
      <c r="H2158" s="33" t="s">
        <v>101</v>
      </c>
      <c r="I2158" s="33" t="s">
        <v>113</v>
      </c>
      <c r="J2158" s="33">
        <v>923</v>
      </c>
      <c r="K2158" s="33">
        <v>1319.89</v>
      </c>
    </row>
    <row r="2159" spans="1:11" ht="27.6" x14ac:dyDescent="0.3">
      <c r="A2159" s="34" t="s">
        <v>96</v>
      </c>
      <c r="B2159" s="34">
        <v>2022</v>
      </c>
      <c r="C2159" s="34" t="s">
        <v>8</v>
      </c>
      <c r="D2159" s="34" t="s">
        <v>109</v>
      </c>
      <c r="E2159" s="34" t="s">
        <v>111</v>
      </c>
      <c r="F2159" s="34" t="s">
        <v>112</v>
      </c>
      <c r="G2159" s="34" t="s">
        <v>108</v>
      </c>
      <c r="H2159" s="34" t="s">
        <v>101</v>
      </c>
      <c r="I2159" s="34" t="s">
        <v>113</v>
      </c>
      <c r="J2159" s="34">
        <v>924</v>
      </c>
      <c r="K2159" s="34">
        <v>1321.32</v>
      </c>
    </row>
    <row r="2160" spans="1:11" ht="27.6" x14ac:dyDescent="0.3">
      <c r="A2160" s="33" t="s">
        <v>105</v>
      </c>
      <c r="B2160" s="33">
        <v>2022</v>
      </c>
      <c r="C2160" s="33" t="s">
        <v>8</v>
      </c>
      <c r="D2160" s="33" t="s">
        <v>109</v>
      </c>
      <c r="E2160" s="33" t="s">
        <v>111</v>
      </c>
      <c r="F2160" s="33" t="s">
        <v>112</v>
      </c>
      <c r="G2160" s="33" t="s">
        <v>108</v>
      </c>
      <c r="H2160" s="33" t="s">
        <v>101</v>
      </c>
      <c r="I2160" s="33" t="s">
        <v>113</v>
      </c>
      <c r="J2160" s="33">
        <v>925</v>
      </c>
      <c r="K2160" s="33">
        <v>1322.75</v>
      </c>
    </row>
    <row r="2161" spans="1:11" ht="27.6" x14ac:dyDescent="0.3">
      <c r="A2161" s="34" t="s">
        <v>103</v>
      </c>
      <c r="B2161" s="34">
        <v>2022</v>
      </c>
      <c r="C2161" s="34" t="s">
        <v>8</v>
      </c>
      <c r="D2161" s="34" t="s">
        <v>109</v>
      </c>
      <c r="E2161" s="34" t="s">
        <v>111</v>
      </c>
      <c r="F2161" s="34" t="s">
        <v>112</v>
      </c>
      <c r="G2161" s="34" t="s">
        <v>108</v>
      </c>
      <c r="H2161" s="34" t="s">
        <v>101</v>
      </c>
      <c r="I2161" s="34" t="s">
        <v>113</v>
      </c>
      <c r="J2161" s="34">
        <v>870</v>
      </c>
      <c r="K2161" s="34">
        <v>526.24</v>
      </c>
    </row>
    <row r="2162" spans="1:11" ht="27.6" x14ac:dyDescent="0.3">
      <c r="A2162" s="33" t="s">
        <v>103</v>
      </c>
      <c r="B2162" s="33">
        <v>2022</v>
      </c>
      <c r="C2162" s="33" t="s">
        <v>8</v>
      </c>
      <c r="D2162" s="33" t="s">
        <v>109</v>
      </c>
      <c r="E2162" s="33" t="s">
        <v>111</v>
      </c>
      <c r="F2162" s="33" t="s">
        <v>112</v>
      </c>
      <c r="G2162" s="33" t="s">
        <v>108</v>
      </c>
      <c r="H2162" s="33" t="s">
        <v>101</v>
      </c>
      <c r="I2162" s="33" t="s">
        <v>113</v>
      </c>
      <c r="J2162" s="33">
        <v>339</v>
      </c>
      <c r="K2162" s="33">
        <v>484.77</v>
      </c>
    </row>
    <row r="2163" spans="1:11" ht="27.6" x14ac:dyDescent="0.3">
      <c r="A2163" s="34" t="s">
        <v>105</v>
      </c>
      <c r="B2163" s="34">
        <v>2022</v>
      </c>
      <c r="C2163" s="34" t="s">
        <v>8</v>
      </c>
      <c r="D2163" s="34" t="s">
        <v>109</v>
      </c>
      <c r="E2163" s="34" t="s">
        <v>111</v>
      </c>
      <c r="F2163" s="34" t="s">
        <v>112</v>
      </c>
      <c r="G2163" s="34" t="s">
        <v>108</v>
      </c>
      <c r="H2163" s="34" t="s">
        <v>101</v>
      </c>
      <c r="I2163" s="34" t="s">
        <v>113</v>
      </c>
      <c r="J2163" s="34">
        <v>231</v>
      </c>
      <c r="K2163" s="34">
        <v>330.33</v>
      </c>
    </row>
    <row r="2164" spans="1:11" ht="27.6" x14ac:dyDescent="0.3">
      <c r="A2164" s="33" t="s">
        <v>96</v>
      </c>
      <c r="B2164" s="33">
        <v>2022</v>
      </c>
      <c r="C2164" s="33" t="s">
        <v>8</v>
      </c>
      <c r="D2164" s="33" t="s">
        <v>109</v>
      </c>
      <c r="E2164" s="33" t="s">
        <v>111</v>
      </c>
      <c r="F2164" s="33" t="s">
        <v>112</v>
      </c>
      <c r="G2164" s="33" t="s">
        <v>108</v>
      </c>
      <c r="H2164" s="33" t="s">
        <v>101</v>
      </c>
      <c r="I2164" s="33" t="s">
        <v>113</v>
      </c>
      <c r="J2164" s="33">
        <v>225</v>
      </c>
      <c r="K2164" s="33">
        <v>321.75</v>
      </c>
    </row>
    <row r="2165" spans="1:11" ht="27.6" x14ac:dyDescent="0.3">
      <c r="A2165" s="34" t="s">
        <v>107</v>
      </c>
      <c r="B2165" s="34">
        <v>2022</v>
      </c>
      <c r="C2165" s="34" t="s">
        <v>8</v>
      </c>
      <c r="D2165" s="34" t="s">
        <v>109</v>
      </c>
      <c r="E2165" s="34" t="s">
        <v>111</v>
      </c>
      <c r="F2165" s="34" t="s">
        <v>112</v>
      </c>
      <c r="G2165" s="34" t="s">
        <v>108</v>
      </c>
      <c r="H2165" s="34" t="s">
        <v>101</v>
      </c>
      <c r="I2165" s="34" t="s">
        <v>113</v>
      </c>
      <c r="J2165" s="34">
        <v>219</v>
      </c>
      <c r="K2165" s="34">
        <v>313.17</v>
      </c>
    </row>
    <row r="2166" spans="1:11" ht="27.6" x14ac:dyDescent="0.3">
      <c r="A2166" s="33" t="s">
        <v>96</v>
      </c>
      <c r="B2166" s="33">
        <v>2022</v>
      </c>
      <c r="C2166" s="33" t="s">
        <v>8</v>
      </c>
      <c r="D2166" s="33" t="s">
        <v>109</v>
      </c>
      <c r="E2166" s="33" t="s">
        <v>111</v>
      </c>
      <c r="F2166" s="33" t="s">
        <v>112</v>
      </c>
      <c r="G2166" s="33" t="s">
        <v>108</v>
      </c>
      <c r="H2166" s="33" t="s">
        <v>101</v>
      </c>
      <c r="I2166" s="33" t="s">
        <v>113</v>
      </c>
      <c r="J2166" s="33">
        <v>295</v>
      </c>
      <c r="K2166" s="33">
        <v>421.85</v>
      </c>
    </row>
    <row r="2167" spans="1:11" ht="27.6" x14ac:dyDescent="0.3">
      <c r="A2167" s="34" t="s">
        <v>103</v>
      </c>
      <c r="B2167" s="34">
        <v>2022</v>
      </c>
      <c r="C2167" s="34" t="s">
        <v>8</v>
      </c>
      <c r="D2167" s="34" t="s">
        <v>109</v>
      </c>
      <c r="E2167" s="34" t="s">
        <v>111</v>
      </c>
      <c r="F2167" s="34" t="s">
        <v>112</v>
      </c>
      <c r="G2167" s="34" t="s">
        <v>108</v>
      </c>
      <c r="H2167" s="34" t="s">
        <v>101</v>
      </c>
      <c r="I2167" s="34" t="s">
        <v>113</v>
      </c>
      <c r="J2167" s="34">
        <v>343</v>
      </c>
      <c r="K2167" s="34">
        <v>490.49</v>
      </c>
    </row>
    <row r="2168" spans="1:11" ht="27.6" x14ac:dyDescent="0.3">
      <c r="A2168" s="33" t="s">
        <v>105</v>
      </c>
      <c r="B2168" s="33">
        <v>2022</v>
      </c>
      <c r="C2168" s="33" t="s">
        <v>8</v>
      </c>
      <c r="D2168" s="33" t="s">
        <v>109</v>
      </c>
      <c r="E2168" s="33" t="s">
        <v>111</v>
      </c>
      <c r="F2168" s="33" t="s">
        <v>112</v>
      </c>
      <c r="G2168" s="33" t="s">
        <v>108</v>
      </c>
      <c r="H2168" s="33" t="s">
        <v>101</v>
      </c>
      <c r="I2168" s="33" t="s">
        <v>113</v>
      </c>
      <c r="J2168" s="33">
        <v>840</v>
      </c>
      <c r="K2168" s="33">
        <v>1201.2</v>
      </c>
    </row>
    <row r="2169" spans="1:11" ht="27.6" x14ac:dyDescent="0.3">
      <c r="A2169" s="34" t="s">
        <v>103</v>
      </c>
      <c r="B2169" s="34">
        <v>2022</v>
      </c>
      <c r="C2169" s="34" t="s">
        <v>8</v>
      </c>
      <c r="D2169" s="34" t="s">
        <v>109</v>
      </c>
      <c r="E2169" s="34" t="s">
        <v>111</v>
      </c>
      <c r="F2169" s="34" t="s">
        <v>112</v>
      </c>
      <c r="G2169" s="34" t="s">
        <v>108</v>
      </c>
      <c r="H2169" s="34" t="s">
        <v>110</v>
      </c>
      <c r="I2169" s="34" t="s">
        <v>113</v>
      </c>
      <c r="J2169" s="34">
        <v>873</v>
      </c>
      <c r="K2169" s="34">
        <v>1248.3900000000001</v>
      </c>
    </row>
    <row r="2170" spans="1:11" ht="27.6" x14ac:dyDescent="0.3">
      <c r="A2170" s="33" t="s">
        <v>106</v>
      </c>
      <c r="B2170" s="33">
        <v>2022</v>
      </c>
      <c r="C2170" s="33" t="s">
        <v>36</v>
      </c>
      <c r="D2170" s="33" t="s">
        <v>109</v>
      </c>
      <c r="E2170" s="33" t="s">
        <v>111</v>
      </c>
      <c r="F2170" s="33" t="s">
        <v>112</v>
      </c>
      <c r="G2170" s="33" t="s">
        <v>108</v>
      </c>
      <c r="H2170" s="33" t="s">
        <v>110</v>
      </c>
      <c r="I2170" s="33" t="s">
        <v>113</v>
      </c>
      <c r="J2170" s="33">
        <v>338</v>
      </c>
      <c r="K2170" s="33">
        <v>483.34</v>
      </c>
    </row>
    <row r="2171" spans="1:11" ht="27.6" x14ac:dyDescent="0.3">
      <c r="A2171" s="34" t="s">
        <v>96</v>
      </c>
      <c r="B2171" s="34">
        <v>2022</v>
      </c>
      <c r="C2171" s="34" t="s">
        <v>36</v>
      </c>
      <c r="D2171" s="34" t="s">
        <v>109</v>
      </c>
      <c r="E2171" s="34" t="s">
        <v>111</v>
      </c>
      <c r="F2171" s="34" t="s">
        <v>112</v>
      </c>
      <c r="G2171" s="34" t="s">
        <v>108</v>
      </c>
      <c r="H2171" s="34" t="s">
        <v>110</v>
      </c>
      <c r="I2171" s="34" t="s">
        <v>113</v>
      </c>
      <c r="J2171" s="34">
        <v>260</v>
      </c>
      <c r="K2171" s="34">
        <v>371.8</v>
      </c>
    </row>
    <row r="2172" spans="1:11" ht="27.6" x14ac:dyDescent="0.3">
      <c r="A2172" s="33" t="s">
        <v>105</v>
      </c>
      <c r="B2172" s="33">
        <v>2022</v>
      </c>
      <c r="C2172" s="33" t="s">
        <v>36</v>
      </c>
      <c r="D2172" s="33" t="s">
        <v>109</v>
      </c>
      <c r="E2172" s="33" t="s">
        <v>111</v>
      </c>
      <c r="F2172" s="33" t="s">
        <v>112</v>
      </c>
      <c r="G2172" s="33" t="s">
        <v>108</v>
      </c>
      <c r="H2172" s="33" t="s">
        <v>110</v>
      </c>
      <c r="I2172" s="33" t="s">
        <v>113</v>
      </c>
      <c r="J2172" s="33">
        <v>308</v>
      </c>
      <c r="K2172" s="33">
        <v>440.44</v>
      </c>
    </row>
    <row r="2173" spans="1:11" ht="27.6" x14ac:dyDescent="0.3">
      <c r="A2173" s="34" t="s">
        <v>107</v>
      </c>
      <c r="B2173" s="34">
        <v>2022</v>
      </c>
      <c r="C2173" s="34" t="s">
        <v>36</v>
      </c>
      <c r="D2173" s="34" t="s">
        <v>109</v>
      </c>
      <c r="E2173" s="34" t="s">
        <v>111</v>
      </c>
      <c r="F2173" s="34" t="s">
        <v>112</v>
      </c>
      <c r="G2173" s="34" t="s">
        <v>108</v>
      </c>
      <c r="H2173" s="34" t="s">
        <v>110</v>
      </c>
      <c r="I2173" s="34" t="s">
        <v>113</v>
      </c>
      <c r="J2173" s="34">
        <v>334</v>
      </c>
      <c r="K2173" s="34">
        <v>477.62</v>
      </c>
    </row>
    <row r="2174" spans="1:11" ht="27.6" x14ac:dyDescent="0.3">
      <c r="A2174" s="33" t="s">
        <v>105</v>
      </c>
      <c r="B2174" s="33">
        <v>2022</v>
      </c>
      <c r="C2174" s="33" t="s">
        <v>36</v>
      </c>
      <c r="D2174" s="33" t="s">
        <v>109</v>
      </c>
      <c r="E2174" s="33" t="s">
        <v>111</v>
      </c>
      <c r="F2174" s="33" t="s">
        <v>112</v>
      </c>
      <c r="G2174" s="33" t="s">
        <v>108</v>
      </c>
      <c r="H2174" s="33" t="s">
        <v>110</v>
      </c>
      <c r="I2174" s="33" t="s">
        <v>113</v>
      </c>
      <c r="J2174" s="33">
        <v>262</v>
      </c>
      <c r="K2174" s="33">
        <v>374.66</v>
      </c>
    </row>
    <row r="2175" spans="1:11" ht="27.6" x14ac:dyDescent="0.3">
      <c r="A2175" s="34" t="s">
        <v>103</v>
      </c>
      <c r="B2175" s="34">
        <v>2022</v>
      </c>
      <c r="C2175" s="34" t="s">
        <v>36</v>
      </c>
      <c r="D2175" s="34" t="s">
        <v>109</v>
      </c>
      <c r="E2175" s="34" t="s">
        <v>111</v>
      </c>
      <c r="F2175" s="34" t="s">
        <v>112</v>
      </c>
      <c r="G2175" s="34" t="s">
        <v>108</v>
      </c>
      <c r="H2175" s="34" t="s">
        <v>110</v>
      </c>
      <c r="I2175" s="34" t="s">
        <v>113</v>
      </c>
      <c r="J2175" s="34">
        <v>310</v>
      </c>
      <c r="K2175" s="34">
        <v>443.3</v>
      </c>
    </row>
    <row r="2176" spans="1:11" ht="27.6" x14ac:dyDescent="0.3">
      <c r="A2176" s="33" t="s">
        <v>103</v>
      </c>
      <c r="B2176" s="33">
        <v>2022</v>
      </c>
      <c r="C2176" s="33" t="s">
        <v>36</v>
      </c>
      <c r="D2176" s="33" t="s">
        <v>109</v>
      </c>
      <c r="E2176" s="33" t="s">
        <v>111</v>
      </c>
      <c r="F2176" s="33" t="s">
        <v>112</v>
      </c>
      <c r="G2176" s="33" t="s">
        <v>108</v>
      </c>
      <c r="H2176" s="33" t="s">
        <v>110</v>
      </c>
      <c r="I2176" s="33" t="s">
        <v>113</v>
      </c>
      <c r="J2176" s="33">
        <v>783</v>
      </c>
      <c r="K2176" s="33">
        <v>1119.69</v>
      </c>
    </row>
    <row r="2177" spans="1:11" ht="27.6" x14ac:dyDescent="0.3">
      <c r="A2177" s="34" t="s">
        <v>96</v>
      </c>
      <c r="B2177" s="34">
        <v>2022</v>
      </c>
      <c r="C2177" s="34" t="s">
        <v>36</v>
      </c>
      <c r="D2177" s="34" t="s">
        <v>109</v>
      </c>
      <c r="E2177" s="34" t="s">
        <v>111</v>
      </c>
      <c r="F2177" s="34" t="s">
        <v>112</v>
      </c>
      <c r="G2177" s="34" t="s">
        <v>108</v>
      </c>
      <c r="H2177" s="34" t="s">
        <v>110</v>
      </c>
      <c r="I2177" s="34" t="s">
        <v>113</v>
      </c>
      <c r="J2177" s="34">
        <v>836</v>
      </c>
      <c r="K2177" s="34">
        <v>1195.48</v>
      </c>
    </row>
    <row r="2178" spans="1:11" ht="27.6" x14ac:dyDescent="0.3">
      <c r="A2178" s="33" t="s">
        <v>96</v>
      </c>
      <c r="B2178" s="33">
        <v>2022</v>
      </c>
      <c r="C2178" s="33" t="s">
        <v>36</v>
      </c>
      <c r="D2178" s="33" t="s">
        <v>109</v>
      </c>
      <c r="E2178" s="33" t="s">
        <v>111</v>
      </c>
      <c r="F2178" s="33" t="s">
        <v>112</v>
      </c>
      <c r="G2178" s="33" t="s">
        <v>108</v>
      </c>
      <c r="H2178" s="33" t="s">
        <v>110</v>
      </c>
      <c r="I2178" s="33" t="s">
        <v>113</v>
      </c>
      <c r="J2178" s="33">
        <v>939</v>
      </c>
      <c r="K2178" s="33">
        <v>1342.77</v>
      </c>
    </row>
    <row r="2179" spans="1:11" ht="27.6" x14ac:dyDescent="0.3">
      <c r="A2179" s="34" t="s">
        <v>103</v>
      </c>
      <c r="B2179" s="34">
        <v>2022</v>
      </c>
      <c r="C2179" s="34" t="s">
        <v>36</v>
      </c>
      <c r="D2179" s="34" t="s">
        <v>109</v>
      </c>
      <c r="E2179" s="34" t="s">
        <v>111</v>
      </c>
      <c r="F2179" s="34" t="s">
        <v>112</v>
      </c>
      <c r="G2179" s="34" t="s">
        <v>108</v>
      </c>
      <c r="H2179" s="34" t="s">
        <v>110</v>
      </c>
      <c r="I2179" s="34" t="s">
        <v>113</v>
      </c>
      <c r="J2179" s="34">
        <v>940</v>
      </c>
      <c r="K2179" s="34">
        <v>1344.2</v>
      </c>
    </row>
    <row r="2180" spans="1:11" ht="27.6" x14ac:dyDescent="0.3">
      <c r="A2180" s="33" t="s">
        <v>105</v>
      </c>
      <c r="B2180" s="33">
        <v>2022</v>
      </c>
      <c r="C2180" s="33" t="s">
        <v>36</v>
      </c>
      <c r="D2180" s="33" t="s">
        <v>109</v>
      </c>
      <c r="E2180" s="33" t="s">
        <v>111</v>
      </c>
      <c r="F2180" s="33" t="s">
        <v>112</v>
      </c>
      <c r="G2180" s="33" t="s">
        <v>108</v>
      </c>
      <c r="H2180" s="33" t="s">
        <v>110</v>
      </c>
      <c r="I2180" s="33" t="s">
        <v>113</v>
      </c>
      <c r="J2180" s="33">
        <v>941</v>
      </c>
      <c r="K2180" s="33">
        <v>1345.63</v>
      </c>
    </row>
    <row r="2181" spans="1:11" ht="27.6" x14ac:dyDescent="0.3">
      <c r="A2181" s="34" t="s">
        <v>105</v>
      </c>
      <c r="B2181" s="34">
        <v>2022</v>
      </c>
      <c r="C2181" s="34" t="s">
        <v>36</v>
      </c>
      <c r="D2181" s="34" t="s">
        <v>109</v>
      </c>
      <c r="E2181" s="34" t="s">
        <v>111</v>
      </c>
      <c r="F2181" s="34" t="s">
        <v>112</v>
      </c>
      <c r="G2181" s="34" t="s">
        <v>108</v>
      </c>
      <c r="H2181" s="34" t="s">
        <v>110</v>
      </c>
      <c r="I2181" s="34" t="s">
        <v>113</v>
      </c>
      <c r="J2181" s="34">
        <v>876</v>
      </c>
      <c r="K2181" s="34">
        <v>526.24</v>
      </c>
    </row>
    <row r="2182" spans="1:11" ht="27.6" x14ac:dyDescent="0.3">
      <c r="A2182" s="33" t="s">
        <v>103</v>
      </c>
      <c r="B2182" s="33">
        <v>2022</v>
      </c>
      <c r="C2182" s="33" t="s">
        <v>36</v>
      </c>
      <c r="D2182" s="33" t="s">
        <v>109</v>
      </c>
      <c r="E2182" s="33" t="s">
        <v>111</v>
      </c>
      <c r="F2182" s="33" t="s">
        <v>112</v>
      </c>
      <c r="G2182" s="33" t="s">
        <v>108</v>
      </c>
      <c r="H2182" s="33" t="s">
        <v>110</v>
      </c>
      <c r="I2182" s="33" t="s">
        <v>113</v>
      </c>
      <c r="J2182" s="33">
        <v>309</v>
      </c>
      <c r="K2182" s="33">
        <v>441.87</v>
      </c>
    </row>
    <row r="2183" spans="1:11" ht="27.6" x14ac:dyDescent="0.3">
      <c r="A2183" s="34" t="s">
        <v>96</v>
      </c>
      <c r="B2183" s="34">
        <v>2022</v>
      </c>
      <c r="C2183" s="34" t="s">
        <v>36</v>
      </c>
      <c r="D2183" s="34" t="s">
        <v>109</v>
      </c>
      <c r="E2183" s="34" t="s">
        <v>111</v>
      </c>
      <c r="F2183" s="34" t="s">
        <v>112</v>
      </c>
      <c r="G2183" s="34" t="s">
        <v>108</v>
      </c>
      <c r="H2183" s="34" t="s">
        <v>110</v>
      </c>
      <c r="I2183" s="34" t="s">
        <v>113</v>
      </c>
      <c r="J2183" s="34">
        <v>135</v>
      </c>
      <c r="K2183" s="34">
        <v>193.05</v>
      </c>
    </row>
    <row r="2184" spans="1:11" ht="27.6" x14ac:dyDescent="0.3">
      <c r="A2184" s="33" t="s">
        <v>105</v>
      </c>
      <c r="B2184" s="33">
        <v>2022</v>
      </c>
      <c r="C2184" s="33" t="s">
        <v>36</v>
      </c>
      <c r="D2184" s="33" t="s">
        <v>109</v>
      </c>
      <c r="E2184" s="33" t="s">
        <v>111</v>
      </c>
      <c r="F2184" s="33" t="s">
        <v>112</v>
      </c>
      <c r="G2184" s="33" t="s">
        <v>108</v>
      </c>
      <c r="H2184" s="33" t="s">
        <v>110</v>
      </c>
      <c r="I2184" s="33" t="s">
        <v>113</v>
      </c>
      <c r="J2184" s="33">
        <v>129</v>
      </c>
      <c r="K2184" s="33">
        <v>184.47</v>
      </c>
    </row>
    <row r="2185" spans="1:11" ht="27.6" x14ac:dyDescent="0.3">
      <c r="A2185" s="34" t="s">
        <v>96</v>
      </c>
      <c r="B2185" s="34">
        <v>2022</v>
      </c>
      <c r="C2185" s="34" t="s">
        <v>36</v>
      </c>
      <c r="D2185" s="34" t="s">
        <v>109</v>
      </c>
      <c r="E2185" s="34" t="s">
        <v>111</v>
      </c>
      <c r="F2185" s="34" t="s">
        <v>112</v>
      </c>
      <c r="G2185" s="34" t="s">
        <v>108</v>
      </c>
      <c r="H2185" s="34" t="s">
        <v>110</v>
      </c>
      <c r="I2185" s="34" t="s">
        <v>113</v>
      </c>
      <c r="J2185" s="34">
        <v>369</v>
      </c>
      <c r="K2185" s="34">
        <v>527.66999999999996</v>
      </c>
    </row>
    <row r="2186" spans="1:11" ht="27.6" x14ac:dyDescent="0.3">
      <c r="A2186" s="33" t="s">
        <v>103</v>
      </c>
      <c r="B2186" s="33">
        <v>2022</v>
      </c>
      <c r="C2186" s="33" t="s">
        <v>36</v>
      </c>
      <c r="D2186" s="33" t="s">
        <v>109</v>
      </c>
      <c r="E2186" s="33" t="s">
        <v>111</v>
      </c>
      <c r="F2186" s="33" t="s">
        <v>112</v>
      </c>
      <c r="G2186" s="33" t="s">
        <v>108</v>
      </c>
      <c r="H2186" s="33" t="s">
        <v>110</v>
      </c>
      <c r="I2186" s="33" t="s">
        <v>113</v>
      </c>
      <c r="J2186" s="33">
        <v>337</v>
      </c>
      <c r="K2186" s="33">
        <v>481.91</v>
      </c>
    </row>
    <row r="2187" spans="1:11" ht="27.6" x14ac:dyDescent="0.3">
      <c r="A2187" s="34" t="s">
        <v>96</v>
      </c>
      <c r="B2187" s="34">
        <v>2022</v>
      </c>
      <c r="C2187" s="34" t="s">
        <v>36</v>
      </c>
      <c r="D2187" s="34" t="s">
        <v>109</v>
      </c>
      <c r="E2187" s="34" t="s">
        <v>111</v>
      </c>
      <c r="F2187" s="34" t="s">
        <v>112</v>
      </c>
      <c r="G2187" s="34" t="s">
        <v>108</v>
      </c>
      <c r="H2187" s="34" t="s">
        <v>110</v>
      </c>
      <c r="I2187" s="34" t="s">
        <v>113</v>
      </c>
      <c r="J2187" s="34">
        <v>265</v>
      </c>
      <c r="K2187" s="34">
        <v>378.95</v>
      </c>
    </row>
    <row r="2188" spans="1:11" ht="27.6" x14ac:dyDescent="0.3">
      <c r="A2188" s="33" t="s">
        <v>107</v>
      </c>
      <c r="B2188" s="33">
        <v>2022</v>
      </c>
      <c r="C2188" s="33" t="s">
        <v>36</v>
      </c>
      <c r="D2188" s="33" t="s">
        <v>109</v>
      </c>
      <c r="E2188" s="33" t="s">
        <v>111</v>
      </c>
      <c r="F2188" s="33" t="s">
        <v>112</v>
      </c>
      <c r="G2188" s="33" t="s">
        <v>108</v>
      </c>
      <c r="H2188" s="33" t="s">
        <v>110</v>
      </c>
      <c r="I2188" s="33" t="s">
        <v>113</v>
      </c>
      <c r="J2188" s="33">
        <v>307</v>
      </c>
      <c r="K2188" s="33">
        <v>439.01</v>
      </c>
    </row>
    <row r="2189" spans="1:11" ht="27.6" x14ac:dyDescent="0.3">
      <c r="A2189" s="34" t="s">
        <v>105</v>
      </c>
      <c r="B2189" s="34">
        <v>2022</v>
      </c>
      <c r="C2189" s="34" t="s">
        <v>36</v>
      </c>
      <c r="D2189" s="34" t="s">
        <v>109</v>
      </c>
      <c r="E2189" s="34" t="s">
        <v>111</v>
      </c>
      <c r="F2189" s="34" t="s">
        <v>112</v>
      </c>
      <c r="G2189" s="34" t="s">
        <v>108</v>
      </c>
      <c r="H2189" s="34" t="s">
        <v>110</v>
      </c>
      <c r="I2189" s="34" t="s">
        <v>113</v>
      </c>
      <c r="J2189" s="34">
        <v>792</v>
      </c>
      <c r="K2189" s="34">
        <v>1132.56</v>
      </c>
    </row>
    <row r="2190" spans="1:11" ht="27.6" x14ac:dyDescent="0.3">
      <c r="A2190" s="33" t="s">
        <v>103</v>
      </c>
      <c r="B2190" s="33">
        <v>2022</v>
      </c>
      <c r="C2190" s="33" t="s">
        <v>36</v>
      </c>
      <c r="D2190" s="33" t="s">
        <v>109</v>
      </c>
      <c r="E2190" s="33" t="s">
        <v>111</v>
      </c>
      <c r="F2190" s="33" t="s">
        <v>112</v>
      </c>
      <c r="G2190" s="33" t="s">
        <v>108</v>
      </c>
      <c r="H2190" s="33" t="s">
        <v>110</v>
      </c>
      <c r="I2190" s="33" t="s">
        <v>113</v>
      </c>
      <c r="J2190" s="33">
        <v>845</v>
      </c>
      <c r="K2190" s="33">
        <v>1208.3499999999999</v>
      </c>
    </row>
    <row r="2191" spans="1:11" ht="27.6" x14ac:dyDescent="0.3">
      <c r="A2191" s="34" t="s">
        <v>106</v>
      </c>
      <c r="B2191" s="34">
        <v>2022</v>
      </c>
      <c r="C2191" s="34" t="s">
        <v>36</v>
      </c>
      <c r="D2191" s="34" t="s">
        <v>109</v>
      </c>
      <c r="E2191" s="34" t="s">
        <v>111</v>
      </c>
      <c r="F2191" s="34" t="s">
        <v>112</v>
      </c>
      <c r="G2191" s="34" t="s">
        <v>108</v>
      </c>
      <c r="H2191" s="34" t="s">
        <v>110</v>
      </c>
      <c r="I2191" s="34" t="s">
        <v>113</v>
      </c>
      <c r="J2191" s="34">
        <v>878</v>
      </c>
      <c r="K2191" s="34">
        <v>1255.54</v>
      </c>
    </row>
    <row r="2192" spans="1:11" ht="27.6" x14ac:dyDescent="0.3">
      <c r="A2192" s="33" t="s">
        <v>96</v>
      </c>
      <c r="B2192" s="33">
        <v>2022</v>
      </c>
      <c r="C2192" s="33" t="s">
        <v>35</v>
      </c>
      <c r="D2192" s="33" t="s">
        <v>109</v>
      </c>
      <c r="E2192" s="33" t="s">
        <v>111</v>
      </c>
      <c r="F2192" s="33" t="s">
        <v>112</v>
      </c>
      <c r="G2192" s="33" t="s">
        <v>108</v>
      </c>
      <c r="H2192" s="33" t="s">
        <v>110</v>
      </c>
      <c r="I2192" s="33" t="s">
        <v>113</v>
      </c>
      <c r="J2192" s="33">
        <v>266</v>
      </c>
      <c r="K2192" s="33">
        <v>380.38</v>
      </c>
    </row>
    <row r="2193" spans="1:11" ht="27.6" x14ac:dyDescent="0.3">
      <c r="A2193" s="34" t="s">
        <v>106</v>
      </c>
      <c r="B2193" s="34">
        <v>2022</v>
      </c>
      <c r="C2193" s="34" t="s">
        <v>35</v>
      </c>
      <c r="D2193" s="34" t="s">
        <v>109</v>
      </c>
      <c r="E2193" s="34" t="s">
        <v>111</v>
      </c>
      <c r="F2193" s="34" t="s">
        <v>112</v>
      </c>
      <c r="G2193" s="34" t="s">
        <v>108</v>
      </c>
      <c r="H2193" s="34" t="s">
        <v>110</v>
      </c>
      <c r="I2193" s="34" t="s">
        <v>113</v>
      </c>
      <c r="J2193" s="34">
        <v>314</v>
      </c>
      <c r="K2193" s="34">
        <v>449.02</v>
      </c>
    </row>
    <row r="2194" spans="1:11" ht="27.6" x14ac:dyDescent="0.3">
      <c r="A2194" s="33" t="s">
        <v>103</v>
      </c>
      <c r="B2194" s="33">
        <v>2022</v>
      </c>
      <c r="C2194" s="33" t="s">
        <v>35</v>
      </c>
      <c r="D2194" s="33" t="s">
        <v>109</v>
      </c>
      <c r="E2194" s="33" t="s">
        <v>111</v>
      </c>
      <c r="F2194" s="33" t="s">
        <v>112</v>
      </c>
      <c r="G2194" s="33" t="s">
        <v>108</v>
      </c>
      <c r="H2194" s="33" t="s">
        <v>110</v>
      </c>
      <c r="I2194" s="33" t="s">
        <v>113</v>
      </c>
      <c r="J2194" s="33">
        <v>268</v>
      </c>
      <c r="K2194" s="33">
        <v>383.24</v>
      </c>
    </row>
    <row r="2195" spans="1:11" ht="27.6" x14ac:dyDescent="0.3">
      <c r="A2195" s="34" t="s">
        <v>96</v>
      </c>
      <c r="B2195" s="34">
        <v>2022</v>
      </c>
      <c r="C2195" s="34" t="s">
        <v>35</v>
      </c>
      <c r="D2195" s="34" t="s">
        <v>109</v>
      </c>
      <c r="E2195" s="34" t="s">
        <v>111</v>
      </c>
      <c r="F2195" s="34" t="s">
        <v>112</v>
      </c>
      <c r="G2195" s="34" t="s">
        <v>108</v>
      </c>
      <c r="H2195" s="34" t="s">
        <v>110</v>
      </c>
      <c r="I2195" s="34" t="s">
        <v>113</v>
      </c>
      <c r="J2195" s="34">
        <v>316</v>
      </c>
      <c r="K2195" s="34">
        <v>451.88</v>
      </c>
    </row>
    <row r="2196" spans="1:11" ht="27.6" x14ac:dyDescent="0.3">
      <c r="A2196" s="33" t="s">
        <v>103</v>
      </c>
      <c r="B2196" s="33">
        <v>2022</v>
      </c>
      <c r="C2196" s="33" t="s">
        <v>35</v>
      </c>
      <c r="D2196" s="33" t="s">
        <v>109</v>
      </c>
      <c r="E2196" s="33" t="s">
        <v>111</v>
      </c>
      <c r="F2196" s="33" t="s">
        <v>112</v>
      </c>
      <c r="G2196" s="33" t="s">
        <v>108</v>
      </c>
      <c r="H2196" s="33" t="s">
        <v>110</v>
      </c>
      <c r="I2196" s="33" t="s">
        <v>113</v>
      </c>
      <c r="J2196" s="33">
        <v>835</v>
      </c>
      <c r="K2196" s="33">
        <v>1194.05</v>
      </c>
    </row>
    <row r="2197" spans="1:11" ht="27.6" x14ac:dyDescent="0.3">
      <c r="A2197" s="34" t="s">
        <v>103</v>
      </c>
      <c r="B2197" s="34">
        <v>2022</v>
      </c>
      <c r="C2197" s="34" t="s">
        <v>35</v>
      </c>
      <c r="D2197" s="34" t="s">
        <v>109</v>
      </c>
      <c r="E2197" s="34" t="s">
        <v>111</v>
      </c>
      <c r="F2197" s="34" t="s">
        <v>112</v>
      </c>
      <c r="G2197" s="34" t="s">
        <v>108</v>
      </c>
      <c r="H2197" s="34" t="s">
        <v>110</v>
      </c>
      <c r="I2197" s="34" t="s">
        <v>113</v>
      </c>
      <c r="J2197" s="34">
        <v>869</v>
      </c>
      <c r="K2197" s="34">
        <v>1242.67</v>
      </c>
    </row>
    <row r="2198" spans="1:11" ht="27.6" x14ac:dyDescent="0.3">
      <c r="A2198" s="33" t="s">
        <v>103</v>
      </c>
      <c r="B2198" s="33">
        <v>2022</v>
      </c>
      <c r="C2198" s="33" t="s">
        <v>35</v>
      </c>
      <c r="D2198" s="33" t="s">
        <v>109</v>
      </c>
      <c r="E2198" s="33" t="s">
        <v>111</v>
      </c>
      <c r="F2198" s="33" t="s">
        <v>112</v>
      </c>
      <c r="G2198" s="33" t="s">
        <v>108</v>
      </c>
      <c r="H2198" s="33" t="s">
        <v>110</v>
      </c>
      <c r="I2198" s="33" t="s">
        <v>113</v>
      </c>
      <c r="J2198" s="33">
        <v>937</v>
      </c>
      <c r="K2198" s="33">
        <v>1339.91</v>
      </c>
    </row>
    <row r="2199" spans="1:11" ht="27.6" x14ac:dyDescent="0.3">
      <c r="A2199" s="34" t="s">
        <v>96</v>
      </c>
      <c r="B2199" s="34">
        <v>2022</v>
      </c>
      <c r="C2199" s="34" t="s">
        <v>35</v>
      </c>
      <c r="D2199" s="34" t="s">
        <v>109</v>
      </c>
      <c r="E2199" s="34" t="s">
        <v>111</v>
      </c>
      <c r="F2199" s="34" t="s">
        <v>112</v>
      </c>
      <c r="G2199" s="34" t="s">
        <v>108</v>
      </c>
      <c r="H2199" s="34" t="s">
        <v>110</v>
      </c>
      <c r="I2199" s="34" t="s">
        <v>113</v>
      </c>
      <c r="J2199" s="34">
        <v>938</v>
      </c>
      <c r="K2199" s="34">
        <v>1341.34</v>
      </c>
    </row>
    <row r="2200" spans="1:11" ht="27.6" x14ac:dyDescent="0.3">
      <c r="A2200" s="33" t="s">
        <v>96</v>
      </c>
      <c r="B2200" s="33">
        <v>2022</v>
      </c>
      <c r="C2200" s="33" t="s">
        <v>35</v>
      </c>
      <c r="D2200" s="33" t="s">
        <v>109</v>
      </c>
      <c r="E2200" s="33" t="s">
        <v>111</v>
      </c>
      <c r="F2200" s="33" t="s">
        <v>112</v>
      </c>
      <c r="G2200" s="33" t="s">
        <v>108</v>
      </c>
      <c r="H2200" s="33" t="s">
        <v>110</v>
      </c>
      <c r="I2200" s="33" t="s">
        <v>113</v>
      </c>
      <c r="J2200" s="33">
        <v>875</v>
      </c>
      <c r="K2200" s="33">
        <v>526.24</v>
      </c>
    </row>
    <row r="2201" spans="1:11" ht="27.6" x14ac:dyDescent="0.3">
      <c r="A2201" s="34" t="s">
        <v>106</v>
      </c>
      <c r="B2201" s="34">
        <v>2022</v>
      </c>
      <c r="C2201" s="34" t="s">
        <v>35</v>
      </c>
      <c r="D2201" s="34" t="s">
        <v>109</v>
      </c>
      <c r="E2201" s="34" t="s">
        <v>111</v>
      </c>
      <c r="F2201" s="34" t="s">
        <v>112</v>
      </c>
      <c r="G2201" s="34" t="s">
        <v>108</v>
      </c>
      <c r="H2201" s="34" t="s">
        <v>110</v>
      </c>
      <c r="I2201" s="34" t="s">
        <v>113</v>
      </c>
      <c r="J2201" s="34">
        <v>315</v>
      </c>
      <c r="K2201" s="34">
        <v>450.45</v>
      </c>
    </row>
    <row r="2202" spans="1:11" ht="27.6" x14ac:dyDescent="0.3">
      <c r="A2202" s="33" t="s">
        <v>103</v>
      </c>
      <c r="B2202" s="33">
        <v>2022</v>
      </c>
      <c r="C2202" s="33" t="s">
        <v>35</v>
      </c>
      <c r="D2202" s="33" t="s">
        <v>109</v>
      </c>
      <c r="E2202" s="33" t="s">
        <v>111</v>
      </c>
      <c r="F2202" s="33" t="s">
        <v>112</v>
      </c>
      <c r="G2202" s="33" t="s">
        <v>108</v>
      </c>
      <c r="H2202" s="33" t="s">
        <v>110</v>
      </c>
      <c r="I2202" s="33" t="s">
        <v>113</v>
      </c>
      <c r="J2202" s="33">
        <v>153</v>
      </c>
      <c r="K2202" s="33">
        <v>218.79</v>
      </c>
    </row>
    <row r="2203" spans="1:11" ht="27.6" x14ac:dyDescent="0.3">
      <c r="A2203" s="34" t="s">
        <v>103</v>
      </c>
      <c r="B2203" s="34">
        <v>2022</v>
      </c>
      <c r="C2203" s="34" t="s">
        <v>35</v>
      </c>
      <c r="D2203" s="34" t="s">
        <v>109</v>
      </c>
      <c r="E2203" s="34" t="s">
        <v>111</v>
      </c>
      <c r="F2203" s="34" t="s">
        <v>112</v>
      </c>
      <c r="G2203" s="34" t="s">
        <v>108</v>
      </c>
      <c r="H2203" s="34" t="s">
        <v>110</v>
      </c>
      <c r="I2203" s="34" t="s">
        <v>113</v>
      </c>
      <c r="J2203" s="34">
        <v>147</v>
      </c>
      <c r="K2203" s="34">
        <v>210.21</v>
      </c>
    </row>
    <row r="2204" spans="1:11" ht="27.6" x14ac:dyDescent="0.3">
      <c r="A2204" s="33" t="s">
        <v>96</v>
      </c>
      <c r="B2204" s="33">
        <v>2022</v>
      </c>
      <c r="C2204" s="33" t="s">
        <v>35</v>
      </c>
      <c r="D2204" s="33" t="s">
        <v>109</v>
      </c>
      <c r="E2204" s="33" t="s">
        <v>111</v>
      </c>
      <c r="F2204" s="33" t="s">
        <v>112</v>
      </c>
      <c r="G2204" s="33" t="s">
        <v>108</v>
      </c>
      <c r="H2204" s="33" t="s">
        <v>110</v>
      </c>
      <c r="I2204" s="33" t="s">
        <v>113</v>
      </c>
      <c r="J2204" s="33">
        <v>141</v>
      </c>
      <c r="K2204" s="33">
        <v>201.63</v>
      </c>
    </row>
    <row r="2205" spans="1:11" ht="27.6" x14ac:dyDescent="0.3">
      <c r="A2205" s="34" t="s">
        <v>105</v>
      </c>
      <c r="B2205" s="34">
        <v>2022</v>
      </c>
      <c r="C2205" s="34" t="s">
        <v>35</v>
      </c>
      <c r="D2205" s="34" t="s">
        <v>109</v>
      </c>
      <c r="E2205" s="34" t="s">
        <v>111</v>
      </c>
      <c r="F2205" s="34" t="s">
        <v>112</v>
      </c>
      <c r="G2205" s="34" t="s">
        <v>108</v>
      </c>
      <c r="H2205" s="34" t="s">
        <v>110</v>
      </c>
      <c r="I2205" s="34" t="s">
        <v>113</v>
      </c>
      <c r="J2205" s="34">
        <v>313</v>
      </c>
      <c r="K2205" s="34">
        <v>447.59</v>
      </c>
    </row>
    <row r="2206" spans="1:11" ht="27.6" x14ac:dyDescent="0.3">
      <c r="A2206" s="33" t="s">
        <v>103</v>
      </c>
      <c r="B2206" s="33">
        <v>2022</v>
      </c>
      <c r="C2206" s="33" t="s">
        <v>35</v>
      </c>
      <c r="D2206" s="33" t="s">
        <v>109</v>
      </c>
      <c r="E2206" s="33" t="s">
        <v>111</v>
      </c>
      <c r="F2206" s="33" t="s">
        <v>112</v>
      </c>
      <c r="G2206" s="33" t="s">
        <v>108</v>
      </c>
      <c r="H2206" s="33" t="s">
        <v>110</v>
      </c>
      <c r="I2206" s="33" t="s">
        <v>113</v>
      </c>
      <c r="J2206" s="33">
        <v>844</v>
      </c>
      <c r="K2206" s="33">
        <v>1206.92</v>
      </c>
    </row>
    <row r="2207" spans="1:11" ht="27.6" x14ac:dyDescent="0.3">
      <c r="A2207" s="34" t="s">
        <v>103</v>
      </c>
      <c r="B2207" s="34">
        <v>2022</v>
      </c>
      <c r="C2207" s="34" t="s">
        <v>35</v>
      </c>
      <c r="D2207" s="34" t="s">
        <v>109</v>
      </c>
      <c r="E2207" s="34" t="s">
        <v>111</v>
      </c>
      <c r="F2207" s="34" t="s">
        <v>112</v>
      </c>
      <c r="G2207" s="34" t="s">
        <v>108</v>
      </c>
      <c r="H2207" s="34" t="s">
        <v>110</v>
      </c>
      <c r="I2207" s="34" t="s">
        <v>113</v>
      </c>
      <c r="J2207" s="34">
        <v>877</v>
      </c>
      <c r="K2207" s="34">
        <v>1254.1099999999999</v>
      </c>
    </row>
    <row r="2208" spans="1:11" ht="27.6" x14ac:dyDescent="0.3">
      <c r="A2208" s="33" t="s">
        <v>103</v>
      </c>
      <c r="B2208" s="33">
        <v>2022</v>
      </c>
      <c r="C2208" s="33" t="s">
        <v>31</v>
      </c>
      <c r="D2208" s="33" t="s">
        <v>109</v>
      </c>
      <c r="E2208" s="33" t="s">
        <v>111</v>
      </c>
      <c r="F2208" s="33" t="s">
        <v>112</v>
      </c>
      <c r="G2208" s="33" t="s">
        <v>108</v>
      </c>
      <c r="H2208" s="33" t="s">
        <v>110</v>
      </c>
      <c r="I2208" s="33" t="s">
        <v>113</v>
      </c>
      <c r="J2208" s="33">
        <v>284</v>
      </c>
      <c r="K2208" s="33">
        <v>406.12</v>
      </c>
    </row>
    <row r="2209" spans="1:11" ht="27.6" x14ac:dyDescent="0.3">
      <c r="A2209" s="34" t="s">
        <v>105</v>
      </c>
      <c r="B2209" s="34">
        <v>2022</v>
      </c>
      <c r="C2209" s="34" t="s">
        <v>31</v>
      </c>
      <c r="D2209" s="34" t="s">
        <v>109</v>
      </c>
      <c r="E2209" s="34" t="s">
        <v>111</v>
      </c>
      <c r="F2209" s="34" t="s">
        <v>112</v>
      </c>
      <c r="G2209" s="34" t="s">
        <v>108</v>
      </c>
      <c r="H2209" s="34" t="s">
        <v>110</v>
      </c>
      <c r="I2209" s="34" t="s">
        <v>113</v>
      </c>
      <c r="J2209" s="34">
        <v>332</v>
      </c>
      <c r="K2209" s="34">
        <v>474.76</v>
      </c>
    </row>
    <row r="2210" spans="1:11" ht="27.6" x14ac:dyDescent="0.3">
      <c r="A2210" s="33" t="s">
        <v>103</v>
      </c>
      <c r="B2210" s="33">
        <v>2022</v>
      </c>
      <c r="C2210" s="33" t="s">
        <v>31</v>
      </c>
      <c r="D2210" s="33" t="s">
        <v>109</v>
      </c>
      <c r="E2210" s="33" t="s">
        <v>111</v>
      </c>
      <c r="F2210" s="33" t="s">
        <v>112</v>
      </c>
      <c r="G2210" s="33" t="s">
        <v>108</v>
      </c>
      <c r="H2210" s="33" t="s">
        <v>110</v>
      </c>
      <c r="I2210" s="33" t="s">
        <v>113</v>
      </c>
      <c r="J2210" s="33">
        <v>286</v>
      </c>
      <c r="K2210" s="33">
        <v>408.98</v>
      </c>
    </row>
    <row r="2211" spans="1:11" ht="27.6" x14ac:dyDescent="0.3">
      <c r="A2211" s="34" t="s">
        <v>96</v>
      </c>
      <c r="B2211" s="34">
        <v>2022</v>
      </c>
      <c r="C2211" s="34" t="s">
        <v>31</v>
      </c>
      <c r="D2211" s="34" t="s">
        <v>109</v>
      </c>
      <c r="E2211" s="34" t="s">
        <v>111</v>
      </c>
      <c r="F2211" s="34" t="s">
        <v>112</v>
      </c>
      <c r="G2211" s="34" t="s">
        <v>108</v>
      </c>
      <c r="H2211" s="34" t="s">
        <v>110</v>
      </c>
      <c r="I2211" s="34" t="s">
        <v>113</v>
      </c>
      <c r="J2211" s="34">
        <v>328</v>
      </c>
      <c r="K2211" s="34">
        <v>469.04</v>
      </c>
    </row>
    <row r="2212" spans="1:11" ht="27.6" x14ac:dyDescent="0.3">
      <c r="A2212" s="33" t="s">
        <v>107</v>
      </c>
      <c r="B2212" s="33">
        <v>2022</v>
      </c>
      <c r="C2212" s="33" t="s">
        <v>31</v>
      </c>
      <c r="D2212" s="33" t="s">
        <v>109</v>
      </c>
      <c r="E2212" s="33" t="s">
        <v>111</v>
      </c>
      <c r="F2212" s="33" t="s">
        <v>112</v>
      </c>
      <c r="G2212" s="33" t="s">
        <v>108</v>
      </c>
      <c r="H2212" s="33" t="s">
        <v>110</v>
      </c>
      <c r="I2212" s="33" t="s">
        <v>113</v>
      </c>
      <c r="J2212" s="33">
        <v>833</v>
      </c>
      <c r="K2212" s="33">
        <v>1191.19</v>
      </c>
    </row>
    <row r="2213" spans="1:11" ht="27.6" x14ac:dyDescent="0.3">
      <c r="A2213" s="34" t="s">
        <v>96</v>
      </c>
      <c r="B2213" s="34">
        <v>2022</v>
      </c>
      <c r="C2213" s="34" t="s">
        <v>31</v>
      </c>
      <c r="D2213" s="34" t="s">
        <v>109</v>
      </c>
      <c r="E2213" s="34" t="s">
        <v>111</v>
      </c>
      <c r="F2213" s="34" t="s">
        <v>112</v>
      </c>
      <c r="G2213" s="34" t="s">
        <v>108</v>
      </c>
      <c r="H2213" s="34" t="s">
        <v>110</v>
      </c>
      <c r="I2213" s="34" t="s">
        <v>113</v>
      </c>
      <c r="J2213" s="34">
        <v>866</v>
      </c>
      <c r="K2213" s="34">
        <v>1238.3800000000001</v>
      </c>
    </row>
    <row r="2214" spans="1:11" ht="27.6" x14ac:dyDescent="0.3">
      <c r="A2214" s="33" t="s">
        <v>105</v>
      </c>
      <c r="B2214" s="33">
        <v>2022</v>
      </c>
      <c r="C2214" s="33" t="s">
        <v>31</v>
      </c>
      <c r="D2214" s="33" t="s">
        <v>109</v>
      </c>
      <c r="E2214" s="33" t="s">
        <v>111</v>
      </c>
      <c r="F2214" s="33" t="s">
        <v>112</v>
      </c>
      <c r="G2214" s="33" t="s">
        <v>108</v>
      </c>
      <c r="H2214" s="33" t="s">
        <v>110</v>
      </c>
      <c r="I2214" s="33" t="s">
        <v>113</v>
      </c>
      <c r="J2214" s="33">
        <v>929</v>
      </c>
      <c r="K2214" s="33">
        <v>1328.47</v>
      </c>
    </row>
    <row r="2215" spans="1:11" ht="27.6" x14ac:dyDescent="0.3">
      <c r="A2215" s="34" t="s">
        <v>103</v>
      </c>
      <c r="B2215" s="34">
        <v>2022</v>
      </c>
      <c r="C2215" s="34" t="s">
        <v>31</v>
      </c>
      <c r="D2215" s="34" t="s">
        <v>109</v>
      </c>
      <c r="E2215" s="34" t="s">
        <v>111</v>
      </c>
      <c r="F2215" s="34" t="s">
        <v>112</v>
      </c>
      <c r="G2215" s="34" t="s">
        <v>108</v>
      </c>
      <c r="H2215" s="34" t="s">
        <v>110</v>
      </c>
      <c r="I2215" s="34" t="s">
        <v>113</v>
      </c>
      <c r="J2215" s="34">
        <v>930</v>
      </c>
      <c r="K2215" s="34">
        <v>1329.9</v>
      </c>
    </row>
    <row r="2216" spans="1:11" ht="27.6" x14ac:dyDescent="0.3">
      <c r="A2216" s="33" t="s">
        <v>105</v>
      </c>
      <c r="B2216" s="33">
        <v>2022</v>
      </c>
      <c r="C2216" s="33" t="s">
        <v>31</v>
      </c>
      <c r="D2216" s="33" t="s">
        <v>109</v>
      </c>
      <c r="E2216" s="33" t="s">
        <v>111</v>
      </c>
      <c r="F2216" s="33" t="s">
        <v>112</v>
      </c>
      <c r="G2216" s="33" t="s">
        <v>108</v>
      </c>
      <c r="H2216" s="33" t="s">
        <v>110</v>
      </c>
      <c r="I2216" s="33" t="s">
        <v>113</v>
      </c>
      <c r="J2216" s="33">
        <v>872</v>
      </c>
      <c r="K2216" s="33">
        <v>526.24</v>
      </c>
    </row>
    <row r="2217" spans="1:11" ht="27.6" x14ac:dyDescent="0.3">
      <c r="A2217" s="34" t="s">
        <v>96</v>
      </c>
      <c r="B2217" s="34">
        <v>2022</v>
      </c>
      <c r="C2217" s="34" t="s">
        <v>31</v>
      </c>
      <c r="D2217" s="34" t="s">
        <v>109</v>
      </c>
      <c r="E2217" s="34" t="s">
        <v>111</v>
      </c>
      <c r="F2217" s="34" t="s">
        <v>112</v>
      </c>
      <c r="G2217" s="34" t="s">
        <v>108</v>
      </c>
      <c r="H2217" s="34" t="s">
        <v>110</v>
      </c>
      <c r="I2217" s="34" t="s">
        <v>113</v>
      </c>
      <c r="J2217" s="34">
        <v>333</v>
      </c>
      <c r="K2217" s="34">
        <v>476.19</v>
      </c>
    </row>
    <row r="2218" spans="1:11" ht="27.6" x14ac:dyDescent="0.3">
      <c r="A2218" s="33" t="s">
        <v>103</v>
      </c>
      <c r="B2218" s="33">
        <v>2022</v>
      </c>
      <c r="C2218" s="33" t="s">
        <v>31</v>
      </c>
      <c r="D2218" s="33" t="s">
        <v>109</v>
      </c>
      <c r="E2218" s="33" t="s">
        <v>111</v>
      </c>
      <c r="F2218" s="33" t="s">
        <v>112</v>
      </c>
      <c r="G2218" s="33" t="s">
        <v>108</v>
      </c>
      <c r="H2218" s="33" t="s">
        <v>110</v>
      </c>
      <c r="I2218" s="33" t="s">
        <v>113</v>
      </c>
      <c r="J2218" s="33">
        <v>201</v>
      </c>
      <c r="K2218" s="33">
        <v>287.43</v>
      </c>
    </row>
    <row r="2219" spans="1:11" ht="27.6" x14ac:dyDescent="0.3">
      <c r="A2219" s="34" t="s">
        <v>103</v>
      </c>
      <c r="B2219" s="34">
        <v>2022</v>
      </c>
      <c r="C2219" s="34" t="s">
        <v>31</v>
      </c>
      <c r="D2219" s="34" t="s">
        <v>109</v>
      </c>
      <c r="E2219" s="34" t="s">
        <v>111</v>
      </c>
      <c r="F2219" s="34" t="s">
        <v>112</v>
      </c>
      <c r="G2219" s="34" t="s">
        <v>108</v>
      </c>
      <c r="H2219" s="34" t="s">
        <v>110</v>
      </c>
      <c r="I2219" s="34" t="s">
        <v>113</v>
      </c>
      <c r="J2219" s="34">
        <v>195</v>
      </c>
      <c r="K2219" s="34">
        <v>278.85000000000002</v>
      </c>
    </row>
    <row r="2220" spans="1:11" ht="27.6" x14ac:dyDescent="0.3">
      <c r="A2220" s="33" t="s">
        <v>107</v>
      </c>
      <c r="B2220" s="33">
        <v>2022</v>
      </c>
      <c r="C2220" s="33" t="s">
        <v>31</v>
      </c>
      <c r="D2220" s="33" t="s">
        <v>109</v>
      </c>
      <c r="E2220" s="33" t="s">
        <v>111</v>
      </c>
      <c r="F2220" s="33" t="s">
        <v>112</v>
      </c>
      <c r="G2220" s="33" t="s">
        <v>108</v>
      </c>
      <c r="H2220" s="33" t="s">
        <v>110</v>
      </c>
      <c r="I2220" s="33" t="s">
        <v>113</v>
      </c>
      <c r="J2220" s="33">
        <v>189</v>
      </c>
      <c r="K2220" s="33">
        <v>270.27</v>
      </c>
    </row>
    <row r="2221" spans="1:11" ht="27.6" x14ac:dyDescent="0.3">
      <c r="A2221" s="34" t="s">
        <v>103</v>
      </c>
      <c r="B2221" s="34">
        <v>2022</v>
      </c>
      <c r="C2221" s="34" t="s">
        <v>31</v>
      </c>
      <c r="D2221" s="34" t="s">
        <v>109</v>
      </c>
      <c r="E2221" s="34" t="s">
        <v>111</v>
      </c>
      <c r="F2221" s="34" t="s">
        <v>112</v>
      </c>
      <c r="G2221" s="34" t="s">
        <v>108</v>
      </c>
      <c r="H2221" s="34" t="s">
        <v>110</v>
      </c>
      <c r="I2221" s="34" t="s">
        <v>113</v>
      </c>
      <c r="J2221" s="34">
        <v>283</v>
      </c>
      <c r="K2221" s="34">
        <v>404.69</v>
      </c>
    </row>
    <row r="2222" spans="1:11" ht="27.6" x14ac:dyDescent="0.3">
      <c r="A2222" s="33" t="s">
        <v>103</v>
      </c>
      <c r="B2222" s="33">
        <v>2022</v>
      </c>
      <c r="C2222" s="33" t="s">
        <v>31</v>
      </c>
      <c r="D2222" s="33" t="s">
        <v>109</v>
      </c>
      <c r="E2222" s="33" t="s">
        <v>111</v>
      </c>
      <c r="F2222" s="33" t="s">
        <v>112</v>
      </c>
      <c r="G2222" s="33" t="s">
        <v>108</v>
      </c>
      <c r="H2222" s="33" t="s">
        <v>110</v>
      </c>
      <c r="I2222" s="33" t="s">
        <v>113</v>
      </c>
      <c r="J2222" s="33">
        <v>331</v>
      </c>
      <c r="K2222" s="33">
        <v>473.33</v>
      </c>
    </row>
    <row r="2223" spans="1:11" ht="27.6" x14ac:dyDescent="0.3">
      <c r="A2223" s="34" t="s">
        <v>103</v>
      </c>
      <c r="B2223" s="34">
        <v>2022</v>
      </c>
      <c r="C2223" s="34" t="s">
        <v>31</v>
      </c>
      <c r="D2223" s="34" t="s">
        <v>109</v>
      </c>
      <c r="E2223" s="34" t="s">
        <v>111</v>
      </c>
      <c r="F2223" s="34" t="s">
        <v>112</v>
      </c>
      <c r="G2223" s="34" t="s">
        <v>108</v>
      </c>
      <c r="H2223" s="34" t="s">
        <v>110</v>
      </c>
      <c r="I2223" s="34" t="s">
        <v>113</v>
      </c>
      <c r="J2223" s="34">
        <v>875</v>
      </c>
      <c r="K2223" s="34">
        <v>1251.25</v>
      </c>
    </row>
    <row r="2224" spans="1:11" ht="27.6" x14ac:dyDescent="0.3">
      <c r="A2224" s="33" t="s">
        <v>96</v>
      </c>
      <c r="B2224" s="33">
        <v>2022</v>
      </c>
      <c r="C2224" s="33" t="s">
        <v>34</v>
      </c>
      <c r="D2224" s="33" t="s">
        <v>109</v>
      </c>
      <c r="E2224" s="33" t="s">
        <v>111</v>
      </c>
      <c r="F2224" s="33" t="s">
        <v>112</v>
      </c>
      <c r="G2224" s="33" t="s">
        <v>108</v>
      </c>
      <c r="H2224" s="33" t="s">
        <v>110</v>
      </c>
      <c r="I2224" s="33" t="s">
        <v>113</v>
      </c>
      <c r="J2224" s="33">
        <v>272</v>
      </c>
      <c r="K2224" s="33">
        <v>388.96</v>
      </c>
    </row>
    <row r="2225" spans="1:11" ht="27.6" x14ac:dyDescent="0.3">
      <c r="A2225" s="34" t="s">
        <v>96</v>
      </c>
      <c r="B2225" s="34">
        <v>2022</v>
      </c>
      <c r="C2225" s="34" t="s">
        <v>34</v>
      </c>
      <c r="D2225" s="34" t="s">
        <v>109</v>
      </c>
      <c r="E2225" s="34" t="s">
        <v>111</v>
      </c>
      <c r="F2225" s="34" t="s">
        <v>112</v>
      </c>
      <c r="G2225" s="34" t="s">
        <v>108</v>
      </c>
      <c r="H2225" s="34" t="s">
        <v>110</v>
      </c>
      <c r="I2225" s="34" t="s">
        <v>113</v>
      </c>
      <c r="J2225" s="34">
        <v>320</v>
      </c>
      <c r="K2225" s="34">
        <v>457.6</v>
      </c>
    </row>
    <row r="2226" spans="1:11" ht="27.6" x14ac:dyDescent="0.3">
      <c r="A2226" s="33" t="s">
        <v>96</v>
      </c>
      <c r="B2226" s="33">
        <v>2022</v>
      </c>
      <c r="C2226" s="33" t="s">
        <v>34</v>
      </c>
      <c r="D2226" s="33" t="s">
        <v>109</v>
      </c>
      <c r="E2226" s="33" t="s">
        <v>111</v>
      </c>
      <c r="F2226" s="33" t="s">
        <v>112</v>
      </c>
      <c r="G2226" s="33" t="s">
        <v>108</v>
      </c>
      <c r="H2226" s="33" t="s">
        <v>110</v>
      </c>
      <c r="I2226" s="33" t="s">
        <v>113</v>
      </c>
      <c r="J2226" s="33">
        <v>274</v>
      </c>
      <c r="K2226" s="33">
        <v>391.82</v>
      </c>
    </row>
    <row r="2227" spans="1:11" ht="27.6" x14ac:dyDescent="0.3">
      <c r="A2227" s="34" t="s">
        <v>96</v>
      </c>
      <c r="B2227" s="34">
        <v>2022</v>
      </c>
      <c r="C2227" s="34" t="s">
        <v>34</v>
      </c>
      <c r="D2227" s="34" t="s">
        <v>109</v>
      </c>
      <c r="E2227" s="34" t="s">
        <v>111</v>
      </c>
      <c r="F2227" s="34" t="s">
        <v>112</v>
      </c>
      <c r="G2227" s="34" t="s">
        <v>108</v>
      </c>
      <c r="H2227" s="34" t="s">
        <v>110</v>
      </c>
      <c r="I2227" s="34" t="s">
        <v>113</v>
      </c>
      <c r="J2227" s="34">
        <v>322</v>
      </c>
      <c r="K2227" s="34">
        <v>460.46</v>
      </c>
    </row>
    <row r="2228" spans="1:11" ht="27.6" x14ac:dyDescent="0.3">
      <c r="A2228" s="33" t="s">
        <v>96</v>
      </c>
      <c r="B2228" s="33">
        <v>2022</v>
      </c>
      <c r="C2228" s="33" t="s">
        <v>34</v>
      </c>
      <c r="D2228" s="33" t="s">
        <v>109</v>
      </c>
      <c r="E2228" s="33" t="s">
        <v>111</v>
      </c>
      <c r="F2228" s="33" t="s">
        <v>112</v>
      </c>
      <c r="G2228" s="33" t="s">
        <v>108</v>
      </c>
      <c r="H2228" s="33" t="s">
        <v>110</v>
      </c>
      <c r="I2228" s="33" t="s">
        <v>113</v>
      </c>
      <c r="J2228" s="33">
        <v>868</v>
      </c>
      <c r="K2228" s="33">
        <v>1241.24</v>
      </c>
    </row>
    <row r="2229" spans="1:11" ht="27.6" x14ac:dyDescent="0.3">
      <c r="A2229" s="34" t="s">
        <v>96</v>
      </c>
      <c r="B2229" s="34">
        <v>2022</v>
      </c>
      <c r="C2229" s="34" t="s">
        <v>34</v>
      </c>
      <c r="D2229" s="34" t="s">
        <v>109</v>
      </c>
      <c r="E2229" s="34" t="s">
        <v>111</v>
      </c>
      <c r="F2229" s="34" t="s">
        <v>112</v>
      </c>
      <c r="G2229" s="34" t="s">
        <v>108</v>
      </c>
      <c r="H2229" s="34" t="s">
        <v>110</v>
      </c>
      <c r="I2229" s="34" t="s">
        <v>113</v>
      </c>
      <c r="J2229" s="34">
        <v>934</v>
      </c>
      <c r="K2229" s="34">
        <v>1335.62</v>
      </c>
    </row>
    <row r="2230" spans="1:11" ht="27.6" x14ac:dyDescent="0.3">
      <c r="A2230" s="33" t="s">
        <v>106</v>
      </c>
      <c r="B2230" s="33">
        <v>2022</v>
      </c>
      <c r="C2230" s="33" t="s">
        <v>34</v>
      </c>
      <c r="D2230" s="33" t="s">
        <v>109</v>
      </c>
      <c r="E2230" s="33" t="s">
        <v>111</v>
      </c>
      <c r="F2230" s="33" t="s">
        <v>112</v>
      </c>
      <c r="G2230" s="33" t="s">
        <v>108</v>
      </c>
      <c r="H2230" s="33" t="s">
        <v>110</v>
      </c>
      <c r="I2230" s="33" t="s">
        <v>113</v>
      </c>
      <c r="J2230" s="33">
        <v>935</v>
      </c>
      <c r="K2230" s="33">
        <v>1337.05</v>
      </c>
    </row>
    <row r="2231" spans="1:11" ht="27.6" x14ac:dyDescent="0.3">
      <c r="A2231" s="34" t="s">
        <v>103</v>
      </c>
      <c r="B2231" s="34">
        <v>2022</v>
      </c>
      <c r="C2231" s="34" t="s">
        <v>34</v>
      </c>
      <c r="D2231" s="34" t="s">
        <v>109</v>
      </c>
      <c r="E2231" s="34" t="s">
        <v>111</v>
      </c>
      <c r="F2231" s="34" t="s">
        <v>112</v>
      </c>
      <c r="G2231" s="34" t="s">
        <v>108</v>
      </c>
      <c r="H2231" s="34" t="s">
        <v>110</v>
      </c>
      <c r="I2231" s="34" t="s">
        <v>113</v>
      </c>
      <c r="J2231" s="34">
        <v>936</v>
      </c>
      <c r="K2231" s="34">
        <v>1338.48</v>
      </c>
    </row>
    <row r="2232" spans="1:11" ht="27.6" x14ac:dyDescent="0.3">
      <c r="A2232" s="33" t="s">
        <v>106</v>
      </c>
      <c r="B2232" s="33">
        <v>2022</v>
      </c>
      <c r="C2232" s="33" t="s">
        <v>34</v>
      </c>
      <c r="D2232" s="33" t="s">
        <v>109</v>
      </c>
      <c r="E2232" s="33" t="s">
        <v>111</v>
      </c>
      <c r="F2232" s="33" t="s">
        <v>112</v>
      </c>
      <c r="G2232" s="33" t="s">
        <v>108</v>
      </c>
      <c r="H2232" s="33" t="s">
        <v>110</v>
      </c>
      <c r="I2232" s="33" t="s">
        <v>113</v>
      </c>
      <c r="J2232" s="33">
        <v>874</v>
      </c>
      <c r="K2232" s="33">
        <v>526.24</v>
      </c>
    </row>
    <row r="2233" spans="1:11" ht="27.6" x14ac:dyDescent="0.3">
      <c r="A2233" s="34" t="s">
        <v>103</v>
      </c>
      <c r="B2233" s="34">
        <v>2022</v>
      </c>
      <c r="C2233" s="34" t="s">
        <v>34</v>
      </c>
      <c r="D2233" s="34" t="s">
        <v>109</v>
      </c>
      <c r="E2233" s="34" t="s">
        <v>111</v>
      </c>
      <c r="F2233" s="34" t="s">
        <v>112</v>
      </c>
      <c r="G2233" s="34" t="s">
        <v>108</v>
      </c>
      <c r="H2233" s="34" t="s">
        <v>110</v>
      </c>
      <c r="I2233" s="34" t="s">
        <v>113</v>
      </c>
      <c r="J2233" s="34">
        <v>321</v>
      </c>
      <c r="K2233" s="34">
        <v>459.03</v>
      </c>
    </row>
    <row r="2234" spans="1:11" ht="27.6" x14ac:dyDescent="0.3">
      <c r="A2234" s="33" t="s">
        <v>96</v>
      </c>
      <c r="B2234" s="33">
        <v>2022</v>
      </c>
      <c r="C2234" s="33" t="s">
        <v>34</v>
      </c>
      <c r="D2234" s="33" t="s">
        <v>109</v>
      </c>
      <c r="E2234" s="33" t="s">
        <v>111</v>
      </c>
      <c r="F2234" s="33" t="s">
        <v>112</v>
      </c>
      <c r="G2234" s="33" t="s">
        <v>108</v>
      </c>
      <c r="H2234" s="33" t="s">
        <v>110</v>
      </c>
      <c r="I2234" s="33" t="s">
        <v>113</v>
      </c>
      <c r="J2234" s="33">
        <v>165</v>
      </c>
      <c r="K2234" s="33">
        <v>235.95</v>
      </c>
    </row>
    <row r="2235" spans="1:11" ht="27.6" x14ac:dyDescent="0.3">
      <c r="A2235" s="34" t="s">
        <v>96</v>
      </c>
      <c r="B2235" s="34">
        <v>2022</v>
      </c>
      <c r="C2235" s="34" t="s">
        <v>34</v>
      </c>
      <c r="D2235" s="34" t="s">
        <v>109</v>
      </c>
      <c r="E2235" s="34" t="s">
        <v>111</v>
      </c>
      <c r="F2235" s="34" t="s">
        <v>112</v>
      </c>
      <c r="G2235" s="34" t="s">
        <v>108</v>
      </c>
      <c r="H2235" s="34" t="s">
        <v>110</v>
      </c>
      <c r="I2235" s="34" t="s">
        <v>113</v>
      </c>
      <c r="J2235" s="34">
        <v>159</v>
      </c>
      <c r="K2235" s="34">
        <v>227.37</v>
      </c>
    </row>
    <row r="2236" spans="1:11" ht="27.6" x14ac:dyDescent="0.3">
      <c r="A2236" s="33" t="s">
        <v>103</v>
      </c>
      <c r="B2236" s="33">
        <v>2022</v>
      </c>
      <c r="C2236" s="33" t="s">
        <v>34</v>
      </c>
      <c r="D2236" s="33" t="s">
        <v>109</v>
      </c>
      <c r="E2236" s="33" t="s">
        <v>111</v>
      </c>
      <c r="F2236" s="33" t="s">
        <v>112</v>
      </c>
      <c r="G2236" s="33" t="s">
        <v>108</v>
      </c>
      <c r="H2236" s="33" t="s">
        <v>110</v>
      </c>
      <c r="I2236" s="33" t="s">
        <v>113</v>
      </c>
      <c r="J2236" s="33">
        <v>271</v>
      </c>
      <c r="K2236" s="33">
        <v>387.53</v>
      </c>
    </row>
    <row r="2237" spans="1:11" ht="27.6" x14ac:dyDescent="0.3">
      <c r="A2237" s="34" t="s">
        <v>96</v>
      </c>
      <c r="B2237" s="34">
        <v>2022</v>
      </c>
      <c r="C2237" s="34" t="s">
        <v>34</v>
      </c>
      <c r="D2237" s="34" t="s">
        <v>109</v>
      </c>
      <c r="E2237" s="34" t="s">
        <v>111</v>
      </c>
      <c r="F2237" s="34" t="s">
        <v>112</v>
      </c>
      <c r="G2237" s="34" t="s">
        <v>108</v>
      </c>
      <c r="H2237" s="34" t="s">
        <v>110</v>
      </c>
      <c r="I2237" s="34" t="s">
        <v>113</v>
      </c>
      <c r="J2237" s="34">
        <v>319</v>
      </c>
      <c r="K2237" s="34">
        <v>456.17</v>
      </c>
    </row>
    <row r="2238" spans="1:11" ht="27.6" x14ac:dyDescent="0.3">
      <c r="A2238" s="33" t="s">
        <v>96</v>
      </c>
      <c r="B2238" s="33">
        <v>2022</v>
      </c>
      <c r="C2238" s="33" t="s">
        <v>34</v>
      </c>
      <c r="D2238" s="33" t="s">
        <v>109</v>
      </c>
      <c r="E2238" s="33" t="s">
        <v>111</v>
      </c>
      <c r="F2238" s="33" t="s">
        <v>112</v>
      </c>
      <c r="G2238" s="33" t="s">
        <v>108</v>
      </c>
      <c r="H2238" s="33" t="s">
        <v>110</v>
      </c>
      <c r="I2238" s="33" t="s">
        <v>113</v>
      </c>
      <c r="J2238" s="33">
        <v>843</v>
      </c>
      <c r="K2238" s="33">
        <v>1205.49</v>
      </c>
    </row>
    <row r="2239" spans="1:11" ht="27.6" x14ac:dyDescent="0.3">
      <c r="A2239" s="34" t="s">
        <v>103</v>
      </c>
      <c r="B2239" s="34">
        <v>2022</v>
      </c>
      <c r="C2239" s="34" t="s">
        <v>40</v>
      </c>
      <c r="D2239" s="34" t="s">
        <v>109</v>
      </c>
      <c r="E2239" s="34" t="s">
        <v>111</v>
      </c>
      <c r="F2239" s="34" t="s">
        <v>112</v>
      </c>
      <c r="G2239" s="34" t="s">
        <v>108</v>
      </c>
      <c r="H2239" s="34" t="s">
        <v>110</v>
      </c>
      <c r="I2239" s="34" t="s">
        <v>113</v>
      </c>
      <c r="J2239" s="34">
        <v>314</v>
      </c>
      <c r="K2239" s="34">
        <v>449.02</v>
      </c>
    </row>
    <row r="2240" spans="1:11" ht="27.6" x14ac:dyDescent="0.3">
      <c r="A2240" s="33" t="s">
        <v>107</v>
      </c>
      <c r="B2240" s="33">
        <v>2022</v>
      </c>
      <c r="C2240" s="33" t="s">
        <v>40</v>
      </c>
      <c r="D2240" s="33" t="s">
        <v>109</v>
      </c>
      <c r="E2240" s="33" t="s">
        <v>111</v>
      </c>
      <c r="F2240" s="33" t="s">
        <v>112</v>
      </c>
      <c r="G2240" s="33" t="s">
        <v>108</v>
      </c>
      <c r="H2240" s="33" t="s">
        <v>110</v>
      </c>
      <c r="I2240" s="33" t="s">
        <v>113</v>
      </c>
      <c r="J2240" s="33">
        <v>242</v>
      </c>
      <c r="K2240" s="33">
        <v>346.06</v>
      </c>
    </row>
    <row r="2241" spans="1:11" ht="27.6" x14ac:dyDescent="0.3">
      <c r="A2241" s="34" t="s">
        <v>103</v>
      </c>
      <c r="B2241" s="34">
        <v>2022</v>
      </c>
      <c r="C2241" s="34" t="s">
        <v>40</v>
      </c>
      <c r="D2241" s="34" t="s">
        <v>109</v>
      </c>
      <c r="E2241" s="34" t="s">
        <v>111</v>
      </c>
      <c r="F2241" s="34" t="s">
        <v>112</v>
      </c>
      <c r="G2241" s="34" t="s">
        <v>108</v>
      </c>
      <c r="H2241" s="34" t="s">
        <v>110</v>
      </c>
      <c r="I2241" s="34" t="s">
        <v>113</v>
      </c>
      <c r="J2241" s="34">
        <v>290</v>
      </c>
      <c r="K2241" s="34">
        <v>414.7</v>
      </c>
    </row>
    <row r="2242" spans="1:11" ht="27.6" x14ac:dyDescent="0.3">
      <c r="A2242" s="33" t="s">
        <v>103</v>
      </c>
      <c r="B2242" s="33">
        <v>2022</v>
      </c>
      <c r="C2242" s="33" t="s">
        <v>40</v>
      </c>
      <c r="D2242" s="33" t="s">
        <v>109</v>
      </c>
      <c r="E2242" s="33" t="s">
        <v>111</v>
      </c>
      <c r="F2242" s="33" t="s">
        <v>112</v>
      </c>
      <c r="G2242" s="33" t="s">
        <v>108</v>
      </c>
      <c r="H2242" s="33" t="s">
        <v>110</v>
      </c>
      <c r="I2242" s="33" t="s">
        <v>113</v>
      </c>
      <c r="J2242" s="33">
        <v>316</v>
      </c>
      <c r="K2242" s="33">
        <v>451.88</v>
      </c>
    </row>
    <row r="2243" spans="1:11" ht="27.6" x14ac:dyDescent="0.3">
      <c r="A2243" s="34" t="s">
        <v>103</v>
      </c>
      <c r="B2243" s="34">
        <v>2022</v>
      </c>
      <c r="C2243" s="34" t="s">
        <v>40</v>
      </c>
      <c r="D2243" s="34" t="s">
        <v>109</v>
      </c>
      <c r="E2243" s="34" t="s">
        <v>111</v>
      </c>
      <c r="F2243" s="34" t="s">
        <v>112</v>
      </c>
      <c r="G2243" s="34" t="s">
        <v>108</v>
      </c>
      <c r="H2243" s="34" t="s">
        <v>110</v>
      </c>
      <c r="I2243" s="34" t="s">
        <v>113</v>
      </c>
      <c r="J2243" s="34">
        <v>286</v>
      </c>
      <c r="K2243" s="34">
        <v>408.98</v>
      </c>
    </row>
    <row r="2244" spans="1:11" ht="27.6" x14ac:dyDescent="0.3">
      <c r="A2244" s="33" t="s">
        <v>96</v>
      </c>
      <c r="B2244" s="33">
        <v>2022</v>
      </c>
      <c r="C2244" s="33" t="s">
        <v>40</v>
      </c>
      <c r="D2244" s="33" t="s">
        <v>109</v>
      </c>
      <c r="E2244" s="33" t="s">
        <v>111</v>
      </c>
      <c r="F2244" s="33" t="s">
        <v>112</v>
      </c>
      <c r="G2244" s="33" t="s">
        <v>108</v>
      </c>
      <c r="H2244" s="33" t="s">
        <v>110</v>
      </c>
      <c r="I2244" s="33" t="s">
        <v>113</v>
      </c>
      <c r="J2244" s="33">
        <v>840</v>
      </c>
      <c r="K2244" s="33">
        <v>1201.2</v>
      </c>
    </row>
    <row r="2245" spans="1:11" ht="27.6" x14ac:dyDescent="0.3">
      <c r="A2245" s="34" t="s">
        <v>96</v>
      </c>
      <c r="B2245" s="34">
        <v>2022</v>
      </c>
      <c r="C2245" s="34" t="s">
        <v>40</v>
      </c>
      <c r="D2245" s="34" t="s">
        <v>109</v>
      </c>
      <c r="E2245" s="34" t="s">
        <v>111</v>
      </c>
      <c r="F2245" s="34" t="s">
        <v>112</v>
      </c>
      <c r="G2245" s="34" t="s">
        <v>108</v>
      </c>
      <c r="H2245" s="34" t="s">
        <v>110</v>
      </c>
      <c r="I2245" s="34" t="s">
        <v>113</v>
      </c>
      <c r="J2245" s="34">
        <v>873</v>
      </c>
      <c r="K2245" s="34">
        <v>1248.3900000000001</v>
      </c>
    </row>
    <row r="2246" spans="1:11" ht="27.6" x14ac:dyDescent="0.3">
      <c r="A2246" s="33" t="s">
        <v>103</v>
      </c>
      <c r="B2246" s="33">
        <v>2022</v>
      </c>
      <c r="C2246" s="33" t="s">
        <v>40</v>
      </c>
      <c r="D2246" s="33" t="s">
        <v>109</v>
      </c>
      <c r="E2246" s="33" t="s">
        <v>111</v>
      </c>
      <c r="F2246" s="33" t="s">
        <v>112</v>
      </c>
      <c r="G2246" s="33" t="s">
        <v>108</v>
      </c>
      <c r="H2246" s="33" t="s">
        <v>110</v>
      </c>
      <c r="I2246" s="33" t="s">
        <v>113</v>
      </c>
      <c r="J2246" s="33">
        <v>950</v>
      </c>
      <c r="K2246" s="33">
        <v>1358.5</v>
      </c>
    </row>
    <row r="2247" spans="1:11" ht="27.6" x14ac:dyDescent="0.3">
      <c r="A2247" s="34" t="s">
        <v>103</v>
      </c>
      <c r="B2247" s="34">
        <v>2022</v>
      </c>
      <c r="C2247" s="34" t="s">
        <v>40</v>
      </c>
      <c r="D2247" s="34" t="s">
        <v>109</v>
      </c>
      <c r="E2247" s="34" t="s">
        <v>111</v>
      </c>
      <c r="F2247" s="34" t="s">
        <v>112</v>
      </c>
      <c r="G2247" s="34" t="s">
        <v>108</v>
      </c>
      <c r="H2247" s="34" t="s">
        <v>110</v>
      </c>
      <c r="I2247" s="34" t="s">
        <v>113</v>
      </c>
      <c r="J2247" s="34">
        <v>951</v>
      </c>
      <c r="K2247" s="34">
        <v>1359.93</v>
      </c>
    </row>
    <row r="2248" spans="1:11" ht="27.6" x14ac:dyDescent="0.3">
      <c r="A2248" s="33" t="s">
        <v>103</v>
      </c>
      <c r="B2248" s="33">
        <v>2022</v>
      </c>
      <c r="C2248" s="33" t="s">
        <v>40</v>
      </c>
      <c r="D2248" s="33" t="s">
        <v>109</v>
      </c>
      <c r="E2248" s="33" t="s">
        <v>111</v>
      </c>
      <c r="F2248" s="33" t="s">
        <v>112</v>
      </c>
      <c r="G2248" s="33" t="s">
        <v>108</v>
      </c>
      <c r="H2248" s="33" t="s">
        <v>110</v>
      </c>
      <c r="I2248" s="33" t="s">
        <v>113</v>
      </c>
      <c r="J2248" s="33">
        <v>952</v>
      </c>
      <c r="K2248" s="33">
        <v>1361.36</v>
      </c>
    </row>
    <row r="2249" spans="1:11" ht="27.6" x14ac:dyDescent="0.3">
      <c r="A2249" s="34" t="s">
        <v>96</v>
      </c>
      <c r="B2249" s="34">
        <v>2022</v>
      </c>
      <c r="C2249" s="34" t="s">
        <v>40</v>
      </c>
      <c r="D2249" s="34" t="s">
        <v>109</v>
      </c>
      <c r="E2249" s="34" t="s">
        <v>111</v>
      </c>
      <c r="F2249" s="34" t="s">
        <v>112</v>
      </c>
      <c r="G2249" s="34" t="s">
        <v>108</v>
      </c>
      <c r="H2249" s="34" t="s">
        <v>110</v>
      </c>
      <c r="I2249" s="34" t="s">
        <v>113</v>
      </c>
      <c r="J2249" s="34">
        <v>826</v>
      </c>
      <c r="K2249" s="34">
        <v>526.24</v>
      </c>
    </row>
    <row r="2250" spans="1:11" ht="27.6" x14ac:dyDescent="0.3">
      <c r="A2250" s="33" t="s">
        <v>103</v>
      </c>
      <c r="B2250" s="33">
        <v>2022</v>
      </c>
      <c r="C2250" s="33" t="s">
        <v>40</v>
      </c>
      <c r="D2250" s="33" t="s">
        <v>109</v>
      </c>
      <c r="E2250" s="33" t="s">
        <v>111</v>
      </c>
      <c r="F2250" s="33" t="s">
        <v>112</v>
      </c>
      <c r="G2250" s="33" t="s">
        <v>108</v>
      </c>
      <c r="H2250" s="33" t="s">
        <v>110</v>
      </c>
      <c r="I2250" s="33" t="s">
        <v>113</v>
      </c>
      <c r="J2250" s="33">
        <v>879</v>
      </c>
      <c r="K2250" s="33">
        <v>526.24</v>
      </c>
    </row>
    <row r="2251" spans="1:11" ht="27.6" x14ac:dyDescent="0.3">
      <c r="A2251" s="34" t="s">
        <v>107</v>
      </c>
      <c r="B2251" s="34">
        <v>2022</v>
      </c>
      <c r="C2251" s="34" t="s">
        <v>40</v>
      </c>
      <c r="D2251" s="34" t="s">
        <v>109</v>
      </c>
      <c r="E2251" s="34" t="s">
        <v>111</v>
      </c>
      <c r="F2251" s="34" t="s">
        <v>112</v>
      </c>
      <c r="G2251" s="34" t="s">
        <v>108</v>
      </c>
      <c r="H2251" s="34" t="s">
        <v>110</v>
      </c>
      <c r="I2251" s="34" t="s">
        <v>113</v>
      </c>
      <c r="J2251" s="34">
        <v>315</v>
      </c>
      <c r="K2251" s="34">
        <v>450.45</v>
      </c>
    </row>
    <row r="2252" spans="1:11" ht="27.6" x14ac:dyDescent="0.3">
      <c r="A2252" s="33" t="s">
        <v>96</v>
      </c>
      <c r="B2252" s="33">
        <v>2022</v>
      </c>
      <c r="C2252" s="33" t="s">
        <v>40</v>
      </c>
      <c r="D2252" s="33" t="s">
        <v>109</v>
      </c>
      <c r="E2252" s="33" t="s">
        <v>111</v>
      </c>
      <c r="F2252" s="33" t="s">
        <v>112</v>
      </c>
      <c r="G2252" s="33" t="s">
        <v>108</v>
      </c>
      <c r="H2252" s="33" t="s">
        <v>110</v>
      </c>
      <c r="I2252" s="33" t="s">
        <v>113</v>
      </c>
      <c r="J2252" s="33">
        <v>309</v>
      </c>
      <c r="K2252" s="33">
        <v>441.87</v>
      </c>
    </row>
    <row r="2253" spans="1:11" ht="27.6" x14ac:dyDescent="0.3">
      <c r="A2253" s="34" t="s">
        <v>103</v>
      </c>
      <c r="B2253" s="34">
        <v>2022</v>
      </c>
      <c r="C2253" s="34" t="s">
        <v>40</v>
      </c>
      <c r="D2253" s="34" t="s">
        <v>109</v>
      </c>
      <c r="E2253" s="34" t="s">
        <v>111</v>
      </c>
      <c r="F2253" s="34" t="s">
        <v>112</v>
      </c>
      <c r="G2253" s="34" t="s">
        <v>108</v>
      </c>
      <c r="H2253" s="34" t="s">
        <v>110</v>
      </c>
      <c r="I2253" s="34" t="s">
        <v>113</v>
      </c>
      <c r="J2253" s="34">
        <v>313</v>
      </c>
      <c r="K2253" s="34">
        <v>447.59</v>
      </c>
    </row>
    <row r="2254" spans="1:11" ht="27.6" x14ac:dyDescent="0.3">
      <c r="A2254" s="33" t="s">
        <v>103</v>
      </c>
      <c r="B2254" s="33">
        <v>2022</v>
      </c>
      <c r="C2254" s="33" t="s">
        <v>40</v>
      </c>
      <c r="D2254" s="33" t="s">
        <v>109</v>
      </c>
      <c r="E2254" s="33" t="s">
        <v>111</v>
      </c>
      <c r="F2254" s="33" t="s">
        <v>112</v>
      </c>
      <c r="G2254" s="33" t="s">
        <v>108</v>
      </c>
      <c r="H2254" s="33" t="s">
        <v>110</v>
      </c>
      <c r="I2254" s="33" t="s">
        <v>113</v>
      </c>
      <c r="J2254" s="33">
        <v>241</v>
      </c>
      <c r="K2254" s="33">
        <v>344.63</v>
      </c>
    </row>
    <row r="2255" spans="1:11" ht="27.6" x14ac:dyDescent="0.3">
      <c r="A2255" s="34" t="s">
        <v>103</v>
      </c>
      <c r="B2255" s="34">
        <v>2022</v>
      </c>
      <c r="C2255" s="34" t="s">
        <v>40</v>
      </c>
      <c r="D2255" s="34" t="s">
        <v>109</v>
      </c>
      <c r="E2255" s="34" t="s">
        <v>111</v>
      </c>
      <c r="F2255" s="34" t="s">
        <v>112</v>
      </c>
      <c r="G2255" s="34" t="s">
        <v>108</v>
      </c>
      <c r="H2255" s="34" t="s">
        <v>110</v>
      </c>
      <c r="I2255" s="34" t="s">
        <v>113</v>
      </c>
      <c r="J2255" s="34">
        <v>289</v>
      </c>
      <c r="K2255" s="34">
        <v>413.27</v>
      </c>
    </row>
    <row r="2256" spans="1:11" ht="27.6" x14ac:dyDescent="0.3">
      <c r="A2256" s="33" t="s">
        <v>103</v>
      </c>
      <c r="B2256" s="33">
        <v>2022</v>
      </c>
      <c r="C2256" s="33" t="s">
        <v>40</v>
      </c>
      <c r="D2256" s="33" t="s">
        <v>109</v>
      </c>
      <c r="E2256" s="33" t="s">
        <v>111</v>
      </c>
      <c r="F2256" s="33" t="s">
        <v>112</v>
      </c>
      <c r="G2256" s="33" t="s">
        <v>108</v>
      </c>
      <c r="H2256" s="33" t="s">
        <v>110</v>
      </c>
      <c r="I2256" s="33" t="s">
        <v>113</v>
      </c>
      <c r="J2256" s="33">
        <v>795</v>
      </c>
      <c r="K2256" s="33">
        <v>1136.8499999999999</v>
      </c>
    </row>
    <row r="2257" spans="1:11" ht="27.6" x14ac:dyDescent="0.3">
      <c r="A2257" s="34" t="s">
        <v>103</v>
      </c>
      <c r="B2257" s="34">
        <v>2022</v>
      </c>
      <c r="C2257" s="34" t="s">
        <v>40</v>
      </c>
      <c r="D2257" s="34" t="s">
        <v>109</v>
      </c>
      <c r="E2257" s="34" t="s">
        <v>111</v>
      </c>
      <c r="F2257" s="34" t="s">
        <v>112</v>
      </c>
      <c r="G2257" s="34" t="s">
        <v>108</v>
      </c>
      <c r="H2257" s="34" t="s">
        <v>110</v>
      </c>
      <c r="I2257" s="34" t="s">
        <v>113</v>
      </c>
      <c r="J2257" s="34">
        <v>849</v>
      </c>
      <c r="K2257" s="34">
        <v>1214.07</v>
      </c>
    </row>
    <row r="2258" spans="1:11" ht="27.6" x14ac:dyDescent="0.3">
      <c r="A2258" s="33" t="s">
        <v>103</v>
      </c>
      <c r="B2258" s="33">
        <v>2022</v>
      </c>
      <c r="C2258" s="33" t="s">
        <v>40</v>
      </c>
      <c r="D2258" s="33" t="s">
        <v>109</v>
      </c>
      <c r="E2258" s="33" t="s">
        <v>111</v>
      </c>
      <c r="F2258" s="33" t="s">
        <v>112</v>
      </c>
      <c r="G2258" s="33" t="s">
        <v>108</v>
      </c>
      <c r="H2258" s="33" t="s">
        <v>110</v>
      </c>
      <c r="I2258" s="33" t="s">
        <v>113</v>
      </c>
      <c r="J2258" s="33">
        <v>882</v>
      </c>
      <c r="K2258" s="33">
        <v>1261.26</v>
      </c>
    </row>
    <row r="2259" spans="1:11" ht="27.6" x14ac:dyDescent="0.3">
      <c r="A2259" s="34" t="s">
        <v>103</v>
      </c>
      <c r="B2259" s="34">
        <v>2022</v>
      </c>
      <c r="C2259" s="34" t="s">
        <v>39</v>
      </c>
      <c r="D2259" s="34" t="s">
        <v>109</v>
      </c>
      <c r="E2259" s="34" t="s">
        <v>111</v>
      </c>
      <c r="F2259" s="34" t="s">
        <v>112</v>
      </c>
      <c r="G2259" s="34" t="s">
        <v>108</v>
      </c>
      <c r="H2259" s="34" t="s">
        <v>110</v>
      </c>
      <c r="I2259" s="34" t="s">
        <v>113</v>
      </c>
      <c r="J2259" s="34">
        <v>320</v>
      </c>
      <c r="K2259" s="34">
        <v>457.6</v>
      </c>
    </row>
    <row r="2260" spans="1:11" ht="27.6" x14ac:dyDescent="0.3">
      <c r="A2260" s="33" t="s">
        <v>103</v>
      </c>
      <c r="B2260" s="33">
        <v>2022</v>
      </c>
      <c r="C2260" s="33" t="s">
        <v>39</v>
      </c>
      <c r="D2260" s="33" t="s">
        <v>109</v>
      </c>
      <c r="E2260" s="33" t="s">
        <v>111</v>
      </c>
      <c r="F2260" s="33" t="s">
        <v>112</v>
      </c>
      <c r="G2260" s="33" t="s">
        <v>108</v>
      </c>
      <c r="H2260" s="33" t="s">
        <v>110</v>
      </c>
      <c r="I2260" s="33" t="s">
        <v>113</v>
      </c>
      <c r="J2260" s="33">
        <v>248</v>
      </c>
      <c r="K2260" s="33">
        <v>354.64</v>
      </c>
    </row>
    <row r="2261" spans="1:11" ht="27.6" x14ac:dyDescent="0.3">
      <c r="A2261" s="34" t="s">
        <v>103</v>
      </c>
      <c r="B2261" s="34">
        <v>2022</v>
      </c>
      <c r="C2261" s="34" t="s">
        <v>39</v>
      </c>
      <c r="D2261" s="34" t="s">
        <v>109</v>
      </c>
      <c r="E2261" s="34" t="s">
        <v>111</v>
      </c>
      <c r="F2261" s="34" t="s">
        <v>112</v>
      </c>
      <c r="G2261" s="34" t="s">
        <v>108</v>
      </c>
      <c r="H2261" s="34" t="s">
        <v>110</v>
      </c>
      <c r="I2261" s="34" t="s">
        <v>113</v>
      </c>
      <c r="J2261" s="34">
        <v>322</v>
      </c>
      <c r="K2261" s="34">
        <v>460.46</v>
      </c>
    </row>
    <row r="2262" spans="1:11" ht="27.6" x14ac:dyDescent="0.3">
      <c r="A2262" s="33" t="s">
        <v>103</v>
      </c>
      <c r="B2262" s="33">
        <v>2022</v>
      </c>
      <c r="C2262" s="33" t="s">
        <v>39</v>
      </c>
      <c r="D2262" s="33" t="s">
        <v>109</v>
      </c>
      <c r="E2262" s="33" t="s">
        <v>111</v>
      </c>
      <c r="F2262" s="33" t="s">
        <v>112</v>
      </c>
      <c r="G2262" s="33" t="s">
        <v>108</v>
      </c>
      <c r="H2262" s="33" t="s">
        <v>110</v>
      </c>
      <c r="I2262" s="33" t="s">
        <v>113</v>
      </c>
      <c r="J2262" s="33">
        <v>244</v>
      </c>
      <c r="K2262" s="33">
        <v>348.92</v>
      </c>
    </row>
    <row r="2263" spans="1:11" ht="27.6" x14ac:dyDescent="0.3">
      <c r="A2263" s="34" t="s">
        <v>105</v>
      </c>
      <c r="B2263" s="34">
        <v>2022</v>
      </c>
      <c r="C2263" s="34" t="s">
        <v>39</v>
      </c>
      <c r="D2263" s="34" t="s">
        <v>109</v>
      </c>
      <c r="E2263" s="34" t="s">
        <v>111</v>
      </c>
      <c r="F2263" s="34" t="s">
        <v>112</v>
      </c>
      <c r="G2263" s="34" t="s">
        <v>108</v>
      </c>
      <c r="H2263" s="34" t="s">
        <v>110</v>
      </c>
      <c r="I2263" s="34" t="s">
        <v>113</v>
      </c>
      <c r="J2263" s="34">
        <v>292</v>
      </c>
      <c r="K2263" s="34">
        <v>417.56</v>
      </c>
    </row>
    <row r="2264" spans="1:11" ht="27.6" x14ac:dyDescent="0.3">
      <c r="A2264" s="33" t="s">
        <v>103</v>
      </c>
      <c r="B2264" s="33">
        <v>2022</v>
      </c>
      <c r="C2264" s="33" t="s">
        <v>39</v>
      </c>
      <c r="D2264" s="33" t="s">
        <v>109</v>
      </c>
      <c r="E2264" s="33" t="s">
        <v>111</v>
      </c>
      <c r="F2264" s="33" t="s">
        <v>112</v>
      </c>
      <c r="G2264" s="33" t="s">
        <v>108</v>
      </c>
      <c r="H2264" s="33" t="s">
        <v>110</v>
      </c>
      <c r="I2264" s="33" t="s">
        <v>113</v>
      </c>
      <c r="J2264" s="33">
        <v>786</v>
      </c>
      <c r="K2264" s="33">
        <v>1123.98</v>
      </c>
    </row>
    <row r="2265" spans="1:11" ht="27.6" x14ac:dyDescent="0.3">
      <c r="A2265" s="34" t="s">
        <v>103</v>
      </c>
      <c r="B2265" s="34">
        <v>2022</v>
      </c>
      <c r="C2265" s="34" t="s">
        <v>39</v>
      </c>
      <c r="D2265" s="34" t="s">
        <v>109</v>
      </c>
      <c r="E2265" s="34" t="s">
        <v>111</v>
      </c>
      <c r="F2265" s="34" t="s">
        <v>112</v>
      </c>
      <c r="G2265" s="34" t="s">
        <v>108</v>
      </c>
      <c r="H2265" s="34" t="s">
        <v>110</v>
      </c>
      <c r="I2265" s="34" t="s">
        <v>113</v>
      </c>
      <c r="J2265" s="34">
        <v>839</v>
      </c>
      <c r="K2265" s="34">
        <v>1199.77</v>
      </c>
    </row>
    <row r="2266" spans="1:11" ht="27.6" x14ac:dyDescent="0.3">
      <c r="A2266" s="33" t="s">
        <v>96</v>
      </c>
      <c r="B2266" s="33">
        <v>2022</v>
      </c>
      <c r="C2266" s="33" t="s">
        <v>39</v>
      </c>
      <c r="D2266" s="33" t="s">
        <v>109</v>
      </c>
      <c r="E2266" s="33" t="s">
        <v>111</v>
      </c>
      <c r="F2266" s="33" t="s">
        <v>112</v>
      </c>
      <c r="G2266" s="33" t="s">
        <v>108</v>
      </c>
      <c r="H2266" s="33" t="s">
        <v>110</v>
      </c>
      <c r="I2266" s="33" t="s">
        <v>113</v>
      </c>
      <c r="J2266" s="33">
        <v>872</v>
      </c>
      <c r="K2266" s="33">
        <v>1246.96</v>
      </c>
    </row>
    <row r="2267" spans="1:11" ht="27.6" x14ac:dyDescent="0.3">
      <c r="A2267" s="34" t="s">
        <v>96</v>
      </c>
      <c r="B2267" s="34">
        <v>2022</v>
      </c>
      <c r="C2267" s="34" t="s">
        <v>39</v>
      </c>
      <c r="D2267" s="34" t="s">
        <v>109</v>
      </c>
      <c r="E2267" s="34" t="s">
        <v>111</v>
      </c>
      <c r="F2267" s="34" t="s">
        <v>112</v>
      </c>
      <c r="G2267" s="34" t="s">
        <v>108</v>
      </c>
      <c r="H2267" s="34" t="s">
        <v>110</v>
      </c>
      <c r="I2267" s="34" t="s">
        <v>113</v>
      </c>
      <c r="J2267" s="34">
        <v>947</v>
      </c>
      <c r="K2267" s="34">
        <v>1354.21</v>
      </c>
    </row>
    <row r="2268" spans="1:11" ht="27.6" x14ac:dyDescent="0.3">
      <c r="A2268" s="33" t="s">
        <v>105</v>
      </c>
      <c r="B2268" s="33">
        <v>2022</v>
      </c>
      <c r="C2268" s="33" t="s">
        <v>39</v>
      </c>
      <c r="D2268" s="33" t="s">
        <v>109</v>
      </c>
      <c r="E2268" s="33" t="s">
        <v>111</v>
      </c>
      <c r="F2268" s="33" t="s">
        <v>112</v>
      </c>
      <c r="G2268" s="33" t="s">
        <v>108</v>
      </c>
      <c r="H2268" s="33" t="s">
        <v>110</v>
      </c>
      <c r="I2268" s="33" t="s">
        <v>113</v>
      </c>
      <c r="J2268" s="33">
        <v>948</v>
      </c>
      <c r="K2268" s="33">
        <v>1355.64</v>
      </c>
    </row>
    <row r="2269" spans="1:11" ht="27.6" x14ac:dyDescent="0.3">
      <c r="A2269" s="34" t="s">
        <v>105</v>
      </c>
      <c r="B2269" s="34">
        <v>2022</v>
      </c>
      <c r="C2269" s="34" t="s">
        <v>39</v>
      </c>
      <c r="D2269" s="34" t="s">
        <v>109</v>
      </c>
      <c r="E2269" s="34" t="s">
        <v>111</v>
      </c>
      <c r="F2269" s="34" t="s">
        <v>112</v>
      </c>
      <c r="G2269" s="34" t="s">
        <v>108</v>
      </c>
      <c r="H2269" s="34" t="s">
        <v>110</v>
      </c>
      <c r="I2269" s="34" t="s">
        <v>113</v>
      </c>
      <c r="J2269" s="34">
        <v>949</v>
      </c>
      <c r="K2269" s="34">
        <v>1357.07</v>
      </c>
    </row>
    <row r="2270" spans="1:11" ht="27.6" x14ac:dyDescent="0.3">
      <c r="A2270" s="33" t="s">
        <v>96</v>
      </c>
      <c r="B2270" s="33">
        <v>2022</v>
      </c>
      <c r="C2270" s="33" t="s">
        <v>39</v>
      </c>
      <c r="D2270" s="33" t="s">
        <v>109</v>
      </c>
      <c r="E2270" s="33" t="s">
        <v>111</v>
      </c>
      <c r="F2270" s="33" t="s">
        <v>112</v>
      </c>
      <c r="G2270" s="33" t="s">
        <v>108</v>
      </c>
      <c r="H2270" s="33" t="s">
        <v>110</v>
      </c>
      <c r="I2270" s="33" t="s">
        <v>113</v>
      </c>
      <c r="J2270" s="33">
        <v>825</v>
      </c>
      <c r="K2270" s="33">
        <v>526.24</v>
      </c>
    </row>
    <row r="2271" spans="1:11" ht="27.6" x14ac:dyDescent="0.3">
      <c r="A2271" s="34" t="s">
        <v>96</v>
      </c>
      <c r="B2271" s="34">
        <v>2022</v>
      </c>
      <c r="C2271" s="34" t="s">
        <v>39</v>
      </c>
      <c r="D2271" s="34" t="s">
        <v>109</v>
      </c>
      <c r="E2271" s="34" t="s">
        <v>111</v>
      </c>
      <c r="F2271" s="34" t="s">
        <v>112</v>
      </c>
      <c r="G2271" s="34" t="s">
        <v>108</v>
      </c>
      <c r="H2271" s="34" t="s">
        <v>110</v>
      </c>
      <c r="I2271" s="34" t="s">
        <v>113</v>
      </c>
      <c r="J2271" s="34">
        <v>878</v>
      </c>
      <c r="K2271" s="34">
        <v>526.24</v>
      </c>
    </row>
    <row r="2272" spans="1:11" ht="27.6" x14ac:dyDescent="0.3">
      <c r="A2272" s="33" t="s">
        <v>103</v>
      </c>
      <c r="B2272" s="33">
        <v>2022</v>
      </c>
      <c r="C2272" s="33" t="s">
        <v>39</v>
      </c>
      <c r="D2272" s="33" t="s">
        <v>109</v>
      </c>
      <c r="E2272" s="33" t="s">
        <v>111</v>
      </c>
      <c r="F2272" s="33" t="s">
        <v>112</v>
      </c>
      <c r="G2272" s="33" t="s">
        <v>108</v>
      </c>
      <c r="H2272" s="33" t="s">
        <v>110</v>
      </c>
      <c r="I2272" s="33" t="s">
        <v>113</v>
      </c>
      <c r="J2272" s="33">
        <v>291</v>
      </c>
      <c r="K2272" s="33">
        <v>416.13</v>
      </c>
    </row>
    <row r="2273" spans="1:11" ht="27.6" x14ac:dyDescent="0.3">
      <c r="A2273" s="34" t="s">
        <v>103</v>
      </c>
      <c r="B2273" s="34">
        <v>2022</v>
      </c>
      <c r="C2273" s="34" t="s">
        <v>39</v>
      </c>
      <c r="D2273" s="34" t="s">
        <v>109</v>
      </c>
      <c r="E2273" s="34" t="s">
        <v>111</v>
      </c>
      <c r="F2273" s="34" t="s">
        <v>112</v>
      </c>
      <c r="G2273" s="34" t="s">
        <v>108</v>
      </c>
      <c r="H2273" s="34" t="s">
        <v>110</v>
      </c>
      <c r="I2273" s="34" t="s">
        <v>113</v>
      </c>
      <c r="J2273" s="34">
        <v>333</v>
      </c>
      <c r="K2273" s="34">
        <v>476.19</v>
      </c>
    </row>
    <row r="2274" spans="1:11" ht="27.6" x14ac:dyDescent="0.3">
      <c r="A2274" s="33" t="s">
        <v>103</v>
      </c>
      <c r="B2274" s="33">
        <v>2022</v>
      </c>
      <c r="C2274" s="33" t="s">
        <v>39</v>
      </c>
      <c r="D2274" s="33" t="s">
        <v>109</v>
      </c>
      <c r="E2274" s="33" t="s">
        <v>111</v>
      </c>
      <c r="F2274" s="33" t="s">
        <v>112</v>
      </c>
      <c r="G2274" s="33" t="s">
        <v>108</v>
      </c>
      <c r="H2274" s="33" t="s">
        <v>110</v>
      </c>
      <c r="I2274" s="33" t="s">
        <v>113</v>
      </c>
      <c r="J2274" s="33">
        <v>327</v>
      </c>
      <c r="K2274" s="33">
        <v>467.61</v>
      </c>
    </row>
    <row r="2275" spans="1:11" ht="27.6" x14ac:dyDescent="0.3">
      <c r="A2275" s="34" t="s">
        <v>103</v>
      </c>
      <c r="B2275" s="34">
        <v>2022</v>
      </c>
      <c r="C2275" s="34" t="s">
        <v>39</v>
      </c>
      <c r="D2275" s="34" t="s">
        <v>109</v>
      </c>
      <c r="E2275" s="34" t="s">
        <v>111</v>
      </c>
      <c r="F2275" s="34" t="s">
        <v>112</v>
      </c>
      <c r="G2275" s="34" t="s">
        <v>108</v>
      </c>
      <c r="H2275" s="34" t="s">
        <v>110</v>
      </c>
      <c r="I2275" s="34" t="s">
        <v>113</v>
      </c>
      <c r="J2275" s="34">
        <v>321</v>
      </c>
      <c r="K2275" s="34">
        <v>459.03</v>
      </c>
    </row>
    <row r="2276" spans="1:11" ht="27.6" x14ac:dyDescent="0.3">
      <c r="A2276" s="33" t="s">
        <v>105</v>
      </c>
      <c r="B2276" s="33">
        <v>2022</v>
      </c>
      <c r="C2276" s="33" t="s">
        <v>39</v>
      </c>
      <c r="D2276" s="33" t="s">
        <v>109</v>
      </c>
      <c r="E2276" s="33" t="s">
        <v>111</v>
      </c>
      <c r="F2276" s="33" t="s">
        <v>112</v>
      </c>
      <c r="G2276" s="33" t="s">
        <v>108</v>
      </c>
      <c r="H2276" s="33" t="s">
        <v>110</v>
      </c>
      <c r="I2276" s="33" t="s">
        <v>113</v>
      </c>
      <c r="J2276" s="33">
        <v>319</v>
      </c>
      <c r="K2276" s="33">
        <v>456.17</v>
      </c>
    </row>
    <row r="2277" spans="1:11" ht="27.6" x14ac:dyDescent="0.3">
      <c r="A2277" s="34" t="s">
        <v>105</v>
      </c>
      <c r="B2277" s="34">
        <v>2022</v>
      </c>
      <c r="C2277" s="34" t="s">
        <v>39</v>
      </c>
      <c r="D2277" s="34" t="s">
        <v>109</v>
      </c>
      <c r="E2277" s="34" t="s">
        <v>111</v>
      </c>
      <c r="F2277" s="34" t="s">
        <v>112</v>
      </c>
      <c r="G2277" s="34" t="s">
        <v>108</v>
      </c>
      <c r="H2277" s="34" t="s">
        <v>110</v>
      </c>
      <c r="I2277" s="34" t="s">
        <v>113</v>
      </c>
      <c r="J2277" s="34">
        <v>247</v>
      </c>
      <c r="K2277" s="34">
        <v>353.21</v>
      </c>
    </row>
    <row r="2278" spans="1:11" ht="27.6" x14ac:dyDescent="0.3">
      <c r="A2278" s="33" t="s">
        <v>103</v>
      </c>
      <c r="B2278" s="33">
        <v>2022</v>
      </c>
      <c r="C2278" s="33" t="s">
        <v>39</v>
      </c>
      <c r="D2278" s="33" t="s">
        <v>109</v>
      </c>
      <c r="E2278" s="33" t="s">
        <v>111</v>
      </c>
      <c r="F2278" s="33" t="s">
        <v>112</v>
      </c>
      <c r="G2278" s="33" t="s">
        <v>108</v>
      </c>
      <c r="H2278" s="33" t="s">
        <v>110</v>
      </c>
      <c r="I2278" s="33" t="s">
        <v>113</v>
      </c>
      <c r="J2278" s="33">
        <v>295</v>
      </c>
      <c r="K2278" s="33">
        <v>421.85</v>
      </c>
    </row>
    <row r="2279" spans="1:11" ht="27.6" x14ac:dyDescent="0.3">
      <c r="A2279" s="34" t="s">
        <v>105</v>
      </c>
      <c r="B2279" s="34">
        <v>2022</v>
      </c>
      <c r="C2279" s="34" t="s">
        <v>39</v>
      </c>
      <c r="D2279" s="34" t="s">
        <v>109</v>
      </c>
      <c r="E2279" s="34" t="s">
        <v>111</v>
      </c>
      <c r="F2279" s="34" t="s">
        <v>112</v>
      </c>
      <c r="G2279" s="34" t="s">
        <v>108</v>
      </c>
      <c r="H2279" s="34" t="s">
        <v>110</v>
      </c>
      <c r="I2279" s="34" t="s">
        <v>113</v>
      </c>
      <c r="J2279" s="34">
        <v>848</v>
      </c>
      <c r="K2279" s="34">
        <v>1212.6400000000001</v>
      </c>
    </row>
    <row r="2280" spans="1:11" ht="27.6" x14ac:dyDescent="0.3">
      <c r="A2280" s="33" t="s">
        <v>103</v>
      </c>
      <c r="B2280" s="33">
        <v>2022</v>
      </c>
      <c r="C2280" s="33" t="s">
        <v>39</v>
      </c>
      <c r="D2280" s="33" t="s">
        <v>109</v>
      </c>
      <c r="E2280" s="33" t="s">
        <v>111</v>
      </c>
      <c r="F2280" s="33" t="s">
        <v>112</v>
      </c>
      <c r="G2280" s="33" t="s">
        <v>108</v>
      </c>
      <c r="H2280" s="33" t="s">
        <v>110</v>
      </c>
      <c r="I2280" s="33" t="s">
        <v>113</v>
      </c>
      <c r="J2280" s="33">
        <v>881</v>
      </c>
      <c r="K2280" s="33">
        <v>1259.83</v>
      </c>
    </row>
    <row r="2281" spans="1:11" ht="27.6" x14ac:dyDescent="0.3">
      <c r="A2281" s="34" t="s">
        <v>96</v>
      </c>
      <c r="B2281" s="34">
        <v>2022</v>
      </c>
      <c r="C2281" s="34" t="s">
        <v>38</v>
      </c>
      <c r="D2281" s="34" t="s">
        <v>109</v>
      </c>
      <c r="E2281" s="34" t="s">
        <v>111</v>
      </c>
      <c r="F2281" s="34" t="s">
        <v>112</v>
      </c>
      <c r="G2281" s="34" t="s">
        <v>108</v>
      </c>
      <c r="H2281" s="34" t="s">
        <v>110</v>
      </c>
      <c r="I2281" s="34" t="s">
        <v>113</v>
      </c>
      <c r="J2281" s="34">
        <v>326</v>
      </c>
      <c r="K2281" s="34">
        <v>466.18</v>
      </c>
    </row>
    <row r="2282" spans="1:11" ht="27.6" x14ac:dyDescent="0.3">
      <c r="A2282" s="33" t="s">
        <v>96</v>
      </c>
      <c r="B2282" s="33">
        <v>2022</v>
      </c>
      <c r="C2282" s="33" t="s">
        <v>38</v>
      </c>
      <c r="D2282" s="33" t="s">
        <v>109</v>
      </c>
      <c r="E2282" s="33" t="s">
        <v>111</v>
      </c>
      <c r="F2282" s="33" t="s">
        <v>112</v>
      </c>
      <c r="G2282" s="33" t="s">
        <v>108</v>
      </c>
      <c r="H2282" s="33" t="s">
        <v>110</v>
      </c>
      <c r="I2282" s="33" t="s">
        <v>113</v>
      </c>
      <c r="J2282" s="33">
        <v>254</v>
      </c>
      <c r="K2282" s="33">
        <v>363.22</v>
      </c>
    </row>
    <row r="2283" spans="1:11" ht="27.6" x14ac:dyDescent="0.3">
      <c r="A2283" s="34" t="s">
        <v>103</v>
      </c>
      <c r="B2283" s="34">
        <v>2022</v>
      </c>
      <c r="C2283" s="34" t="s">
        <v>38</v>
      </c>
      <c r="D2283" s="34" t="s">
        <v>109</v>
      </c>
      <c r="E2283" s="34" t="s">
        <v>111</v>
      </c>
      <c r="F2283" s="34" t="s">
        <v>112</v>
      </c>
      <c r="G2283" s="34" t="s">
        <v>108</v>
      </c>
      <c r="H2283" s="34" t="s">
        <v>110</v>
      </c>
      <c r="I2283" s="34" t="s">
        <v>113</v>
      </c>
      <c r="J2283" s="34">
        <v>296</v>
      </c>
      <c r="K2283" s="34">
        <v>423.28</v>
      </c>
    </row>
    <row r="2284" spans="1:11" ht="27.6" x14ac:dyDescent="0.3">
      <c r="A2284" s="33" t="s">
        <v>96</v>
      </c>
      <c r="B2284" s="33">
        <v>2022</v>
      </c>
      <c r="C2284" s="33" t="s">
        <v>38</v>
      </c>
      <c r="D2284" s="33" t="s">
        <v>109</v>
      </c>
      <c r="E2284" s="33" t="s">
        <v>111</v>
      </c>
      <c r="F2284" s="33" t="s">
        <v>112</v>
      </c>
      <c r="G2284" s="33" t="s">
        <v>108</v>
      </c>
      <c r="H2284" s="33" t="s">
        <v>110</v>
      </c>
      <c r="I2284" s="33" t="s">
        <v>113</v>
      </c>
      <c r="J2284" s="33">
        <v>328</v>
      </c>
      <c r="K2284" s="33">
        <v>469.04</v>
      </c>
    </row>
    <row r="2285" spans="1:11" ht="27.6" x14ac:dyDescent="0.3">
      <c r="A2285" s="34" t="s">
        <v>105</v>
      </c>
      <c r="B2285" s="34">
        <v>2022</v>
      </c>
      <c r="C2285" s="34" t="s">
        <v>38</v>
      </c>
      <c r="D2285" s="34" t="s">
        <v>109</v>
      </c>
      <c r="E2285" s="34" t="s">
        <v>111</v>
      </c>
      <c r="F2285" s="34" t="s">
        <v>112</v>
      </c>
      <c r="G2285" s="34" t="s">
        <v>108</v>
      </c>
      <c r="H2285" s="34" t="s">
        <v>110</v>
      </c>
      <c r="I2285" s="34" t="s">
        <v>113</v>
      </c>
      <c r="J2285" s="34">
        <v>250</v>
      </c>
      <c r="K2285" s="34">
        <v>357.5</v>
      </c>
    </row>
    <row r="2286" spans="1:11" ht="27.6" x14ac:dyDescent="0.3">
      <c r="A2286" s="33" t="s">
        <v>103</v>
      </c>
      <c r="B2286" s="33">
        <v>2022</v>
      </c>
      <c r="C2286" s="33" t="s">
        <v>38</v>
      </c>
      <c r="D2286" s="33" t="s">
        <v>109</v>
      </c>
      <c r="E2286" s="33" t="s">
        <v>111</v>
      </c>
      <c r="F2286" s="33" t="s">
        <v>112</v>
      </c>
      <c r="G2286" s="33" t="s">
        <v>108</v>
      </c>
      <c r="H2286" s="33" t="s">
        <v>110</v>
      </c>
      <c r="I2286" s="33" t="s">
        <v>113</v>
      </c>
      <c r="J2286" s="33">
        <v>298</v>
      </c>
      <c r="K2286" s="33">
        <v>426.14</v>
      </c>
    </row>
    <row r="2287" spans="1:11" ht="27.6" x14ac:dyDescent="0.3">
      <c r="A2287" s="34" t="s">
        <v>96</v>
      </c>
      <c r="B2287" s="34">
        <v>2022</v>
      </c>
      <c r="C2287" s="34" t="s">
        <v>38</v>
      </c>
      <c r="D2287" s="34" t="s">
        <v>109</v>
      </c>
      <c r="E2287" s="34" t="s">
        <v>111</v>
      </c>
      <c r="F2287" s="34" t="s">
        <v>112</v>
      </c>
      <c r="G2287" s="34" t="s">
        <v>108</v>
      </c>
      <c r="H2287" s="34" t="s">
        <v>110</v>
      </c>
      <c r="I2287" s="34" t="s">
        <v>113</v>
      </c>
      <c r="J2287" s="34">
        <v>785</v>
      </c>
      <c r="K2287" s="34">
        <v>1122.55</v>
      </c>
    </row>
    <row r="2288" spans="1:11" ht="27.6" x14ac:dyDescent="0.3">
      <c r="A2288" s="33" t="s">
        <v>107</v>
      </c>
      <c r="B2288" s="33">
        <v>2022</v>
      </c>
      <c r="C2288" s="33" t="s">
        <v>38</v>
      </c>
      <c r="D2288" s="33" t="s">
        <v>109</v>
      </c>
      <c r="E2288" s="33" t="s">
        <v>111</v>
      </c>
      <c r="F2288" s="33" t="s">
        <v>112</v>
      </c>
      <c r="G2288" s="33" t="s">
        <v>108</v>
      </c>
      <c r="H2288" s="33" t="s">
        <v>110</v>
      </c>
      <c r="I2288" s="33" t="s">
        <v>113</v>
      </c>
      <c r="J2288" s="33">
        <v>838</v>
      </c>
      <c r="K2288" s="33">
        <v>1198.3399999999999</v>
      </c>
    </row>
    <row r="2289" spans="1:11" ht="27.6" x14ac:dyDescent="0.3">
      <c r="A2289" s="34" t="s">
        <v>107</v>
      </c>
      <c r="B2289" s="34">
        <v>2022</v>
      </c>
      <c r="C2289" s="34" t="s">
        <v>38</v>
      </c>
      <c r="D2289" s="34" t="s">
        <v>109</v>
      </c>
      <c r="E2289" s="34" t="s">
        <v>111</v>
      </c>
      <c r="F2289" s="34" t="s">
        <v>112</v>
      </c>
      <c r="G2289" s="34" t="s">
        <v>108</v>
      </c>
      <c r="H2289" s="34" t="s">
        <v>110</v>
      </c>
      <c r="I2289" s="34" t="s">
        <v>113</v>
      </c>
      <c r="J2289" s="34">
        <v>871</v>
      </c>
      <c r="K2289" s="34">
        <v>1245.53</v>
      </c>
    </row>
    <row r="2290" spans="1:11" ht="27.6" x14ac:dyDescent="0.3">
      <c r="A2290" s="33" t="s">
        <v>105</v>
      </c>
      <c r="B2290" s="33">
        <v>2022</v>
      </c>
      <c r="C2290" s="33" t="s">
        <v>38</v>
      </c>
      <c r="D2290" s="33" t="s">
        <v>109</v>
      </c>
      <c r="E2290" s="33" t="s">
        <v>111</v>
      </c>
      <c r="F2290" s="33" t="s">
        <v>112</v>
      </c>
      <c r="G2290" s="33" t="s">
        <v>108</v>
      </c>
      <c r="H2290" s="33" t="s">
        <v>110</v>
      </c>
      <c r="I2290" s="33" t="s">
        <v>113</v>
      </c>
      <c r="J2290" s="33">
        <v>945</v>
      </c>
      <c r="K2290" s="33">
        <v>1351.35</v>
      </c>
    </row>
    <row r="2291" spans="1:11" ht="27.6" x14ac:dyDescent="0.3">
      <c r="A2291" s="34" t="s">
        <v>103</v>
      </c>
      <c r="B2291" s="34">
        <v>2022</v>
      </c>
      <c r="C2291" s="34" t="s">
        <v>38</v>
      </c>
      <c r="D2291" s="34" t="s">
        <v>109</v>
      </c>
      <c r="E2291" s="34" t="s">
        <v>111</v>
      </c>
      <c r="F2291" s="34" t="s">
        <v>112</v>
      </c>
      <c r="G2291" s="34" t="s">
        <v>108</v>
      </c>
      <c r="H2291" s="34" t="s">
        <v>110</v>
      </c>
      <c r="I2291" s="34" t="s">
        <v>113</v>
      </c>
      <c r="J2291" s="34">
        <v>946</v>
      </c>
      <c r="K2291" s="34">
        <v>1352.78</v>
      </c>
    </row>
    <row r="2292" spans="1:11" ht="27.6" x14ac:dyDescent="0.3">
      <c r="A2292" s="33" t="s">
        <v>107</v>
      </c>
      <c r="B2292" s="33">
        <v>2022</v>
      </c>
      <c r="C2292" s="33" t="s">
        <v>38</v>
      </c>
      <c r="D2292" s="33" t="s">
        <v>109</v>
      </c>
      <c r="E2292" s="33" t="s">
        <v>111</v>
      </c>
      <c r="F2292" s="33" t="s">
        <v>112</v>
      </c>
      <c r="G2292" s="33" t="s">
        <v>108</v>
      </c>
      <c r="H2292" s="33" t="s">
        <v>110</v>
      </c>
      <c r="I2292" s="33" t="s">
        <v>113</v>
      </c>
      <c r="J2292" s="33">
        <v>824</v>
      </c>
      <c r="K2292" s="33">
        <v>526.24</v>
      </c>
    </row>
    <row r="2293" spans="1:11" ht="27.6" x14ac:dyDescent="0.3">
      <c r="A2293" s="34" t="s">
        <v>96</v>
      </c>
      <c r="B2293" s="34">
        <v>2022</v>
      </c>
      <c r="C2293" s="34" t="s">
        <v>38</v>
      </c>
      <c r="D2293" s="34" t="s">
        <v>109</v>
      </c>
      <c r="E2293" s="34" t="s">
        <v>111</v>
      </c>
      <c r="F2293" s="34" t="s">
        <v>112</v>
      </c>
      <c r="G2293" s="34" t="s">
        <v>108</v>
      </c>
      <c r="H2293" s="34" t="s">
        <v>110</v>
      </c>
      <c r="I2293" s="34" t="s">
        <v>113</v>
      </c>
      <c r="J2293" s="34">
        <v>297</v>
      </c>
      <c r="K2293" s="34">
        <v>424.71</v>
      </c>
    </row>
    <row r="2294" spans="1:11" ht="27.6" x14ac:dyDescent="0.3">
      <c r="A2294" s="33" t="s">
        <v>96</v>
      </c>
      <c r="B2294" s="33">
        <v>2022</v>
      </c>
      <c r="C2294" s="33" t="s">
        <v>38</v>
      </c>
      <c r="D2294" s="33" t="s">
        <v>109</v>
      </c>
      <c r="E2294" s="33" t="s">
        <v>111</v>
      </c>
      <c r="F2294" s="33" t="s">
        <v>112</v>
      </c>
      <c r="G2294" s="33" t="s">
        <v>108</v>
      </c>
      <c r="H2294" s="33" t="s">
        <v>110</v>
      </c>
      <c r="I2294" s="33" t="s">
        <v>113</v>
      </c>
      <c r="J2294" s="33">
        <v>351</v>
      </c>
      <c r="K2294" s="33">
        <v>501.93</v>
      </c>
    </row>
    <row r="2295" spans="1:11" ht="27.6" x14ac:dyDescent="0.3">
      <c r="A2295" s="34" t="s">
        <v>107</v>
      </c>
      <c r="B2295" s="34">
        <v>2022</v>
      </c>
      <c r="C2295" s="34" t="s">
        <v>38</v>
      </c>
      <c r="D2295" s="34" t="s">
        <v>109</v>
      </c>
      <c r="E2295" s="34" t="s">
        <v>111</v>
      </c>
      <c r="F2295" s="34" t="s">
        <v>112</v>
      </c>
      <c r="G2295" s="34" t="s">
        <v>108</v>
      </c>
      <c r="H2295" s="34" t="s">
        <v>110</v>
      </c>
      <c r="I2295" s="34" t="s">
        <v>113</v>
      </c>
      <c r="J2295" s="34">
        <v>345</v>
      </c>
      <c r="K2295" s="34">
        <v>493.35</v>
      </c>
    </row>
    <row r="2296" spans="1:11" ht="27.6" x14ac:dyDescent="0.3">
      <c r="A2296" s="33" t="s">
        <v>105</v>
      </c>
      <c r="B2296" s="33">
        <v>2022</v>
      </c>
      <c r="C2296" s="33" t="s">
        <v>38</v>
      </c>
      <c r="D2296" s="33" t="s">
        <v>109</v>
      </c>
      <c r="E2296" s="33" t="s">
        <v>111</v>
      </c>
      <c r="F2296" s="33" t="s">
        <v>112</v>
      </c>
      <c r="G2296" s="33" t="s">
        <v>108</v>
      </c>
      <c r="H2296" s="33" t="s">
        <v>110</v>
      </c>
      <c r="I2296" s="33" t="s">
        <v>113</v>
      </c>
      <c r="J2296" s="33">
        <v>339</v>
      </c>
      <c r="K2296" s="33">
        <v>484.77</v>
      </c>
    </row>
    <row r="2297" spans="1:11" ht="27.6" x14ac:dyDescent="0.3">
      <c r="A2297" s="34" t="s">
        <v>103</v>
      </c>
      <c r="B2297" s="34">
        <v>2022</v>
      </c>
      <c r="C2297" s="34" t="s">
        <v>38</v>
      </c>
      <c r="D2297" s="34" t="s">
        <v>109</v>
      </c>
      <c r="E2297" s="34" t="s">
        <v>111</v>
      </c>
      <c r="F2297" s="34" t="s">
        <v>112</v>
      </c>
      <c r="G2297" s="34" t="s">
        <v>108</v>
      </c>
      <c r="H2297" s="34" t="s">
        <v>110</v>
      </c>
      <c r="I2297" s="34" t="s">
        <v>113</v>
      </c>
      <c r="J2297" s="34">
        <v>325</v>
      </c>
      <c r="K2297" s="34">
        <v>464.75</v>
      </c>
    </row>
    <row r="2298" spans="1:11" ht="27.6" x14ac:dyDescent="0.3">
      <c r="A2298" s="33" t="s">
        <v>105</v>
      </c>
      <c r="B2298" s="33">
        <v>2022</v>
      </c>
      <c r="C2298" s="33" t="s">
        <v>38</v>
      </c>
      <c r="D2298" s="33" t="s">
        <v>109</v>
      </c>
      <c r="E2298" s="33" t="s">
        <v>111</v>
      </c>
      <c r="F2298" s="33" t="s">
        <v>112</v>
      </c>
      <c r="G2298" s="33" t="s">
        <v>108</v>
      </c>
      <c r="H2298" s="33" t="s">
        <v>110</v>
      </c>
      <c r="I2298" s="33" t="s">
        <v>113</v>
      </c>
      <c r="J2298" s="33">
        <v>253</v>
      </c>
      <c r="K2298" s="33">
        <v>361.79</v>
      </c>
    </row>
    <row r="2299" spans="1:11" ht="27.6" x14ac:dyDescent="0.3">
      <c r="A2299" s="34" t="s">
        <v>96</v>
      </c>
      <c r="B2299" s="34">
        <v>2022</v>
      </c>
      <c r="C2299" s="34" t="s">
        <v>38</v>
      </c>
      <c r="D2299" s="34" t="s">
        <v>109</v>
      </c>
      <c r="E2299" s="34" t="s">
        <v>111</v>
      </c>
      <c r="F2299" s="34" t="s">
        <v>112</v>
      </c>
      <c r="G2299" s="34" t="s">
        <v>108</v>
      </c>
      <c r="H2299" s="34" t="s">
        <v>110</v>
      </c>
      <c r="I2299" s="34" t="s">
        <v>113</v>
      </c>
      <c r="J2299" s="34">
        <v>301</v>
      </c>
      <c r="K2299" s="34">
        <v>430.43</v>
      </c>
    </row>
    <row r="2300" spans="1:11" ht="27.6" x14ac:dyDescent="0.3">
      <c r="A2300" s="33" t="s">
        <v>103</v>
      </c>
      <c r="B2300" s="33">
        <v>2022</v>
      </c>
      <c r="C2300" s="33" t="s">
        <v>38</v>
      </c>
      <c r="D2300" s="33" t="s">
        <v>109</v>
      </c>
      <c r="E2300" s="33" t="s">
        <v>111</v>
      </c>
      <c r="F2300" s="33" t="s">
        <v>112</v>
      </c>
      <c r="G2300" s="33" t="s">
        <v>108</v>
      </c>
      <c r="H2300" s="33" t="s">
        <v>110</v>
      </c>
      <c r="I2300" s="33" t="s">
        <v>113</v>
      </c>
      <c r="J2300" s="33">
        <v>794</v>
      </c>
      <c r="K2300" s="33">
        <v>1135.42</v>
      </c>
    </row>
    <row r="2301" spans="1:11" ht="27.6" x14ac:dyDescent="0.3">
      <c r="A2301" s="34" t="s">
        <v>103</v>
      </c>
      <c r="B2301" s="34">
        <v>2022</v>
      </c>
      <c r="C2301" s="34" t="s">
        <v>38</v>
      </c>
      <c r="D2301" s="34" t="s">
        <v>109</v>
      </c>
      <c r="E2301" s="34" t="s">
        <v>111</v>
      </c>
      <c r="F2301" s="34" t="s">
        <v>112</v>
      </c>
      <c r="G2301" s="34" t="s">
        <v>108</v>
      </c>
      <c r="H2301" s="34" t="s">
        <v>110</v>
      </c>
      <c r="I2301" s="34" t="s">
        <v>113</v>
      </c>
      <c r="J2301" s="34">
        <v>847</v>
      </c>
      <c r="K2301" s="34">
        <v>1211.21</v>
      </c>
    </row>
    <row r="2302" spans="1:11" ht="27.6" x14ac:dyDescent="0.3">
      <c r="A2302" s="33" t="s">
        <v>96</v>
      </c>
      <c r="B2302" s="33">
        <v>2022</v>
      </c>
      <c r="C2302" s="33" t="s">
        <v>38</v>
      </c>
      <c r="D2302" s="33" t="s">
        <v>109</v>
      </c>
      <c r="E2302" s="33" t="s">
        <v>111</v>
      </c>
      <c r="F2302" s="33" t="s">
        <v>112</v>
      </c>
      <c r="G2302" s="33" t="s">
        <v>108</v>
      </c>
      <c r="H2302" s="33" t="s">
        <v>110</v>
      </c>
      <c r="I2302" s="33" t="s">
        <v>113</v>
      </c>
      <c r="J2302" s="33">
        <v>880</v>
      </c>
      <c r="K2302" s="33">
        <v>1258.4000000000001</v>
      </c>
    </row>
    <row r="2303" spans="1:11" ht="27.6" x14ac:dyDescent="0.3">
      <c r="A2303" s="34" t="s">
        <v>96</v>
      </c>
      <c r="B2303" s="34">
        <v>2023</v>
      </c>
      <c r="C2303" s="34" t="s">
        <v>33</v>
      </c>
      <c r="D2303" s="34" t="s">
        <v>97</v>
      </c>
      <c r="E2303" s="34" t="s">
        <v>111</v>
      </c>
      <c r="F2303" s="34" t="s">
        <v>99</v>
      </c>
      <c r="G2303" s="34" t="s">
        <v>100</v>
      </c>
      <c r="H2303" s="34" t="s">
        <v>101</v>
      </c>
      <c r="I2303" s="34" t="s">
        <v>104</v>
      </c>
      <c r="J2303" s="34">
        <v>362</v>
      </c>
      <c r="K2303" s="34">
        <v>553.86</v>
      </c>
    </row>
    <row r="2304" spans="1:11" ht="27.6" x14ac:dyDescent="0.3">
      <c r="A2304" s="33" t="s">
        <v>103</v>
      </c>
      <c r="B2304" s="33">
        <v>2023</v>
      </c>
      <c r="C2304" s="33" t="s">
        <v>33</v>
      </c>
      <c r="D2304" s="33" t="s">
        <v>97</v>
      </c>
      <c r="E2304" s="33" t="s">
        <v>111</v>
      </c>
      <c r="F2304" s="33" t="s">
        <v>99</v>
      </c>
      <c r="G2304" s="33" t="s">
        <v>100</v>
      </c>
      <c r="H2304" s="33" t="s">
        <v>101</v>
      </c>
      <c r="I2304" s="33" t="s">
        <v>104</v>
      </c>
      <c r="J2304" s="33">
        <v>338</v>
      </c>
      <c r="K2304" s="33">
        <v>483.34</v>
      </c>
    </row>
    <row r="2305" spans="1:11" ht="27.6" x14ac:dyDescent="0.3">
      <c r="A2305" s="34" t="s">
        <v>106</v>
      </c>
      <c r="B2305" s="34">
        <v>2023</v>
      </c>
      <c r="C2305" s="34" t="s">
        <v>33</v>
      </c>
      <c r="D2305" s="34" t="s">
        <v>97</v>
      </c>
      <c r="E2305" s="34" t="s">
        <v>111</v>
      </c>
      <c r="F2305" s="34" t="s">
        <v>99</v>
      </c>
      <c r="G2305" s="34" t="s">
        <v>100</v>
      </c>
      <c r="H2305" s="34" t="s">
        <v>101</v>
      </c>
      <c r="I2305" s="34" t="s">
        <v>104</v>
      </c>
      <c r="J2305" s="34">
        <v>364</v>
      </c>
      <c r="K2305" s="34">
        <v>520.52</v>
      </c>
    </row>
    <row r="2306" spans="1:11" ht="27.6" x14ac:dyDescent="0.3">
      <c r="A2306" s="33" t="s">
        <v>103</v>
      </c>
      <c r="B2306" s="33">
        <v>2023</v>
      </c>
      <c r="C2306" s="33" t="s">
        <v>33</v>
      </c>
      <c r="D2306" s="33" t="s">
        <v>97</v>
      </c>
      <c r="E2306" s="33" t="s">
        <v>111</v>
      </c>
      <c r="F2306" s="33" t="s">
        <v>99</v>
      </c>
      <c r="G2306" s="33" t="s">
        <v>100</v>
      </c>
      <c r="H2306" s="33" t="s">
        <v>101</v>
      </c>
      <c r="I2306" s="33" t="s">
        <v>104</v>
      </c>
      <c r="J2306" s="33">
        <v>334</v>
      </c>
      <c r="K2306" s="33">
        <v>477.62</v>
      </c>
    </row>
    <row r="2307" spans="1:11" ht="27.6" x14ac:dyDescent="0.3">
      <c r="A2307" s="34" t="s">
        <v>103</v>
      </c>
      <c r="B2307" s="34">
        <v>2023</v>
      </c>
      <c r="C2307" s="34" t="s">
        <v>33</v>
      </c>
      <c r="D2307" s="34" t="s">
        <v>97</v>
      </c>
      <c r="E2307" s="34" t="s">
        <v>111</v>
      </c>
      <c r="F2307" s="34" t="s">
        <v>99</v>
      </c>
      <c r="G2307" s="34" t="s">
        <v>100</v>
      </c>
      <c r="H2307" s="34" t="s">
        <v>101</v>
      </c>
      <c r="I2307" s="34" t="s">
        <v>104</v>
      </c>
      <c r="J2307" s="34">
        <v>655</v>
      </c>
      <c r="K2307" s="34">
        <v>936.65</v>
      </c>
    </row>
    <row r="2308" spans="1:11" ht="27.6" x14ac:dyDescent="0.3">
      <c r="A2308" s="33" t="s">
        <v>96</v>
      </c>
      <c r="B2308" s="33">
        <v>2023</v>
      </c>
      <c r="C2308" s="33" t="s">
        <v>33</v>
      </c>
      <c r="D2308" s="33" t="s">
        <v>97</v>
      </c>
      <c r="E2308" s="33" t="s">
        <v>111</v>
      </c>
      <c r="F2308" s="33" t="s">
        <v>99</v>
      </c>
      <c r="G2308" s="33" t="s">
        <v>100</v>
      </c>
      <c r="H2308" s="33" t="s">
        <v>101</v>
      </c>
      <c r="I2308" s="33" t="s">
        <v>104</v>
      </c>
      <c r="J2308" s="33">
        <v>742</v>
      </c>
      <c r="K2308" s="33">
        <v>1061.06</v>
      </c>
    </row>
    <row r="2309" spans="1:11" ht="27.6" x14ac:dyDescent="0.3">
      <c r="A2309" s="34" t="s">
        <v>96</v>
      </c>
      <c r="B2309" s="34">
        <v>2023</v>
      </c>
      <c r="C2309" s="34" t="s">
        <v>33</v>
      </c>
      <c r="D2309" s="34" t="s">
        <v>97</v>
      </c>
      <c r="E2309" s="34" t="s">
        <v>111</v>
      </c>
      <c r="F2309" s="34" t="s">
        <v>99</v>
      </c>
      <c r="G2309" s="34" t="s">
        <v>100</v>
      </c>
      <c r="H2309" s="34" t="s">
        <v>101</v>
      </c>
      <c r="I2309" s="34" t="s">
        <v>104</v>
      </c>
      <c r="J2309" s="34">
        <v>363</v>
      </c>
      <c r="K2309" s="34">
        <v>519.09</v>
      </c>
    </row>
    <row r="2310" spans="1:11" ht="27.6" x14ac:dyDescent="0.3">
      <c r="A2310" s="33" t="s">
        <v>103</v>
      </c>
      <c r="B2310" s="33">
        <v>2023</v>
      </c>
      <c r="C2310" s="33" t="s">
        <v>33</v>
      </c>
      <c r="D2310" s="33" t="s">
        <v>97</v>
      </c>
      <c r="E2310" s="33" t="s">
        <v>111</v>
      </c>
      <c r="F2310" s="33" t="s">
        <v>99</v>
      </c>
      <c r="G2310" s="33" t="s">
        <v>100</v>
      </c>
      <c r="H2310" s="33" t="s">
        <v>101</v>
      </c>
      <c r="I2310" s="33" t="s">
        <v>104</v>
      </c>
      <c r="J2310" s="33">
        <v>781</v>
      </c>
      <c r="K2310" s="33">
        <v>526.24</v>
      </c>
    </row>
    <row r="2311" spans="1:11" ht="27.6" x14ac:dyDescent="0.3">
      <c r="A2311" s="34" t="s">
        <v>103</v>
      </c>
      <c r="B2311" s="34">
        <v>2023</v>
      </c>
      <c r="C2311" s="34" t="s">
        <v>33</v>
      </c>
      <c r="D2311" s="34" t="s">
        <v>97</v>
      </c>
      <c r="E2311" s="34" t="s">
        <v>111</v>
      </c>
      <c r="F2311" s="34" t="s">
        <v>99</v>
      </c>
      <c r="G2311" s="34" t="s">
        <v>100</v>
      </c>
      <c r="H2311" s="34" t="s">
        <v>101</v>
      </c>
      <c r="I2311" s="34" t="s">
        <v>104</v>
      </c>
      <c r="J2311" s="34">
        <v>361</v>
      </c>
      <c r="K2311" s="34">
        <v>516.23</v>
      </c>
    </row>
    <row r="2312" spans="1:11" ht="27.6" x14ac:dyDescent="0.3">
      <c r="A2312" s="33" t="s">
        <v>106</v>
      </c>
      <c r="B2312" s="33">
        <v>2023</v>
      </c>
      <c r="C2312" s="33" t="s">
        <v>33</v>
      </c>
      <c r="D2312" s="33" t="s">
        <v>97</v>
      </c>
      <c r="E2312" s="33" t="s">
        <v>111</v>
      </c>
      <c r="F2312" s="33" t="s">
        <v>99</v>
      </c>
      <c r="G2312" s="33" t="s">
        <v>100</v>
      </c>
      <c r="H2312" s="33" t="s">
        <v>101</v>
      </c>
      <c r="I2312" s="33" t="s">
        <v>104</v>
      </c>
      <c r="J2312" s="33">
        <v>337</v>
      </c>
      <c r="K2312" s="33">
        <v>481.91</v>
      </c>
    </row>
    <row r="2313" spans="1:11" ht="27.6" x14ac:dyDescent="0.3">
      <c r="A2313" s="34" t="s">
        <v>103</v>
      </c>
      <c r="B2313" s="34">
        <v>2023</v>
      </c>
      <c r="C2313" s="34" t="s">
        <v>33</v>
      </c>
      <c r="D2313" s="34" t="s">
        <v>97</v>
      </c>
      <c r="E2313" s="34" t="s">
        <v>111</v>
      </c>
      <c r="F2313" s="34" t="s">
        <v>99</v>
      </c>
      <c r="G2313" s="34" t="s">
        <v>100</v>
      </c>
      <c r="H2313" s="34" t="s">
        <v>101</v>
      </c>
      <c r="I2313" s="34" t="s">
        <v>104</v>
      </c>
      <c r="J2313" s="34">
        <v>365</v>
      </c>
      <c r="K2313" s="34">
        <v>521.95000000000005</v>
      </c>
    </row>
    <row r="2314" spans="1:11" ht="27.6" x14ac:dyDescent="0.3">
      <c r="A2314" s="33" t="s">
        <v>96</v>
      </c>
      <c r="B2314" s="33">
        <v>2023</v>
      </c>
      <c r="C2314" s="33" t="s">
        <v>33</v>
      </c>
      <c r="D2314" s="33" t="s">
        <v>97</v>
      </c>
      <c r="E2314" s="33" t="s">
        <v>111</v>
      </c>
      <c r="F2314" s="33" t="s">
        <v>99</v>
      </c>
      <c r="G2314" s="33" t="s">
        <v>100</v>
      </c>
      <c r="H2314" s="33" t="s">
        <v>101</v>
      </c>
      <c r="I2314" s="33" t="s">
        <v>104</v>
      </c>
      <c r="J2314" s="33">
        <v>751</v>
      </c>
      <c r="K2314" s="33">
        <v>1073.93</v>
      </c>
    </row>
    <row r="2315" spans="1:11" ht="27.6" x14ac:dyDescent="0.3">
      <c r="A2315" s="34" t="s">
        <v>106</v>
      </c>
      <c r="B2315" s="34">
        <v>2023</v>
      </c>
      <c r="C2315" s="34" t="s">
        <v>37</v>
      </c>
      <c r="D2315" s="34" t="s">
        <v>97</v>
      </c>
      <c r="E2315" s="34" t="s">
        <v>111</v>
      </c>
      <c r="F2315" s="34" t="s">
        <v>99</v>
      </c>
      <c r="G2315" s="34" t="s">
        <v>100</v>
      </c>
      <c r="H2315" s="34" t="s">
        <v>101</v>
      </c>
      <c r="I2315" s="34" t="s">
        <v>104</v>
      </c>
      <c r="J2315" s="34">
        <v>344</v>
      </c>
      <c r="K2315" s="34">
        <v>526.32000000000005</v>
      </c>
    </row>
    <row r="2316" spans="1:11" ht="27.6" x14ac:dyDescent="0.3">
      <c r="A2316" s="33" t="s">
        <v>96</v>
      </c>
      <c r="B2316" s="33">
        <v>2023</v>
      </c>
      <c r="C2316" s="33" t="s">
        <v>37</v>
      </c>
      <c r="D2316" s="33" t="s">
        <v>97</v>
      </c>
      <c r="E2316" s="33" t="s">
        <v>111</v>
      </c>
      <c r="F2316" s="33" t="s">
        <v>99</v>
      </c>
      <c r="G2316" s="33" t="s">
        <v>100</v>
      </c>
      <c r="H2316" s="33" t="s">
        <v>101</v>
      </c>
      <c r="I2316" s="33" t="s">
        <v>104</v>
      </c>
      <c r="J2316" s="33">
        <v>314</v>
      </c>
      <c r="K2316" s="33">
        <v>449.02</v>
      </c>
    </row>
    <row r="2317" spans="1:11" ht="27.6" x14ac:dyDescent="0.3">
      <c r="A2317" s="34" t="s">
        <v>103</v>
      </c>
      <c r="B2317" s="34">
        <v>2023</v>
      </c>
      <c r="C2317" s="34" t="s">
        <v>37</v>
      </c>
      <c r="D2317" s="34" t="s">
        <v>97</v>
      </c>
      <c r="E2317" s="34" t="s">
        <v>98</v>
      </c>
      <c r="F2317" s="34" t="s">
        <v>99</v>
      </c>
      <c r="G2317" s="34" t="s">
        <v>100</v>
      </c>
      <c r="H2317" s="34" t="s">
        <v>101</v>
      </c>
      <c r="I2317" s="34" t="s">
        <v>104</v>
      </c>
      <c r="J2317" s="34">
        <v>340</v>
      </c>
      <c r="K2317" s="34">
        <v>486.2</v>
      </c>
    </row>
    <row r="2318" spans="1:11" ht="27.6" x14ac:dyDescent="0.3">
      <c r="A2318" s="33" t="s">
        <v>96</v>
      </c>
      <c r="B2318" s="33">
        <v>2023</v>
      </c>
      <c r="C2318" s="33" t="s">
        <v>37</v>
      </c>
      <c r="D2318" s="33" t="s">
        <v>97</v>
      </c>
      <c r="E2318" s="33" t="s">
        <v>98</v>
      </c>
      <c r="F2318" s="33" t="s">
        <v>99</v>
      </c>
      <c r="G2318" s="33" t="s">
        <v>100</v>
      </c>
      <c r="H2318" s="33" t="s">
        <v>101</v>
      </c>
      <c r="I2318" s="33" t="s">
        <v>104</v>
      </c>
      <c r="J2318" s="33">
        <v>316</v>
      </c>
      <c r="K2318" s="33">
        <v>451.88</v>
      </c>
    </row>
    <row r="2319" spans="1:11" ht="27.6" x14ac:dyDescent="0.3">
      <c r="A2319" s="34" t="s">
        <v>103</v>
      </c>
      <c r="B2319" s="34">
        <v>2023</v>
      </c>
      <c r="C2319" s="34" t="s">
        <v>37</v>
      </c>
      <c r="D2319" s="34" t="s">
        <v>97</v>
      </c>
      <c r="E2319" s="34" t="s">
        <v>98</v>
      </c>
      <c r="F2319" s="34" t="s">
        <v>99</v>
      </c>
      <c r="G2319" s="34" t="s">
        <v>100</v>
      </c>
      <c r="H2319" s="34" t="s">
        <v>101</v>
      </c>
      <c r="I2319" s="34" t="s">
        <v>104</v>
      </c>
      <c r="J2319" s="34">
        <v>659</v>
      </c>
      <c r="K2319" s="34">
        <v>942.37</v>
      </c>
    </row>
    <row r="2320" spans="1:11" ht="27.6" x14ac:dyDescent="0.3">
      <c r="A2320" s="33" t="s">
        <v>103</v>
      </c>
      <c r="B2320" s="33">
        <v>2023</v>
      </c>
      <c r="C2320" s="33" t="s">
        <v>37</v>
      </c>
      <c r="D2320" s="33" t="s">
        <v>97</v>
      </c>
      <c r="E2320" s="33" t="s">
        <v>98</v>
      </c>
      <c r="F2320" s="33" t="s">
        <v>99</v>
      </c>
      <c r="G2320" s="33" t="s">
        <v>100</v>
      </c>
      <c r="H2320" s="33" t="s">
        <v>101</v>
      </c>
      <c r="I2320" s="33" t="s">
        <v>104</v>
      </c>
      <c r="J2320" s="33">
        <v>785</v>
      </c>
      <c r="K2320" s="33">
        <v>526.24</v>
      </c>
    </row>
    <row r="2321" spans="1:11" ht="27.6" x14ac:dyDescent="0.3">
      <c r="A2321" s="34" t="s">
        <v>96</v>
      </c>
      <c r="B2321" s="34">
        <v>2023</v>
      </c>
      <c r="C2321" s="34" t="s">
        <v>37</v>
      </c>
      <c r="D2321" s="34" t="s">
        <v>97</v>
      </c>
      <c r="E2321" s="34" t="s">
        <v>98</v>
      </c>
      <c r="F2321" s="34" t="s">
        <v>99</v>
      </c>
      <c r="G2321" s="34" t="s">
        <v>100</v>
      </c>
      <c r="H2321" s="34" t="s">
        <v>101</v>
      </c>
      <c r="I2321" s="34" t="s">
        <v>104</v>
      </c>
      <c r="J2321" s="34">
        <v>343</v>
      </c>
      <c r="K2321" s="34">
        <v>490.49</v>
      </c>
    </row>
    <row r="2322" spans="1:11" ht="27.6" x14ac:dyDescent="0.3">
      <c r="A2322" s="33" t="s">
        <v>103</v>
      </c>
      <c r="B2322" s="33">
        <v>2023</v>
      </c>
      <c r="C2322" s="33" t="s">
        <v>37</v>
      </c>
      <c r="D2322" s="33" t="s">
        <v>97</v>
      </c>
      <c r="E2322" s="33" t="s">
        <v>98</v>
      </c>
      <c r="F2322" s="33" t="s">
        <v>99</v>
      </c>
      <c r="G2322" s="33" t="s">
        <v>100</v>
      </c>
      <c r="H2322" s="33" t="s">
        <v>101</v>
      </c>
      <c r="I2322" s="33" t="s">
        <v>104</v>
      </c>
      <c r="J2322" s="33">
        <v>313</v>
      </c>
      <c r="K2322" s="33">
        <v>447.59</v>
      </c>
    </row>
    <row r="2323" spans="1:11" ht="27.6" x14ac:dyDescent="0.3">
      <c r="A2323" s="34" t="s">
        <v>96</v>
      </c>
      <c r="B2323" s="34">
        <v>2023</v>
      </c>
      <c r="C2323" s="34" t="s">
        <v>37</v>
      </c>
      <c r="D2323" s="34" t="s">
        <v>97</v>
      </c>
      <c r="E2323" s="34" t="s">
        <v>98</v>
      </c>
      <c r="F2323" s="34" t="s">
        <v>99</v>
      </c>
      <c r="G2323" s="34" t="s">
        <v>100</v>
      </c>
      <c r="H2323" s="34" t="s">
        <v>101</v>
      </c>
      <c r="I2323" s="34" t="s">
        <v>104</v>
      </c>
      <c r="J2323" s="34">
        <v>341</v>
      </c>
      <c r="K2323" s="34">
        <v>487.63</v>
      </c>
    </row>
    <row r="2324" spans="1:11" ht="27.6" x14ac:dyDescent="0.3">
      <c r="A2324" s="33" t="s">
        <v>106</v>
      </c>
      <c r="B2324" s="33">
        <v>2023</v>
      </c>
      <c r="C2324" s="33" t="s">
        <v>37</v>
      </c>
      <c r="D2324" s="33" t="s">
        <v>97</v>
      </c>
      <c r="E2324" s="33" t="s">
        <v>98</v>
      </c>
      <c r="F2324" s="33" t="s">
        <v>99</v>
      </c>
      <c r="G2324" s="33" t="s">
        <v>100</v>
      </c>
      <c r="H2324" s="33" t="s">
        <v>101</v>
      </c>
      <c r="I2324" s="33" t="s">
        <v>104</v>
      </c>
      <c r="J2324" s="33">
        <v>754</v>
      </c>
      <c r="K2324" s="33">
        <v>1078.22</v>
      </c>
    </row>
    <row r="2325" spans="1:11" ht="27.6" x14ac:dyDescent="0.3">
      <c r="A2325" s="34" t="s">
        <v>106</v>
      </c>
      <c r="B2325" s="34">
        <v>2023</v>
      </c>
      <c r="C2325" s="34" t="s">
        <v>41</v>
      </c>
      <c r="D2325" s="34" t="s">
        <v>97</v>
      </c>
      <c r="E2325" s="34" t="s">
        <v>98</v>
      </c>
      <c r="F2325" s="34" t="s">
        <v>99</v>
      </c>
      <c r="G2325" s="34" t="s">
        <v>100</v>
      </c>
      <c r="H2325" s="34" t="s">
        <v>101</v>
      </c>
      <c r="I2325" s="34" t="s">
        <v>104</v>
      </c>
      <c r="J2325" s="34">
        <v>320</v>
      </c>
      <c r="K2325" s="34">
        <v>489.6</v>
      </c>
    </row>
    <row r="2326" spans="1:11" ht="27.6" x14ac:dyDescent="0.3">
      <c r="A2326" s="33" t="s">
        <v>96</v>
      </c>
      <c r="B2326" s="33">
        <v>2023</v>
      </c>
      <c r="C2326" s="33" t="s">
        <v>41</v>
      </c>
      <c r="D2326" s="33" t="s">
        <v>97</v>
      </c>
      <c r="E2326" s="33" t="s">
        <v>98</v>
      </c>
      <c r="F2326" s="33" t="s">
        <v>99</v>
      </c>
      <c r="G2326" s="33" t="s">
        <v>100</v>
      </c>
      <c r="H2326" s="33" t="s">
        <v>101</v>
      </c>
      <c r="I2326" s="33" t="s">
        <v>104</v>
      </c>
      <c r="J2326" s="33">
        <v>296</v>
      </c>
      <c r="K2326" s="33">
        <v>423.28</v>
      </c>
    </row>
    <row r="2327" spans="1:11" ht="27.6" x14ac:dyDescent="0.3">
      <c r="A2327" s="34" t="s">
        <v>103</v>
      </c>
      <c r="B2327" s="34">
        <v>2023</v>
      </c>
      <c r="C2327" s="34" t="s">
        <v>41</v>
      </c>
      <c r="D2327" s="34" t="s">
        <v>97</v>
      </c>
      <c r="E2327" s="34" t="s">
        <v>98</v>
      </c>
      <c r="F2327" s="34" t="s">
        <v>99</v>
      </c>
      <c r="G2327" s="34" t="s">
        <v>100</v>
      </c>
      <c r="H2327" s="34" t="s">
        <v>101</v>
      </c>
      <c r="I2327" s="34" t="s">
        <v>104</v>
      </c>
      <c r="J2327" s="34">
        <v>322</v>
      </c>
      <c r="K2327" s="34">
        <v>460.46</v>
      </c>
    </row>
    <row r="2328" spans="1:11" ht="27.6" x14ac:dyDescent="0.3">
      <c r="A2328" s="33" t="s">
        <v>103</v>
      </c>
      <c r="B2328" s="33">
        <v>2023</v>
      </c>
      <c r="C2328" s="33" t="s">
        <v>41</v>
      </c>
      <c r="D2328" s="33" t="s">
        <v>97</v>
      </c>
      <c r="E2328" s="33" t="s">
        <v>98</v>
      </c>
      <c r="F2328" s="33" t="s">
        <v>99</v>
      </c>
      <c r="G2328" s="33" t="s">
        <v>100</v>
      </c>
      <c r="H2328" s="33" t="s">
        <v>101</v>
      </c>
      <c r="I2328" s="33" t="s">
        <v>104</v>
      </c>
      <c r="J2328" s="33">
        <v>292</v>
      </c>
      <c r="K2328" s="33">
        <v>417.56</v>
      </c>
    </row>
    <row r="2329" spans="1:11" ht="27.6" x14ac:dyDescent="0.3">
      <c r="A2329" s="34" t="s">
        <v>103</v>
      </c>
      <c r="B2329" s="34">
        <v>2023</v>
      </c>
      <c r="C2329" s="34" t="s">
        <v>41</v>
      </c>
      <c r="D2329" s="34" t="s">
        <v>97</v>
      </c>
      <c r="E2329" s="34" t="s">
        <v>98</v>
      </c>
      <c r="F2329" s="34" t="s">
        <v>99</v>
      </c>
      <c r="G2329" s="34" t="s">
        <v>100</v>
      </c>
      <c r="H2329" s="34" t="s">
        <v>101</v>
      </c>
      <c r="I2329" s="34" t="s">
        <v>104</v>
      </c>
      <c r="J2329" s="34">
        <v>749</v>
      </c>
      <c r="K2329" s="34">
        <v>1071.07</v>
      </c>
    </row>
    <row r="2330" spans="1:11" ht="27.6" x14ac:dyDescent="0.3">
      <c r="A2330" s="33" t="s">
        <v>103</v>
      </c>
      <c r="B2330" s="33">
        <v>2023</v>
      </c>
      <c r="C2330" s="33" t="s">
        <v>41</v>
      </c>
      <c r="D2330" s="33" t="s">
        <v>97</v>
      </c>
      <c r="E2330" s="33" t="s">
        <v>98</v>
      </c>
      <c r="F2330" s="33" t="s">
        <v>99</v>
      </c>
      <c r="G2330" s="33" t="s">
        <v>100</v>
      </c>
      <c r="H2330" s="33" t="s">
        <v>101</v>
      </c>
      <c r="I2330" s="33" t="s">
        <v>104</v>
      </c>
      <c r="J2330" s="33">
        <v>321</v>
      </c>
      <c r="K2330" s="33">
        <v>459.03</v>
      </c>
    </row>
    <row r="2331" spans="1:11" ht="27.6" x14ac:dyDescent="0.3">
      <c r="A2331" s="34" t="s">
        <v>103</v>
      </c>
      <c r="B2331" s="34">
        <v>2023</v>
      </c>
      <c r="C2331" s="34" t="s">
        <v>41</v>
      </c>
      <c r="D2331" s="34" t="s">
        <v>97</v>
      </c>
      <c r="E2331" s="34" t="s">
        <v>98</v>
      </c>
      <c r="F2331" s="34" t="s">
        <v>99</v>
      </c>
      <c r="G2331" s="34" t="s">
        <v>100</v>
      </c>
      <c r="H2331" s="34" t="s">
        <v>101</v>
      </c>
      <c r="I2331" s="34" t="s">
        <v>104</v>
      </c>
      <c r="J2331" s="34">
        <v>319</v>
      </c>
      <c r="K2331" s="34">
        <v>456.17</v>
      </c>
    </row>
    <row r="2332" spans="1:11" ht="27.6" x14ac:dyDescent="0.3">
      <c r="A2332" s="33" t="s">
        <v>103</v>
      </c>
      <c r="B2332" s="33">
        <v>2023</v>
      </c>
      <c r="C2332" s="33" t="s">
        <v>41</v>
      </c>
      <c r="D2332" s="33" t="s">
        <v>97</v>
      </c>
      <c r="E2332" s="33" t="s">
        <v>98</v>
      </c>
      <c r="F2332" s="33" t="s">
        <v>99</v>
      </c>
      <c r="G2332" s="33" t="s">
        <v>100</v>
      </c>
      <c r="H2332" s="33" t="s">
        <v>101</v>
      </c>
      <c r="I2332" s="33" t="s">
        <v>104</v>
      </c>
      <c r="J2332" s="33">
        <v>295</v>
      </c>
      <c r="K2332" s="33">
        <v>421.85</v>
      </c>
    </row>
    <row r="2333" spans="1:11" ht="27.6" x14ac:dyDescent="0.3">
      <c r="A2333" s="34" t="s">
        <v>96</v>
      </c>
      <c r="B2333" s="34">
        <v>2023</v>
      </c>
      <c r="C2333" s="34" t="s">
        <v>41</v>
      </c>
      <c r="D2333" s="34" t="s">
        <v>97</v>
      </c>
      <c r="E2333" s="34" t="s">
        <v>98</v>
      </c>
      <c r="F2333" s="34" t="s">
        <v>99</v>
      </c>
      <c r="G2333" s="34" t="s">
        <v>100</v>
      </c>
      <c r="H2333" s="34" t="s">
        <v>101</v>
      </c>
      <c r="I2333" s="34" t="s">
        <v>104</v>
      </c>
      <c r="J2333" s="34">
        <v>323</v>
      </c>
      <c r="K2333" s="34">
        <v>461.89</v>
      </c>
    </row>
    <row r="2334" spans="1:11" ht="27.6" x14ac:dyDescent="0.3">
      <c r="A2334" s="33" t="s">
        <v>106</v>
      </c>
      <c r="B2334" s="33">
        <v>2023</v>
      </c>
      <c r="C2334" s="33" t="s">
        <v>41</v>
      </c>
      <c r="D2334" s="33" t="s">
        <v>97</v>
      </c>
      <c r="E2334" s="33" t="s">
        <v>98</v>
      </c>
      <c r="F2334" s="33" t="s">
        <v>99</v>
      </c>
      <c r="G2334" s="33" t="s">
        <v>100</v>
      </c>
      <c r="H2334" s="33" t="s">
        <v>101</v>
      </c>
      <c r="I2334" s="33" t="s">
        <v>104</v>
      </c>
      <c r="J2334" s="33">
        <v>758</v>
      </c>
      <c r="K2334" s="33">
        <v>1083.94</v>
      </c>
    </row>
    <row r="2335" spans="1:11" ht="27.6" x14ac:dyDescent="0.3">
      <c r="A2335" s="34" t="s">
        <v>107</v>
      </c>
      <c r="B2335" s="34">
        <v>2023</v>
      </c>
      <c r="C2335" s="34" t="s">
        <v>30</v>
      </c>
      <c r="D2335" s="34" t="s">
        <v>97</v>
      </c>
      <c r="E2335" s="34" t="s">
        <v>98</v>
      </c>
      <c r="F2335" s="34" t="s">
        <v>99</v>
      </c>
      <c r="G2335" s="34" t="s">
        <v>100</v>
      </c>
      <c r="H2335" s="34" t="s">
        <v>101</v>
      </c>
      <c r="I2335" s="34" t="s">
        <v>104</v>
      </c>
      <c r="J2335" s="34">
        <v>128</v>
      </c>
      <c r="K2335" s="34">
        <v>195.84</v>
      </c>
    </row>
    <row r="2336" spans="1:11" ht="27.6" x14ac:dyDescent="0.3">
      <c r="A2336" s="33" t="s">
        <v>96</v>
      </c>
      <c r="B2336" s="33">
        <v>2023</v>
      </c>
      <c r="C2336" s="33" t="s">
        <v>30</v>
      </c>
      <c r="D2336" s="33" t="s">
        <v>97</v>
      </c>
      <c r="E2336" s="33" t="s">
        <v>98</v>
      </c>
      <c r="F2336" s="33" t="s">
        <v>99</v>
      </c>
      <c r="G2336" s="33" t="s">
        <v>100</v>
      </c>
      <c r="H2336" s="33" t="s">
        <v>101</v>
      </c>
      <c r="I2336" s="33" t="s">
        <v>104</v>
      </c>
      <c r="J2336" s="33">
        <v>302</v>
      </c>
      <c r="K2336" s="33">
        <v>431.86</v>
      </c>
    </row>
    <row r="2337" spans="1:11" ht="27.6" x14ac:dyDescent="0.3">
      <c r="A2337" s="34" t="s">
        <v>96</v>
      </c>
      <c r="B2337" s="34">
        <v>2023</v>
      </c>
      <c r="C2337" s="34" t="s">
        <v>30</v>
      </c>
      <c r="D2337" s="34" t="s">
        <v>97</v>
      </c>
      <c r="E2337" s="34" t="s">
        <v>98</v>
      </c>
      <c r="F2337" s="34" t="s">
        <v>99</v>
      </c>
      <c r="G2337" s="34" t="s">
        <v>100</v>
      </c>
      <c r="H2337" s="34" t="s">
        <v>101</v>
      </c>
      <c r="I2337" s="34" t="s">
        <v>104</v>
      </c>
      <c r="J2337" s="34">
        <v>130</v>
      </c>
      <c r="K2337" s="34">
        <v>185.9</v>
      </c>
    </row>
    <row r="2338" spans="1:11" ht="27.6" x14ac:dyDescent="0.3">
      <c r="A2338" s="33" t="s">
        <v>96</v>
      </c>
      <c r="B2338" s="33">
        <v>2023</v>
      </c>
      <c r="C2338" s="33" t="s">
        <v>30</v>
      </c>
      <c r="D2338" s="33" t="s">
        <v>97</v>
      </c>
      <c r="E2338" s="33" t="s">
        <v>98</v>
      </c>
      <c r="F2338" s="33" t="s">
        <v>99</v>
      </c>
      <c r="G2338" s="33" t="s">
        <v>100</v>
      </c>
      <c r="H2338" s="33" t="s">
        <v>101</v>
      </c>
      <c r="I2338" s="33" t="s">
        <v>104</v>
      </c>
      <c r="J2338" s="33">
        <v>346</v>
      </c>
      <c r="K2338" s="33">
        <v>494.78</v>
      </c>
    </row>
    <row r="2339" spans="1:11" ht="27.6" x14ac:dyDescent="0.3">
      <c r="A2339" s="34" t="s">
        <v>103</v>
      </c>
      <c r="B2339" s="34">
        <v>2023</v>
      </c>
      <c r="C2339" s="34" t="s">
        <v>30</v>
      </c>
      <c r="D2339" s="34" t="s">
        <v>97</v>
      </c>
      <c r="E2339" s="34" t="s">
        <v>98</v>
      </c>
      <c r="F2339" s="34" t="s">
        <v>99</v>
      </c>
      <c r="G2339" s="34" t="s">
        <v>100</v>
      </c>
      <c r="H2339" s="34" t="s">
        <v>101</v>
      </c>
      <c r="I2339" s="34" t="s">
        <v>104</v>
      </c>
      <c r="J2339" s="34">
        <v>372</v>
      </c>
      <c r="K2339" s="34">
        <v>531.96</v>
      </c>
    </row>
    <row r="2340" spans="1:11" ht="27.6" x14ac:dyDescent="0.3">
      <c r="A2340" s="33" t="s">
        <v>105</v>
      </c>
      <c r="B2340" s="33">
        <v>2023</v>
      </c>
      <c r="C2340" s="33" t="s">
        <v>30</v>
      </c>
      <c r="D2340" s="33" t="s">
        <v>97</v>
      </c>
      <c r="E2340" s="33" t="s">
        <v>98</v>
      </c>
      <c r="F2340" s="33" t="s">
        <v>99</v>
      </c>
      <c r="G2340" s="33" t="s">
        <v>100</v>
      </c>
      <c r="H2340" s="33" t="s">
        <v>101</v>
      </c>
      <c r="I2340" s="33" t="s">
        <v>104</v>
      </c>
      <c r="J2340" s="33">
        <v>740</v>
      </c>
      <c r="K2340" s="33">
        <v>1058.2</v>
      </c>
    </row>
    <row r="2341" spans="1:11" ht="27.6" x14ac:dyDescent="0.3">
      <c r="A2341" s="34" t="s">
        <v>105</v>
      </c>
      <c r="B2341" s="34">
        <v>2023</v>
      </c>
      <c r="C2341" s="34" t="s">
        <v>30</v>
      </c>
      <c r="D2341" s="34" t="s">
        <v>97</v>
      </c>
      <c r="E2341" s="34" t="s">
        <v>98</v>
      </c>
      <c r="F2341" s="34" t="s">
        <v>99</v>
      </c>
      <c r="G2341" s="34" t="s">
        <v>100</v>
      </c>
      <c r="H2341" s="34" t="s">
        <v>101</v>
      </c>
      <c r="I2341" s="34" t="s">
        <v>104</v>
      </c>
      <c r="J2341" s="34">
        <v>129</v>
      </c>
      <c r="K2341" s="34">
        <v>184.47</v>
      </c>
    </row>
    <row r="2342" spans="1:11" ht="27.6" x14ac:dyDescent="0.3">
      <c r="A2342" s="33" t="s">
        <v>103</v>
      </c>
      <c r="B2342" s="33">
        <v>2023</v>
      </c>
      <c r="C2342" s="33" t="s">
        <v>30</v>
      </c>
      <c r="D2342" s="33" t="s">
        <v>97</v>
      </c>
      <c r="E2342" s="33" t="s">
        <v>98</v>
      </c>
      <c r="F2342" s="33" t="s">
        <v>99</v>
      </c>
      <c r="G2342" s="33" t="s">
        <v>100</v>
      </c>
      <c r="H2342" s="33" t="s">
        <v>101</v>
      </c>
      <c r="I2342" s="33" t="s">
        <v>104</v>
      </c>
      <c r="J2342" s="33">
        <v>746</v>
      </c>
      <c r="K2342" s="33">
        <v>526.24</v>
      </c>
    </row>
    <row r="2343" spans="1:11" ht="27.6" x14ac:dyDescent="0.3">
      <c r="A2343" s="34" t="s">
        <v>103</v>
      </c>
      <c r="B2343" s="34">
        <v>2023</v>
      </c>
      <c r="C2343" s="34" t="s">
        <v>30</v>
      </c>
      <c r="D2343" s="34" t="s">
        <v>97</v>
      </c>
      <c r="E2343" s="34" t="s">
        <v>98</v>
      </c>
      <c r="F2343" s="34" t="s">
        <v>99</v>
      </c>
      <c r="G2343" s="34" t="s">
        <v>100</v>
      </c>
      <c r="H2343" s="34" t="s">
        <v>101</v>
      </c>
      <c r="I2343" s="34" t="s">
        <v>104</v>
      </c>
      <c r="J2343" s="34">
        <v>780</v>
      </c>
      <c r="K2343" s="34">
        <v>526.24</v>
      </c>
    </row>
    <row r="2344" spans="1:11" ht="27.6" x14ac:dyDescent="0.3">
      <c r="A2344" s="33" t="s">
        <v>96</v>
      </c>
      <c r="B2344" s="33">
        <v>2023</v>
      </c>
      <c r="C2344" s="33" t="s">
        <v>30</v>
      </c>
      <c r="D2344" s="33" t="s">
        <v>97</v>
      </c>
      <c r="E2344" s="33" t="s">
        <v>98</v>
      </c>
      <c r="F2344" s="33" t="s">
        <v>99</v>
      </c>
      <c r="G2344" s="33" t="s">
        <v>100</v>
      </c>
      <c r="H2344" s="33" t="s">
        <v>101</v>
      </c>
      <c r="I2344" s="33" t="s">
        <v>104</v>
      </c>
      <c r="J2344" s="33">
        <v>127</v>
      </c>
      <c r="K2344" s="33">
        <v>181.61</v>
      </c>
    </row>
    <row r="2345" spans="1:11" ht="27.6" x14ac:dyDescent="0.3">
      <c r="A2345" s="34" t="s">
        <v>103</v>
      </c>
      <c r="B2345" s="34">
        <v>2023</v>
      </c>
      <c r="C2345" s="34" t="s">
        <v>30</v>
      </c>
      <c r="D2345" s="34" t="s">
        <v>97</v>
      </c>
      <c r="E2345" s="34" t="s">
        <v>98</v>
      </c>
      <c r="F2345" s="34" t="s">
        <v>99</v>
      </c>
      <c r="G2345" s="34" t="s">
        <v>100</v>
      </c>
      <c r="H2345" s="34" t="s">
        <v>101</v>
      </c>
      <c r="I2345" s="34" t="s">
        <v>104</v>
      </c>
      <c r="J2345" s="34">
        <v>301</v>
      </c>
      <c r="K2345" s="34">
        <v>430.43</v>
      </c>
    </row>
    <row r="2346" spans="1:11" ht="27.6" x14ac:dyDescent="0.3">
      <c r="A2346" s="33" t="s">
        <v>96</v>
      </c>
      <c r="B2346" s="33">
        <v>2023</v>
      </c>
      <c r="C2346" s="33" t="s">
        <v>30</v>
      </c>
      <c r="D2346" s="33" t="s">
        <v>97</v>
      </c>
      <c r="E2346" s="33" t="s">
        <v>98</v>
      </c>
      <c r="F2346" s="33" t="s">
        <v>99</v>
      </c>
      <c r="G2346" s="33" t="s">
        <v>100</v>
      </c>
      <c r="H2346" s="33" t="s">
        <v>101</v>
      </c>
      <c r="I2346" s="33" t="s">
        <v>104</v>
      </c>
      <c r="J2346" s="33">
        <v>349</v>
      </c>
      <c r="K2346" s="33">
        <v>499.07</v>
      </c>
    </row>
    <row r="2347" spans="1:11" ht="27.6" x14ac:dyDescent="0.3">
      <c r="A2347" s="34" t="s">
        <v>107</v>
      </c>
      <c r="B2347" s="34">
        <v>2023</v>
      </c>
      <c r="C2347" s="34" t="s">
        <v>30</v>
      </c>
      <c r="D2347" s="34" t="s">
        <v>97</v>
      </c>
      <c r="E2347" s="34" t="s">
        <v>98</v>
      </c>
      <c r="F2347" s="34" t="s">
        <v>99</v>
      </c>
      <c r="G2347" s="34" t="s">
        <v>100</v>
      </c>
      <c r="H2347" s="34" t="s">
        <v>101</v>
      </c>
      <c r="I2347" s="34" t="s">
        <v>104</v>
      </c>
      <c r="J2347" s="34">
        <v>749</v>
      </c>
      <c r="K2347" s="34">
        <v>1071.07</v>
      </c>
    </row>
    <row r="2348" spans="1:11" ht="27.6" x14ac:dyDescent="0.3">
      <c r="A2348" s="33" t="s">
        <v>105</v>
      </c>
      <c r="B2348" s="33">
        <v>2023</v>
      </c>
      <c r="C2348" s="33" t="s">
        <v>8</v>
      </c>
      <c r="D2348" s="33" t="s">
        <v>97</v>
      </c>
      <c r="E2348" s="33" t="s">
        <v>98</v>
      </c>
      <c r="F2348" s="33" t="s">
        <v>99</v>
      </c>
      <c r="G2348" s="33" t="s">
        <v>100</v>
      </c>
      <c r="H2348" s="33" t="s">
        <v>101</v>
      </c>
      <c r="I2348" s="33" t="s">
        <v>104</v>
      </c>
      <c r="J2348" s="33">
        <v>134</v>
      </c>
      <c r="K2348" s="33">
        <v>191.62</v>
      </c>
    </row>
    <row r="2349" spans="1:11" ht="27.6" x14ac:dyDescent="0.3">
      <c r="A2349" s="34" t="s">
        <v>103</v>
      </c>
      <c r="B2349" s="34">
        <v>2023</v>
      </c>
      <c r="C2349" s="34" t="s">
        <v>8</v>
      </c>
      <c r="D2349" s="34" t="s">
        <v>97</v>
      </c>
      <c r="E2349" s="34" t="s">
        <v>98</v>
      </c>
      <c r="F2349" s="34" t="s">
        <v>99</v>
      </c>
      <c r="G2349" s="34" t="s">
        <v>100</v>
      </c>
      <c r="H2349" s="34" t="s">
        <v>101</v>
      </c>
      <c r="I2349" s="34" t="s">
        <v>104</v>
      </c>
      <c r="J2349" s="34">
        <v>308</v>
      </c>
      <c r="K2349" s="34">
        <v>440.44</v>
      </c>
    </row>
    <row r="2350" spans="1:11" ht="27.6" x14ac:dyDescent="0.3">
      <c r="A2350" s="33" t="s">
        <v>96</v>
      </c>
      <c r="B2350" s="33">
        <v>2023</v>
      </c>
      <c r="C2350" s="33" t="s">
        <v>8</v>
      </c>
      <c r="D2350" s="33" t="s">
        <v>97</v>
      </c>
      <c r="E2350" s="33" t="s">
        <v>98</v>
      </c>
      <c r="F2350" s="33" t="s">
        <v>99</v>
      </c>
      <c r="G2350" s="33" t="s">
        <v>100</v>
      </c>
      <c r="H2350" s="33" t="s">
        <v>101</v>
      </c>
      <c r="I2350" s="33" t="s">
        <v>104</v>
      </c>
      <c r="J2350" s="33">
        <v>350</v>
      </c>
      <c r="K2350" s="33">
        <v>500.5</v>
      </c>
    </row>
    <row r="2351" spans="1:11" ht="27.6" x14ac:dyDescent="0.3">
      <c r="A2351" s="34" t="s">
        <v>96</v>
      </c>
      <c r="B2351" s="34">
        <v>2023</v>
      </c>
      <c r="C2351" s="34" t="s">
        <v>8</v>
      </c>
      <c r="D2351" s="34" t="s">
        <v>97</v>
      </c>
      <c r="E2351" s="34" t="s">
        <v>98</v>
      </c>
      <c r="F2351" s="34" t="s">
        <v>99</v>
      </c>
      <c r="G2351" s="34" t="s">
        <v>100</v>
      </c>
      <c r="H2351" s="34" t="s">
        <v>101</v>
      </c>
      <c r="I2351" s="34" t="s">
        <v>104</v>
      </c>
      <c r="J2351" s="34">
        <v>136</v>
      </c>
      <c r="K2351" s="34">
        <v>194.48</v>
      </c>
    </row>
    <row r="2352" spans="1:11" ht="27.6" x14ac:dyDescent="0.3">
      <c r="A2352" s="33" t="s">
        <v>107</v>
      </c>
      <c r="B2352" s="33">
        <v>2023</v>
      </c>
      <c r="C2352" s="33" t="s">
        <v>8</v>
      </c>
      <c r="D2352" s="33" t="s">
        <v>97</v>
      </c>
      <c r="E2352" s="33" t="s">
        <v>98</v>
      </c>
      <c r="F2352" s="33" t="s">
        <v>99</v>
      </c>
      <c r="G2352" s="33" t="s">
        <v>100</v>
      </c>
      <c r="H2352" s="33" t="s">
        <v>101</v>
      </c>
      <c r="I2352" s="33" t="s">
        <v>104</v>
      </c>
      <c r="J2352" s="33">
        <v>304</v>
      </c>
      <c r="K2352" s="33">
        <v>434.72</v>
      </c>
    </row>
    <row r="2353" spans="1:11" ht="27.6" x14ac:dyDescent="0.3">
      <c r="A2353" s="34" t="s">
        <v>96</v>
      </c>
      <c r="B2353" s="34">
        <v>2023</v>
      </c>
      <c r="C2353" s="34" t="s">
        <v>8</v>
      </c>
      <c r="D2353" s="34" t="s">
        <v>97</v>
      </c>
      <c r="E2353" s="34" t="s">
        <v>98</v>
      </c>
      <c r="F2353" s="34" t="s">
        <v>99</v>
      </c>
      <c r="G2353" s="34" t="s">
        <v>100</v>
      </c>
      <c r="H2353" s="34" t="s">
        <v>101</v>
      </c>
      <c r="I2353" s="34" t="s">
        <v>104</v>
      </c>
      <c r="J2353" s="34">
        <v>352</v>
      </c>
      <c r="K2353" s="34">
        <v>503.36</v>
      </c>
    </row>
    <row r="2354" spans="1:11" ht="27.6" x14ac:dyDescent="0.3">
      <c r="A2354" s="33" t="s">
        <v>96</v>
      </c>
      <c r="B2354" s="33">
        <v>2023</v>
      </c>
      <c r="C2354" s="33" t="s">
        <v>8</v>
      </c>
      <c r="D2354" s="33" t="s">
        <v>97</v>
      </c>
      <c r="E2354" s="33" t="s">
        <v>98</v>
      </c>
      <c r="F2354" s="33" t="s">
        <v>99</v>
      </c>
      <c r="G2354" s="33" t="s">
        <v>100</v>
      </c>
      <c r="H2354" s="33" t="s">
        <v>101</v>
      </c>
      <c r="I2354" s="33" t="s">
        <v>104</v>
      </c>
      <c r="J2354" s="33">
        <v>132</v>
      </c>
      <c r="K2354" s="33">
        <v>188.76</v>
      </c>
    </row>
    <row r="2355" spans="1:11" ht="27.6" x14ac:dyDescent="0.3">
      <c r="A2355" s="34" t="s">
        <v>103</v>
      </c>
      <c r="B2355" s="34">
        <v>2023</v>
      </c>
      <c r="C2355" s="34" t="s">
        <v>8</v>
      </c>
      <c r="D2355" s="34" t="s">
        <v>97</v>
      </c>
      <c r="E2355" s="34" t="s">
        <v>98</v>
      </c>
      <c r="F2355" s="34" t="s">
        <v>99</v>
      </c>
      <c r="G2355" s="34" t="s">
        <v>100</v>
      </c>
      <c r="H2355" s="34" t="s">
        <v>101</v>
      </c>
      <c r="I2355" s="34" t="s">
        <v>104</v>
      </c>
      <c r="J2355" s="34">
        <v>706</v>
      </c>
      <c r="K2355" s="34">
        <v>1009.58</v>
      </c>
    </row>
    <row r="2356" spans="1:11" ht="27.6" x14ac:dyDescent="0.3">
      <c r="A2356" s="33" t="s">
        <v>96</v>
      </c>
      <c r="B2356" s="33">
        <v>2023</v>
      </c>
      <c r="C2356" s="33" t="s">
        <v>8</v>
      </c>
      <c r="D2356" s="33" t="s">
        <v>97</v>
      </c>
      <c r="E2356" s="33" t="s">
        <v>98</v>
      </c>
      <c r="F2356" s="33" t="s">
        <v>99</v>
      </c>
      <c r="G2356" s="33" t="s">
        <v>100</v>
      </c>
      <c r="H2356" s="33" t="s">
        <v>101</v>
      </c>
      <c r="I2356" s="33" t="s">
        <v>104</v>
      </c>
      <c r="J2356" s="33">
        <v>739</v>
      </c>
      <c r="K2356" s="33">
        <v>1056.77</v>
      </c>
    </row>
    <row r="2357" spans="1:11" ht="27.6" x14ac:dyDescent="0.3">
      <c r="A2357" s="34" t="s">
        <v>96</v>
      </c>
      <c r="B2357" s="34">
        <v>2023</v>
      </c>
      <c r="C2357" s="34" t="s">
        <v>8</v>
      </c>
      <c r="D2357" s="34" t="s">
        <v>97</v>
      </c>
      <c r="E2357" s="34" t="s">
        <v>98</v>
      </c>
      <c r="F2357" s="34" t="s">
        <v>99</v>
      </c>
      <c r="G2357" s="34" t="s">
        <v>100</v>
      </c>
      <c r="H2357" s="34" t="s">
        <v>101</v>
      </c>
      <c r="I2357" s="34" t="s">
        <v>104</v>
      </c>
      <c r="J2357" s="34">
        <v>135</v>
      </c>
      <c r="K2357" s="34">
        <v>193.05</v>
      </c>
    </row>
    <row r="2358" spans="1:11" ht="27.6" x14ac:dyDescent="0.3">
      <c r="A2358" s="33" t="s">
        <v>96</v>
      </c>
      <c r="B2358" s="33">
        <v>2023</v>
      </c>
      <c r="C2358" s="33" t="s">
        <v>8</v>
      </c>
      <c r="D2358" s="33" t="s">
        <v>97</v>
      </c>
      <c r="E2358" s="33" t="s">
        <v>98</v>
      </c>
      <c r="F2358" s="33" t="s">
        <v>99</v>
      </c>
      <c r="G2358" s="33" t="s">
        <v>100</v>
      </c>
      <c r="H2358" s="33" t="s">
        <v>101</v>
      </c>
      <c r="I2358" s="33" t="s">
        <v>104</v>
      </c>
      <c r="J2358" s="33">
        <v>779</v>
      </c>
      <c r="K2358" s="33">
        <v>526.24</v>
      </c>
    </row>
    <row r="2359" spans="1:11" ht="27.6" x14ac:dyDescent="0.3">
      <c r="A2359" s="34" t="s">
        <v>96</v>
      </c>
      <c r="B2359" s="34">
        <v>2023</v>
      </c>
      <c r="C2359" s="34" t="s">
        <v>8</v>
      </c>
      <c r="D2359" s="34" t="s">
        <v>97</v>
      </c>
      <c r="E2359" s="34" t="s">
        <v>98</v>
      </c>
      <c r="F2359" s="34" t="s">
        <v>99</v>
      </c>
      <c r="G2359" s="34" t="s">
        <v>100</v>
      </c>
      <c r="H2359" s="34" t="s">
        <v>101</v>
      </c>
      <c r="I2359" s="34" t="s">
        <v>104</v>
      </c>
      <c r="J2359" s="34">
        <v>133</v>
      </c>
      <c r="K2359" s="34">
        <v>190.19</v>
      </c>
    </row>
    <row r="2360" spans="1:11" ht="27.6" x14ac:dyDescent="0.3">
      <c r="A2360" s="33" t="s">
        <v>105</v>
      </c>
      <c r="B2360" s="33">
        <v>2023</v>
      </c>
      <c r="C2360" s="33" t="s">
        <v>8</v>
      </c>
      <c r="D2360" s="33" t="s">
        <v>97</v>
      </c>
      <c r="E2360" s="33" t="s">
        <v>98</v>
      </c>
      <c r="F2360" s="33" t="s">
        <v>99</v>
      </c>
      <c r="G2360" s="33" t="s">
        <v>100</v>
      </c>
      <c r="H2360" s="33" t="s">
        <v>101</v>
      </c>
      <c r="I2360" s="33" t="s">
        <v>104</v>
      </c>
      <c r="J2360" s="33">
        <v>307</v>
      </c>
      <c r="K2360" s="33">
        <v>439.01</v>
      </c>
    </row>
    <row r="2361" spans="1:11" ht="27.6" x14ac:dyDescent="0.3">
      <c r="A2361" s="34" t="s">
        <v>96</v>
      </c>
      <c r="B2361" s="34">
        <v>2023</v>
      </c>
      <c r="C2361" s="34" t="s">
        <v>8</v>
      </c>
      <c r="D2361" s="34" t="s">
        <v>97</v>
      </c>
      <c r="E2361" s="34" t="s">
        <v>98</v>
      </c>
      <c r="F2361" s="34" t="s">
        <v>99</v>
      </c>
      <c r="G2361" s="34" t="s">
        <v>100</v>
      </c>
      <c r="H2361" s="34" t="s">
        <v>101</v>
      </c>
      <c r="I2361" s="34" t="s">
        <v>104</v>
      </c>
      <c r="J2361" s="34">
        <v>355</v>
      </c>
      <c r="K2361" s="34">
        <v>507.65</v>
      </c>
    </row>
    <row r="2362" spans="1:11" ht="27.6" x14ac:dyDescent="0.3">
      <c r="A2362" s="33" t="s">
        <v>96</v>
      </c>
      <c r="B2362" s="33">
        <v>2023</v>
      </c>
      <c r="C2362" s="33" t="s">
        <v>8</v>
      </c>
      <c r="D2362" s="33" t="s">
        <v>97</v>
      </c>
      <c r="E2362" s="33" t="s">
        <v>98</v>
      </c>
      <c r="F2362" s="33" t="s">
        <v>99</v>
      </c>
      <c r="G2362" s="33" t="s">
        <v>100</v>
      </c>
      <c r="H2362" s="33" t="s">
        <v>101</v>
      </c>
      <c r="I2362" s="33" t="s">
        <v>104</v>
      </c>
      <c r="J2362" s="33">
        <v>131</v>
      </c>
      <c r="K2362" s="33">
        <v>187.33</v>
      </c>
    </row>
    <row r="2363" spans="1:11" ht="27.6" x14ac:dyDescent="0.3">
      <c r="A2363" s="34" t="s">
        <v>103</v>
      </c>
      <c r="B2363" s="34">
        <v>2023</v>
      </c>
      <c r="C2363" s="34" t="s">
        <v>8</v>
      </c>
      <c r="D2363" s="34" t="s">
        <v>97</v>
      </c>
      <c r="E2363" s="34" t="s">
        <v>98</v>
      </c>
      <c r="F2363" s="34" t="s">
        <v>99</v>
      </c>
      <c r="G2363" s="34" t="s">
        <v>100</v>
      </c>
      <c r="H2363" s="34" t="s">
        <v>101</v>
      </c>
      <c r="I2363" s="34" t="s">
        <v>104</v>
      </c>
      <c r="J2363" s="34">
        <v>305</v>
      </c>
      <c r="K2363" s="34">
        <v>436.15</v>
      </c>
    </row>
    <row r="2364" spans="1:11" ht="27.6" x14ac:dyDescent="0.3">
      <c r="A2364" s="33" t="s">
        <v>105</v>
      </c>
      <c r="B2364" s="33">
        <v>2023</v>
      </c>
      <c r="C2364" s="33" t="s">
        <v>8</v>
      </c>
      <c r="D2364" s="33" t="s">
        <v>97</v>
      </c>
      <c r="E2364" s="33" t="s">
        <v>98</v>
      </c>
      <c r="F2364" s="33" t="s">
        <v>99</v>
      </c>
      <c r="G2364" s="33" t="s">
        <v>100</v>
      </c>
      <c r="H2364" s="33" t="s">
        <v>101</v>
      </c>
      <c r="I2364" s="33" t="s">
        <v>104</v>
      </c>
      <c r="J2364" s="33">
        <v>748</v>
      </c>
      <c r="K2364" s="33">
        <v>1069.6400000000001</v>
      </c>
    </row>
    <row r="2365" spans="1:11" ht="27.6" x14ac:dyDescent="0.3">
      <c r="A2365" s="34" t="s">
        <v>96</v>
      </c>
      <c r="B2365" s="34">
        <v>2023</v>
      </c>
      <c r="C2365" s="34" t="s">
        <v>36</v>
      </c>
      <c r="D2365" s="34" t="s">
        <v>97</v>
      </c>
      <c r="E2365" s="34" t="s">
        <v>98</v>
      </c>
      <c r="F2365" s="34" t="s">
        <v>99</v>
      </c>
      <c r="G2365" s="34" t="s">
        <v>100</v>
      </c>
      <c r="H2365" s="34" t="s">
        <v>101</v>
      </c>
      <c r="I2365" s="34" t="s">
        <v>104</v>
      </c>
      <c r="J2365" s="34">
        <v>350</v>
      </c>
      <c r="K2365" s="34">
        <v>535.5</v>
      </c>
    </row>
    <row r="2366" spans="1:11" ht="27.6" x14ac:dyDescent="0.3">
      <c r="A2366" s="33" t="s">
        <v>96</v>
      </c>
      <c r="B2366" s="33">
        <v>2023</v>
      </c>
      <c r="C2366" s="33" t="s">
        <v>36</v>
      </c>
      <c r="D2366" s="33" t="s">
        <v>97</v>
      </c>
      <c r="E2366" s="33" t="s">
        <v>98</v>
      </c>
      <c r="F2366" s="33" t="s">
        <v>99</v>
      </c>
      <c r="G2366" s="33" t="s">
        <v>100</v>
      </c>
      <c r="H2366" s="33" t="s">
        <v>101</v>
      </c>
      <c r="I2366" s="33" t="s">
        <v>104</v>
      </c>
      <c r="J2366" s="33">
        <v>320</v>
      </c>
      <c r="K2366" s="33">
        <v>457.6</v>
      </c>
    </row>
    <row r="2367" spans="1:11" ht="27.6" x14ac:dyDescent="0.3">
      <c r="A2367" s="34" t="s">
        <v>105</v>
      </c>
      <c r="B2367" s="34">
        <v>2023</v>
      </c>
      <c r="C2367" s="34" t="s">
        <v>36</v>
      </c>
      <c r="D2367" s="34" t="s">
        <v>97</v>
      </c>
      <c r="E2367" s="34" t="s">
        <v>98</v>
      </c>
      <c r="F2367" s="34" t="s">
        <v>99</v>
      </c>
      <c r="G2367" s="34" t="s">
        <v>100</v>
      </c>
      <c r="H2367" s="34" t="s">
        <v>101</v>
      </c>
      <c r="I2367" s="34" t="s">
        <v>104</v>
      </c>
      <c r="J2367" s="34">
        <v>346</v>
      </c>
      <c r="K2367" s="34">
        <v>494.78</v>
      </c>
    </row>
    <row r="2368" spans="1:11" ht="27.6" x14ac:dyDescent="0.3">
      <c r="A2368" s="33" t="s">
        <v>106</v>
      </c>
      <c r="B2368" s="33">
        <v>2023</v>
      </c>
      <c r="C2368" s="33" t="s">
        <v>36</v>
      </c>
      <c r="D2368" s="33" t="s">
        <v>97</v>
      </c>
      <c r="E2368" s="33" t="s">
        <v>98</v>
      </c>
      <c r="F2368" s="33" t="s">
        <v>99</v>
      </c>
      <c r="G2368" s="33" t="s">
        <v>100</v>
      </c>
      <c r="H2368" s="33" t="s">
        <v>101</v>
      </c>
      <c r="I2368" s="33" t="s">
        <v>104</v>
      </c>
      <c r="J2368" s="33">
        <v>322</v>
      </c>
      <c r="K2368" s="33">
        <v>460.46</v>
      </c>
    </row>
    <row r="2369" spans="1:11" ht="27.6" x14ac:dyDescent="0.3">
      <c r="A2369" s="34" t="s">
        <v>96</v>
      </c>
      <c r="B2369" s="34">
        <v>2023</v>
      </c>
      <c r="C2369" s="34" t="s">
        <v>36</v>
      </c>
      <c r="D2369" s="34" t="s">
        <v>97</v>
      </c>
      <c r="E2369" s="34" t="s">
        <v>98</v>
      </c>
      <c r="F2369" s="34" t="s">
        <v>99</v>
      </c>
      <c r="G2369" s="34" t="s">
        <v>100</v>
      </c>
      <c r="H2369" s="34" t="s">
        <v>101</v>
      </c>
      <c r="I2369" s="34" t="s">
        <v>104</v>
      </c>
      <c r="J2369" s="34">
        <v>658</v>
      </c>
      <c r="K2369" s="34">
        <v>940.94</v>
      </c>
    </row>
    <row r="2370" spans="1:11" ht="27.6" x14ac:dyDescent="0.3">
      <c r="A2370" s="33" t="s">
        <v>105</v>
      </c>
      <c r="B2370" s="33">
        <v>2023</v>
      </c>
      <c r="C2370" s="33" t="s">
        <v>36</v>
      </c>
      <c r="D2370" s="33" t="s">
        <v>97</v>
      </c>
      <c r="E2370" s="33" t="s">
        <v>98</v>
      </c>
      <c r="F2370" s="33" t="s">
        <v>99</v>
      </c>
      <c r="G2370" s="33" t="s">
        <v>100</v>
      </c>
      <c r="H2370" s="33" t="s">
        <v>101</v>
      </c>
      <c r="I2370" s="33" t="s">
        <v>104</v>
      </c>
      <c r="J2370" s="33">
        <v>745</v>
      </c>
      <c r="K2370" s="33">
        <v>1065.3499999999999</v>
      </c>
    </row>
    <row r="2371" spans="1:11" ht="27.6" x14ac:dyDescent="0.3">
      <c r="A2371" s="34" t="s">
        <v>105</v>
      </c>
      <c r="B2371" s="34">
        <v>2023</v>
      </c>
      <c r="C2371" s="34" t="s">
        <v>36</v>
      </c>
      <c r="D2371" s="34" t="s">
        <v>97</v>
      </c>
      <c r="E2371" s="34" t="s">
        <v>98</v>
      </c>
      <c r="F2371" s="34" t="s">
        <v>99</v>
      </c>
      <c r="G2371" s="34" t="s">
        <v>100</v>
      </c>
      <c r="H2371" s="34" t="s">
        <v>101</v>
      </c>
      <c r="I2371" s="34" t="s">
        <v>104</v>
      </c>
      <c r="J2371" s="34">
        <v>345</v>
      </c>
      <c r="K2371" s="34">
        <v>493.35</v>
      </c>
    </row>
    <row r="2372" spans="1:11" ht="27.6" x14ac:dyDescent="0.3">
      <c r="A2372" s="33" t="s">
        <v>96</v>
      </c>
      <c r="B2372" s="33">
        <v>2023</v>
      </c>
      <c r="C2372" s="33" t="s">
        <v>36</v>
      </c>
      <c r="D2372" s="33" t="s">
        <v>97</v>
      </c>
      <c r="E2372" s="33" t="s">
        <v>98</v>
      </c>
      <c r="F2372" s="33" t="s">
        <v>99</v>
      </c>
      <c r="G2372" s="33" t="s">
        <v>100</v>
      </c>
      <c r="H2372" s="33" t="s">
        <v>101</v>
      </c>
      <c r="I2372" s="33" t="s">
        <v>104</v>
      </c>
      <c r="J2372" s="33">
        <v>784</v>
      </c>
      <c r="K2372" s="33">
        <v>526.24</v>
      </c>
    </row>
    <row r="2373" spans="1:11" ht="27.6" x14ac:dyDescent="0.3">
      <c r="A2373" s="34" t="s">
        <v>106</v>
      </c>
      <c r="B2373" s="34">
        <v>2023</v>
      </c>
      <c r="C2373" s="34" t="s">
        <v>36</v>
      </c>
      <c r="D2373" s="34" t="s">
        <v>97</v>
      </c>
      <c r="E2373" s="34" t="s">
        <v>98</v>
      </c>
      <c r="F2373" s="34" t="s">
        <v>99</v>
      </c>
      <c r="G2373" s="34" t="s">
        <v>100</v>
      </c>
      <c r="H2373" s="34" t="s">
        <v>101</v>
      </c>
      <c r="I2373" s="34" t="s">
        <v>104</v>
      </c>
      <c r="J2373" s="34">
        <v>349</v>
      </c>
      <c r="K2373" s="34">
        <v>499.07</v>
      </c>
    </row>
    <row r="2374" spans="1:11" ht="27.6" x14ac:dyDescent="0.3">
      <c r="A2374" s="33" t="s">
        <v>105</v>
      </c>
      <c r="B2374" s="33">
        <v>2023</v>
      </c>
      <c r="C2374" s="33" t="s">
        <v>36</v>
      </c>
      <c r="D2374" s="33" t="s">
        <v>97</v>
      </c>
      <c r="E2374" s="33" t="s">
        <v>98</v>
      </c>
      <c r="F2374" s="33" t="s">
        <v>99</v>
      </c>
      <c r="G2374" s="33" t="s">
        <v>100</v>
      </c>
      <c r="H2374" s="33" t="s">
        <v>101</v>
      </c>
      <c r="I2374" s="33" t="s">
        <v>104</v>
      </c>
      <c r="J2374" s="33">
        <v>319</v>
      </c>
      <c r="K2374" s="33">
        <v>456.17</v>
      </c>
    </row>
    <row r="2375" spans="1:11" ht="27.6" x14ac:dyDescent="0.3">
      <c r="A2375" s="34" t="s">
        <v>96</v>
      </c>
      <c r="B2375" s="34">
        <v>2023</v>
      </c>
      <c r="C2375" s="34" t="s">
        <v>36</v>
      </c>
      <c r="D2375" s="34" t="s">
        <v>97</v>
      </c>
      <c r="E2375" s="34" t="s">
        <v>98</v>
      </c>
      <c r="F2375" s="34" t="s">
        <v>99</v>
      </c>
      <c r="G2375" s="34" t="s">
        <v>100</v>
      </c>
      <c r="H2375" s="34" t="s">
        <v>101</v>
      </c>
      <c r="I2375" s="34" t="s">
        <v>104</v>
      </c>
      <c r="J2375" s="34">
        <v>347</v>
      </c>
      <c r="K2375" s="34">
        <v>496.21</v>
      </c>
    </row>
    <row r="2376" spans="1:11" ht="27.6" x14ac:dyDescent="0.3">
      <c r="A2376" s="33" t="s">
        <v>96</v>
      </c>
      <c r="B2376" s="33">
        <v>2023</v>
      </c>
      <c r="C2376" s="33" t="s">
        <v>36</v>
      </c>
      <c r="D2376" s="33" t="s">
        <v>97</v>
      </c>
      <c r="E2376" s="33" t="s">
        <v>98</v>
      </c>
      <c r="F2376" s="33" t="s">
        <v>99</v>
      </c>
      <c r="G2376" s="33" t="s">
        <v>100</v>
      </c>
      <c r="H2376" s="33" t="s">
        <v>101</v>
      </c>
      <c r="I2376" s="33" t="s">
        <v>104</v>
      </c>
      <c r="J2376" s="33">
        <v>753</v>
      </c>
      <c r="K2376" s="33">
        <v>1076.79</v>
      </c>
    </row>
    <row r="2377" spans="1:11" ht="27.6" x14ac:dyDescent="0.3">
      <c r="A2377" s="34" t="s">
        <v>96</v>
      </c>
      <c r="B2377" s="34">
        <v>2023</v>
      </c>
      <c r="C2377" s="34" t="s">
        <v>35</v>
      </c>
      <c r="D2377" s="34" t="s">
        <v>97</v>
      </c>
      <c r="E2377" s="34" t="s">
        <v>98</v>
      </c>
      <c r="F2377" s="34" t="s">
        <v>99</v>
      </c>
      <c r="G2377" s="34" t="s">
        <v>100</v>
      </c>
      <c r="H2377" s="34" t="s">
        <v>101</v>
      </c>
      <c r="I2377" s="34" t="s">
        <v>104</v>
      </c>
      <c r="J2377" s="34">
        <v>326</v>
      </c>
      <c r="K2377" s="34">
        <v>466.18</v>
      </c>
    </row>
    <row r="2378" spans="1:11" ht="27.6" x14ac:dyDescent="0.3">
      <c r="A2378" s="33" t="s">
        <v>103</v>
      </c>
      <c r="B2378" s="33">
        <v>2023</v>
      </c>
      <c r="C2378" s="33" t="s">
        <v>35</v>
      </c>
      <c r="D2378" s="33" t="s">
        <v>97</v>
      </c>
      <c r="E2378" s="33" t="s">
        <v>98</v>
      </c>
      <c r="F2378" s="33" t="s">
        <v>99</v>
      </c>
      <c r="G2378" s="33" t="s">
        <v>100</v>
      </c>
      <c r="H2378" s="33" t="s">
        <v>101</v>
      </c>
      <c r="I2378" s="33" t="s">
        <v>104</v>
      </c>
      <c r="J2378" s="33">
        <v>352</v>
      </c>
      <c r="K2378" s="33">
        <v>503.36</v>
      </c>
    </row>
    <row r="2379" spans="1:11" ht="27.6" x14ac:dyDescent="0.3">
      <c r="A2379" s="34" t="s">
        <v>96</v>
      </c>
      <c r="B2379" s="34">
        <v>2023</v>
      </c>
      <c r="C2379" s="34" t="s">
        <v>35</v>
      </c>
      <c r="D2379" s="34" t="s">
        <v>97</v>
      </c>
      <c r="E2379" s="34" t="s">
        <v>98</v>
      </c>
      <c r="F2379" s="34" t="s">
        <v>99</v>
      </c>
      <c r="G2379" s="34" t="s">
        <v>100</v>
      </c>
      <c r="H2379" s="34" t="s">
        <v>101</v>
      </c>
      <c r="I2379" s="34" t="s">
        <v>104</v>
      </c>
      <c r="J2379" s="34">
        <v>328</v>
      </c>
      <c r="K2379" s="34">
        <v>469.04</v>
      </c>
    </row>
    <row r="2380" spans="1:11" ht="27.6" x14ac:dyDescent="0.3">
      <c r="A2380" s="33" t="s">
        <v>103</v>
      </c>
      <c r="B2380" s="33">
        <v>2023</v>
      </c>
      <c r="C2380" s="33" t="s">
        <v>35</v>
      </c>
      <c r="D2380" s="33" t="s">
        <v>97</v>
      </c>
      <c r="E2380" s="33" t="s">
        <v>98</v>
      </c>
      <c r="F2380" s="33" t="s">
        <v>99</v>
      </c>
      <c r="G2380" s="33" t="s">
        <v>100</v>
      </c>
      <c r="H2380" s="33" t="s">
        <v>101</v>
      </c>
      <c r="I2380" s="33" t="s">
        <v>104</v>
      </c>
      <c r="J2380" s="33">
        <v>657</v>
      </c>
      <c r="K2380" s="33">
        <v>939.51</v>
      </c>
    </row>
    <row r="2381" spans="1:11" ht="27.6" x14ac:dyDescent="0.3">
      <c r="A2381" s="34" t="s">
        <v>96</v>
      </c>
      <c r="B2381" s="34">
        <v>2023</v>
      </c>
      <c r="C2381" s="34" t="s">
        <v>35</v>
      </c>
      <c r="D2381" s="34" t="s">
        <v>97</v>
      </c>
      <c r="E2381" s="34" t="s">
        <v>98</v>
      </c>
      <c r="F2381" s="34" t="s">
        <v>99</v>
      </c>
      <c r="G2381" s="34" t="s">
        <v>100</v>
      </c>
      <c r="H2381" s="34" t="s">
        <v>101</v>
      </c>
      <c r="I2381" s="34" t="s">
        <v>104</v>
      </c>
      <c r="J2381" s="34">
        <v>744</v>
      </c>
      <c r="K2381" s="34">
        <v>1063.92</v>
      </c>
    </row>
    <row r="2382" spans="1:11" ht="27.6" x14ac:dyDescent="0.3">
      <c r="A2382" s="33" t="s">
        <v>96</v>
      </c>
      <c r="B2382" s="33">
        <v>2023</v>
      </c>
      <c r="C2382" s="33" t="s">
        <v>35</v>
      </c>
      <c r="D2382" s="33" t="s">
        <v>97</v>
      </c>
      <c r="E2382" s="33" t="s">
        <v>98</v>
      </c>
      <c r="F2382" s="33" t="s">
        <v>99</v>
      </c>
      <c r="G2382" s="33" t="s">
        <v>100</v>
      </c>
      <c r="H2382" s="33" t="s">
        <v>101</v>
      </c>
      <c r="I2382" s="33" t="s">
        <v>104</v>
      </c>
      <c r="J2382" s="33">
        <v>351</v>
      </c>
      <c r="K2382" s="33">
        <v>501.93</v>
      </c>
    </row>
    <row r="2383" spans="1:11" ht="27.6" x14ac:dyDescent="0.3">
      <c r="A2383" s="34" t="s">
        <v>103</v>
      </c>
      <c r="B2383" s="34">
        <v>2023</v>
      </c>
      <c r="C2383" s="34" t="s">
        <v>35</v>
      </c>
      <c r="D2383" s="34" t="s">
        <v>97</v>
      </c>
      <c r="E2383" s="34" t="s">
        <v>98</v>
      </c>
      <c r="F2383" s="34" t="s">
        <v>99</v>
      </c>
      <c r="G2383" s="34" t="s">
        <v>100</v>
      </c>
      <c r="H2383" s="34" t="s">
        <v>101</v>
      </c>
      <c r="I2383" s="34" t="s">
        <v>104</v>
      </c>
      <c r="J2383" s="34">
        <v>783</v>
      </c>
      <c r="K2383" s="34">
        <v>526.24</v>
      </c>
    </row>
    <row r="2384" spans="1:11" ht="27.6" x14ac:dyDescent="0.3">
      <c r="A2384" s="33" t="s">
        <v>96</v>
      </c>
      <c r="B2384" s="33">
        <v>2023</v>
      </c>
      <c r="C2384" s="33" t="s">
        <v>35</v>
      </c>
      <c r="D2384" s="33" t="s">
        <v>97</v>
      </c>
      <c r="E2384" s="33" t="s">
        <v>98</v>
      </c>
      <c r="F2384" s="33" t="s">
        <v>99</v>
      </c>
      <c r="G2384" s="33" t="s">
        <v>100</v>
      </c>
      <c r="H2384" s="33" t="s">
        <v>101</v>
      </c>
      <c r="I2384" s="33" t="s">
        <v>104</v>
      </c>
      <c r="J2384" s="33">
        <v>355</v>
      </c>
      <c r="K2384" s="33">
        <v>507.65</v>
      </c>
    </row>
    <row r="2385" spans="1:11" ht="27.6" x14ac:dyDescent="0.3">
      <c r="A2385" s="34" t="s">
        <v>103</v>
      </c>
      <c r="B2385" s="34">
        <v>2023</v>
      </c>
      <c r="C2385" s="34" t="s">
        <v>35</v>
      </c>
      <c r="D2385" s="34" t="s">
        <v>97</v>
      </c>
      <c r="E2385" s="34" t="s">
        <v>98</v>
      </c>
      <c r="F2385" s="34" t="s">
        <v>99</v>
      </c>
      <c r="G2385" s="34" t="s">
        <v>100</v>
      </c>
      <c r="H2385" s="34" t="s">
        <v>101</v>
      </c>
      <c r="I2385" s="34" t="s">
        <v>104</v>
      </c>
      <c r="J2385" s="34">
        <v>325</v>
      </c>
      <c r="K2385" s="34">
        <v>464.75</v>
      </c>
    </row>
    <row r="2386" spans="1:11" ht="27.6" x14ac:dyDescent="0.3">
      <c r="A2386" s="33" t="s">
        <v>96</v>
      </c>
      <c r="B2386" s="33">
        <v>2023</v>
      </c>
      <c r="C2386" s="33" t="s">
        <v>35</v>
      </c>
      <c r="D2386" s="33" t="s">
        <v>97</v>
      </c>
      <c r="E2386" s="33" t="s">
        <v>98</v>
      </c>
      <c r="F2386" s="33" t="s">
        <v>99</v>
      </c>
      <c r="G2386" s="33" t="s">
        <v>100</v>
      </c>
      <c r="H2386" s="33" t="s">
        <v>101</v>
      </c>
      <c r="I2386" s="33" t="s">
        <v>104</v>
      </c>
      <c r="J2386" s="33">
        <v>353</v>
      </c>
      <c r="K2386" s="33">
        <v>504.79</v>
      </c>
    </row>
    <row r="2387" spans="1:11" ht="27.6" x14ac:dyDescent="0.3">
      <c r="A2387" s="34" t="s">
        <v>103</v>
      </c>
      <c r="B2387" s="34">
        <v>2023</v>
      </c>
      <c r="C2387" s="34" t="s">
        <v>31</v>
      </c>
      <c r="D2387" s="34" t="s">
        <v>97</v>
      </c>
      <c r="E2387" s="34" t="s">
        <v>98</v>
      </c>
      <c r="F2387" s="34" t="s">
        <v>99</v>
      </c>
      <c r="G2387" s="34" t="s">
        <v>100</v>
      </c>
      <c r="H2387" s="34" t="s">
        <v>101</v>
      </c>
      <c r="I2387" s="34" t="s">
        <v>104</v>
      </c>
      <c r="J2387" s="34">
        <v>368</v>
      </c>
      <c r="K2387" s="34">
        <v>563.04</v>
      </c>
    </row>
    <row r="2388" spans="1:11" ht="27.6" x14ac:dyDescent="0.3">
      <c r="A2388" s="33" t="s">
        <v>103</v>
      </c>
      <c r="B2388" s="33">
        <v>2023</v>
      </c>
      <c r="C2388" s="33" t="s">
        <v>31</v>
      </c>
      <c r="D2388" s="33" t="s">
        <v>97</v>
      </c>
      <c r="E2388" s="33" t="s">
        <v>98</v>
      </c>
      <c r="F2388" s="33" t="s">
        <v>99</v>
      </c>
      <c r="G2388" s="33" t="s">
        <v>100</v>
      </c>
      <c r="H2388" s="33" t="s">
        <v>101</v>
      </c>
      <c r="I2388" s="33" t="s">
        <v>104</v>
      </c>
      <c r="J2388" s="33">
        <v>344</v>
      </c>
      <c r="K2388" s="33">
        <v>491.92</v>
      </c>
    </row>
    <row r="2389" spans="1:11" ht="27.6" x14ac:dyDescent="0.3">
      <c r="A2389" s="34" t="s">
        <v>103</v>
      </c>
      <c r="B2389" s="34">
        <v>2023</v>
      </c>
      <c r="C2389" s="34" t="s">
        <v>31</v>
      </c>
      <c r="D2389" s="34" t="s">
        <v>97</v>
      </c>
      <c r="E2389" s="34" t="s">
        <v>98</v>
      </c>
      <c r="F2389" s="34" t="s">
        <v>99</v>
      </c>
      <c r="G2389" s="34" t="s">
        <v>100</v>
      </c>
      <c r="H2389" s="34" t="s">
        <v>101</v>
      </c>
      <c r="I2389" s="34" t="s">
        <v>104</v>
      </c>
      <c r="J2389" s="34">
        <v>370</v>
      </c>
      <c r="K2389" s="34">
        <v>529.1</v>
      </c>
    </row>
    <row r="2390" spans="1:11" ht="27.6" x14ac:dyDescent="0.3">
      <c r="A2390" s="33" t="s">
        <v>103</v>
      </c>
      <c r="B2390" s="33">
        <v>2023</v>
      </c>
      <c r="C2390" s="33" t="s">
        <v>31</v>
      </c>
      <c r="D2390" s="33" t="s">
        <v>97</v>
      </c>
      <c r="E2390" s="33" t="s">
        <v>98</v>
      </c>
      <c r="F2390" s="33" t="s">
        <v>99</v>
      </c>
      <c r="G2390" s="33" t="s">
        <v>100</v>
      </c>
      <c r="H2390" s="33" t="s">
        <v>101</v>
      </c>
      <c r="I2390" s="33" t="s">
        <v>104</v>
      </c>
      <c r="J2390" s="33">
        <v>340</v>
      </c>
      <c r="K2390" s="33">
        <v>486.2</v>
      </c>
    </row>
    <row r="2391" spans="1:11" ht="27.6" x14ac:dyDescent="0.3">
      <c r="A2391" s="34" t="s">
        <v>96</v>
      </c>
      <c r="B2391" s="34">
        <v>2023</v>
      </c>
      <c r="C2391" s="34" t="s">
        <v>31</v>
      </c>
      <c r="D2391" s="34" t="s">
        <v>97</v>
      </c>
      <c r="E2391" s="34" t="s">
        <v>98</v>
      </c>
      <c r="F2391" s="34" t="s">
        <v>99</v>
      </c>
      <c r="G2391" s="34" t="s">
        <v>100</v>
      </c>
      <c r="H2391" s="34" t="s">
        <v>101</v>
      </c>
      <c r="I2391" s="34" t="s">
        <v>104</v>
      </c>
      <c r="J2391" s="34">
        <v>741</v>
      </c>
      <c r="K2391" s="34">
        <v>1059.6300000000001</v>
      </c>
    </row>
    <row r="2392" spans="1:11" ht="27.6" x14ac:dyDescent="0.3">
      <c r="A2392" s="33" t="s">
        <v>96</v>
      </c>
      <c r="B2392" s="33">
        <v>2023</v>
      </c>
      <c r="C2392" s="33" t="s">
        <v>31</v>
      </c>
      <c r="D2392" s="33" t="s">
        <v>97</v>
      </c>
      <c r="E2392" s="33" t="s">
        <v>98</v>
      </c>
      <c r="F2392" s="33" t="s">
        <v>99</v>
      </c>
      <c r="G2392" s="33" t="s">
        <v>100</v>
      </c>
      <c r="H2392" s="33" t="s">
        <v>101</v>
      </c>
      <c r="I2392" s="33" t="s">
        <v>104</v>
      </c>
      <c r="J2392" s="33">
        <v>369</v>
      </c>
      <c r="K2392" s="33">
        <v>527.66999999999996</v>
      </c>
    </row>
    <row r="2393" spans="1:11" ht="27.6" x14ac:dyDescent="0.3">
      <c r="A2393" s="34" t="s">
        <v>103</v>
      </c>
      <c r="B2393" s="34">
        <v>2023</v>
      </c>
      <c r="C2393" s="34" t="s">
        <v>31</v>
      </c>
      <c r="D2393" s="34" t="s">
        <v>97</v>
      </c>
      <c r="E2393" s="34" t="s">
        <v>98</v>
      </c>
      <c r="F2393" s="34" t="s">
        <v>99</v>
      </c>
      <c r="G2393" s="34" t="s">
        <v>100</v>
      </c>
      <c r="H2393" s="34" t="s">
        <v>101</v>
      </c>
      <c r="I2393" s="34" t="s">
        <v>104</v>
      </c>
      <c r="J2393" s="34">
        <v>367</v>
      </c>
      <c r="K2393" s="34">
        <v>524.80999999999995</v>
      </c>
    </row>
    <row r="2394" spans="1:11" ht="27.6" x14ac:dyDescent="0.3">
      <c r="A2394" s="33" t="s">
        <v>103</v>
      </c>
      <c r="B2394" s="33">
        <v>2023</v>
      </c>
      <c r="C2394" s="33" t="s">
        <v>31</v>
      </c>
      <c r="D2394" s="33" t="s">
        <v>97</v>
      </c>
      <c r="E2394" s="33" t="s">
        <v>98</v>
      </c>
      <c r="F2394" s="33" t="s">
        <v>99</v>
      </c>
      <c r="G2394" s="33" t="s">
        <v>100</v>
      </c>
      <c r="H2394" s="33" t="s">
        <v>101</v>
      </c>
      <c r="I2394" s="33" t="s">
        <v>104</v>
      </c>
      <c r="J2394" s="33">
        <v>343</v>
      </c>
      <c r="K2394" s="33">
        <v>490.49</v>
      </c>
    </row>
    <row r="2395" spans="1:11" ht="27.6" x14ac:dyDescent="0.3">
      <c r="A2395" s="34" t="s">
        <v>103</v>
      </c>
      <c r="B2395" s="34">
        <v>2023</v>
      </c>
      <c r="C2395" s="34" t="s">
        <v>31</v>
      </c>
      <c r="D2395" s="34" t="s">
        <v>97</v>
      </c>
      <c r="E2395" s="34" t="s">
        <v>98</v>
      </c>
      <c r="F2395" s="34" t="s">
        <v>99</v>
      </c>
      <c r="G2395" s="34" t="s">
        <v>100</v>
      </c>
      <c r="H2395" s="34" t="s">
        <v>101</v>
      </c>
      <c r="I2395" s="34" t="s">
        <v>104</v>
      </c>
      <c r="J2395" s="34">
        <v>371</v>
      </c>
      <c r="K2395" s="34">
        <v>530.53</v>
      </c>
    </row>
    <row r="2396" spans="1:11" ht="27.6" x14ac:dyDescent="0.3">
      <c r="A2396" s="33" t="s">
        <v>103</v>
      </c>
      <c r="B2396" s="33">
        <v>2023</v>
      </c>
      <c r="C2396" s="33" t="s">
        <v>31</v>
      </c>
      <c r="D2396" s="33" t="s">
        <v>97</v>
      </c>
      <c r="E2396" s="33" t="s">
        <v>98</v>
      </c>
      <c r="F2396" s="33" t="s">
        <v>99</v>
      </c>
      <c r="G2396" s="33" t="s">
        <v>100</v>
      </c>
      <c r="H2396" s="33" t="s">
        <v>101</v>
      </c>
      <c r="I2396" s="33" t="s">
        <v>104</v>
      </c>
      <c r="J2396" s="33">
        <v>750</v>
      </c>
      <c r="K2396" s="33">
        <v>1072.5</v>
      </c>
    </row>
    <row r="2397" spans="1:11" ht="27.6" x14ac:dyDescent="0.3">
      <c r="A2397" s="34" t="s">
        <v>103</v>
      </c>
      <c r="B2397" s="34">
        <v>2023</v>
      </c>
      <c r="C2397" s="34" t="s">
        <v>34</v>
      </c>
      <c r="D2397" s="34" t="s">
        <v>97</v>
      </c>
      <c r="E2397" s="34" t="s">
        <v>98</v>
      </c>
      <c r="F2397" s="34" t="s">
        <v>99</v>
      </c>
      <c r="G2397" s="34" t="s">
        <v>100</v>
      </c>
      <c r="H2397" s="34" t="s">
        <v>101</v>
      </c>
      <c r="I2397" s="34" t="s">
        <v>104</v>
      </c>
      <c r="J2397" s="34">
        <v>356</v>
      </c>
      <c r="K2397" s="34">
        <v>544.67999999999995</v>
      </c>
    </row>
    <row r="2398" spans="1:11" ht="27.6" x14ac:dyDescent="0.3">
      <c r="A2398" s="33" t="s">
        <v>96</v>
      </c>
      <c r="B2398" s="33">
        <v>2023</v>
      </c>
      <c r="C2398" s="33" t="s">
        <v>34</v>
      </c>
      <c r="D2398" s="33" t="s">
        <v>97</v>
      </c>
      <c r="E2398" s="33" t="s">
        <v>98</v>
      </c>
      <c r="F2398" s="33" t="s">
        <v>99</v>
      </c>
      <c r="G2398" s="33" t="s">
        <v>100</v>
      </c>
      <c r="H2398" s="33" t="s">
        <v>101</v>
      </c>
      <c r="I2398" s="33" t="s">
        <v>104</v>
      </c>
      <c r="J2398" s="33">
        <v>332</v>
      </c>
      <c r="K2398" s="33">
        <v>474.76</v>
      </c>
    </row>
    <row r="2399" spans="1:11" ht="27.6" x14ac:dyDescent="0.3">
      <c r="A2399" s="34" t="s">
        <v>103</v>
      </c>
      <c r="B2399" s="34">
        <v>2023</v>
      </c>
      <c r="C2399" s="34" t="s">
        <v>34</v>
      </c>
      <c r="D2399" s="34" t="s">
        <v>97</v>
      </c>
      <c r="E2399" s="34" t="s">
        <v>98</v>
      </c>
      <c r="F2399" s="34" t="s">
        <v>99</v>
      </c>
      <c r="G2399" s="34" t="s">
        <v>100</v>
      </c>
      <c r="H2399" s="34" t="s">
        <v>101</v>
      </c>
      <c r="I2399" s="34" t="s">
        <v>104</v>
      </c>
      <c r="J2399" s="34">
        <v>358</v>
      </c>
      <c r="K2399" s="34">
        <v>511.94</v>
      </c>
    </row>
    <row r="2400" spans="1:11" ht="27.6" x14ac:dyDescent="0.3">
      <c r="A2400" s="33" t="s">
        <v>96</v>
      </c>
      <c r="B2400" s="33">
        <v>2023</v>
      </c>
      <c r="C2400" s="33" t="s">
        <v>34</v>
      </c>
      <c r="D2400" s="33" t="s">
        <v>97</v>
      </c>
      <c r="E2400" s="33" t="s">
        <v>98</v>
      </c>
      <c r="F2400" s="33" t="s">
        <v>99</v>
      </c>
      <c r="G2400" s="33" t="s">
        <v>100</v>
      </c>
      <c r="H2400" s="33" t="s">
        <v>101</v>
      </c>
      <c r="I2400" s="33" t="s">
        <v>104</v>
      </c>
      <c r="J2400" s="33">
        <v>656</v>
      </c>
      <c r="K2400" s="33">
        <v>938.08</v>
      </c>
    </row>
    <row r="2401" spans="1:11" ht="27.6" x14ac:dyDescent="0.3">
      <c r="A2401" s="34" t="s">
        <v>105</v>
      </c>
      <c r="B2401" s="34">
        <v>2023</v>
      </c>
      <c r="C2401" s="34" t="s">
        <v>34</v>
      </c>
      <c r="D2401" s="34" t="s">
        <v>97</v>
      </c>
      <c r="E2401" s="34" t="s">
        <v>98</v>
      </c>
      <c r="F2401" s="34" t="s">
        <v>99</v>
      </c>
      <c r="G2401" s="34" t="s">
        <v>100</v>
      </c>
      <c r="H2401" s="34" t="s">
        <v>101</v>
      </c>
      <c r="I2401" s="34" t="s">
        <v>104</v>
      </c>
      <c r="J2401" s="34">
        <v>743</v>
      </c>
      <c r="K2401" s="34">
        <v>1062.49</v>
      </c>
    </row>
    <row r="2402" spans="1:11" ht="27.6" x14ac:dyDescent="0.3">
      <c r="A2402" s="33" t="s">
        <v>105</v>
      </c>
      <c r="B2402" s="33">
        <v>2023</v>
      </c>
      <c r="C2402" s="33" t="s">
        <v>34</v>
      </c>
      <c r="D2402" s="33" t="s">
        <v>97</v>
      </c>
      <c r="E2402" s="33" t="s">
        <v>98</v>
      </c>
      <c r="F2402" s="33" t="s">
        <v>99</v>
      </c>
      <c r="G2402" s="33" t="s">
        <v>100</v>
      </c>
      <c r="H2402" s="33" t="s">
        <v>101</v>
      </c>
      <c r="I2402" s="33" t="s">
        <v>104</v>
      </c>
      <c r="J2402" s="33">
        <v>357</v>
      </c>
      <c r="K2402" s="33">
        <v>510.51</v>
      </c>
    </row>
    <row r="2403" spans="1:11" ht="27.6" x14ac:dyDescent="0.3">
      <c r="A2403" s="34" t="s">
        <v>96</v>
      </c>
      <c r="B2403" s="34">
        <v>2023</v>
      </c>
      <c r="C2403" s="34" t="s">
        <v>34</v>
      </c>
      <c r="D2403" s="34" t="s">
        <v>97</v>
      </c>
      <c r="E2403" s="34" t="s">
        <v>98</v>
      </c>
      <c r="F2403" s="34" t="s">
        <v>99</v>
      </c>
      <c r="G2403" s="34" t="s">
        <v>100</v>
      </c>
      <c r="H2403" s="34" t="s">
        <v>101</v>
      </c>
      <c r="I2403" s="34" t="s">
        <v>104</v>
      </c>
      <c r="J2403" s="34">
        <v>782</v>
      </c>
      <c r="K2403" s="34">
        <v>526.24</v>
      </c>
    </row>
    <row r="2404" spans="1:11" ht="27.6" x14ac:dyDescent="0.3">
      <c r="A2404" s="33" t="s">
        <v>103</v>
      </c>
      <c r="B2404" s="33">
        <v>2023</v>
      </c>
      <c r="C2404" s="33" t="s">
        <v>34</v>
      </c>
      <c r="D2404" s="33" t="s">
        <v>97</v>
      </c>
      <c r="E2404" s="33" t="s">
        <v>98</v>
      </c>
      <c r="F2404" s="33" t="s">
        <v>99</v>
      </c>
      <c r="G2404" s="33" t="s">
        <v>100</v>
      </c>
      <c r="H2404" s="33" t="s">
        <v>101</v>
      </c>
      <c r="I2404" s="33" t="s">
        <v>104</v>
      </c>
      <c r="J2404" s="33">
        <v>331</v>
      </c>
      <c r="K2404" s="33">
        <v>473.33</v>
      </c>
    </row>
    <row r="2405" spans="1:11" ht="27.6" x14ac:dyDescent="0.3">
      <c r="A2405" s="34" t="s">
        <v>96</v>
      </c>
      <c r="B2405" s="34">
        <v>2023</v>
      </c>
      <c r="C2405" s="34" t="s">
        <v>34</v>
      </c>
      <c r="D2405" s="34" t="s">
        <v>97</v>
      </c>
      <c r="E2405" s="34" t="s">
        <v>98</v>
      </c>
      <c r="F2405" s="34" t="s">
        <v>99</v>
      </c>
      <c r="G2405" s="34" t="s">
        <v>100</v>
      </c>
      <c r="H2405" s="34" t="s">
        <v>101</v>
      </c>
      <c r="I2405" s="34" t="s">
        <v>104</v>
      </c>
      <c r="J2405" s="34">
        <v>359</v>
      </c>
      <c r="K2405" s="34">
        <v>513.37</v>
      </c>
    </row>
    <row r="2406" spans="1:11" ht="27.6" x14ac:dyDescent="0.3">
      <c r="A2406" s="33" t="s">
        <v>103</v>
      </c>
      <c r="B2406" s="33">
        <v>2023</v>
      </c>
      <c r="C2406" s="33" t="s">
        <v>34</v>
      </c>
      <c r="D2406" s="33" t="s">
        <v>97</v>
      </c>
      <c r="E2406" s="33" t="s">
        <v>98</v>
      </c>
      <c r="F2406" s="33" t="s">
        <v>99</v>
      </c>
      <c r="G2406" s="33" t="s">
        <v>100</v>
      </c>
      <c r="H2406" s="33" t="s">
        <v>101</v>
      </c>
      <c r="I2406" s="33" t="s">
        <v>104</v>
      </c>
      <c r="J2406" s="33">
        <v>752</v>
      </c>
      <c r="K2406" s="33">
        <v>1075.3599999999999</v>
      </c>
    </row>
    <row r="2407" spans="1:11" ht="27.6" x14ac:dyDescent="0.3">
      <c r="A2407" s="34" t="s">
        <v>96</v>
      </c>
      <c r="B2407" s="34">
        <v>2023</v>
      </c>
      <c r="C2407" s="34" t="s">
        <v>40</v>
      </c>
      <c r="D2407" s="34" t="s">
        <v>97</v>
      </c>
      <c r="E2407" s="34" t="s">
        <v>98</v>
      </c>
      <c r="F2407" s="34" t="s">
        <v>99</v>
      </c>
      <c r="G2407" s="34" t="s">
        <v>100</v>
      </c>
      <c r="H2407" s="34" t="s">
        <v>101</v>
      </c>
      <c r="I2407" s="34" t="s">
        <v>104</v>
      </c>
      <c r="J2407" s="34">
        <v>326</v>
      </c>
      <c r="K2407" s="34">
        <v>498.78</v>
      </c>
    </row>
    <row r="2408" spans="1:11" ht="27.6" x14ac:dyDescent="0.3">
      <c r="A2408" s="33" t="s">
        <v>105</v>
      </c>
      <c r="B2408" s="33">
        <v>2023</v>
      </c>
      <c r="C2408" s="33" t="s">
        <v>40</v>
      </c>
      <c r="D2408" s="33" t="s">
        <v>97</v>
      </c>
      <c r="E2408" s="33" t="s">
        <v>98</v>
      </c>
      <c r="F2408" s="33" t="s">
        <v>99</v>
      </c>
      <c r="G2408" s="33" t="s">
        <v>100</v>
      </c>
      <c r="H2408" s="33" t="s">
        <v>101</v>
      </c>
      <c r="I2408" s="33" t="s">
        <v>104</v>
      </c>
      <c r="J2408" s="33">
        <v>328</v>
      </c>
      <c r="K2408" s="33">
        <v>469.04</v>
      </c>
    </row>
    <row r="2409" spans="1:11" ht="27.6" x14ac:dyDescent="0.3">
      <c r="A2409" s="34" t="s">
        <v>103</v>
      </c>
      <c r="B2409" s="34">
        <v>2023</v>
      </c>
      <c r="C2409" s="34" t="s">
        <v>40</v>
      </c>
      <c r="D2409" s="34" t="s">
        <v>97</v>
      </c>
      <c r="E2409" s="34" t="s">
        <v>98</v>
      </c>
      <c r="F2409" s="34" t="s">
        <v>99</v>
      </c>
      <c r="G2409" s="34" t="s">
        <v>100</v>
      </c>
      <c r="H2409" s="34" t="s">
        <v>101</v>
      </c>
      <c r="I2409" s="34" t="s">
        <v>104</v>
      </c>
      <c r="J2409" s="34">
        <v>298</v>
      </c>
      <c r="K2409" s="34">
        <v>426.14</v>
      </c>
    </row>
    <row r="2410" spans="1:11" ht="27.6" x14ac:dyDescent="0.3">
      <c r="A2410" s="33" t="s">
        <v>105</v>
      </c>
      <c r="B2410" s="33">
        <v>2023</v>
      </c>
      <c r="C2410" s="33" t="s">
        <v>40</v>
      </c>
      <c r="D2410" s="33" t="s">
        <v>97</v>
      </c>
      <c r="E2410" s="33" t="s">
        <v>98</v>
      </c>
      <c r="F2410" s="33" t="s">
        <v>99</v>
      </c>
      <c r="G2410" s="33" t="s">
        <v>100</v>
      </c>
      <c r="H2410" s="33" t="s">
        <v>101</v>
      </c>
      <c r="I2410" s="33" t="s">
        <v>104</v>
      </c>
      <c r="J2410" s="33">
        <v>662</v>
      </c>
      <c r="K2410" s="33">
        <v>946.66</v>
      </c>
    </row>
    <row r="2411" spans="1:11" ht="27.6" x14ac:dyDescent="0.3">
      <c r="A2411" s="34" t="s">
        <v>105</v>
      </c>
      <c r="B2411" s="34">
        <v>2023</v>
      </c>
      <c r="C2411" s="34" t="s">
        <v>40</v>
      </c>
      <c r="D2411" s="34" t="s">
        <v>97</v>
      </c>
      <c r="E2411" s="34" t="s">
        <v>98</v>
      </c>
      <c r="F2411" s="34" t="s">
        <v>99</v>
      </c>
      <c r="G2411" s="34" t="s">
        <v>100</v>
      </c>
      <c r="H2411" s="34" t="s">
        <v>101</v>
      </c>
      <c r="I2411" s="34" t="s">
        <v>104</v>
      </c>
      <c r="J2411" s="34">
        <v>748</v>
      </c>
      <c r="K2411" s="34">
        <v>1069.6400000000001</v>
      </c>
    </row>
    <row r="2412" spans="1:11" ht="27.6" x14ac:dyDescent="0.3">
      <c r="A2412" s="33" t="s">
        <v>105</v>
      </c>
      <c r="B2412" s="33">
        <v>2023</v>
      </c>
      <c r="C2412" s="33" t="s">
        <v>40</v>
      </c>
      <c r="D2412" s="33" t="s">
        <v>97</v>
      </c>
      <c r="E2412" s="33" t="s">
        <v>98</v>
      </c>
      <c r="F2412" s="33" t="s">
        <v>99</v>
      </c>
      <c r="G2412" s="33" t="s">
        <v>100</v>
      </c>
      <c r="H2412" s="33" t="s">
        <v>101</v>
      </c>
      <c r="I2412" s="33" t="s">
        <v>104</v>
      </c>
      <c r="J2412" s="33">
        <v>327</v>
      </c>
      <c r="K2412" s="33">
        <v>467.61</v>
      </c>
    </row>
    <row r="2413" spans="1:11" ht="27.6" x14ac:dyDescent="0.3">
      <c r="A2413" s="34" t="s">
        <v>105</v>
      </c>
      <c r="B2413" s="34">
        <v>2023</v>
      </c>
      <c r="C2413" s="34" t="s">
        <v>40</v>
      </c>
      <c r="D2413" s="34" t="s">
        <v>97</v>
      </c>
      <c r="E2413" s="34" t="s">
        <v>98</v>
      </c>
      <c r="F2413" s="34" t="s">
        <v>99</v>
      </c>
      <c r="G2413" s="34" t="s">
        <v>100</v>
      </c>
      <c r="H2413" s="34" t="s">
        <v>101</v>
      </c>
      <c r="I2413" s="34" t="s">
        <v>104</v>
      </c>
      <c r="J2413" s="34">
        <v>788</v>
      </c>
      <c r="K2413" s="34">
        <v>526.24</v>
      </c>
    </row>
    <row r="2414" spans="1:11" ht="27.6" x14ac:dyDescent="0.3">
      <c r="A2414" s="33" t="s">
        <v>103</v>
      </c>
      <c r="B2414" s="33">
        <v>2023</v>
      </c>
      <c r="C2414" s="33" t="s">
        <v>40</v>
      </c>
      <c r="D2414" s="33" t="s">
        <v>97</v>
      </c>
      <c r="E2414" s="33" t="s">
        <v>98</v>
      </c>
      <c r="F2414" s="33" t="s">
        <v>99</v>
      </c>
      <c r="G2414" s="33" t="s">
        <v>100</v>
      </c>
      <c r="H2414" s="33" t="s">
        <v>101</v>
      </c>
      <c r="I2414" s="33" t="s">
        <v>104</v>
      </c>
      <c r="J2414" s="33">
        <v>325</v>
      </c>
      <c r="K2414" s="33">
        <v>464.75</v>
      </c>
    </row>
    <row r="2415" spans="1:11" ht="27.6" x14ac:dyDescent="0.3">
      <c r="A2415" s="34" t="s">
        <v>105</v>
      </c>
      <c r="B2415" s="34">
        <v>2023</v>
      </c>
      <c r="C2415" s="34" t="s">
        <v>40</v>
      </c>
      <c r="D2415" s="34" t="s">
        <v>97</v>
      </c>
      <c r="E2415" s="34" t="s">
        <v>98</v>
      </c>
      <c r="F2415" s="34" t="s">
        <v>99</v>
      </c>
      <c r="G2415" s="34" t="s">
        <v>100</v>
      </c>
      <c r="H2415" s="34" t="s">
        <v>101</v>
      </c>
      <c r="I2415" s="34" t="s">
        <v>104</v>
      </c>
      <c r="J2415" s="34">
        <v>301</v>
      </c>
      <c r="K2415" s="34">
        <v>430.43</v>
      </c>
    </row>
    <row r="2416" spans="1:11" ht="27.6" x14ac:dyDescent="0.3">
      <c r="A2416" s="33" t="s">
        <v>96</v>
      </c>
      <c r="B2416" s="33">
        <v>2023</v>
      </c>
      <c r="C2416" s="33" t="s">
        <v>40</v>
      </c>
      <c r="D2416" s="33" t="s">
        <v>97</v>
      </c>
      <c r="E2416" s="33" t="s">
        <v>98</v>
      </c>
      <c r="F2416" s="33" t="s">
        <v>99</v>
      </c>
      <c r="G2416" s="33" t="s">
        <v>100</v>
      </c>
      <c r="H2416" s="33" t="s">
        <v>101</v>
      </c>
      <c r="I2416" s="33" t="s">
        <v>104</v>
      </c>
      <c r="J2416" s="33">
        <v>757</v>
      </c>
      <c r="K2416" s="33">
        <v>1082.51</v>
      </c>
    </row>
    <row r="2417" spans="1:11" ht="27.6" x14ac:dyDescent="0.3">
      <c r="A2417" s="34" t="s">
        <v>105</v>
      </c>
      <c r="B2417" s="34">
        <v>2023</v>
      </c>
      <c r="C2417" s="34" t="s">
        <v>39</v>
      </c>
      <c r="D2417" s="34" t="s">
        <v>97</v>
      </c>
      <c r="E2417" s="34" t="s">
        <v>98</v>
      </c>
      <c r="F2417" s="34" t="s">
        <v>99</v>
      </c>
      <c r="G2417" s="34" t="s">
        <v>100</v>
      </c>
      <c r="H2417" s="34" t="s">
        <v>101</v>
      </c>
      <c r="I2417" s="34" t="s">
        <v>104</v>
      </c>
      <c r="J2417" s="34">
        <v>332</v>
      </c>
      <c r="K2417" s="34">
        <v>507.96</v>
      </c>
    </row>
    <row r="2418" spans="1:11" ht="27.6" x14ac:dyDescent="0.3">
      <c r="A2418" s="33" t="s">
        <v>103</v>
      </c>
      <c r="B2418" s="33">
        <v>2023</v>
      </c>
      <c r="C2418" s="33" t="s">
        <v>39</v>
      </c>
      <c r="D2418" s="33" t="s">
        <v>97</v>
      </c>
      <c r="E2418" s="33" t="s">
        <v>98</v>
      </c>
      <c r="F2418" s="33" t="s">
        <v>99</v>
      </c>
      <c r="G2418" s="33" t="s">
        <v>100</v>
      </c>
      <c r="H2418" s="33" t="s">
        <v>101</v>
      </c>
      <c r="I2418" s="33" t="s">
        <v>104</v>
      </c>
      <c r="J2418" s="33">
        <v>302</v>
      </c>
      <c r="K2418" s="33">
        <v>431.86</v>
      </c>
    </row>
    <row r="2419" spans="1:11" ht="27.6" x14ac:dyDescent="0.3">
      <c r="A2419" s="34" t="s">
        <v>96</v>
      </c>
      <c r="B2419" s="34">
        <v>2023</v>
      </c>
      <c r="C2419" s="34" t="s">
        <v>39</v>
      </c>
      <c r="D2419" s="34" t="s">
        <v>97</v>
      </c>
      <c r="E2419" s="34" t="s">
        <v>98</v>
      </c>
      <c r="F2419" s="34" t="s">
        <v>99</v>
      </c>
      <c r="G2419" s="34" t="s">
        <v>100</v>
      </c>
      <c r="H2419" s="34" t="s">
        <v>101</v>
      </c>
      <c r="I2419" s="34" t="s">
        <v>104</v>
      </c>
      <c r="J2419" s="34">
        <v>334</v>
      </c>
      <c r="K2419" s="34">
        <v>477.62</v>
      </c>
    </row>
    <row r="2420" spans="1:11" ht="27.6" x14ac:dyDescent="0.3">
      <c r="A2420" s="33" t="s">
        <v>107</v>
      </c>
      <c r="B2420" s="33">
        <v>2023</v>
      </c>
      <c r="C2420" s="33" t="s">
        <v>39</v>
      </c>
      <c r="D2420" s="33" t="s">
        <v>97</v>
      </c>
      <c r="E2420" s="33" t="s">
        <v>98</v>
      </c>
      <c r="F2420" s="33" t="s">
        <v>99</v>
      </c>
      <c r="G2420" s="33" t="s">
        <v>100</v>
      </c>
      <c r="H2420" s="33" t="s">
        <v>101</v>
      </c>
      <c r="I2420" s="33" t="s">
        <v>104</v>
      </c>
      <c r="J2420" s="33">
        <v>304</v>
      </c>
      <c r="K2420" s="33">
        <v>434.72</v>
      </c>
    </row>
    <row r="2421" spans="1:11" ht="27.6" x14ac:dyDescent="0.3">
      <c r="A2421" s="34" t="s">
        <v>103</v>
      </c>
      <c r="B2421" s="34">
        <v>2023</v>
      </c>
      <c r="C2421" s="34" t="s">
        <v>39</v>
      </c>
      <c r="D2421" s="34" t="s">
        <v>97</v>
      </c>
      <c r="E2421" s="34" t="s">
        <v>98</v>
      </c>
      <c r="F2421" s="34" t="s">
        <v>99</v>
      </c>
      <c r="G2421" s="34" t="s">
        <v>100</v>
      </c>
      <c r="H2421" s="34" t="s">
        <v>101</v>
      </c>
      <c r="I2421" s="34" t="s">
        <v>104</v>
      </c>
      <c r="J2421" s="34">
        <v>661</v>
      </c>
      <c r="K2421" s="34">
        <v>945.23</v>
      </c>
    </row>
    <row r="2422" spans="1:11" ht="27.6" x14ac:dyDescent="0.3">
      <c r="A2422" s="33" t="s">
        <v>96</v>
      </c>
      <c r="B2422" s="33">
        <v>2023</v>
      </c>
      <c r="C2422" s="33" t="s">
        <v>39</v>
      </c>
      <c r="D2422" s="33" t="s">
        <v>97</v>
      </c>
      <c r="E2422" s="33" t="s">
        <v>98</v>
      </c>
      <c r="F2422" s="33" t="s">
        <v>99</v>
      </c>
      <c r="G2422" s="33" t="s">
        <v>100</v>
      </c>
      <c r="H2422" s="33" t="s">
        <v>101</v>
      </c>
      <c r="I2422" s="33" t="s">
        <v>104</v>
      </c>
      <c r="J2422" s="33">
        <v>747</v>
      </c>
      <c r="K2422" s="33">
        <v>1068.21</v>
      </c>
    </row>
    <row r="2423" spans="1:11" ht="27.6" x14ac:dyDescent="0.3">
      <c r="A2423" s="34" t="s">
        <v>96</v>
      </c>
      <c r="B2423" s="34">
        <v>2023</v>
      </c>
      <c r="C2423" s="34" t="s">
        <v>39</v>
      </c>
      <c r="D2423" s="34" t="s">
        <v>97</v>
      </c>
      <c r="E2423" s="34" t="s">
        <v>98</v>
      </c>
      <c r="F2423" s="34" t="s">
        <v>99</v>
      </c>
      <c r="G2423" s="34" t="s">
        <v>100</v>
      </c>
      <c r="H2423" s="34" t="s">
        <v>101</v>
      </c>
      <c r="I2423" s="34" t="s">
        <v>104</v>
      </c>
      <c r="J2423" s="34">
        <v>333</v>
      </c>
      <c r="K2423" s="34">
        <v>476.19</v>
      </c>
    </row>
    <row r="2424" spans="1:11" ht="27.6" x14ac:dyDescent="0.3">
      <c r="A2424" s="33" t="s">
        <v>103</v>
      </c>
      <c r="B2424" s="33">
        <v>2023</v>
      </c>
      <c r="C2424" s="33" t="s">
        <v>39</v>
      </c>
      <c r="D2424" s="33" t="s">
        <v>97</v>
      </c>
      <c r="E2424" s="33" t="s">
        <v>98</v>
      </c>
      <c r="F2424" s="33" t="s">
        <v>99</v>
      </c>
      <c r="G2424" s="33" t="s">
        <v>100</v>
      </c>
      <c r="H2424" s="33" t="s">
        <v>101</v>
      </c>
      <c r="I2424" s="33" t="s">
        <v>104</v>
      </c>
      <c r="J2424" s="33">
        <v>787</v>
      </c>
      <c r="K2424" s="33">
        <v>526.24</v>
      </c>
    </row>
    <row r="2425" spans="1:11" ht="27.6" x14ac:dyDescent="0.3">
      <c r="A2425" s="34" t="s">
        <v>107</v>
      </c>
      <c r="B2425" s="34">
        <v>2023</v>
      </c>
      <c r="C2425" s="34" t="s">
        <v>39</v>
      </c>
      <c r="D2425" s="34" t="s">
        <v>97</v>
      </c>
      <c r="E2425" s="34" t="s">
        <v>98</v>
      </c>
      <c r="F2425" s="34" t="s">
        <v>99</v>
      </c>
      <c r="G2425" s="34" t="s">
        <v>100</v>
      </c>
      <c r="H2425" s="34" t="s">
        <v>101</v>
      </c>
      <c r="I2425" s="34" t="s">
        <v>104</v>
      </c>
      <c r="J2425" s="34">
        <v>331</v>
      </c>
      <c r="K2425" s="34">
        <v>473.33</v>
      </c>
    </row>
    <row r="2426" spans="1:11" ht="27.6" x14ac:dyDescent="0.3">
      <c r="A2426" s="33" t="s">
        <v>96</v>
      </c>
      <c r="B2426" s="33">
        <v>2023</v>
      </c>
      <c r="C2426" s="33" t="s">
        <v>39</v>
      </c>
      <c r="D2426" s="33" t="s">
        <v>97</v>
      </c>
      <c r="E2426" s="33" t="s">
        <v>98</v>
      </c>
      <c r="F2426" s="33" t="s">
        <v>99</v>
      </c>
      <c r="G2426" s="33" t="s">
        <v>100</v>
      </c>
      <c r="H2426" s="33" t="s">
        <v>101</v>
      </c>
      <c r="I2426" s="33" t="s">
        <v>104</v>
      </c>
      <c r="J2426" s="33">
        <v>307</v>
      </c>
      <c r="K2426" s="33">
        <v>439.01</v>
      </c>
    </row>
    <row r="2427" spans="1:11" ht="27.6" x14ac:dyDescent="0.3">
      <c r="A2427" s="34" t="s">
        <v>103</v>
      </c>
      <c r="B2427" s="34">
        <v>2023</v>
      </c>
      <c r="C2427" s="34" t="s">
        <v>39</v>
      </c>
      <c r="D2427" s="34" t="s">
        <v>97</v>
      </c>
      <c r="E2427" s="34" t="s">
        <v>98</v>
      </c>
      <c r="F2427" s="34" t="s">
        <v>99</v>
      </c>
      <c r="G2427" s="34" t="s">
        <v>100</v>
      </c>
      <c r="H2427" s="34" t="s">
        <v>101</v>
      </c>
      <c r="I2427" s="34" t="s">
        <v>104</v>
      </c>
      <c r="J2427" s="34">
        <v>329</v>
      </c>
      <c r="K2427" s="34">
        <v>470.47</v>
      </c>
    </row>
    <row r="2428" spans="1:11" ht="27.6" x14ac:dyDescent="0.3">
      <c r="A2428" s="33" t="s">
        <v>105</v>
      </c>
      <c r="B2428" s="33">
        <v>2023</v>
      </c>
      <c r="C2428" s="33" t="s">
        <v>39</v>
      </c>
      <c r="D2428" s="33" t="s">
        <v>97</v>
      </c>
      <c r="E2428" s="33" t="s">
        <v>98</v>
      </c>
      <c r="F2428" s="33" t="s">
        <v>99</v>
      </c>
      <c r="G2428" s="33" t="s">
        <v>100</v>
      </c>
      <c r="H2428" s="33" t="s">
        <v>101</v>
      </c>
      <c r="I2428" s="33" t="s">
        <v>104</v>
      </c>
      <c r="J2428" s="33">
        <v>756</v>
      </c>
      <c r="K2428" s="33">
        <v>1081.08</v>
      </c>
    </row>
    <row r="2429" spans="1:11" ht="27.6" x14ac:dyDescent="0.3">
      <c r="A2429" s="34" t="s">
        <v>103</v>
      </c>
      <c r="B2429" s="34">
        <v>2023</v>
      </c>
      <c r="C2429" s="34" t="s">
        <v>38</v>
      </c>
      <c r="D2429" s="34" t="s">
        <v>97</v>
      </c>
      <c r="E2429" s="34" t="s">
        <v>98</v>
      </c>
      <c r="F2429" s="34" t="s">
        <v>99</v>
      </c>
      <c r="G2429" s="34" t="s">
        <v>100</v>
      </c>
      <c r="H2429" s="34" t="s">
        <v>101</v>
      </c>
      <c r="I2429" s="34" t="s">
        <v>104</v>
      </c>
      <c r="J2429" s="34">
        <v>338</v>
      </c>
      <c r="K2429" s="34">
        <v>517.14</v>
      </c>
    </row>
    <row r="2430" spans="1:11" ht="27.6" x14ac:dyDescent="0.3">
      <c r="A2430" s="33" t="s">
        <v>103</v>
      </c>
      <c r="B2430" s="33">
        <v>2023</v>
      </c>
      <c r="C2430" s="33" t="s">
        <v>38</v>
      </c>
      <c r="D2430" s="33" t="s">
        <v>97</v>
      </c>
      <c r="E2430" s="33" t="s">
        <v>98</v>
      </c>
      <c r="F2430" s="33" t="s">
        <v>99</v>
      </c>
      <c r="G2430" s="33" t="s">
        <v>100</v>
      </c>
      <c r="H2430" s="33" t="s">
        <v>101</v>
      </c>
      <c r="I2430" s="33" t="s">
        <v>104</v>
      </c>
      <c r="J2430" s="33">
        <v>308</v>
      </c>
      <c r="K2430" s="33">
        <v>440.44</v>
      </c>
    </row>
    <row r="2431" spans="1:11" ht="27.6" x14ac:dyDescent="0.3">
      <c r="A2431" s="34" t="s">
        <v>107</v>
      </c>
      <c r="B2431" s="34">
        <v>2023</v>
      </c>
      <c r="C2431" s="34" t="s">
        <v>38</v>
      </c>
      <c r="D2431" s="34" t="s">
        <v>97</v>
      </c>
      <c r="E2431" s="34" t="s">
        <v>98</v>
      </c>
      <c r="F2431" s="34" t="s">
        <v>99</v>
      </c>
      <c r="G2431" s="34" t="s">
        <v>100</v>
      </c>
      <c r="H2431" s="34" t="s">
        <v>101</v>
      </c>
      <c r="I2431" s="34" t="s">
        <v>104</v>
      </c>
      <c r="J2431" s="34">
        <v>310</v>
      </c>
      <c r="K2431" s="34">
        <v>443.3</v>
      </c>
    </row>
    <row r="2432" spans="1:11" ht="27.6" x14ac:dyDescent="0.3">
      <c r="A2432" s="33" t="s">
        <v>96</v>
      </c>
      <c r="B2432" s="33">
        <v>2023</v>
      </c>
      <c r="C2432" s="33" t="s">
        <v>38</v>
      </c>
      <c r="D2432" s="33" t="s">
        <v>97</v>
      </c>
      <c r="E2432" s="33" t="s">
        <v>98</v>
      </c>
      <c r="F2432" s="33" t="s">
        <v>99</v>
      </c>
      <c r="G2432" s="33" t="s">
        <v>100</v>
      </c>
      <c r="H2432" s="33" t="s">
        <v>101</v>
      </c>
      <c r="I2432" s="33" t="s">
        <v>104</v>
      </c>
      <c r="J2432" s="33">
        <v>660</v>
      </c>
      <c r="K2432" s="33">
        <v>943.8</v>
      </c>
    </row>
    <row r="2433" spans="1:11" ht="27.6" x14ac:dyDescent="0.3">
      <c r="A2433" s="34" t="s">
        <v>105</v>
      </c>
      <c r="B2433" s="34">
        <v>2023</v>
      </c>
      <c r="C2433" s="34" t="s">
        <v>38</v>
      </c>
      <c r="D2433" s="34" t="s">
        <v>97</v>
      </c>
      <c r="E2433" s="34" t="s">
        <v>98</v>
      </c>
      <c r="F2433" s="34" t="s">
        <v>99</v>
      </c>
      <c r="G2433" s="34" t="s">
        <v>100</v>
      </c>
      <c r="H2433" s="34" t="s">
        <v>101</v>
      </c>
      <c r="I2433" s="34" t="s">
        <v>104</v>
      </c>
      <c r="J2433" s="34">
        <v>746</v>
      </c>
      <c r="K2433" s="34">
        <v>1066.78</v>
      </c>
    </row>
    <row r="2434" spans="1:11" ht="27.6" x14ac:dyDescent="0.3">
      <c r="A2434" s="33" t="s">
        <v>105</v>
      </c>
      <c r="B2434" s="33">
        <v>2023</v>
      </c>
      <c r="C2434" s="33" t="s">
        <v>38</v>
      </c>
      <c r="D2434" s="33" t="s">
        <v>97</v>
      </c>
      <c r="E2434" s="33" t="s">
        <v>98</v>
      </c>
      <c r="F2434" s="33" t="s">
        <v>99</v>
      </c>
      <c r="G2434" s="33" t="s">
        <v>100</v>
      </c>
      <c r="H2434" s="33" t="s">
        <v>101</v>
      </c>
      <c r="I2434" s="33" t="s">
        <v>104</v>
      </c>
      <c r="J2434" s="33">
        <v>339</v>
      </c>
      <c r="K2434" s="33">
        <v>484.77</v>
      </c>
    </row>
    <row r="2435" spans="1:11" ht="27.6" x14ac:dyDescent="0.3">
      <c r="A2435" s="34" t="s">
        <v>96</v>
      </c>
      <c r="B2435" s="34">
        <v>2023</v>
      </c>
      <c r="C2435" s="34" t="s">
        <v>38</v>
      </c>
      <c r="D2435" s="34" t="s">
        <v>97</v>
      </c>
      <c r="E2435" s="34" t="s">
        <v>98</v>
      </c>
      <c r="F2435" s="34" t="s">
        <v>99</v>
      </c>
      <c r="G2435" s="34" t="s">
        <v>100</v>
      </c>
      <c r="H2435" s="34" t="s">
        <v>101</v>
      </c>
      <c r="I2435" s="34" t="s">
        <v>104</v>
      </c>
      <c r="J2435" s="34">
        <v>786</v>
      </c>
      <c r="K2435" s="34">
        <v>526.24</v>
      </c>
    </row>
    <row r="2436" spans="1:11" ht="27.6" x14ac:dyDescent="0.3">
      <c r="A2436" s="33" t="s">
        <v>107</v>
      </c>
      <c r="B2436" s="33">
        <v>2023</v>
      </c>
      <c r="C2436" s="33" t="s">
        <v>38</v>
      </c>
      <c r="D2436" s="33" t="s">
        <v>97</v>
      </c>
      <c r="E2436" s="33" t="s">
        <v>98</v>
      </c>
      <c r="F2436" s="33" t="s">
        <v>99</v>
      </c>
      <c r="G2436" s="33" t="s">
        <v>100</v>
      </c>
      <c r="H2436" s="33" t="s">
        <v>101</v>
      </c>
      <c r="I2436" s="33" t="s">
        <v>104</v>
      </c>
      <c r="J2436" s="33">
        <v>337</v>
      </c>
      <c r="K2436" s="33">
        <v>481.91</v>
      </c>
    </row>
    <row r="2437" spans="1:11" ht="27.6" x14ac:dyDescent="0.3">
      <c r="A2437" s="34" t="s">
        <v>103</v>
      </c>
      <c r="B2437" s="34">
        <v>2023</v>
      </c>
      <c r="C2437" s="34" t="s">
        <v>38</v>
      </c>
      <c r="D2437" s="34" t="s">
        <v>97</v>
      </c>
      <c r="E2437" s="34" t="s">
        <v>98</v>
      </c>
      <c r="F2437" s="34" t="s">
        <v>99</v>
      </c>
      <c r="G2437" s="34" t="s">
        <v>100</v>
      </c>
      <c r="H2437" s="34" t="s">
        <v>101</v>
      </c>
      <c r="I2437" s="34" t="s">
        <v>104</v>
      </c>
      <c r="J2437" s="34">
        <v>335</v>
      </c>
      <c r="K2437" s="34">
        <v>479.05</v>
      </c>
    </row>
    <row r="2438" spans="1:11" ht="27.6" x14ac:dyDescent="0.3">
      <c r="A2438" s="33" t="s">
        <v>103</v>
      </c>
      <c r="B2438" s="33">
        <v>2023</v>
      </c>
      <c r="C2438" s="33" t="s">
        <v>38</v>
      </c>
      <c r="D2438" s="33" t="s">
        <v>97</v>
      </c>
      <c r="E2438" s="33" t="s">
        <v>98</v>
      </c>
      <c r="F2438" s="33" t="s">
        <v>99</v>
      </c>
      <c r="G2438" s="33" t="s">
        <v>100</v>
      </c>
      <c r="H2438" s="33" t="s">
        <v>101</v>
      </c>
      <c r="I2438" s="33" t="s">
        <v>104</v>
      </c>
      <c r="J2438" s="33">
        <v>755</v>
      </c>
      <c r="K2438" s="33">
        <v>1079.6500000000001</v>
      </c>
    </row>
    <row r="2439" spans="1:11" ht="27.6" x14ac:dyDescent="0.3">
      <c r="A2439" s="34" t="s">
        <v>103</v>
      </c>
      <c r="B2439" s="34">
        <v>2023</v>
      </c>
      <c r="C2439" s="34" t="s">
        <v>33</v>
      </c>
      <c r="D2439" s="34" t="s">
        <v>109</v>
      </c>
      <c r="E2439" s="34" t="s">
        <v>98</v>
      </c>
      <c r="F2439" s="34" t="s">
        <v>99</v>
      </c>
      <c r="G2439" s="34" t="s">
        <v>100</v>
      </c>
      <c r="H2439" s="34" t="s">
        <v>101</v>
      </c>
      <c r="I2439" s="34" t="s">
        <v>102</v>
      </c>
      <c r="J2439" s="34">
        <v>212</v>
      </c>
      <c r="K2439" s="34">
        <v>303.16000000000003</v>
      </c>
    </row>
    <row r="2440" spans="1:11" ht="27.6" x14ac:dyDescent="0.3">
      <c r="A2440" s="33" t="s">
        <v>96</v>
      </c>
      <c r="B2440" s="33">
        <v>2023</v>
      </c>
      <c r="C2440" s="33" t="s">
        <v>33</v>
      </c>
      <c r="D2440" s="33" t="s">
        <v>109</v>
      </c>
      <c r="E2440" s="33" t="s">
        <v>98</v>
      </c>
      <c r="F2440" s="33" t="s">
        <v>99</v>
      </c>
      <c r="G2440" s="33" t="s">
        <v>100</v>
      </c>
      <c r="H2440" s="33" t="s">
        <v>101</v>
      </c>
      <c r="I2440" s="33" t="s">
        <v>102</v>
      </c>
      <c r="J2440" s="33">
        <v>182</v>
      </c>
      <c r="K2440" s="33">
        <v>260.26</v>
      </c>
    </row>
    <row r="2441" spans="1:11" ht="27.6" x14ac:dyDescent="0.3">
      <c r="A2441" s="34" t="s">
        <v>103</v>
      </c>
      <c r="B2441" s="34">
        <v>2023</v>
      </c>
      <c r="C2441" s="34" t="s">
        <v>33</v>
      </c>
      <c r="D2441" s="34" t="s">
        <v>109</v>
      </c>
      <c r="E2441" s="34" t="s">
        <v>98</v>
      </c>
      <c r="F2441" s="34" t="s">
        <v>99</v>
      </c>
      <c r="G2441" s="34" t="s">
        <v>100</v>
      </c>
      <c r="H2441" s="34" t="s">
        <v>101</v>
      </c>
      <c r="I2441" s="34" t="s">
        <v>102</v>
      </c>
      <c r="J2441" s="34">
        <v>184</v>
      </c>
      <c r="K2441" s="34">
        <v>526.24</v>
      </c>
    </row>
    <row r="2442" spans="1:11" ht="27.6" x14ac:dyDescent="0.3">
      <c r="A2442" s="33" t="s">
        <v>103</v>
      </c>
      <c r="B2442" s="33">
        <v>2023</v>
      </c>
      <c r="C2442" s="33" t="s">
        <v>33</v>
      </c>
      <c r="D2442" s="33" t="s">
        <v>109</v>
      </c>
      <c r="E2442" s="33" t="s">
        <v>98</v>
      </c>
      <c r="F2442" s="33" t="s">
        <v>99</v>
      </c>
      <c r="G2442" s="33" t="s">
        <v>100</v>
      </c>
      <c r="H2442" s="33" t="s">
        <v>101</v>
      </c>
      <c r="I2442" s="33" t="s">
        <v>102</v>
      </c>
      <c r="J2442" s="33">
        <v>968</v>
      </c>
      <c r="K2442" s="33">
        <v>1384.24</v>
      </c>
    </row>
    <row r="2443" spans="1:11" ht="27.6" x14ac:dyDescent="0.3">
      <c r="A2443" s="34" t="s">
        <v>107</v>
      </c>
      <c r="B2443" s="34">
        <v>2023</v>
      </c>
      <c r="C2443" s="34" t="s">
        <v>33</v>
      </c>
      <c r="D2443" s="34" t="s">
        <v>109</v>
      </c>
      <c r="E2443" s="34" t="s">
        <v>98</v>
      </c>
      <c r="F2443" s="34" t="s">
        <v>99</v>
      </c>
      <c r="G2443" s="34" t="s">
        <v>100</v>
      </c>
      <c r="H2443" s="34" t="s">
        <v>101</v>
      </c>
      <c r="I2443" s="34" t="s">
        <v>102</v>
      </c>
      <c r="J2443" s="34">
        <v>186</v>
      </c>
      <c r="K2443" s="34">
        <v>265.98</v>
      </c>
    </row>
    <row r="2444" spans="1:11" ht="27.6" x14ac:dyDescent="0.3">
      <c r="A2444" s="33" t="s">
        <v>107</v>
      </c>
      <c r="B2444" s="33">
        <v>2023</v>
      </c>
      <c r="C2444" s="33" t="s">
        <v>33</v>
      </c>
      <c r="D2444" s="33" t="s">
        <v>109</v>
      </c>
      <c r="E2444" s="33" t="s">
        <v>98</v>
      </c>
      <c r="F2444" s="33" t="s">
        <v>99</v>
      </c>
      <c r="G2444" s="33" t="s">
        <v>100</v>
      </c>
      <c r="H2444" s="33" t="s">
        <v>101</v>
      </c>
      <c r="I2444" s="33" t="s">
        <v>102</v>
      </c>
      <c r="J2444" s="33">
        <v>213</v>
      </c>
      <c r="K2444" s="33">
        <v>304.58999999999997</v>
      </c>
    </row>
    <row r="2445" spans="1:11" ht="27.6" x14ac:dyDescent="0.3">
      <c r="A2445" s="34" t="s">
        <v>103</v>
      </c>
      <c r="B2445" s="34">
        <v>2023</v>
      </c>
      <c r="C2445" s="34" t="s">
        <v>33</v>
      </c>
      <c r="D2445" s="34" t="s">
        <v>109</v>
      </c>
      <c r="E2445" s="34" t="s">
        <v>98</v>
      </c>
      <c r="F2445" s="34" t="s">
        <v>99</v>
      </c>
      <c r="G2445" s="34" t="s">
        <v>100</v>
      </c>
      <c r="H2445" s="34" t="s">
        <v>101</v>
      </c>
      <c r="I2445" s="34" t="s">
        <v>102</v>
      </c>
      <c r="J2445" s="34">
        <v>183</v>
      </c>
      <c r="K2445" s="34">
        <v>261.69</v>
      </c>
    </row>
    <row r="2446" spans="1:11" ht="27.6" x14ac:dyDescent="0.3">
      <c r="A2446" s="33" t="s">
        <v>103</v>
      </c>
      <c r="B2446" s="33">
        <v>2023</v>
      </c>
      <c r="C2446" s="33" t="s">
        <v>33</v>
      </c>
      <c r="D2446" s="33" t="s">
        <v>109</v>
      </c>
      <c r="E2446" s="33" t="s">
        <v>98</v>
      </c>
      <c r="F2446" s="33" t="s">
        <v>99</v>
      </c>
      <c r="G2446" s="33" t="s">
        <v>100</v>
      </c>
      <c r="H2446" s="33" t="s">
        <v>101</v>
      </c>
      <c r="I2446" s="33" t="s">
        <v>102</v>
      </c>
      <c r="J2446" s="33">
        <v>749</v>
      </c>
      <c r="K2446" s="33">
        <v>1071.07</v>
      </c>
    </row>
    <row r="2447" spans="1:11" ht="27.6" x14ac:dyDescent="0.3">
      <c r="A2447" s="34" t="s">
        <v>96</v>
      </c>
      <c r="B2447" s="34">
        <v>2023</v>
      </c>
      <c r="C2447" s="34" t="s">
        <v>33</v>
      </c>
      <c r="D2447" s="34" t="s">
        <v>109</v>
      </c>
      <c r="E2447" s="34" t="s">
        <v>98</v>
      </c>
      <c r="F2447" s="34" t="s">
        <v>99</v>
      </c>
      <c r="G2447" s="34" t="s">
        <v>100</v>
      </c>
      <c r="H2447" s="34" t="s">
        <v>101</v>
      </c>
      <c r="I2447" s="34" t="s">
        <v>102</v>
      </c>
      <c r="J2447" s="34">
        <v>209</v>
      </c>
      <c r="K2447" s="34">
        <v>298.87</v>
      </c>
    </row>
    <row r="2448" spans="1:11" ht="27.6" x14ac:dyDescent="0.3">
      <c r="A2448" s="33" t="s">
        <v>103</v>
      </c>
      <c r="B2448" s="33">
        <v>2023</v>
      </c>
      <c r="C2448" s="33" t="s">
        <v>33</v>
      </c>
      <c r="D2448" s="33" t="s">
        <v>109</v>
      </c>
      <c r="E2448" s="33" t="s">
        <v>98</v>
      </c>
      <c r="F2448" s="33" t="s">
        <v>99</v>
      </c>
      <c r="G2448" s="33" t="s">
        <v>100</v>
      </c>
      <c r="H2448" s="33" t="s">
        <v>101</v>
      </c>
      <c r="I2448" s="33" t="s">
        <v>102</v>
      </c>
      <c r="J2448" s="33">
        <v>185</v>
      </c>
      <c r="K2448" s="33">
        <v>264.55</v>
      </c>
    </row>
    <row r="2449" spans="1:11" ht="27.6" x14ac:dyDescent="0.3">
      <c r="A2449" s="34" t="s">
        <v>103</v>
      </c>
      <c r="B2449" s="34">
        <v>2023</v>
      </c>
      <c r="C2449" s="34" t="s">
        <v>37</v>
      </c>
      <c r="D2449" s="34" t="s">
        <v>109</v>
      </c>
      <c r="E2449" s="34" t="s">
        <v>98</v>
      </c>
      <c r="F2449" s="34" t="s">
        <v>99</v>
      </c>
      <c r="G2449" s="34" t="s">
        <v>100</v>
      </c>
      <c r="H2449" s="34" t="s">
        <v>101</v>
      </c>
      <c r="I2449" s="34" t="s">
        <v>102</v>
      </c>
      <c r="J2449" s="34">
        <v>188</v>
      </c>
      <c r="K2449" s="34">
        <v>268.83999999999997</v>
      </c>
    </row>
    <row r="2450" spans="1:11" ht="27.6" x14ac:dyDescent="0.3">
      <c r="A2450" s="33" t="s">
        <v>96</v>
      </c>
      <c r="B2450" s="33">
        <v>2023</v>
      </c>
      <c r="C2450" s="33" t="s">
        <v>37</v>
      </c>
      <c r="D2450" s="33" t="s">
        <v>109</v>
      </c>
      <c r="E2450" s="33" t="s">
        <v>98</v>
      </c>
      <c r="F2450" s="33" t="s">
        <v>99</v>
      </c>
      <c r="G2450" s="33" t="s">
        <v>100</v>
      </c>
      <c r="H2450" s="33" t="s">
        <v>101</v>
      </c>
      <c r="I2450" s="33" t="s">
        <v>102</v>
      </c>
      <c r="J2450" s="33">
        <v>164</v>
      </c>
      <c r="K2450" s="33">
        <v>234.52</v>
      </c>
    </row>
    <row r="2451" spans="1:11" ht="27.6" x14ac:dyDescent="0.3">
      <c r="A2451" s="34" t="s">
        <v>105</v>
      </c>
      <c r="B2451" s="34">
        <v>2023</v>
      </c>
      <c r="C2451" s="34" t="s">
        <v>37</v>
      </c>
      <c r="D2451" s="34" t="s">
        <v>109</v>
      </c>
      <c r="E2451" s="34" t="s">
        <v>98</v>
      </c>
      <c r="F2451" s="34" t="s">
        <v>99</v>
      </c>
      <c r="G2451" s="34" t="s">
        <v>100</v>
      </c>
      <c r="H2451" s="34" t="s">
        <v>101</v>
      </c>
      <c r="I2451" s="34" t="s">
        <v>102</v>
      </c>
      <c r="J2451" s="34">
        <v>190</v>
      </c>
      <c r="K2451" s="34">
        <v>526.24</v>
      </c>
    </row>
    <row r="2452" spans="1:11" ht="27.6" x14ac:dyDescent="0.3">
      <c r="A2452" s="33" t="s">
        <v>96</v>
      </c>
      <c r="B2452" s="33">
        <v>2023</v>
      </c>
      <c r="C2452" s="33" t="s">
        <v>37</v>
      </c>
      <c r="D2452" s="33" t="s">
        <v>109</v>
      </c>
      <c r="E2452" s="33" t="s">
        <v>98</v>
      </c>
      <c r="F2452" s="33" t="s">
        <v>99</v>
      </c>
      <c r="G2452" s="33" t="s">
        <v>100</v>
      </c>
      <c r="H2452" s="33" t="s">
        <v>101</v>
      </c>
      <c r="I2452" s="33" t="s">
        <v>102</v>
      </c>
      <c r="J2452" s="33">
        <v>160</v>
      </c>
      <c r="K2452" s="33">
        <v>526.24</v>
      </c>
    </row>
    <row r="2453" spans="1:11" ht="27.6" x14ac:dyDescent="0.3">
      <c r="A2453" s="34" t="s">
        <v>103</v>
      </c>
      <c r="B2453" s="34">
        <v>2023</v>
      </c>
      <c r="C2453" s="34" t="s">
        <v>37</v>
      </c>
      <c r="D2453" s="34" t="s">
        <v>109</v>
      </c>
      <c r="E2453" s="34" t="s">
        <v>98</v>
      </c>
      <c r="F2453" s="34" t="s">
        <v>99</v>
      </c>
      <c r="G2453" s="34" t="s">
        <v>100</v>
      </c>
      <c r="H2453" s="34" t="s">
        <v>101</v>
      </c>
      <c r="I2453" s="34" t="s">
        <v>102</v>
      </c>
      <c r="J2453" s="34">
        <v>971</v>
      </c>
      <c r="K2453" s="34">
        <v>1388.53</v>
      </c>
    </row>
    <row r="2454" spans="1:11" ht="27.6" x14ac:dyDescent="0.3">
      <c r="A2454" s="33" t="s">
        <v>96</v>
      </c>
      <c r="B2454" s="33">
        <v>2023</v>
      </c>
      <c r="C2454" s="33" t="s">
        <v>37</v>
      </c>
      <c r="D2454" s="33" t="s">
        <v>109</v>
      </c>
      <c r="E2454" s="33" t="s">
        <v>98</v>
      </c>
      <c r="F2454" s="33" t="s">
        <v>99</v>
      </c>
      <c r="G2454" s="33" t="s">
        <v>100</v>
      </c>
      <c r="H2454" s="33" t="s">
        <v>101</v>
      </c>
      <c r="I2454" s="33" t="s">
        <v>102</v>
      </c>
      <c r="J2454" s="33">
        <v>162</v>
      </c>
      <c r="K2454" s="33">
        <v>231.66</v>
      </c>
    </row>
    <row r="2455" spans="1:11" ht="27.6" x14ac:dyDescent="0.3">
      <c r="A2455" s="34" t="s">
        <v>96</v>
      </c>
      <c r="B2455" s="34">
        <v>2023</v>
      </c>
      <c r="C2455" s="34" t="s">
        <v>37</v>
      </c>
      <c r="D2455" s="34" t="s">
        <v>109</v>
      </c>
      <c r="E2455" s="34" t="s">
        <v>98</v>
      </c>
      <c r="F2455" s="34" t="s">
        <v>99</v>
      </c>
      <c r="G2455" s="34" t="s">
        <v>100</v>
      </c>
      <c r="H2455" s="34" t="s">
        <v>101</v>
      </c>
      <c r="I2455" s="34" t="s">
        <v>102</v>
      </c>
      <c r="J2455" s="34">
        <v>189</v>
      </c>
      <c r="K2455" s="34">
        <v>270.27</v>
      </c>
    </row>
    <row r="2456" spans="1:11" ht="27.6" x14ac:dyDescent="0.3">
      <c r="A2456" s="33" t="s">
        <v>103</v>
      </c>
      <c r="B2456" s="33">
        <v>2023</v>
      </c>
      <c r="C2456" s="33" t="s">
        <v>37</v>
      </c>
      <c r="D2456" s="33" t="s">
        <v>109</v>
      </c>
      <c r="E2456" s="33" t="s">
        <v>98</v>
      </c>
      <c r="F2456" s="33" t="s">
        <v>99</v>
      </c>
      <c r="G2456" s="33" t="s">
        <v>100</v>
      </c>
      <c r="H2456" s="33" t="s">
        <v>101</v>
      </c>
      <c r="I2456" s="33" t="s">
        <v>102</v>
      </c>
      <c r="J2456" s="33">
        <v>165</v>
      </c>
      <c r="K2456" s="33">
        <v>235.95</v>
      </c>
    </row>
    <row r="2457" spans="1:11" ht="27.6" x14ac:dyDescent="0.3">
      <c r="A2457" s="34" t="s">
        <v>96</v>
      </c>
      <c r="B2457" s="34">
        <v>2023</v>
      </c>
      <c r="C2457" s="34" t="s">
        <v>37</v>
      </c>
      <c r="D2457" s="34" t="s">
        <v>109</v>
      </c>
      <c r="E2457" s="34" t="s">
        <v>98</v>
      </c>
      <c r="F2457" s="34" t="s">
        <v>99</v>
      </c>
      <c r="G2457" s="34" t="s">
        <v>100</v>
      </c>
      <c r="H2457" s="34" t="s">
        <v>101</v>
      </c>
      <c r="I2457" s="34" t="s">
        <v>102</v>
      </c>
      <c r="J2457" s="34">
        <v>753</v>
      </c>
      <c r="K2457" s="34">
        <v>1076.79</v>
      </c>
    </row>
    <row r="2458" spans="1:11" ht="27.6" x14ac:dyDescent="0.3">
      <c r="A2458" s="33" t="s">
        <v>105</v>
      </c>
      <c r="B2458" s="33">
        <v>2023</v>
      </c>
      <c r="C2458" s="33" t="s">
        <v>37</v>
      </c>
      <c r="D2458" s="33" t="s">
        <v>109</v>
      </c>
      <c r="E2458" s="33" t="s">
        <v>98</v>
      </c>
      <c r="F2458" s="33" t="s">
        <v>99</v>
      </c>
      <c r="G2458" s="33" t="s">
        <v>100</v>
      </c>
      <c r="H2458" s="33" t="s">
        <v>101</v>
      </c>
      <c r="I2458" s="33" t="s">
        <v>102</v>
      </c>
      <c r="J2458" s="33">
        <v>839</v>
      </c>
      <c r="K2458" s="33">
        <v>1199.77</v>
      </c>
    </row>
    <row r="2459" spans="1:11" ht="27.6" x14ac:dyDescent="0.3">
      <c r="A2459" s="34" t="s">
        <v>96</v>
      </c>
      <c r="B2459" s="34">
        <v>2023</v>
      </c>
      <c r="C2459" s="34" t="s">
        <v>37</v>
      </c>
      <c r="D2459" s="34" t="s">
        <v>109</v>
      </c>
      <c r="E2459" s="34" t="s">
        <v>98</v>
      </c>
      <c r="F2459" s="34" t="s">
        <v>99</v>
      </c>
      <c r="G2459" s="34" t="s">
        <v>100</v>
      </c>
      <c r="H2459" s="34" t="s">
        <v>101</v>
      </c>
      <c r="I2459" s="34" t="s">
        <v>102</v>
      </c>
      <c r="J2459" s="34">
        <v>191</v>
      </c>
      <c r="K2459" s="34">
        <v>273.13</v>
      </c>
    </row>
    <row r="2460" spans="1:11" ht="27.6" x14ac:dyDescent="0.3">
      <c r="A2460" s="33" t="s">
        <v>103</v>
      </c>
      <c r="B2460" s="33">
        <v>2023</v>
      </c>
      <c r="C2460" s="33" t="s">
        <v>37</v>
      </c>
      <c r="D2460" s="33" t="s">
        <v>109</v>
      </c>
      <c r="E2460" s="33" t="s">
        <v>98</v>
      </c>
      <c r="F2460" s="33" t="s">
        <v>99</v>
      </c>
      <c r="G2460" s="33" t="s">
        <v>100</v>
      </c>
      <c r="H2460" s="33" t="s">
        <v>101</v>
      </c>
      <c r="I2460" s="33" t="s">
        <v>102</v>
      </c>
      <c r="J2460" s="33">
        <v>161</v>
      </c>
      <c r="K2460" s="33">
        <v>230.23</v>
      </c>
    </row>
    <row r="2461" spans="1:11" ht="27.6" x14ac:dyDescent="0.3">
      <c r="A2461" s="34" t="s">
        <v>96</v>
      </c>
      <c r="B2461" s="34">
        <v>2023</v>
      </c>
      <c r="C2461" s="34" t="s">
        <v>41</v>
      </c>
      <c r="D2461" s="34" t="s">
        <v>109</v>
      </c>
      <c r="E2461" s="34" t="s">
        <v>98</v>
      </c>
      <c r="F2461" s="34" t="s">
        <v>99</v>
      </c>
      <c r="G2461" s="34" t="s">
        <v>100</v>
      </c>
      <c r="H2461" s="34" t="s">
        <v>101</v>
      </c>
      <c r="I2461" s="34" t="s">
        <v>102</v>
      </c>
      <c r="J2461" s="34">
        <v>170</v>
      </c>
      <c r="K2461" s="34">
        <v>243.1</v>
      </c>
    </row>
    <row r="2462" spans="1:11" ht="27.6" x14ac:dyDescent="0.3">
      <c r="A2462" s="33" t="s">
        <v>96</v>
      </c>
      <c r="B2462" s="33">
        <v>2023</v>
      </c>
      <c r="C2462" s="33" t="s">
        <v>41</v>
      </c>
      <c r="D2462" s="33" t="s">
        <v>109</v>
      </c>
      <c r="E2462" s="33" t="s">
        <v>98</v>
      </c>
      <c r="F2462" s="33" t="s">
        <v>99</v>
      </c>
      <c r="G2462" s="33" t="s">
        <v>100</v>
      </c>
      <c r="H2462" s="33" t="s">
        <v>101</v>
      </c>
      <c r="I2462" s="33" t="s">
        <v>102</v>
      </c>
      <c r="J2462" s="33">
        <v>140</v>
      </c>
      <c r="K2462" s="33">
        <v>200.2</v>
      </c>
    </row>
    <row r="2463" spans="1:11" ht="27.6" x14ac:dyDescent="0.3">
      <c r="A2463" s="34" t="s">
        <v>96</v>
      </c>
      <c r="B2463" s="34">
        <v>2023</v>
      </c>
      <c r="C2463" s="34" t="s">
        <v>41</v>
      </c>
      <c r="D2463" s="34" t="s">
        <v>109</v>
      </c>
      <c r="E2463" s="34" t="s">
        <v>98</v>
      </c>
      <c r="F2463" s="34" t="s">
        <v>99</v>
      </c>
      <c r="G2463" s="34" t="s">
        <v>100</v>
      </c>
      <c r="H2463" s="34" t="s">
        <v>101</v>
      </c>
      <c r="I2463" s="34" t="s">
        <v>102</v>
      </c>
      <c r="J2463" s="34">
        <v>166</v>
      </c>
      <c r="K2463" s="34">
        <v>526.24</v>
      </c>
    </row>
    <row r="2464" spans="1:11" ht="27.6" x14ac:dyDescent="0.3">
      <c r="A2464" s="33" t="s">
        <v>96</v>
      </c>
      <c r="B2464" s="33">
        <v>2023</v>
      </c>
      <c r="C2464" s="33" t="s">
        <v>41</v>
      </c>
      <c r="D2464" s="33" t="s">
        <v>109</v>
      </c>
      <c r="E2464" s="33" t="s">
        <v>98</v>
      </c>
      <c r="F2464" s="33" t="s">
        <v>99</v>
      </c>
      <c r="G2464" s="33" t="s">
        <v>100</v>
      </c>
      <c r="H2464" s="33" t="s">
        <v>101</v>
      </c>
      <c r="I2464" s="33" t="s">
        <v>102</v>
      </c>
      <c r="J2464" s="33">
        <v>142</v>
      </c>
      <c r="K2464" s="33">
        <v>526.24</v>
      </c>
    </row>
    <row r="2465" spans="1:11" ht="27.6" x14ac:dyDescent="0.3">
      <c r="A2465" s="34" t="s">
        <v>103</v>
      </c>
      <c r="B2465" s="34">
        <v>2023</v>
      </c>
      <c r="C2465" s="34" t="s">
        <v>41</v>
      </c>
      <c r="D2465" s="34" t="s">
        <v>109</v>
      </c>
      <c r="E2465" s="34" t="s">
        <v>98</v>
      </c>
      <c r="F2465" s="34" t="s">
        <v>99</v>
      </c>
      <c r="G2465" s="34" t="s">
        <v>100</v>
      </c>
      <c r="H2465" s="34" t="s">
        <v>101</v>
      </c>
      <c r="I2465" s="34" t="s">
        <v>102</v>
      </c>
      <c r="J2465" s="34">
        <v>975</v>
      </c>
      <c r="K2465" s="34">
        <v>1394.25</v>
      </c>
    </row>
    <row r="2466" spans="1:11" ht="27.6" x14ac:dyDescent="0.3">
      <c r="A2466" s="33" t="s">
        <v>103</v>
      </c>
      <c r="B2466" s="33">
        <v>2023</v>
      </c>
      <c r="C2466" s="33" t="s">
        <v>41</v>
      </c>
      <c r="D2466" s="33" t="s">
        <v>109</v>
      </c>
      <c r="E2466" s="33" t="s">
        <v>98</v>
      </c>
      <c r="F2466" s="33" t="s">
        <v>99</v>
      </c>
      <c r="G2466" s="33" t="s">
        <v>100</v>
      </c>
      <c r="H2466" s="33" t="s">
        <v>101</v>
      </c>
      <c r="I2466" s="33" t="s">
        <v>102</v>
      </c>
      <c r="J2466" s="33">
        <v>141</v>
      </c>
      <c r="K2466" s="33">
        <v>201.63</v>
      </c>
    </row>
    <row r="2467" spans="1:11" ht="27.6" x14ac:dyDescent="0.3">
      <c r="A2467" s="34" t="s">
        <v>96</v>
      </c>
      <c r="B2467" s="34">
        <v>2023</v>
      </c>
      <c r="C2467" s="34" t="s">
        <v>41</v>
      </c>
      <c r="D2467" s="34" t="s">
        <v>109</v>
      </c>
      <c r="E2467" s="34" t="s">
        <v>98</v>
      </c>
      <c r="F2467" s="34" t="s">
        <v>99</v>
      </c>
      <c r="G2467" s="34" t="s">
        <v>100</v>
      </c>
      <c r="H2467" s="34" t="s">
        <v>101</v>
      </c>
      <c r="I2467" s="34" t="s">
        <v>102</v>
      </c>
      <c r="J2467" s="34">
        <v>756</v>
      </c>
      <c r="K2467" s="34">
        <v>1081.08</v>
      </c>
    </row>
    <row r="2468" spans="1:11" ht="27.6" x14ac:dyDescent="0.3">
      <c r="A2468" s="33" t="s">
        <v>96</v>
      </c>
      <c r="B2468" s="33">
        <v>2023</v>
      </c>
      <c r="C2468" s="33" t="s">
        <v>41</v>
      </c>
      <c r="D2468" s="33" t="s">
        <v>109</v>
      </c>
      <c r="E2468" s="33" t="s">
        <v>98</v>
      </c>
      <c r="F2468" s="33" t="s">
        <v>99</v>
      </c>
      <c r="G2468" s="33" t="s">
        <v>100</v>
      </c>
      <c r="H2468" s="33" t="s">
        <v>101</v>
      </c>
      <c r="I2468" s="33" t="s">
        <v>102</v>
      </c>
      <c r="J2468" s="33">
        <v>843</v>
      </c>
      <c r="K2468" s="33">
        <v>1205.49</v>
      </c>
    </row>
    <row r="2469" spans="1:11" ht="27.6" x14ac:dyDescent="0.3">
      <c r="A2469" s="34" t="s">
        <v>96</v>
      </c>
      <c r="B2469" s="34">
        <v>2023</v>
      </c>
      <c r="C2469" s="34" t="s">
        <v>41</v>
      </c>
      <c r="D2469" s="34" t="s">
        <v>109</v>
      </c>
      <c r="E2469" s="34" t="s">
        <v>98</v>
      </c>
      <c r="F2469" s="34" t="s">
        <v>99</v>
      </c>
      <c r="G2469" s="34" t="s">
        <v>100</v>
      </c>
      <c r="H2469" s="34" t="s">
        <v>101</v>
      </c>
      <c r="I2469" s="34" t="s">
        <v>102</v>
      </c>
      <c r="J2469" s="34">
        <v>167</v>
      </c>
      <c r="K2469" s="34">
        <v>238.81</v>
      </c>
    </row>
    <row r="2470" spans="1:11" ht="27.6" x14ac:dyDescent="0.3">
      <c r="A2470" s="33" t="s">
        <v>96</v>
      </c>
      <c r="B2470" s="33">
        <v>2023</v>
      </c>
      <c r="C2470" s="33" t="s">
        <v>41</v>
      </c>
      <c r="D2470" s="33" t="s">
        <v>109</v>
      </c>
      <c r="E2470" s="33" t="s">
        <v>98</v>
      </c>
      <c r="F2470" s="33" t="s">
        <v>99</v>
      </c>
      <c r="G2470" s="33" t="s">
        <v>100</v>
      </c>
      <c r="H2470" s="33" t="s">
        <v>101</v>
      </c>
      <c r="I2470" s="33" t="s">
        <v>102</v>
      </c>
      <c r="J2470" s="33">
        <v>143</v>
      </c>
      <c r="K2470" s="33">
        <v>204.49</v>
      </c>
    </row>
    <row r="2471" spans="1:11" ht="27.6" x14ac:dyDescent="0.3">
      <c r="A2471" s="34" t="s">
        <v>103</v>
      </c>
      <c r="B2471" s="34">
        <v>2023</v>
      </c>
      <c r="C2471" s="34" t="s">
        <v>30</v>
      </c>
      <c r="D2471" s="34" t="s">
        <v>109</v>
      </c>
      <c r="E2471" s="34" t="s">
        <v>98</v>
      </c>
      <c r="F2471" s="34" t="s">
        <v>99</v>
      </c>
      <c r="G2471" s="34" t="s">
        <v>100</v>
      </c>
      <c r="H2471" s="34" t="s">
        <v>101</v>
      </c>
      <c r="I2471" s="34" t="s">
        <v>104</v>
      </c>
      <c r="J2471" s="34">
        <v>272</v>
      </c>
      <c r="K2471" s="34">
        <v>388.96</v>
      </c>
    </row>
    <row r="2472" spans="1:11" ht="27.6" x14ac:dyDescent="0.3">
      <c r="A2472" s="33" t="s">
        <v>103</v>
      </c>
      <c r="B2472" s="33">
        <v>2023</v>
      </c>
      <c r="C2472" s="33" t="s">
        <v>30</v>
      </c>
      <c r="D2472" s="33" t="s">
        <v>109</v>
      </c>
      <c r="E2472" s="33" t="s">
        <v>98</v>
      </c>
      <c r="F2472" s="33" t="s">
        <v>99</v>
      </c>
      <c r="G2472" s="33" t="s">
        <v>100</v>
      </c>
      <c r="H2472" s="33" t="s">
        <v>101</v>
      </c>
      <c r="I2472" s="33" t="s">
        <v>104</v>
      </c>
      <c r="J2472" s="33">
        <v>266</v>
      </c>
      <c r="K2472" s="33">
        <v>380.38</v>
      </c>
    </row>
    <row r="2473" spans="1:11" ht="27.6" x14ac:dyDescent="0.3">
      <c r="A2473" s="34" t="s">
        <v>96</v>
      </c>
      <c r="B2473" s="34">
        <v>2023</v>
      </c>
      <c r="C2473" s="34" t="s">
        <v>30</v>
      </c>
      <c r="D2473" s="34" t="s">
        <v>109</v>
      </c>
      <c r="E2473" s="34" t="s">
        <v>98</v>
      </c>
      <c r="F2473" s="34" t="s">
        <v>99</v>
      </c>
      <c r="G2473" s="34" t="s">
        <v>100</v>
      </c>
      <c r="H2473" s="34" t="s">
        <v>101</v>
      </c>
      <c r="I2473" s="34" t="s">
        <v>102</v>
      </c>
      <c r="J2473" s="34">
        <v>224</v>
      </c>
      <c r="K2473" s="34">
        <v>320.32</v>
      </c>
    </row>
    <row r="2474" spans="1:11" ht="27.6" x14ac:dyDescent="0.3">
      <c r="A2474" s="33" t="s">
        <v>96</v>
      </c>
      <c r="B2474" s="33">
        <v>2023</v>
      </c>
      <c r="C2474" s="33" t="s">
        <v>30</v>
      </c>
      <c r="D2474" s="33" t="s">
        <v>109</v>
      </c>
      <c r="E2474" s="33" t="s">
        <v>98</v>
      </c>
      <c r="F2474" s="33" t="s">
        <v>99</v>
      </c>
      <c r="G2474" s="33" t="s">
        <v>100</v>
      </c>
      <c r="H2474" s="33" t="s">
        <v>101</v>
      </c>
      <c r="I2474" s="33" t="s">
        <v>102</v>
      </c>
      <c r="J2474" s="33">
        <v>194</v>
      </c>
      <c r="K2474" s="33">
        <v>277.42</v>
      </c>
    </row>
    <row r="2475" spans="1:11" ht="27.6" x14ac:dyDescent="0.3">
      <c r="A2475" s="34" t="s">
        <v>105</v>
      </c>
      <c r="B2475" s="34">
        <v>2023</v>
      </c>
      <c r="C2475" s="34" t="s">
        <v>30</v>
      </c>
      <c r="D2475" s="34" t="s">
        <v>109</v>
      </c>
      <c r="E2475" s="34" t="s">
        <v>98</v>
      </c>
      <c r="F2475" s="34" t="s">
        <v>99</v>
      </c>
      <c r="G2475" s="34" t="s">
        <v>100</v>
      </c>
      <c r="H2475" s="34" t="s">
        <v>101</v>
      </c>
      <c r="I2475" s="34" t="s">
        <v>102</v>
      </c>
      <c r="J2475" s="34">
        <v>268</v>
      </c>
      <c r="K2475" s="34">
        <v>383.24</v>
      </c>
    </row>
    <row r="2476" spans="1:11" ht="27.6" x14ac:dyDescent="0.3">
      <c r="A2476" s="33" t="s">
        <v>105</v>
      </c>
      <c r="B2476" s="33">
        <v>2023</v>
      </c>
      <c r="C2476" s="33" t="s">
        <v>30</v>
      </c>
      <c r="D2476" s="33" t="s">
        <v>109</v>
      </c>
      <c r="E2476" s="33" t="s">
        <v>98</v>
      </c>
      <c r="F2476" s="33" t="s">
        <v>99</v>
      </c>
      <c r="G2476" s="33" t="s">
        <v>100</v>
      </c>
      <c r="H2476" s="33" t="s">
        <v>101</v>
      </c>
      <c r="I2476" s="33" t="s">
        <v>102</v>
      </c>
      <c r="J2476" s="33">
        <v>220</v>
      </c>
      <c r="K2476" s="33">
        <v>526.24</v>
      </c>
    </row>
    <row r="2477" spans="1:11" ht="27.6" x14ac:dyDescent="0.3">
      <c r="A2477" s="34" t="s">
        <v>105</v>
      </c>
      <c r="B2477" s="34">
        <v>2023</v>
      </c>
      <c r="C2477" s="34" t="s">
        <v>30</v>
      </c>
      <c r="D2477" s="34" t="s">
        <v>109</v>
      </c>
      <c r="E2477" s="34" t="s">
        <v>98</v>
      </c>
      <c r="F2477" s="34" t="s">
        <v>99</v>
      </c>
      <c r="G2477" s="34" t="s">
        <v>100</v>
      </c>
      <c r="H2477" s="34" t="s">
        <v>101</v>
      </c>
      <c r="I2477" s="34" t="s">
        <v>102</v>
      </c>
      <c r="J2477" s="34">
        <v>196</v>
      </c>
      <c r="K2477" s="34">
        <v>526.24</v>
      </c>
    </row>
    <row r="2478" spans="1:11" ht="27.6" x14ac:dyDescent="0.3">
      <c r="A2478" s="33" t="s">
        <v>107</v>
      </c>
      <c r="B2478" s="33">
        <v>2023</v>
      </c>
      <c r="C2478" s="33" t="s">
        <v>30</v>
      </c>
      <c r="D2478" s="33" t="s">
        <v>109</v>
      </c>
      <c r="E2478" s="33" t="s">
        <v>98</v>
      </c>
      <c r="F2478" s="33" t="s">
        <v>99</v>
      </c>
      <c r="G2478" s="33" t="s">
        <v>100</v>
      </c>
      <c r="H2478" s="33" t="s">
        <v>101</v>
      </c>
      <c r="I2478" s="33" t="s">
        <v>102</v>
      </c>
      <c r="J2478" s="33">
        <v>966</v>
      </c>
      <c r="K2478" s="33">
        <v>1381.38</v>
      </c>
    </row>
    <row r="2479" spans="1:11" ht="27.6" x14ac:dyDescent="0.3">
      <c r="A2479" s="34" t="s">
        <v>96</v>
      </c>
      <c r="B2479" s="34">
        <v>2023</v>
      </c>
      <c r="C2479" s="34" t="s">
        <v>30</v>
      </c>
      <c r="D2479" s="34" t="s">
        <v>109</v>
      </c>
      <c r="E2479" s="34" t="s">
        <v>98</v>
      </c>
      <c r="F2479" s="34" t="s">
        <v>99</v>
      </c>
      <c r="G2479" s="34" t="s">
        <v>100</v>
      </c>
      <c r="H2479" s="34" t="s">
        <v>101</v>
      </c>
      <c r="I2479" s="34" t="s">
        <v>102</v>
      </c>
      <c r="J2479" s="34">
        <v>1019</v>
      </c>
      <c r="K2479" s="34">
        <v>1457.17</v>
      </c>
    </row>
    <row r="2480" spans="1:11" ht="27.6" x14ac:dyDescent="0.3">
      <c r="A2480" s="33" t="s">
        <v>96</v>
      </c>
      <c r="B2480" s="33">
        <v>2023</v>
      </c>
      <c r="C2480" s="33" t="s">
        <v>30</v>
      </c>
      <c r="D2480" s="33" t="s">
        <v>109</v>
      </c>
      <c r="E2480" s="33" t="s">
        <v>98</v>
      </c>
      <c r="F2480" s="33" t="s">
        <v>99</v>
      </c>
      <c r="G2480" s="33" t="s">
        <v>100</v>
      </c>
      <c r="H2480" s="33" t="s">
        <v>101</v>
      </c>
      <c r="I2480" s="33" t="s">
        <v>102</v>
      </c>
      <c r="J2480" s="33">
        <v>192</v>
      </c>
      <c r="K2480" s="33">
        <v>274.56</v>
      </c>
    </row>
    <row r="2481" spans="1:11" ht="27.6" x14ac:dyDescent="0.3">
      <c r="A2481" s="34" t="s">
        <v>96</v>
      </c>
      <c r="B2481" s="34">
        <v>2023</v>
      </c>
      <c r="C2481" s="34" t="s">
        <v>30</v>
      </c>
      <c r="D2481" s="34" t="s">
        <v>109</v>
      </c>
      <c r="E2481" s="34" t="s">
        <v>98</v>
      </c>
      <c r="F2481" s="34" t="s">
        <v>99</v>
      </c>
      <c r="G2481" s="34" t="s">
        <v>100</v>
      </c>
      <c r="H2481" s="34" t="s">
        <v>101</v>
      </c>
      <c r="I2481" s="34" t="s">
        <v>102</v>
      </c>
      <c r="J2481" s="34">
        <v>219</v>
      </c>
      <c r="K2481" s="34">
        <v>313.17</v>
      </c>
    </row>
    <row r="2482" spans="1:11" ht="27.6" x14ac:dyDescent="0.3">
      <c r="A2482" s="33" t="s">
        <v>107</v>
      </c>
      <c r="B2482" s="33">
        <v>2023</v>
      </c>
      <c r="C2482" s="33" t="s">
        <v>30</v>
      </c>
      <c r="D2482" s="33" t="s">
        <v>109</v>
      </c>
      <c r="E2482" s="33" t="s">
        <v>98</v>
      </c>
      <c r="F2482" s="33" t="s">
        <v>99</v>
      </c>
      <c r="G2482" s="33" t="s">
        <v>100</v>
      </c>
      <c r="H2482" s="33" t="s">
        <v>101</v>
      </c>
      <c r="I2482" s="33" t="s">
        <v>102</v>
      </c>
      <c r="J2482" s="33">
        <v>195</v>
      </c>
      <c r="K2482" s="33">
        <v>278.85000000000002</v>
      </c>
    </row>
    <row r="2483" spans="1:11" ht="27.6" x14ac:dyDescent="0.3">
      <c r="A2483" s="34" t="s">
        <v>96</v>
      </c>
      <c r="B2483" s="34">
        <v>2023</v>
      </c>
      <c r="C2483" s="34" t="s">
        <v>30</v>
      </c>
      <c r="D2483" s="34" t="s">
        <v>109</v>
      </c>
      <c r="E2483" s="34" t="s">
        <v>98</v>
      </c>
      <c r="F2483" s="34" t="s">
        <v>99</v>
      </c>
      <c r="G2483" s="34" t="s">
        <v>100</v>
      </c>
      <c r="H2483" s="34" t="s">
        <v>101</v>
      </c>
      <c r="I2483" s="34" t="s">
        <v>102</v>
      </c>
      <c r="J2483" s="34">
        <v>271</v>
      </c>
      <c r="K2483" s="34">
        <v>387.53</v>
      </c>
    </row>
    <row r="2484" spans="1:11" ht="27.6" x14ac:dyDescent="0.3">
      <c r="A2484" s="33" t="s">
        <v>105</v>
      </c>
      <c r="B2484" s="33">
        <v>2023</v>
      </c>
      <c r="C2484" s="33" t="s">
        <v>30</v>
      </c>
      <c r="D2484" s="33" t="s">
        <v>109</v>
      </c>
      <c r="E2484" s="33" t="s">
        <v>98</v>
      </c>
      <c r="F2484" s="33" t="s">
        <v>99</v>
      </c>
      <c r="G2484" s="33" t="s">
        <v>100</v>
      </c>
      <c r="H2484" s="33" t="s">
        <v>101</v>
      </c>
      <c r="I2484" s="33" t="s">
        <v>102</v>
      </c>
      <c r="J2484" s="33">
        <v>747</v>
      </c>
      <c r="K2484" s="33">
        <v>1068.21</v>
      </c>
    </row>
    <row r="2485" spans="1:11" ht="27.6" x14ac:dyDescent="0.3">
      <c r="A2485" s="34" t="s">
        <v>105</v>
      </c>
      <c r="B2485" s="34">
        <v>2023</v>
      </c>
      <c r="C2485" s="34" t="s">
        <v>30</v>
      </c>
      <c r="D2485" s="34" t="s">
        <v>109</v>
      </c>
      <c r="E2485" s="34" t="s">
        <v>98</v>
      </c>
      <c r="F2485" s="34" t="s">
        <v>99</v>
      </c>
      <c r="G2485" s="34" t="s">
        <v>100</v>
      </c>
      <c r="H2485" s="34" t="s">
        <v>101</v>
      </c>
      <c r="I2485" s="34" t="s">
        <v>102</v>
      </c>
      <c r="J2485" s="34">
        <v>834</v>
      </c>
      <c r="K2485" s="34">
        <v>1192.6199999999999</v>
      </c>
    </row>
    <row r="2486" spans="1:11" ht="27.6" x14ac:dyDescent="0.3">
      <c r="A2486" s="33" t="s">
        <v>96</v>
      </c>
      <c r="B2486" s="33">
        <v>2023</v>
      </c>
      <c r="C2486" s="33" t="s">
        <v>30</v>
      </c>
      <c r="D2486" s="33" t="s">
        <v>109</v>
      </c>
      <c r="E2486" s="33" t="s">
        <v>98</v>
      </c>
      <c r="F2486" s="33" t="s">
        <v>99</v>
      </c>
      <c r="G2486" s="33" t="s">
        <v>100</v>
      </c>
      <c r="H2486" s="33" t="s">
        <v>101</v>
      </c>
      <c r="I2486" s="33" t="s">
        <v>104</v>
      </c>
      <c r="J2486" s="33">
        <v>269</v>
      </c>
      <c r="K2486" s="33">
        <v>384.67</v>
      </c>
    </row>
    <row r="2487" spans="1:11" ht="27.6" x14ac:dyDescent="0.3">
      <c r="A2487" s="34" t="s">
        <v>96</v>
      </c>
      <c r="B2487" s="34">
        <v>2023</v>
      </c>
      <c r="C2487" s="34" t="s">
        <v>30</v>
      </c>
      <c r="D2487" s="34" t="s">
        <v>109</v>
      </c>
      <c r="E2487" s="34" t="s">
        <v>98</v>
      </c>
      <c r="F2487" s="34" t="s">
        <v>99</v>
      </c>
      <c r="G2487" s="34" t="s">
        <v>100</v>
      </c>
      <c r="H2487" s="34" t="s">
        <v>101</v>
      </c>
      <c r="I2487" s="34" t="s">
        <v>102</v>
      </c>
      <c r="J2487" s="34">
        <v>221</v>
      </c>
      <c r="K2487" s="34">
        <v>316.02999999999997</v>
      </c>
    </row>
    <row r="2488" spans="1:11" ht="27.6" x14ac:dyDescent="0.3">
      <c r="A2488" s="33" t="s">
        <v>105</v>
      </c>
      <c r="B2488" s="33">
        <v>2023</v>
      </c>
      <c r="C2488" s="33" t="s">
        <v>30</v>
      </c>
      <c r="D2488" s="33" t="s">
        <v>109</v>
      </c>
      <c r="E2488" s="33" t="s">
        <v>98</v>
      </c>
      <c r="F2488" s="33" t="s">
        <v>99</v>
      </c>
      <c r="G2488" s="33" t="s">
        <v>100</v>
      </c>
      <c r="H2488" s="33" t="s">
        <v>101</v>
      </c>
      <c r="I2488" s="33" t="s">
        <v>102</v>
      </c>
      <c r="J2488" s="33">
        <v>149</v>
      </c>
      <c r="K2488" s="33">
        <v>213.07</v>
      </c>
    </row>
    <row r="2489" spans="1:11" ht="27.6" x14ac:dyDescent="0.3">
      <c r="A2489" s="34" t="s">
        <v>96</v>
      </c>
      <c r="B2489" s="34">
        <v>2023</v>
      </c>
      <c r="C2489" s="34" t="s">
        <v>30</v>
      </c>
      <c r="D2489" s="34" t="s">
        <v>109</v>
      </c>
      <c r="E2489" s="34" t="s">
        <v>98</v>
      </c>
      <c r="F2489" s="34" t="s">
        <v>99</v>
      </c>
      <c r="G2489" s="34" t="s">
        <v>100</v>
      </c>
      <c r="H2489" s="34" t="s">
        <v>101</v>
      </c>
      <c r="I2489" s="34" t="s">
        <v>102</v>
      </c>
      <c r="J2489" s="34">
        <v>197</v>
      </c>
      <c r="K2489" s="34">
        <v>281.70999999999998</v>
      </c>
    </row>
    <row r="2490" spans="1:11" ht="27.6" x14ac:dyDescent="0.3">
      <c r="A2490" s="33" t="s">
        <v>105</v>
      </c>
      <c r="B2490" s="33">
        <v>2023</v>
      </c>
      <c r="C2490" s="33" t="s">
        <v>8</v>
      </c>
      <c r="D2490" s="33" t="s">
        <v>109</v>
      </c>
      <c r="E2490" s="33" t="s">
        <v>98</v>
      </c>
      <c r="F2490" s="33" t="s">
        <v>99</v>
      </c>
      <c r="G2490" s="33" t="s">
        <v>100</v>
      </c>
      <c r="H2490" s="33" t="s">
        <v>101</v>
      </c>
      <c r="I2490" s="33" t="s">
        <v>104</v>
      </c>
      <c r="J2490" s="33">
        <v>284</v>
      </c>
      <c r="K2490" s="33">
        <v>406.12</v>
      </c>
    </row>
    <row r="2491" spans="1:11" ht="27.6" x14ac:dyDescent="0.3">
      <c r="A2491" s="34" t="s">
        <v>103</v>
      </c>
      <c r="B2491" s="34">
        <v>2023</v>
      </c>
      <c r="C2491" s="34" t="s">
        <v>8</v>
      </c>
      <c r="D2491" s="34" t="s">
        <v>109</v>
      </c>
      <c r="E2491" s="34" t="s">
        <v>98</v>
      </c>
      <c r="F2491" s="34" t="s">
        <v>99</v>
      </c>
      <c r="G2491" s="34" t="s">
        <v>100</v>
      </c>
      <c r="H2491" s="34" t="s">
        <v>101</v>
      </c>
      <c r="I2491" s="34" t="s">
        <v>104</v>
      </c>
      <c r="J2491" s="34">
        <v>278</v>
      </c>
      <c r="K2491" s="34">
        <v>397.54</v>
      </c>
    </row>
    <row r="2492" spans="1:11" ht="27.6" x14ac:dyDescent="0.3">
      <c r="A2492" s="33" t="s">
        <v>105</v>
      </c>
      <c r="B2492" s="33">
        <v>2023</v>
      </c>
      <c r="C2492" s="33" t="s">
        <v>8</v>
      </c>
      <c r="D2492" s="33" t="s">
        <v>109</v>
      </c>
      <c r="E2492" s="33" t="s">
        <v>98</v>
      </c>
      <c r="F2492" s="33" t="s">
        <v>99</v>
      </c>
      <c r="G2492" s="33" t="s">
        <v>100</v>
      </c>
      <c r="H2492" s="33" t="s">
        <v>101</v>
      </c>
      <c r="I2492" s="33" t="s">
        <v>102</v>
      </c>
      <c r="J2492" s="33">
        <v>152</v>
      </c>
      <c r="K2492" s="33">
        <v>217.36</v>
      </c>
    </row>
    <row r="2493" spans="1:11" ht="27.6" x14ac:dyDescent="0.3">
      <c r="A2493" s="34" t="s">
        <v>96</v>
      </c>
      <c r="B2493" s="34">
        <v>2023</v>
      </c>
      <c r="C2493" s="34" t="s">
        <v>8</v>
      </c>
      <c r="D2493" s="34" t="s">
        <v>109</v>
      </c>
      <c r="E2493" s="34" t="s">
        <v>98</v>
      </c>
      <c r="F2493" s="34" t="s">
        <v>99</v>
      </c>
      <c r="G2493" s="34" t="s">
        <v>100</v>
      </c>
      <c r="H2493" s="34" t="s">
        <v>101</v>
      </c>
      <c r="I2493" s="34" t="s">
        <v>102</v>
      </c>
      <c r="J2493" s="34">
        <v>200</v>
      </c>
      <c r="K2493" s="34">
        <v>286</v>
      </c>
    </row>
    <row r="2494" spans="1:11" ht="27.6" x14ac:dyDescent="0.3">
      <c r="A2494" s="33" t="s">
        <v>103</v>
      </c>
      <c r="B2494" s="33">
        <v>2023</v>
      </c>
      <c r="C2494" s="33" t="s">
        <v>8</v>
      </c>
      <c r="D2494" s="33" t="s">
        <v>109</v>
      </c>
      <c r="E2494" s="33" t="s">
        <v>98</v>
      </c>
      <c r="F2494" s="33" t="s">
        <v>99</v>
      </c>
      <c r="G2494" s="33" t="s">
        <v>100</v>
      </c>
      <c r="H2494" s="33" t="s">
        <v>101</v>
      </c>
      <c r="I2494" s="33" t="s">
        <v>102</v>
      </c>
      <c r="J2494" s="33">
        <v>286</v>
      </c>
      <c r="K2494" s="33">
        <v>408.98</v>
      </c>
    </row>
    <row r="2495" spans="1:11" ht="27.6" x14ac:dyDescent="0.3">
      <c r="A2495" s="34" t="s">
        <v>103</v>
      </c>
      <c r="B2495" s="34">
        <v>2023</v>
      </c>
      <c r="C2495" s="34" t="s">
        <v>8</v>
      </c>
      <c r="D2495" s="34" t="s">
        <v>109</v>
      </c>
      <c r="E2495" s="34" t="s">
        <v>98</v>
      </c>
      <c r="F2495" s="34" t="s">
        <v>99</v>
      </c>
      <c r="G2495" s="34" t="s">
        <v>100</v>
      </c>
      <c r="H2495" s="34" t="s">
        <v>101</v>
      </c>
      <c r="I2495" s="34" t="s">
        <v>102</v>
      </c>
      <c r="J2495" s="34">
        <v>280</v>
      </c>
      <c r="K2495" s="34">
        <v>400.4</v>
      </c>
    </row>
    <row r="2496" spans="1:11" ht="27.6" x14ac:dyDescent="0.3">
      <c r="A2496" s="33" t="s">
        <v>96</v>
      </c>
      <c r="B2496" s="33">
        <v>2023</v>
      </c>
      <c r="C2496" s="33" t="s">
        <v>8</v>
      </c>
      <c r="D2496" s="33" t="s">
        <v>109</v>
      </c>
      <c r="E2496" s="33" t="s">
        <v>98</v>
      </c>
      <c r="F2496" s="33" t="s">
        <v>99</v>
      </c>
      <c r="G2496" s="33" t="s">
        <v>100</v>
      </c>
      <c r="H2496" s="33" t="s">
        <v>101</v>
      </c>
      <c r="I2496" s="33" t="s">
        <v>102</v>
      </c>
      <c r="J2496" s="33">
        <v>274</v>
      </c>
      <c r="K2496" s="33">
        <v>391.82</v>
      </c>
    </row>
    <row r="2497" spans="1:11" ht="27.6" x14ac:dyDescent="0.3">
      <c r="A2497" s="34" t="s">
        <v>103</v>
      </c>
      <c r="B2497" s="34">
        <v>2023</v>
      </c>
      <c r="C2497" s="34" t="s">
        <v>8</v>
      </c>
      <c r="D2497" s="34" t="s">
        <v>109</v>
      </c>
      <c r="E2497" s="34" t="s">
        <v>98</v>
      </c>
      <c r="F2497" s="34" t="s">
        <v>99</v>
      </c>
      <c r="G2497" s="34" t="s">
        <v>100</v>
      </c>
      <c r="H2497" s="34" t="s">
        <v>101</v>
      </c>
      <c r="I2497" s="34" t="s">
        <v>102</v>
      </c>
      <c r="J2497" s="34">
        <v>226</v>
      </c>
      <c r="K2497" s="34">
        <v>526.24</v>
      </c>
    </row>
    <row r="2498" spans="1:11" ht="27.6" x14ac:dyDescent="0.3">
      <c r="A2498" s="33" t="s">
        <v>106</v>
      </c>
      <c r="B2498" s="33">
        <v>2023</v>
      </c>
      <c r="C2498" s="33" t="s">
        <v>8</v>
      </c>
      <c r="D2498" s="33" t="s">
        <v>109</v>
      </c>
      <c r="E2498" s="33" t="s">
        <v>98</v>
      </c>
      <c r="F2498" s="33" t="s">
        <v>99</v>
      </c>
      <c r="G2498" s="33" t="s">
        <v>100</v>
      </c>
      <c r="H2498" s="33" t="s">
        <v>101</v>
      </c>
      <c r="I2498" s="33" t="s">
        <v>102</v>
      </c>
      <c r="J2498" s="33">
        <v>154</v>
      </c>
      <c r="K2498" s="33">
        <v>526.24</v>
      </c>
    </row>
    <row r="2499" spans="1:11" ht="27.6" x14ac:dyDescent="0.3">
      <c r="A2499" s="34" t="s">
        <v>96</v>
      </c>
      <c r="B2499" s="34">
        <v>2023</v>
      </c>
      <c r="C2499" s="34" t="s">
        <v>8</v>
      </c>
      <c r="D2499" s="34" t="s">
        <v>109</v>
      </c>
      <c r="E2499" s="34" t="s">
        <v>98</v>
      </c>
      <c r="F2499" s="34" t="s">
        <v>99</v>
      </c>
      <c r="G2499" s="34" t="s">
        <v>100</v>
      </c>
      <c r="H2499" s="34" t="s">
        <v>101</v>
      </c>
      <c r="I2499" s="34" t="s">
        <v>102</v>
      </c>
      <c r="J2499" s="34">
        <v>202</v>
      </c>
      <c r="K2499" s="34">
        <v>526.24</v>
      </c>
    </row>
    <row r="2500" spans="1:11" ht="27.6" x14ac:dyDescent="0.3">
      <c r="A2500" s="33" t="s">
        <v>105</v>
      </c>
      <c r="B2500" s="33">
        <v>2023</v>
      </c>
      <c r="C2500" s="33" t="s">
        <v>8</v>
      </c>
      <c r="D2500" s="33" t="s">
        <v>109</v>
      </c>
      <c r="E2500" s="33" t="s">
        <v>98</v>
      </c>
      <c r="F2500" s="33" t="s">
        <v>99</v>
      </c>
      <c r="G2500" s="33" t="s">
        <v>100</v>
      </c>
      <c r="H2500" s="33" t="s">
        <v>101</v>
      </c>
      <c r="I2500" s="33" t="s">
        <v>102</v>
      </c>
      <c r="J2500" s="33">
        <v>965</v>
      </c>
      <c r="K2500" s="33">
        <v>1379.95</v>
      </c>
    </row>
    <row r="2501" spans="1:11" ht="27.6" x14ac:dyDescent="0.3">
      <c r="A2501" s="34" t="s">
        <v>103</v>
      </c>
      <c r="B2501" s="34">
        <v>2023</v>
      </c>
      <c r="C2501" s="34" t="s">
        <v>8</v>
      </c>
      <c r="D2501" s="34" t="s">
        <v>109</v>
      </c>
      <c r="E2501" s="34" t="s">
        <v>98</v>
      </c>
      <c r="F2501" s="34" t="s">
        <v>99</v>
      </c>
      <c r="G2501" s="34" t="s">
        <v>100</v>
      </c>
      <c r="H2501" s="34" t="s">
        <v>101</v>
      </c>
      <c r="I2501" s="34" t="s">
        <v>102</v>
      </c>
      <c r="J2501" s="34">
        <v>198</v>
      </c>
      <c r="K2501" s="34">
        <v>283.14</v>
      </c>
    </row>
    <row r="2502" spans="1:11" ht="27.6" x14ac:dyDescent="0.3">
      <c r="A2502" s="33" t="s">
        <v>103</v>
      </c>
      <c r="B2502" s="33">
        <v>2023</v>
      </c>
      <c r="C2502" s="33" t="s">
        <v>8</v>
      </c>
      <c r="D2502" s="33" t="s">
        <v>109</v>
      </c>
      <c r="E2502" s="33" t="s">
        <v>98</v>
      </c>
      <c r="F2502" s="33" t="s">
        <v>99</v>
      </c>
      <c r="G2502" s="33" t="s">
        <v>100</v>
      </c>
      <c r="H2502" s="33" t="s">
        <v>101</v>
      </c>
      <c r="I2502" s="33" t="s">
        <v>102</v>
      </c>
      <c r="J2502" s="33">
        <v>225</v>
      </c>
      <c r="K2502" s="33">
        <v>321.75</v>
      </c>
    </row>
    <row r="2503" spans="1:11" ht="27.6" x14ac:dyDescent="0.3">
      <c r="A2503" s="34" t="s">
        <v>103</v>
      </c>
      <c r="B2503" s="34">
        <v>2023</v>
      </c>
      <c r="C2503" s="34" t="s">
        <v>8</v>
      </c>
      <c r="D2503" s="34" t="s">
        <v>109</v>
      </c>
      <c r="E2503" s="34" t="s">
        <v>98</v>
      </c>
      <c r="F2503" s="34" t="s">
        <v>99</v>
      </c>
      <c r="G2503" s="34" t="s">
        <v>100</v>
      </c>
      <c r="H2503" s="34" t="s">
        <v>101</v>
      </c>
      <c r="I2503" s="34" t="s">
        <v>102</v>
      </c>
      <c r="J2503" s="34">
        <v>153</v>
      </c>
      <c r="K2503" s="34">
        <v>218.79</v>
      </c>
    </row>
    <row r="2504" spans="1:11" ht="27.6" x14ac:dyDescent="0.3">
      <c r="A2504" s="33" t="s">
        <v>105</v>
      </c>
      <c r="B2504" s="33">
        <v>2023</v>
      </c>
      <c r="C2504" s="33" t="s">
        <v>8</v>
      </c>
      <c r="D2504" s="33" t="s">
        <v>109</v>
      </c>
      <c r="E2504" s="33" t="s">
        <v>98</v>
      </c>
      <c r="F2504" s="33" t="s">
        <v>99</v>
      </c>
      <c r="G2504" s="33" t="s">
        <v>100</v>
      </c>
      <c r="H2504" s="33" t="s">
        <v>101</v>
      </c>
      <c r="I2504" s="33" t="s">
        <v>102</v>
      </c>
      <c r="J2504" s="33">
        <v>201</v>
      </c>
      <c r="K2504" s="33">
        <v>287.43</v>
      </c>
    </row>
    <row r="2505" spans="1:11" ht="27.6" x14ac:dyDescent="0.3">
      <c r="A2505" s="34" t="s">
        <v>106</v>
      </c>
      <c r="B2505" s="34">
        <v>2023</v>
      </c>
      <c r="C2505" s="34" t="s">
        <v>8</v>
      </c>
      <c r="D2505" s="34" t="s">
        <v>109</v>
      </c>
      <c r="E2505" s="34" t="s">
        <v>98</v>
      </c>
      <c r="F2505" s="34" t="s">
        <v>99</v>
      </c>
      <c r="G2505" s="34" t="s">
        <v>100</v>
      </c>
      <c r="H2505" s="34" t="s">
        <v>101</v>
      </c>
      <c r="I2505" s="34" t="s">
        <v>102</v>
      </c>
      <c r="J2505" s="34">
        <v>283</v>
      </c>
      <c r="K2505" s="34">
        <v>404.69</v>
      </c>
    </row>
    <row r="2506" spans="1:11" ht="27.6" x14ac:dyDescent="0.3">
      <c r="A2506" s="33" t="s">
        <v>105</v>
      </c>
      <c r="B2506" s="33">
        <v>2023</v>
      </c>
      <c r="C2506" s="33" t="s">
        <v>8</v>
      </c>
      <c r="D2506" s="33" t="s">
        <v>109</v>
      </c>
      <c r="E2506" s="33" t="s">
        <v>98</v>
      </c>
      <c r="F2506" s="33" t="s">
        <v>99</v>
      </c>
      <c r="G2506" s="33" t="s">
        <v>100</v>
      </c>
      <c r="H2506" s="33" t="s">
        <v>101</v>
      </c>
      <c r="I2506" s="33" t="s">
        <v>102</v>
      </c>
      <c r="J2506" s="33">
        <v>277</v>
      </c>
      <c r="K2506" s="33">
        <v>396.11</v>
      </c>
    </row>
    <row r="2507" spans="1:11" ht="27.6" x14ac:dyDescent="0.3">
      <c r="A2507" s="34" t="s">
        <v>96</v>
      </c>
      <c r="B2507" s="34">
        <v>2023</v>
      </c>
      <c r="C2507" s="34" t="s">
        <v>8</v>
      </c>
      <c r="D2507" s="34" t="s">
        <v>109</v>
      </c>
      <c r="E2507" s="34" t="s">
        <v>98</v>
      </c>
      <c r="F2507" s="34" t="s">
        <v>99</v>
      </c>
      <c r="G2507" s="34" t="s">
        <v>100</v>
      </c>
      <c r="H2507" s="34" t="s">
        <v>101</v>
      </c>
      <c r="I2507" s="34" t="s">
        <v>102</v>
      </c>
      <c r="J2507" s="34">
        <v>746</v>
      </c>
      <c r="K2507" s="34">
        <v>1066.78</v>
      </c>
    </row>
    <row r="2508" spans="1:11" ht="27.6" x14ac:dyDescent="0.3">
      <c r="A2508" s="33" t="s">
        <v>96</v>
      </c>
      <c r="B2508" s="33">
        <v>2023</v>
      </c>
      <c r="C2508" s="33" t="s">
        <v>8</v>
      </c>
      <c r="D2508" s="33" t="s">
        <v>109</v>
      </c>
      <c r="E2508" s="33" t="s">
        <v>98</v>
      </c>
      <c r="F2508" s="33" t="s">
        <v>99</v>
      </c>
      <c r="G2508" s="33" t="s">
        <v>100</v>
      </c>
      <c r="H2508" s="33" t="s">
        <v>101</v>
      </c>
      <c r="I2508" s="33" t="s">
        <v>102</v>
      </c>
      <c r="J2508" s="33">
        <v>800</v>
      </c>
      <c r="K2508" s="33">
        <v>1144</v>
      </c>
    </row>
    <row r="2509" spans="1:11" ht="27.6" x14ac:dyDescent="0.3">
      <c r="A2509" s="34" t="s">
        <v>103</v>
      </c>
      <c r="B2509" s="34">
        <v>2023</v>
      </c>
      <c r="C2509" s="34" t="s">
        <v>8</v>
      </c>
      <c r="D2509" s="34" t="s">
        <v>109</v>
      </c>
      <c r="E2509" s="34" t="s">
        <v>98</v>
      </c>
      <c r="F2509" s="34" t="s">
        <v>99</v>
      </c>
      <c r="G2509" s="34" t="s">
        <v>100</v>
      </c>
      <c r="H2509" s="34" t="s">
        <v>101</v>
      </c>
      <c r="I2509" s="34" t="s">
        <v>102</v>
      </c>
      <c r="J2509" s="34">
        <v>833</v>
      </c>
      <c r="K2509" s="34">
        <v>1191.19</v>
      </c>
    </row>
    <row r="2510" spans="1:11" ht="27.6" x14ac:dyDescent="0.3">
      <c r="A2510" s="33" t="s">
        <v>103</v>
      </c>
      <c r="B2510" s="33">
        <v>2023</v>
      </c>
      <c r="C2510" s="33" t="s">
        <v>8</v>
      </c>
      <c r="D2510" s="33" t="s">
        <v>109</v>
      </c>
      <c r="E2510" s="33" t="s">
        <v>98</v>
      </c>
      <c r="F2510" s="33" t="s">
        <v>99</v>
      </c>
      <c r="G2510" s="33" t="s">
        <v>100</v>
      </c>
      <c r="H2510" s="33" t="s">
        <v>101</v>
      </c>
      <c r="I2510" s="33" t="s">
        <v>104</v>
      </c>
      <c r="J2510" s="33">
        <v>287</v>
      </c>
      <c r="K2510" s="33">
        <v>410.41</v>
      </c>
    </row>
    <row r="2511" spans="1:11" ht="27.6" x14ac:dyDescent="0.3">
      <c r="A2511" s="34" t="s">
        <v>103</v>
      </c>
      <c r="B2511" s="34">
        <v>2023</v>
      </c>
      <c r="C2511" s="34" t="s">
        <v>8</v>
      </c>
      <c r="D2511" s="34" t="s">
        <v>109</v>
      </c>
      <c r="E2511" s="34" t="s">
        <v>98</v>
      </c>
      <c r="F2511" s="34" t="s">
        <v>99</v>
      </c>
      <c r="G2511" s="34" t="s">
        <v>100</v>
      </c>
      <c r="H2511" s="34" t="s">
        <v>101</v>
      </c>
      <c r="I2511" s="34" t="s">
        <v>104</v>
      </c>
      <c r="J2511" s="34">
        <v>281</v>
      </c>
      <c r="K2511" s="34">
        <v>401.83</v>
      </c>
    </row>
    <row r="2512" spans="1:11" ht="27.6" x14ac:dyDescent="0.3">
      <c r="A2512" s="33" t="s">
        <v>107</v>
      </c>
      <c r="B2512" s="33">
        <v>2023</v>
      </c>
      <c r="C2512" s="33" t="s">
        <v>8</v>
      </c>
      <c r="D2512" s="33" t="s">
        <v>109</v>
      </c>
      <c r="E2512" s="33" t="s">
        <v>98</v>
      </c>
      <c r="F2512" s="33" t="s">
        <v>99</v>
      </c>
      <c r="G2512" s="33" t="s">
        <v>100</v>
      </c>
      <c r="H2512" s="33" t="s">
        <v>101</v>
      </c>
      <c r="I2512" s="33" t="s">
        <v>104</v>
      </c>
      <c r="J2512" s="33">
        <v>275</v>
      </c>
      <c r="K2512" s="33">
        <v>393.25</v>
      </c>
    </row>
    <row r="2513" spans="1:11" ht="27.6" x14ac:dyDescent="0.3">
      <c r="A2513" s="34" t="s">
        <v>96</v>
      </c>
      <c r="B2513" s="34">
        <v>2023</v>
      </c>
      <c r="C2513" s="34" t="s">
        <v>8</v>
      </c>
      <c r="D2513" s="34" t="s">
        <v>109</v>
      </c>
      <c r="E2513" s="34" t="s">
        <v>98</v>
      </c>
      <c r="F2513" s="34" t="s">
        <v>99</v>
      </c>
      <c r="G2513" s="34" t="s">
        <v>100</v>
      </c>
      <c r="H2513" s="34" t="s">
        <v>101</v>
      </c>
      <c r="I2513" s="34" t="s">
        <v>102</v>
      </c>
      <c r="J2513" s="34">
        <v>227</v>
      </c>
      <c r="K2513" s="34">
        <v>324.61</v>
      </c>
    </row>
    <row r="2514" spans="1:11" ht="27.6" x14ac:dyDescent="0.3">
      <c r="A2514" s="33" t="s">
        <v>103</v>
      </c>
      <c r="B2514" s="33">
        <v>2023</v>
      </c>
      <c r="C2514" s="33" t="s">
        <v>8</v>
      </c>
      <c r="D2514" s="33" t="s">
        <v>109</v>
      </c>
      <c r="E2514" s="33" t="s">
        <v>98</v>
      </c>
      <c r="F2514" s="33" t="s">
        <v>99</v>
      </c>
      <c r="G2514" s="33" t="s">
        <v>100</v>
      </c>
      <c r="H2514" s="33" t="s">
        <v>101</v>
      </c>
      <c r="I2514" s="33" t="s">
        <v>102</v>
      </c>
      <c r="J2514" s="33">
        <v>155</v>
      </c>
      <c r="K2514" s="33">
        <v>221.65</v>
      </c>
    </row>
    <row r="2515" spans="1:11" ht="27.6" x14ac:dyDescent="0.3">
      <c r="A2515" s="34" t="s">
        <v>96</v>
      </c>
      <c r="B2515" s="34">
        <v>2023</v>
      </c>
      <c r="C2515" s="34" t="s">
        <v>36</v>
      </c>
      <c r="D2515" s="34" t="s">
        <v>109</v>
      </c>
      <c r="E2515" s="34" t="s">
        <v>98</v>
      </c>
      <c r="F2515" s="34" t="s">
        <v>99</v>
      </c>
      <c r="G2515" s="34" t="s">
        <v>100</v>
      </c>
      <c r="H2515" s="34" t="s">
        <v>101</v>
      </c>
      <c r="I2515" s="34" t="s">
        <v>102</v>
      </c>
      <c r="J2515" s="34">
        <v>194</v>
      </c>
      <c r="K2515" s="34">
        <v>277.42</v>
      </c>
    </row>
    <row r="2516" spans="1:11" ht="27.6" x14ac:dyDescent="0.3">
      <c r="A2516" s="33" t="s">
        <v>105</v>
      </c>
      <c r="B2516" s="33">
        <v>2023</v>
      </c>
      <c r="C2516" s="33" t="s">
        <v>36</v>
      </c>
      <c r="D2516" s="33" t="s">
        <v>109</v>
      </c>
      <c r="E2516" s="33" t="s">
        <v>98</v>
      </c>
      <c r="F2516" s="33" t="s">
        <v>99</v>
      </c>
      <c r="G2516" s="33" t="s">
        <v>100</v>
      </c>
      <c r="H2516" s="33" t="s">
        <v>101</v>
      </c>
      <c r="I2516" s="33" t="s">
        <v>102</v>
      </c>
      <c r="J2516" s="33">
        <v>170</v>
      </c>
      <c r="K2516" s="33">
        <v>243.1</v>
      </c>
    </row>
    <row r="2517" spans="1:11" ht="27.6" x14ac:dyDescent="0.3">
      <c r="A2517" s="34" t="s">
        <v>105</v>
      </c>
      <c r="B2517" s="34">
        <v>2023</v>
      </c>
      <c r="C2517" s="34" t="s">
        <v>36</v>
      </c>
      <c r="D2517" s="34" t="s">
        <v>109</v>
      </c>
      <c r="E2517" s="34" t="s">
        <v>98</v>
      </c>
      <c r="F2517" s="34" t="s">
        <v>99</v>
      </c>
      <c r="G2517" s="34" t="s">
        <v>100</v>
      </c>
      <c r="H2517" s="34" t="s">
        <v>101</v>
      </c>
      <c r="I2517" s="34" t="s">
        <v>102</v>
      </c>
      <c r="J2517" s="34">
        <v>196</v>
      </c>
      <c r="K2517" s="34">
        <v>526.24</v>
      </c>
    </row>
    <row r="2518" spans="1:11" ht="27.6" x14ac:dyDescent="0.3">
      <c r="A2518" s="33" t="s">
        <v>105</v>
      </c>
      <c r="B2518" s="33">
        <v>2023</v>
      </c>
      <c r="C2518" s="33" t="s">
        <v>36</v>
      </c>
      <c r="D2518" s="33" t="s">
        <v>109</v>
      </c>
      <c r="E2518" s="33" t="s">
        <v>98</v>
      </c>
      <c r="F2518" s="33" t="s">
        <v>99</v>
      </c>
      <c r="G2518" s="33" t="s">
        <v>100</v>
      </c>
      <c r="H2518" s="33" t="s">
        <v>101</v>
      </c>
      <c r="I2518" s="33" t="s">
        <v>102</v>
      </c>
      <c r="J2518" s="33">
        <v>166</v>
      </c>
      <c r="K2518" s="33">
        <v>526.24</v>
      </c>
    </row>
    <row r="2519" spans="1:11" ht="27.6" x14ac:dyDescent="0.3">
      <c r="A2519" s="34" t="s">
        <v>107</v>
      </c>
      <c r="B2519" s="34">
        <v>2023</v>
      </c>
      <c r="C2519" s="34" t="s">
        <v>36</v>
      </c>
      <c r="D2519" s="34" t="s">
        <v>109</v>
      </c>
      <c r="E2519" s="34" t="s">
        <v>98</v>
      </c>
      <c r="F2519" s="34" t="s">
        <v>99</v>
      </c>
      <c r="G2519" s="34" t="s">
        <v>100</v>
      </c>
      <c r="H2519" s="34" t="s">
        <v>101</v>
      </c>
      <c r="I2519" s="34" t="s">
        <v>102</v>
      </c>
      <c r="J2519" s="34">
        <v>168</v>
      </c>
      <c r="K2519" s="34">
        <v>240.24</v>
      </c>
    </row>
    <row r="2520" spans="1:11" ht="27.6" x14ac:dyDescent="0.3">
      <c r="A2520" s="33" t="s">
        <v>107</v>
      </c>
      <c r="B2520" s="33">
        <v>2023</v>
      </c>
      <c r="C2520" s="33" t="s">
        <v>36</v>
      </c>
      <c r="D2520" s="33" t="s">
        <v>109</v>
      </c>
      <c r="E2520" s="33" t="s">
        <v>98</v>
      </c>
      <c r="F2520" s="33" t="s">
        <v>99</v>
      </c>
      <c r="G2520" s="33" t="s">
        <v>100</v>
      </c>
      <c r="H2520" s="33" t="s">
        <v>101</v>
      </c>
      <c r="I2520" s="33" t="s">
        <v>102</v>
      </c>
      <c r="J2520" s="33">
        <v>195</v>
      </c>
      <c r="K2520" s="33">
        <v>278.85000000000002</v>
      </c>
    </row>
    <row r="2521" spans="1:11" ht="27.6" x14ac:dyDescent="0.3">
      <c r="A2521" s="34" t="s">
        <v>105</v>
      </c>
      <c r="B2521" s="34">
        <v>2023</v>
      </c>
      <c r="C2521" s="34" t="s">
        <v>36</v>
      </c>
      <c r="D2521" s="34" t="s">
        <v>109</v>
      </c>
      <c r="E2521" s="34" t="s">
        <v>98</v>
      </c>
      <c r="F2521" s="34" t="s">
        <v>99</v>
      </c>
      <c r="G2521" s="34" t="s">
        <v>100</v>
      </c>
      <c r="H2521" s="34" t="s">
        <v>101</v>
      </c>
      <c r="I2521" s="34" t="s">
        <v>102</v>
      </c>
      <c r="J2521" s="34">
        <v>752</v>
      </c>
      <c r="K2521" s="34">
        <v>1075.3599999999999</v>
      </c>
    </row>
    <row r="2522" spans="1:11" ht="27.6" x14ac:dyDescent="0.3">
      <c r="A2522" s="33" t="s">
        <v>105</v>
      </c>
      <c r="B2522" s="33">
        <v>2023</v>
      </c>
      <c r="C2522" s="33" t="s">
        <v>36</v>
      </c>
      <c r="D2522" s="33" t="s">
        <v>109</v>
      </c>
      <c r="E2522" s="33" t="s">
        <v>98</v>
      </c>
      <c r="F2522" s="33" t="s">
        <v>99</v>
      </c>
      <c r="G2522" s="33" t="s">
        <v>100</v>
      </c>
      <c r="H2522" s="33" t="s">
        <v>101</v>
      </c>
      <c r="I2522" s="33" t="s">
        <v>102</v>
      </c>
      <c r="J2522" s="33">
        <v>838</v>
      </c>
      <c r="K2522" s="33">
        <v>1198.3399999999999</v>
      </c>
    </row>
    <row r="2523" spans="1:11" ht="27.6" x14ac:dyDescent="0.3">
      <c r="A2523" s="34" t="s">
        <v>105</v>
      </c>
      <c r="B2523" s="34">
        <v>2023</v>
      </c>
      <c r="C2523" s="34" t="s">
        <v>36</v>
      </c>
      <c r="D2523" s="34" t="s">
        <v>109</v>
      </c>
      <c r="E2523" s="34" t="s">
        <v>98</v>
      </c>
      <c r="F2523" s="34" t="s">
        <v>99</v>
      </c>
      <c r="G2523" s="34" t="s">
        <v>100</v>
      </c>
      <c r="H2523" s="34" t="s">
        <v>101</v>
      </c>
      <c r="I2523" s="34" t="s">
        <v>102</v>
      </c>
      <c r="J2523" s="34">
        <v>197</v>
      </c>
      <c r="K2523" s="34">
        <v>281.70999999999998</v>
      </c>
    </row>
    <row r="2524" spans="1:11" ht="27.6" x14ac:dyDescent="0.3">
      <c r="A2524" s="33" t="s">
        <v>96</v>
      </c>
      <c r="B2524" s="33">
        <v>2023</v>
      </c>
      <c r="C2524" s="33" t="s">
        <v>36</v>
      </c>
      <c r="D2524" s="33" t="s">
        <v>109</v>
      </c>
      <c r="E2524" s="33" t="s">
        <v>98</v>
      </c>
      <c r="F2524" s="33" t="s">
        <v>99</v>
      </c>
      <c r="G2524" s="33" t="s">
        <v>100</v>
      </c>
      <c r="H2524" s="33" t="s">
        <v>101</v>
      </c>
      <c r="I2524" s="33" t="s">
        <v>102</v>
      </c>
      <c r="J2524" s="33">
        <v>167</v>
      </c>
      <c r="K2524" s="33">
        <v>238.81</v>
      </c>
    </row>
    <row r="2525" spans="1:11" ht="27.6" x14ac:dyDescent="0.3">
      <c r="A2525" s="34" t="s">
        <v>106</v>
      </c>
      <c r="B2525" s="34">
        <v>2023</v>
      </c>
      <c r="C2525" s="34" t="s">
        <v>35</v>
      </c>
      <c r="D2525" s="34" t="s">
        <v>109</v>
      </c>
      <c r="E2525" s="34" t="s">
        <v>98</v>
      </c>
      <c r="F2525" s="34" t="s">
        <v>99</v>
      </c>
      <c r="G2525" s="34" t="s">
        <v>100</v>
      </c>
      <c r="H2525" s="34" t="s">
        <v>101</v>
      </c>
      <c r="I2525" s="34" t="s">
        <v>102</v>
      </c>
      <c r="J2525" s="34">
        <v>200</v>
      </c>
      <c r="K2525" s="34">
        <v>286</v>
      </c>
    </row>
    <row r="2526" spans="1:11" ht="27.6" x14ac:dyDescent="0.3">
      <c r="A2526" s="33" t="s">
        <v>96</v>
      </c>
      <c r="B2526" s="33">
        <v>2023</v>
      </c>
      <c r="C2526" s="33" t="s">
        <v>35</v>
      </c>
      <c r="D2526" s="33" t="s">
        <v>109</v>
      </c>
      <c r="E2526" s="33" t="s">
        <v>98</v>
      </c>
      <c r="F2526" s="33" t="s">
        <v>99</v>
      </c>
      <c r="G2526" s="33" t="s">
        <v>100</v>
      </c>
      <c r="H2526" s="33" t="s">
        <v>101</v>
      </c>
      <c r="I2526" s="33" t="s">
        <v>102</v>
      </c>
      <c r="J2526" s="33">
        <v>202</v>
      </c>
      <c r="K2526" s="33">
        <v>526.24</v>
      </c>
    </row>
    <row r="2527" spans="1:11" ht="27.6" x14ac:dyDescent="0.3">
      <c r="A2527" s="34" t="s">
        <v>96</v>
      </c>
      <c r="B2527" s="34">
        <v>2023</v>
      </c>
      <c r="C2527" s="34" t="s">
        <v>35</v>
      </c>
      <c r="D2527" s="34" t="s">
        <v>109</v>
      </c>
      <c r="E2527" s="34" t="s">
        <v>98</v>
      </c>
      <c r="F2527" s="34" t="s">
        <v>99</v>
      </c>
      <c r="G2527" s="34" t="s">
        <v>100</v>
      </c>
      <c r="H2527" s="34" t="s">
        <v>101</v>
      </c>
      <c r="I2527" s="34" t="s">
        <v>102</v>
      </c>
      <c r="J2527" s="34">
        <v>172</v>
      </c>
      <c r="K2527" s="34">
        <v>526.24</v>
      </c>
    </row>
    <row r="2528" spans="1:11" ht="27.6" x14ac:dyDescent="0.3">
      <c r="A2528" s="33" t="s">
        <v>96</v>
      </c>
      <c r="B2528" s="33">
        <v>2023</v>
      </c>
      <c r="C2528" s="33" t="s">
        <v>35</v>
      </c>
      <c r="D2528" s="33" t="s">
        <v>109</v>
      </c>
      <c r="E2528" s="33" t="s">
        <v>98</v>
      </c>
      <c r="F2528" s="33" t="s">
        <v>99</v>
      </c>
      <c r="G2528" s="33" t="s">
        <v>100</v>
      </c>
      <c r="H2528" s="33" t="s">
        <v>101</v>
      </c>
      <c r="I2528" s="33" t="s">
        <v>102</v>
      </c>
      <c r="J2528" s="33">
        <v>970</v>
      </c>
      <c r="K2528" s="33">
        <v>1387.1</v>
      </c>
    </row>
    <row r="2529" spans="1:11" ht="27.6" x14ac:dyDescent="0.3">
      <c r="A2529" s="34" t="s">
        <v>96</v>
      </c>
      <c r="B2529" s="34">
        <v>2023</v>
      </c>
      <c r="C2529" s="34" t="s">
        <v>35</v>
      </c>
      <c r="D2529" s="34" t="s">
        <v>109</v>
      </c>
      <c r="E2529" s="34" t="s">
        <v>98</v>
      </c>
      <c r="F2529" s="34" t="s">
        <v>99</v>
      </c>
      <c r="G2529" s="34" t="s">
        <v>100</v>
      </c>
      <c r="H2529" s="34" t="s">
        <v>101</v>
      </c>
      <c r="I2529" s="34" t="s">
        <v>102</v>
      </c>
      <c r="J2529" s="34">
        <v>174</v>
      </c>
      <c r="K2529" s="34">
        <v>248.82</v>
      </c>
    </row>
    <row r="2530" spans="1:11" ht="27.6" x14ac:dyDescent="0.3">
      <c r="A2530" s="33" t="s">
        <v>96</v>
      </c>
      <c r="B2530" s="33">
        <v>2023</v>
      </c>
      <c r="C2530" s="33" t="s">
        <v>35</v>
      </c>
      <c r="D2530" s="33" t="s">
        <v>109</v>
      </c>
      <c r="E2530" s="33" t="s">
        <v>98</v>
      </c>
      <c r="F2530" s="33" t="s">
        <v>99</v>
      </c>
      <c r="G2530" s="33" t="s">
        <v>100</v>
      </c>
      <c r="H2530" s="33" t="s">
        <v>101</v>
      </c>
      <c r="I2530" s="33" t="s">
        <v>102</v>
      </c>
      <c r="J2530" s="33">
        <v>201</v>
      </c>
      <c r="K2530" s="33">
        <v>287.43</v>
      </c>
    </row>
    <row r="2531" spans="1:11" ht="27.6" x14ac:dyDescent="0.3">
      <c r="A2531" s="34" t="s">
        <v>96</v>
      </c>
      <c r="B2531" s="34">
        <v>2023</v>
      </c>
      <c r="C2531" s="34" t="s">
        <v>35</v>
      </c>
      <c r="D2531" s="34" t="s">
        <v>109</v>
      </c>
      <c r="E2531" s="34" t="s">
        <v>98</v>
      </c>
      <c r="F2531" s="34" t="s">
        <v>99</v>
      </c>
      <c r="G2531" s="34" t="s">
        <v>100</v>
      </c>
      <c r="H2531" s="34" t="s">
        <v>101</v>
      </c>
      <c r="I2531" s="34" t="s">
        <v>102</v>
      </c>
      <c r="J2531" s="34">
        <v>171</v>
      </c>
      <c r="K2531" s="34">
        <v>244.53</v>
      </c>
    </row>
    <row r="2532" spans="1:11" ht="27.6" x14ac:dyDescent="0.3">
      <c r="A2532" s="33" t="s">
        <v>96</v>
      </c>
      <c r="B2532" s="33">
        <v>2023</v>
      </c>
      <c r="C2532" s="33" t="s">
        <v>35</v>
      </c>
      <c r="D2532" s="33" t="s">
        <v>109</v>
      </c>
      <c r="E2532" s="33" t="s">
        <v>98</v>
      </c>
      <c r="F2532" s="33" t="s">
        <v>99</v>
      </c>
      <c r="G2532" s="33" t="s">
        <v>100</v>
      </c>
      <c r="H2532" s="33" t="s">
        <v>101</v>
      </c>
      <c r="I2532" s="33" t="s">
        <v>102</v>
      </c>
      <c r="J2532" s="33">
        <v>751</v>
      </c>
      <c r="K2532" s="33">
        <v>1073.93</v>
      </c>
    </row>
    <row r="2533" spans="1:11" ht="27.6" x14ac:dyDescent="0.3">
      <c r="A2533" s="34" t="s">
        <v>96</v>
      </c>
      <c r="B2533" s="34">
        <v>2023</v>
      </c>
      <c r="C2533" s="34" t="s">
        <v>35</v>
      </c>
      <c r="D2533" s="34" t="s">
        <v>109</v>
      </c>
      <c r="E2533" s="34" t="s">
        <v>98</v>
      </c>
      <c r="F2533" s="34" t="s">
        <v>99</v>
      </c>
      <c r="G2533" s="34" t="s">
        <v>100</v>
      </c>
      <c r="H2533" s="34" t="s">
        <v>101</v>
      </c>
      <c r="I2533" s="34" t="s">
        <v>102</v>
      </c>
      <c r="J2533" s="34">
        <v>837</v>
      </c>
      <c r="K2533" s="34">
        <v>1196.9100000000001</v>
      </c>
    </row>
    <row r="2534" spans="1:11" ht="27.6" x14ac:dyDescent="0.3">
      <c r="A2534" s="33" t="s">
        <v>106</v>
      </c>
      <c r="B2534" s="33">
        <v>2023</v>
      </c>
      <c r="C2534" s="33" t="s">
        <v>35</v>
      </c>
      <c r="D2534" s="33" t="s">
        <v>109</v>
      </c>
      <c r="E2534" s="33" t="s">
        <v>98</v>
      </c>
      <c r="F2534" s="33" t="s">
        <v>99</v>
      </c>
      <c r="G2534" s="33" t="s">
        <v>100</v>
      </c>
      <c r="H2534" s="33" t="s">
        <v>101</v>
      </c>
      <c r="I2534" s="33" t="s">
        <v>102</v>
      </c>
      <c r="J2534" s="33">
        <v>173</v>
      </c>
      <c r="K2534" s="33">
        <v>247.39</v>
      </c>
    </row>
    <row r="2535" spans="1:11" ht="27.6" x14ac:dyDescent="0.3">
      <c r="A2535" s="34" t="s">
        <v>103</v>
      </c>
      <c r="B2535" s="34">
        <v>2023</v>
      </c>
      <c r="C2535" s="34" t="s">
        <v>31</v>
      </c>
      <c r="D2535" s="34" t="s">
        <v>109</v>
      </c>
      <c r="E2535" s="34" t="s">
        <v>98</v>
      </c>
      <c r="F2535" s="34" t="s">
        <v>99</v>
      </c>
      <c r="G2535" s="34" t="s">
        <v>100</v>
      </c>
      <c r="H2535" s="34" t="s">
        <v>101</v>
      </c>
      <c r="I2535" s="34" t="s">
        <v>102</v>
      </c>
      <c r="J2535" s="34">
        <v>218</v>
      </c>
      <c r="K2535" s="34">
        <v>311.74</v>
      </c>
    </row>
    <row r="2536" spans="1:11" ht="27.6" x14ac:dyDescent="0.3">
      <c r="A2536" s="33" t="s">
        <v>103</v>
      </c>
      <c r="B2536" s="33">
        <v>2023</v>
      </c>
      <c r="C2536" s="33" t="s">
        <v>31</v>
      </c>
      <c r="D2536" s="33" t="s">
        <v>109</v>
      </c>
      <c r="E2536" s="33" t="s">
        <v>98</v>
      </c>
      <c r="F2536" s="33" t="s">
        <v>99</v>
      </c>
      <c r="G2536" s="33" t="s">
        <v>100</v>
      </c>
      <c r="H2536" s="33" t="s">
        <v>101</v>
      </c>
      <c r="I2536" s="33" t="s">
        <v>102</v>
      </c>
      <c r="J2536" s="33">
        <v>188</v>
      </c>
      <c r="K2536" s="33">
        <v>268.83999999999997</v>
      </c>
    </row>
    <row r="2537" spans="1:11" ht="27.6" x14ac:dyDescent="0.3">
      <c r="A2537" s="34" t="s">
        <v>103</v>
      </c>
      <c r="B2537" s="34">
        <v>2023</v>
      </c>
      <c r="C2537" s="34" t="s">
        <v>31</v>
      </c>
      <c r="D2537" s="34" t="s">
        <v>109</v>
      </c>
      <c r="E2537" s="34" t="s">
        <v>98</v>
      </c>
      <c r="F2537" s="34" t="s">
        <v>99</v>
      </c>
      <c r="G2537" s="34" t="s">
        <v>100</v>
      </c>
      <c r="H2537" s="34" t="s">
        <v>101</v>
      </c>
      <c r="I2537" s="34" t="s">
        <v>102</v>
      </c>
      <c r="J2537" s="34">
        <v>214</v>
      </c>
      <c r="K2537" s="34">
        <v>526.24</v>
      </c>
    </row>
    <row r="2538" spans="1:11" ht="27.6" x14ac:dyDescent="0.3">
      <c r="A2538" s="33" t="s">
        <v>103</v>
      </c>
      <c r="B2538" s="33">
        <v>2023</v>
      </c>
      <c r="C2538" s="33" t="s">
        <v>31</v>
      </c>
      <c r="D2538" s="33" t="s">
        <v>109</v>
      </c>
      <c r="E2538" s="33" t="s">
        <v>98</v>
      </c>
      <c r="F2538" s="33" t="s">
        <v>99</v>
      </c>
      <c r="G2538" s="33" t="s">
        <v>100</v>
      </c>
      <c r="H2538" s="33" t="s">
        <v>101</v>
      </c>
      <c r="I2538" s="33" t="s">
        <v>102</v>
      </c>
      <c r="J2538" s="33">
        <v>190</v>
      </c>
      <c r="K2538" s="33">
        <v>526.24</v>
      </c>
    </row>
    <row r="2539" spans="1:11" ht="27.6" x14ac:dyDescent="0.3">
      <c r="A2539" s="34" t="s">
        <v>103</v>
      </c>
      <c r="B2539" s="34">
        <v>2023</v>
      </c>
      <c r="C2539" s="34" t="s">
        <v>31</v>
      </c>
      <c r="D2539" s="34" t="s">
        <v>109</v>
      </c>
      <c r="E2539" s="34" t="s">
        <v>98</v>
      </c>
      <c r="F2539" s="34" t="s">
        <v>99</v>
      </c>
      <c r="G2539" s="34" t="s">
        <v>100</v>
      </c>
      <c r="H2539" s="34" t="s">
        <v>101</v>
      </c>
      <c r="I2539" s="34" t="s">
        <v>102</v>
      </c>
      <c r="J2539" s="34">
        <v>967</v>
      </c>
      <c r="K2539" s="34">
        <v>1382.81</v>
      </c>
    </row>
    <row r="2540" spans="1:11" ht="27.6" x14ac:dyDescent="0.3">
      <c r="A2540" s="33" t="s">
        <v>103</v>
      </c>
      <c r="B2540" s="33">
        <v>2023</v>
      </c>
      <c r="C2540" s="33" t="s">
        <v>31</v>
      </c>
      <c r="D2540" s="33" t="s">
        <v>109</v>
      </c>
      <c r="E2540" s="33" t="s">
        <v>98</v>
      </c>
      <c r="F2540" s="33" t="s">
        <v>99</v>
      </c>
      <c r="G2540" s="33" t="s">
        <v>100</v>
      </c>
      <c r="H2540" s="33" t="s">
        <v>101</v>
      </c>
      <c r="I2540" s="33" t="s">
        <v>102</v>
      </c>
      <c r="J2540" s="33">
        <v>189</v>
      </c>
      <c r="K2540" s="33">
        <v>270.27</v>
      </c>
    </row>
    <row r="2541" spans="1:11" ht="27.6" x14ac:dyDescent="0.3">
      <c r="A2541" s="34" t="s">
        <v>103</v>
      </c>
      <c r="B2541" s="34">
        <v>2023</v>
      </c>
      <c r="C2541" s="34" t="s">
        <v>31</v>
      </c>
      <c r="D2541" s="34" t="s">
        <v>109</v>
      </c>
      <c r="E2541" s="34" t="s">
        <v>98</v>
      </c>
      <c r="F2541" s="34" t="s">
        <v>99</v>
      </c>
      <c r="G2541" s="34" t="s">
        <v>100</v>
      </c>
      <c r="H2541" s="34" t="s">
        <v>101</v>
      </c>
      <c r="I2541" s="34" t="s">
        <v>102</v>
      </c>
      <c r="J2541" s="34">
        <v>748</v>
      </c>
      <c r="K2541" s="34">
        <v>1069.6400000000001</v>
      </c>
    </row>
    <row r="2542" spans="1:11" ht="27.6" x14ac:dyDescent="0.3">
      <c r="A2542" s="33" t="s">
        <v>103</v>
      </c>
      <c r="B2542" s="33">
        <v>2023</v>
      </c>
      <c r="C2542" s="33" t="s">
        <v>31</v>
      </c>
      <c r="D2542" s="33" t="s">
        <v>109</v>
      </c>
      <c r="E2542" s="33" t="s">
        <v>98</v>
      </c>
      <c r="F2542" s="33" t="s">
        <v>99</v>
      </c>
      <c r="G2542" s="33" t="s">
        <v>100</v>
      </c>
      <c r="H2542" s="33" t="s">
        <v>101</v>
      </c>
      <c r="I2542" s="33" t="s">
        <v>102</v>
      </c>
      <c r="J2542" s="33">
        <v>835</v>
      </c>
      <c r="K2542" s="33">
        <v>1194.05</v>
      </c>
    </row>
    <row r="2543" spans="1:11" ht="27.6" x14ac:dyDescent="0.3">
      <c r="A2543" s="34" t="s">
        <v>103</v>
      </c>
      <c r="B2543" s="34">
        <v>2023</v>
      </c>
      <c r="C2543" s="34" t="s">
        <v>31</v>
      </c>
      <c r="D2543" s="34" t="s">
        <v>109</v>
      </c>
      <c r="E2543" s="34" t="s">
        <v>98</v>
      </c>
      <c r="F2543" s="34" t="s">
        <v>99</v>
      </c>
      <c r="G2543" s="34" t="s">
        <v>100</v>
      </c>
      <c r="H2543" s="34" t="s">
        <v>101</v>
      </c>
      <c r="I2543" s="34" t="s">
        <v>102</v>
      </c>
      <c r="J2543" s="34">
        <v>215</v>
      </c>
      <c r="K2543" s="34">
        <v>307.45</v>
      </c>
    </row>
    <row r="2544" spans="1:11" ht="27.6" x14ac:dyDescent="0.3">
      <c r="A2544" s="33" t="s">
        <v>103</v>
      </c>
      <c r="B2544" s="33">
        <v>2023</v>
      </c>
      <c r="C2544" s="33" t="s">
        <v>31</v>
      </c>
      <c r="D2544" s="33" t="s">
        <v>109</v>
      </c>
      <c r="E2544" s="33" t="s">
        <v>98</v>
      </c>
      <c r="F2544" s="33" t="s">
        <v>99</v>
      </c>
      <c r="G2544" s="33" t="s">
        <v>100</v>
      </c>
      <c r="H2544" s="33" t="s">
        <v>101</v>
      </c>
      <c r="I2544" s="33" t="s">
        <v>102</v>
      </c>
      <c r="J2544" s="33">
        <v>191</v>
      </c>
      <c r="K2544" s="33">
        <v>273.13</v>
      </c>
    </row>
    <row r="2545" spans="1:11" ht="27.6" x14ac:dyDescent="0.3">
      <c r="A2545" s="34" t="s">
        <v>107</v>
      </c>
      <c r="B2545" s="34">
        <v>2023</v>
      </c>
      <c r="C2545" s="34" t="s">
        <v>34</v>
      </c>
      <c r="D2545" s="34" t="s">
        <v>109</v>
      </c>
      <c r="E2545" s="34" t="s">
        <v>98</v>
      </c>
      <c r="F2545" s="34" t="s">
        <v>99</v>
      </c>
      <c r="G2545" s="34" t="s">
        <v>100</v>
      </c>
      <c r="H2545" s="34" t="s">
        <v>101</v>
      </c>
      <c r="I2545" s="34" t="s">
        <v>102</v>
      </c>
      <c r="J2545" s="34">
        <v>206</v>
      </c>
      <c r="K2545" s="34">
        <v>294.58</v>
      </c>
    </row>
    <row r="2546" spans="1:11" ht="27.6" x14ac:dyDescent="0.3">
      <c r="A2546" s="33" t="s">
        <v>103</v>
      </c>
      <c r="B2546" s="33">
        <v>2023</v>
      </c>
      <c r="C2546" s="33" t="s">
        <v>34</v>
      </c>
      <c r="D2546" s="33" t="s">
        <v>109</v>
      </c>
      <c r="E2546" s="33" t="s">
        <v>98</v>
      </c>
      <c r="F2546" s="33" t="s">
        <v>99</v>
      </c>
      <c r="G2546" s="33" t="s">
        <v>100</v>
      </c>
      <c r="H2546" s="33" t="s">
        <v>101</v>
      </c>
      <c r="I2546" s="33" t="s">
        <v>102</v>
      </c>
      <c r="J2546" s="33">
        <v>176</v>
      </c>
      <c r="K2546" s="33">
        <v>251.68</v>
      </c>
    </row>
    <row r="2547" spans="1:11" ht="27.6" x14ac:dyDescent="0.3">
      <c r="A2547" s="34" t="s">
        <v>103</v>
      </c>
      <c r="B2547" s="34">
        <v>2023</v>
      </c>
      <c r="C2547" s="34" t="s">
        <v>34</v>
      </c>
      <c r="D2547" s="34" t="s">
        <v>109</v>
      </c>
      <c r="E2547" s="34" t="s">
        <v>98</v>
      </c>
      <c r="F2547" s="34" t="s">
        <v>99</v>
      </c>
      <c r="G2547" s="34" t="s">
        <v>100</v>
      </c>
      <c r="H2547" s="34" t="s">
        <v>101</v>
      </c>
      <c r="I2547" s="34" t="s">
        <v>102</v>
      </c>
      <c r="J2547" s="34">
        <v>208</v>
      </c>
      <c r="K2547" s="34">
        <v>526.24</v>
      </c>
    </row>
    <row r="2548" spans="1:11" ht="27.6" x14ac:dyDescent="0.3">
      <c r="A2548" s="33" t="s">
        <v>103</v>
      </c>
      <c r="B2548" s="33">
        <v>2023</v>
      </c>
      <c r="C2548" s="33" t="s">
        <v>34</v>
      </c>
      <c r="D2548" s="33" t="s">
        <v>109</v>
      </c>
      <c r="E2548" s="33" t="s">
        <v>98</v>
      </c>
      <c r="F2548" s="33" t="s">
        <v>99</v>
      </c>
      <c r="G2548" s="33" t="s">
        <v>100</v>
      </c>
      <c r="H2548" s="33" t="s">
        <v>101</v>
      </c>
      <c r="I2548" s="33" t="s">
        <v>102</v>
      </c>
      <c r="J2548" s="33">
        <v>178</v>
      </c>
      <c r="K2548" s="33">
        <v>526.24</v>
      </c>
    </row>
    <row r="2549" spans="1:11" ht="27.6" x14ac:dyDescent="0.3">
      <c r="A2549" s="34" t="s">
        <v>103</v>
      </c>
      <c r="B2549" s="34">
        <v>2023</v>
      </c>
      <c r="C2549" s="34" t="s">
        <v>34</v>
      </c>
      <c r="D2549" s="34" t="s">
        <v>109</v>
      </c>
      <c r="E2549" s="34" t="s">
        <v>98</v>
      </c>
      <c r="F2549" s="34" t="s">
        <v>99</v>
      </c>
      <c r="G2549" s="34" t="s">
        <v>100</v>
      </c>
      <c r="H2549" s="34" t="s">
        <v>101</v>
      </c>
      <c r="I2549" s="34" t="s">
        <v>102</v>
      </c>
      <c r="J2549" s="34">
        <v>969</v>
      </c>
      <c r="K2549" s="34">
        <v>1385.67</v>
      </c>
    </row>
    <row r="2550" spans="1:11" ht="27.6" x14ac:dyDescent="0.3">
      <c r="A2550" s="33" t="s">
        <v>103</v>
      </c>
      <c r="B2550" s="33">
        <v>2023</v>
      </c>
      <c r="C2550" s="33" t="s">
        <v>34</v>
      </c>
      <c r="D2550" s="33" t="s">
        <v>109</v>
      </c>
      <c r="E2550" s="33" t="s">
        <v>98</v>
      </c>
      <c r="F2550" s="33" t="s">
        <v>99</v>
      </c>
      <c r="G2550" s="33" t="s">
        <v>100</v>
      </c>
      <c r="H2550" s="33" t="s">
        <v>101</v>
      </c>
      <c r="I2550" s="33" t="s">
        <v>102</v>
      </c>
      <c r="J2550" s="33">
        <v>180</v>
      </c>
      <c r="K2550" s="33">
        <v>257.39999999999998</v>
      </c>
    </row>
    <row r="2551" spans="1:11" ht="27.6" x14ac:dyDescent="0.3">
      <c r="A2551" s="34" t="s">
        <v>103</v>
      </c>
      <c r="B2551" s="34">
        <v>2023</v>
      </c>
      <c r="C2551" s="34" t="s">
        <v>34</v>
      </c>
      <c r="D2551" s="34" t="s">
        <v>109</v>
      </c>
      <c r="E2551" s="34" t="s">
        <v>98</v>
      </c>
      <c r="F2551" s="34" t="s">
        <v>99</v>
      </c>
      <c r="G2551" s="34" t="s">
        <v>100</v>
      </c>
      <c r="H2551" s="34" t="s">
        <v>101</v>
      </c>
      <c r="I2551" s="34" t="s">
        <v>102</v>
      </c>
      <c r="J2551" s="34">
        <v>207</v>
      </c>
      <c r="K2551" s="34">
        <v>296.01</v>
      </c>
    </row>
    <row r="2552" spans="1:11" ht="27.6" x14ac:dyDescent="0.3">
      <c r="A2552" s="33" t="s">
        <v>103</v>
      </c>
      <c r="B2552" s="33">
        <v>2023</v>
      </c>
      <c r="C2552" s="33" t="s">
        <v>34</v>
      </c>
      <c r="D2552" s="33" t="s">
        <v>109</v>
      </c>
      <c r="E2552" s="33" t="s">
        <v>98</v>
      </c>
      <c r="F2552" s="33" t="s">
        <v>99</v>
      </c>
      <c r="G2552" s="33" t="s">
        <v>100</v>
      </c>
      <c r="H2552" s="33" t="s">
        <v>101</v>
      </c>
      <c r="I2552" s="33" t="s">
        <v>102</v>
      </c>
      <c r="J2552" s="33">
        <v>177</v>
      </c>
      <c r="K2552" s="33">
        <v>253.11</v>
      </c>
    </row>
    <row r="2553" spans="1:11" ht="27.6" x14ac:dyDescent="0.3">
      <c r="A2553" s="34" t="s">
        <v>103</v>
      </c>
      <c r="B2553" s="34">
        <v>2023</v>
      </c>
      <c r="C2553" s="34" t="s">
        <v>34</v>
      </c>
      <c r="D2553" s="34" t="s">
        <v>109</v>
      </c>
      <c r="E2553" s="34" t="s">
        <v>98</v>
      </c>
      <c r="F2553" s="34" t="s">
        <v>99</v>
      </c>
      <c r="G2553" s="34" t="s">
        <v>100</v>
      </c>
      <c r="H2553" s="34" t="s">
        <v>101</v>
      </c>
      <c r="I2553" s="34" t="s">
        <v>102</v>
      </c>
      <c r="J2553" s="34">
        <v>750</v>
      </c>
      <c r="K2553" s="34">
        <v>1072.5</v>
      </c>
    </row>
    <row r="2554" spans="1:11" ht="27.6" x14ac:dyDescent="0.3">
      <c r="A2554" s="33" t="s">
        <v>103</v>
      </c>
      <c r="B2554" s="33">
        <v>2023</v>
      </c>
      <c r="C2554" s="33" t="s">
        <v>34</v>
      </c>
      <c r="D2554" s="33" t="s">
        <v>109</v>
      </c>
      <c r="E2554" s="33" t="s">
        <v>98</v>
      </c>
      <c r="F2554" s="33" t="s">
        <v>99</v>
      </c>
      <c r="G2554" s="33" t="s">
        <v>100</v>
      </c>
      <c r="H2554" s="33" t="s">
        <v>101</v>
      </c>
      <c r="I2554" s="33" t="s">
        <v>102</v>
      </c>
      <c r="J2554" s="33">
        <v>836</v>
      </c>
      <c r="K2554" s="33">
        <v>1195.48</v>
      </c>
    </row>
    <row r="2555" spans="1:11" ht="27.6" x14ac:dyDescent="0.3">
      <c r="A2555" s="34" t="s">
        <v>103</v>
      </c>
      <c r="B2555" s="34">
        <v>2023</v>
      </c>
      <c r="C2555" s="34" t="s">
        <v>34</v>
      </c>
      <c r="D2555" s="34" t="s">
        <v>109</v>
      </c>
      <c r="E2555" s="34" t="s">
        <v>98</v>
      </c>
      <c r="F2555" s="34" t="s">
        <v>99</v>
      </c>
      <c r="G2555" s="34" t="s">
        <v>100</v>
      </c>
      <c r="H2555" s="34" t="s">
        <v>101</v>
      </c>
      <c r="I2555" s="34" t="s">
        <v>102</v>
      </c>
      <c r="J2555" s="34">
        <v>203</v>
      </c>
      <c r="K2555" s="34">
        <v>290.29000000000002</v>
      </c>
    </row>
    <row r="2556" spans="1:11" ht="27.6" x14ac:dyDescent="0.3">
      <c r="A2556" s="33" t="s">
        <v>107</v>
      </c>
      <c r="B2556" s="33">
        <v>2023</v>
      </c>
      <c r="C2556" s="33" t="s">
        <v>34</v>
      </c>
      <c r="D2556" s="33" t="s">
        <v>109</v>
      </c>
      <c r="E2556" s="33" t="s">
        <v>98</v>
      </c>
      <c r="F2556" s="33" t="s">
        <v>99</v>
      </c>
      <c r="G2556" s="33" t="s">
        <v>100</v>
      </c>
      <c r="H2556" s="33" t="s">
        <v>101</v>
      </c>
      <c r="I2556" s="33" t="s">
        <v>102</v>
      </c>
      <c r="J2556" s="33">
        <v>179</v>
      </c>
      <c r="K2556" s="33">
        <v>255.97</v>
      </c>
    </row>
    <row r="2557" spans="1:11" ht="27.6" x14ac:dyDescent="0.3">
      <c r="A2557" s="34" t="s">
        <v>96</v>
      </c>
      <c r="B2557" s="34">
        <v>2023</v>
      </c>
      <c r="C2557" s="34" t="s">
        <v>40</v>
      </c>
      <c r="D2557" s="34" t="s">
        <v>109</v>
      </c>
      <c r="E2557" s="34" t="s">
        <v>98</v>
      </c>
      <c r="F2557" s="34" t="s">
        <v>99</v>
      </c>
      <c r="G2557" s="34" t="s">
        <v>100</v>
      </c>
      <c r="H2557" s="34" t="s">
        <v>101</v>
      </c>
      <c r="I2557" s="34" t="s">
        <v>102</v>
      </c>
      <c r="J2557" s="34">
        <v>176</v>
      </c>
      <c r="K2557" s="34">
        <v>251.68</v>
      </c>
    </row>
    <row r="2558" spans="1:11" ht="27.6" x14ac:dyDescent="0.3">
      <c r="A2558" s="33" t="s">
        <v>96</v>
      </c>
      <c r="B2558" s="33">
        <v>2023</v>
      </c>
      <c r="C2558" s="33" t="s">
        <v>40</v>
      </c>
      <c r="D2558" s="33" t="s">
        <v>109</v>
      </c>
      <c r="E2558" s="33" t="s">
        <v>98</v>
      </c>
      <c r="F2558" s="33" t="s">
        <v>99</v>
      </c>
      <c r="G2558" s="33" t="s">
        <v>100</v>
      </c>
      <c r="H2558" s="33" t="s">
        <v>101</v>
      </c>
      <c r="I2558" s="33" t="s">
        <v>102</v>
      </c>
      <c r="J2558" s="33">
        <v>146</v>
      </c>
      <c r="K2558" s="33">
        <v>208.78</v>
      </c>
    </row>
    <row r="2559" spans="1:11" ht="27.6" x14ac:dyDescent="0.3">
      <c r="A2559" s="34" t="s">
        <v>96</v>
      </c>
      <c r="B2559" s="34">
        <v>2023</v>
      </c>
      <c r="C2559" s="34" t="s">
        <v>40</v>
      </c>
      <c r="D2559" s="34" t="s">
        <v>109</v>
      </c>
      <c r="E2559" s="34" t="s">
        <v>98</v>
      </c>
      <c r="F2559" s="34" t="s">
        <v>99</v>
      </c>
      <c r="G2559" s="34" t="s">
        <v>100</v>
      </c>
      <c r="H2559" s="34" t="s">
        <v>101</v>
      </c>
      <c r="I2559" s="34" t="s">
        <v>102</v>
      </c>
      <c r="J2559" s="34">
        <v>172</v>
      </c>
      <c r="K2559" s="34">
        <v>526.24</v>
      </c>
    </row>
    <row r="2560" spans="1:11" ht="27.6" x14ac:dyDescent="0.3">
      <c r="A2560" s="33" t="s">
        <v>105</v>
      </c>
      <c r="B2560" s="33">
        <v>2023</v>
      </c>
      <c r="C2560" s="33" t="s">
        <v>40</v>
      </c>
      <c r="D2560" s="33" t="s">
        <v>109</v>
      </c>
      <c r="E2560" s="33" t="s">
        <v>98</v>
      </c>
      <c r="F2560" s="33" t="s">
        <v>99</v>
      </c>
      <c r="G2560" s="33" t="s">
        <v>100</v>
      </c>
      <c r="H2560" s="33" t="s">
        <v>101</v>
      </c>
      <c r="I2560" s="33" t="s">
        <v>102</v>
      </c>
      <c r="J2560" s="33">
        <v>148</v>
      </c>
      <c r="K2560" s="33">
        <v>526.24</v>
      </c>
    </row>
    <row r="2561" spans="1:11" ht="27.6" x14ac:dyDescent="0.3">
      <c r="A2561" s="34" t="s">
        <v>105</v>
      </c>
      <c r="B2561" s="34">
        <v>2023</v>
      </c>
      <c r="C2561" s="34" t="s">
        <v>40</v>
      </c>
      <c r="D2561" s="34" t="s">
        <v>109</v>
      </c>
      <c r="E2561" s="34" t="s">
        <v>98</v>
      </c>
      <c r="F2561" s="34" t="s">
        <v>99</v>
      </c>
      <c r="G2561" s="34" t="s">
        <v>100</v>
      </c>
      <c r="H2561" s="34" t="s">
        <v>101</v>
      </c>
      <c r="I2561" s="34" t="s">
        <v>102</v>
      </c>
      <c r="J2561" s="34">
        <v>974</v>
      </c>
      <c r="K2561" s="34">
        <v>1392.82</v>
      </c>
    </row>
    <row r="2562" spans="1:11" ht="27.6" x14ac:dyDescent="0.3">
      <c r="A2562" s="33" t="s">
        <v>96</v>
      </c>
      <c r="B2562" s="33">
        <v>2023</v>
      </c>
      <c r="C2562" s="33" t="s">
        <v>40</v>
      </c>
      <c r="D2562" s="33" t="s">
        <v>109</v>
      </c>
      <c r="E2562" s="33" t="s">
        <v>98</v>
      </c>
      <c r="F2562" s="33" t="s">
        <v>99</v>
      </c>
      <c r="G2562" s="33" t="s">
        <v>100</v>
      </c>
      <c r="H2562" s="33" t="s">
        <v>101</v>
      </c>
      <c r="I2562" s="33" t="s">
        <v>102</v>
      </c>
      <c r="J2562" s="33">
        <v>144</v>
      </c>
      <c r="K2562" s="33">
        <v>205.92</v>
      </c>
    </row>
    <row r="2563" spans="1:11" ht="27.6" x14ac:dyDescent="0.3">
      <c r="A2563" s="34" t="s">
        <v>96</v>
      </c>
      <c r="B2563" s="34">
        <v>2023</v>
      </c>
      <c r="C2563" s="34" t="s">
        <v>40</v>
      </c>
      <c r="D2563" s="34" t="s">
        <v>109</v>
      </c>
      <c r="E2563" s="34" t="s">
        <v>98</v>
      </c>
      <c r="F2563" s="34" t="s">
        <v>99</v>
      </c>
      <c r="G2563" s="34" t="s">
        <v>100</v>
      </c>
      <c r="H2563" s="34" t="s">
        <v>101</v>
      </c>
      <c r="I2563" s="34" t="s">
        <v>102</v>
      </c>
      <c r="J2563" s="34">
        <v>171</v>
      </c>
      <c r="K2563" s="34">
        <v>244.53</v>
      </c>
    </row>
    <row r="2564" spans="1:11" ht="27.6" x14ac:dyDescent="0.3">
      <c r="A2564" s="33" t="s">
        <v>105</v>
      </c>
      <c r="B2564" s="33">
        <v>2023</v>
      </c>
      <c r="C2564" s="33" t="s">
        <v>40</v>
      </c>
      <c r="D2564" s="33" t="s">
        <v>109</v>
      </c>
      <c r="E2564" s="33" t="s">
        <v>98</v>
      </c>
      <c r="F2564" s="33" t="s">
        <v>99</v>
      </c>
      <c r="G2564" s="33" t="s">
        <v>100</v>
      </c>
      <c r="H2564" s="33" t="s">
        <v>101</v>
      </c>
      <c r="I2564" s="33" t="s">
        <v>102</v>
      </c>
      <c r="J2564" s="33">
        <v>147</v>
      </c>
      <c r="K2564" s="33">
        <v>210.21</v>
      </c>
    </row>
    <row r="2565" spans="1:11" ht="27.6" x14ac:dyDescent="0.3">
      <c r="A2565" s="34" t="s">
        <v>105</v>
      </c>
      <c r="B2565" s="34">
        <v>2023</v>
      </c>
      <c r="C2565" s="34" t="s">
        <v>40</v>
      </c>
      <c r="D2565" s="34" t="s">
        <v>109</v>
      </c>
      <c r="E2565" s="34" t="s">
        <v>98</v>
      </c>
      <c r="F2565" s="34" t="s">
        <v>99</v>
      </c>
      <c r="G2565" s="34" t="s">
        <v>100</v>
      </c>
      <c r="H2565" s="34" t="s">
        <v>101</v>
      </c>
      <c r="I2565" s="34" t="s">
        <v>102</v>
      </c>
      <c r="J2565" s="34">
        <v>755</v>
      </c>
      <c r="K2565" s="34">
        <v>1079.6500000000001</v>
      </c>
    </row>
    <row r="2566" spans="1:11" ht="27.6" x14ac:dyDescent="0.3">
      <c r="A2566" s="33" t="s">
        <v>96</v>
      </c>
      <c r="B2566" s="33">
        <v>2023</v>
      </c>
      <c r="C2566" s="33" t="s">
        <v>40</v>
      </c>
      <c r="D2566" s="33" t="s">
        <v>109</v>
      </c>
      <c r="E2566" s="33" t="s">
        <v>98</v>
      </c>
      <c r="F2566" s="33" t="s">
        <v>99</v>
      </c>
      <c r="G2566" s="33" t="s">
        <v>100</v>
      </c>
      <c r="H2566" s="33" t="s">
        <v>101</v>
      </c>
      <c r="I2566" s="33" t="s">
        <v>102</v>
      </c>
      <c r="J2566" s="33">
        <v>842</v>
      </c>
      <c r="K2566" s="33">
        <v>1204.06</v>
      </c>
    </row>
    <row r="2567" spans="1:11" ht="27.6" x14ac:dyDescent="0.3">
      <c r="A2567" s="34" t="s">
        <v>96</v>
      </c>
      <c r="B2567" s="34">
        <v>2023</v>
      </c>
      <c r="C2567" s="34" t="s">
        <v>40</v>
      </c>
      <c r="D2567" s="34" t="s">
        <v>109</v>
      </c>
      <c r="E2567" s="34" t="s">
        <v>98</v>
      </c>
      <c r="F2567" s="34" t="s">
        <v>99</v>
      </c>
      <c r="G2567" s="34" t="s">
        <v>100</v>
      </c>
      <c r="H2567" s="34" t="s">
        <v>101</v>
      </c>
      <c r="I2567" s="34" t="s">
        <v>102</v>
      </c>
      <c r="J2567" s="34">
        <v>173</v>
      </c>
      <c r="K2567" s="34">
        <v>247.39</v>
      </c>
    </row>
    <row r="2568" spans="1:11" ht="27.6" x14ac:dyDescent="0.3">
      <c r="A2568" s="33" t="s">
        <v>96</v>
      </c>
      <c r="B2568" s="33">
        <v>2023</v>
      </c>
      <c r="C2568" s="33" t="s">
        <v>40</v>
      </c>
      <c r="D2568" s="33" t="s">
        <v>109</v>
      </c>
      <c r="E2568" s="33" t="s">
        <v>98</v>
      </c>
      <c r="F2568" s="33" t="s">
        <v>99</v>
      </c>
      <c r="G2568" s="33" t="s">
        <v>100</v>
      </c>
      <c r="H2568" s="33" t="s">
        <v>101</v>
      </c>
      <c r="I2568" s="33" t="s">
        <v>102</v>
      </c>
      <c r="J2568" s="33">
        <v>149</v>
      </c>
      <c r="K2568" s="33">
        <v>213.07</v>
      </c>
    </row>
    <row r="2569" spans="1:11" ht="27.6" x14ac:dyDescent="0.3">
      <c r="A2569" s="34" t="s">
        <v>107</v>
      </c>
      <c r="B2569" s="34">
        <v>2023</v>
      </c>
      <c r="C2569" s="34" t="s">
        <v>39</v>
      </c>
      <c r="D2569" s="34" t="s">
        <v>109</v>
      </c>
      <c r="E2569" s="34" t="s">
        <v>98</v>
      </c>
      <c r="F2569" s="34" t="s">
        <v>99</v>
      </c>
      <c r="G2569" s="34" t="s">
        <v>100</v>
      </c>
      <c r="H2569" s="34" t="s">
        <v>101</v>
      </c>
      <c r="I2569" s="34" t="s">
        <v>102</v>
      </c>
      <c r="J2569" s="34">
        <v>152</v>
      </c>
      <c r="K2569" s="34">
        <v>217.36</v>
      </c>
    </row>
    <row r="2570" spans="1:11" ht="27.6" x14ac:dyDescent="0.3">
      <c r="A2570" s="33" t="s">
        <v>96</v>
      </c>
      <c r="B2570" s="33">
        <v>2023</v>
      </c>
      <c r="C2570" s="33" t="s">
        <v>39</v>
      </c>
      <c r="D2570" s="33" t="s">
        <v>109</v>
      </c>
      <c r="E2570" s="33" t="s">
        <v>98</v>
      </c>
      <c r="F2570" s="33" t="s">
        <v>99</v>
      </c>
      <c r="G2570" s="33" t="s">
        <v>100</v>
      </c>
      <c r="H2570" s="33" t="s">
        <v>101</v>
      </c>
      <c r="I2570" s="33" t="s">
        <v>102</v>
      </c>
      <c r="J2570" s="33">
        <v>178</v>
      </c>
      <c r="K2570" s="33">
        <v>526.24</v>
      </c>
    </row>
    <row r="2571" spans="1:11" ht="27.6" x14ac:dyDescent="0.3">
      <c r="A2571" s="34" t="s">
        <v>96</v>
      </c>
      <c r="B2571" s="34">
        <v>2023</v>
      </c>
      <c r="C2571" s="34" t="s">
        <v>39</v>
      </c>
      <c r="D2571" s="34" t="s">
        <v>109</v>
      </c>
      <c r="E2571" s="34" t="s">
        <v>98</v>
      </c>
      <c r="F2571" s="34" t="s">
        <v>99</v>
      </c>
      <c r="G2571" s="34" t="s">
        <v>100</v>
      </c>
      <c r="H2571" s="34" t="s">
        <v>101</v>
      </c>
      <c r="I2571" s="34" t="s">
        <v>102</v>
      </c>
      <c r="J2571" s="34">
        <v>154</v>
      </c>
      <c r="K2571" s="34">
        <v>526.24</v>
      </c>
    </row>
    <row r="2572" spans="1:11" ht="27.6" x14ac:dyDescent="0.3">
      <c r="A2572" s="33" t="s">
        <v>105</v>
      </c>
      <c r="B2572" s="33">
        <v>2023</v>
      </c>
      <c r="C2572" s="33" t="s">
        <v>39</v>
      </c>
      <c r="D2572" s="33" t="s">
        <v>109</v>
      </c>
      <c r="E2572" s="33" t="s">
        <v>98</v>
      </c>
      <c r="F2572" s="33" t="s">
        <v>99</v>
      </c>
      <c r="G2572" s="33" t="s">
        <v>100</v>
      </c>
      <c r="H2572" s="33" t="s">
        <v>101</v>
      </c>
      <c r="I2572" s="33" t="s">
        <v>102</v>
      </c>
      <c r="J2572" s="33">
        <v>973</v>
      </c>
      <c r="K2572" s="33">
        <v>1391.39</v>
      </c>
    </row>
    <row r="2573" spans="1:11" ht="27.6" x14ac:dyDescent="0.3">
      <c r="A2573" s="34" t="s">
        <v>103</v>
      </c>
      <c r="B2573" s="34">
        <v>2023</v>
      </c>
      <c r="C2573" s="34" t="s">
        <v>39</v>
      </c>
      <c r="D2573" s="34" t="s">
        <v>109</v>
      </c>
      <c r="E2573" s="34" t="s">
        <v>98</v>
      </c>
      <c r="F2573" s="34" t="s">
        <v>99</v>
      </c>
      <c r="G2573" s="34" t="s">
        <v>100</v>
      </c>
      <c r="H2573" s="34" t="s">
        <v>101</v>
      </c>
      <c r="I2573" s="34" t="s">
        <v>102</v>
      </c>
      <c r="J2573" s="34">
        <v>150</v>
      </c>
      <c r="K2573" s="34">
        <v>214.5</v>
      </c>
    </row>
    <row r="2574" spans="1:11" ht="27.6" x14ac:dyDescent="0.3">
      <c r="A2574" s="33" t="s">
        <v>103</v>
      </c>
      <c r="B2574" s="33">
        <v>2023</v>
      </c>
      <c r="C2574" s="33" t="s">
        <v>39</v>
      </c>
      <c r="D2574" s="33" t="s">
        <v>109</v>
      </c>
      <c r="E2574" s="33" t="s">
        <v>98</v>
      </c>
      <c r="F2574" s="33" t="s">
        <v>99</v>
      </c>
      <c r="G2574" s="33" t="s">
        <v>100</v>
      </c>
      <c r="H2574" s="33" t="s">
        <v>101</v>
      </c>
      <c r="I2574" s="33" t="s">
        <v>102</v>
      </c>
      <c r="J2574" s="33">
        <v>177</v>
      </c>
      <c r="K2574" s="33">
        <v>253.11</v>
      </c>
    </row>
    <row r="2575" spans="1:11" ht="27.6" x14ac:dyDescent="0.3">
      <c r="A2575" s="34" t="s">
        <v>105</v>
      </c>
      <c r="B2575" s="34">
        <v>2023</v>
      </c>
      <c r="C2575" s="34" t="s">
        <v>39</v>
      </c>
      <c r="D2575" s="34" t="s">
        <v>109</v>
      </c>
      <c r="E2575" s="34" t="s">
        <v>98</v>
      </c>
      <c r="F2575" s="34" t="s">
        <v>99</v>
      </c>
      <c r="G2575" s="34" t="s">
        <v>100</v>
      </c>
      <c r="H2575" s="34" t="s">
        <v>101</v>
      </c>
      <c r="I2575" s="34" t="s">
        <v>102</v>
      </c>
      <c r="J2575" s="34">
        <v>153</v>
      </c>
      <c r="K2575" s="34">
        <v>218.79</v>
      </c>
    </row>
    <row r="2576" spans="1:11" ht="27.6" x14ac:dyDescent="0.3">
      <c r="A2576" s="33" t="s">
        <v>96</v>
      </c>
      <c r="B2576" s="33">
        <v>2023</v>
      </c>
      <c r="C2576" s="33" t="s">
        <v>39</v>
      </c>
      <c r="D2576" s="33" t="s">
        <v>109</v>
      </c>
      <c r="E2576" s="33" t="s">
        <v>98</v>
      </c>
      <c r="F2576" s="33" t="s">
        <v>99</v>
      </c>
      <c r="G2576" s="33" t="s">
        <v>100</v>
      </c>
      <c r="H2576" s="33" t="s">
        <v>101</v>
      </c>
      <c r="I2576" s="33" t="s">
        <v>102</v>
      </c>
      <c r="J2576" s="33">
        <v>754</v>
      </c>
      <c r="K2576" s="33">
        <v>1078.22</v>
      </c>
    </row>
    <row r="2577" spans="1:11" ht="27.6" x14ac:dyDescent="0.3">
      <c r="A2577" s="34" t="s">
        <v>96</v>
      </c>
      <c r="B2577" s="34">
        <v>2023</v>
      </c>
      <c r="C2577" s="34" t="s">
        <v>39</v>
      </c>
      <c r="D2577" s="34" t="s">
        <v>109</v>
      </c>
      <c r="E2577" s="34" t="s">
        <v>98</v>
      </c>
      <c r="F2577" s="34" t="s">
        <v>99</v>
      </c>
      <c r="G2577" s="34" t="s">
        <v>100</v>
      </c>
      <c r="H2577" s="34" t="s">
        <v>101</v>
      </c>
      <c r="I2577" s="34" t="s">
        <v>102</v>
      </c>
      <c r="J2577" s="34">
        <v>841</v>
      </c>
      <c r="K2577" s="34">
        <v>1202.6300000000001</v>
      </c>
    </row>
    <row r="2578" spans="1:11" ht="27.6" x14ac:dyDescent="0.3">
      <c r="A2578" s="33" t="s">
        <v>107</v>
      </c>
      <c r="B2578" s="33">
        <v>2023</v>
      </c>
      <c r="C2578" s="33" t="s">
        <v>39</v>
      </c>
      <c r="D2578" s="33" t="s">
        <v>109</v>
      </c>
      <c r="E2578" s="33" t="s">
        <v>98</v>
      </c>
      <c r="F2578" s="33" t="s">
        <v>99</v>
      </c>
      <c r="G2578" s="33" t="s">
        <v>100</v>
      </c>
      <c r="H2578" s="33" t="s">
        <v>101</v>
      </c>
      <c r="I2578" s="33" t="s">
        <v>102</v>
      </c>
      <c r="J2578" s="33">
        <v>179</v>
      </c>
      <c r="K2578" s="33">
        <v>255.97</v>
      </c>
    </row>
    <row r="2579" spans="1:11" ht="27.6" x14ac:dyDescent="0.3">
      <c r="A2579" s="34" t="s">
        <v>96</v>
      </c>
      <c r="B2579" s="34">
        <v>2023</v>
      </c>
      <c r="C2579" s="34" t="s">
        <v>38</v>
      </c>
      <c r="D2579" s="34" t="s">
        <v>109</v>
      </c>
      <c r="E2579" s="34" t="s">
        <v>98</v>
      </c>
      <c r="F2579" s="34" t="s">
        <v>99</v>
      </c>
      <c r="G2579" s="34" t="s">
        <v>100</v>
      </c>
      <c r="H2579" s="34" t="s">
        <v>101</v>
      </c>
      <c r="I2579" s="34" t="s">
        <v>102</v>
      </c>
      <c r="J2579" s="34">
        <v>182</v>
      </c>
      <c r="K2579" s="34">
        <v>260.26</v>
      </c>
    </row>
    <row r="2580" spans="1:11" ht="27.6" x14ac:dyDescent="0.3">
      <c r="A2580" s="33" t="s">
        <v>103</v>
      </c>
      <c r="B2580" s="33">
        <v>2023</v>
      </c>
      <c r="C2580" s="33" t="s">
        <v>38</v>
      </c>
      <c r="D2580" s="33" t="s">
        <v>109</v>
      </c>
      <c r="E2580" s="33" t="s">
        <v>98</v>
      </c>
      <c r="F2580" s="33" t="s">
        <v>99</v>
      </c>
      <c r="G2580" s="33" t="s">
        <v>100</v>
      </c>
      <c r="H2580" s="33" t="s">
        <v>101</v>
      </c>
      <c r="I2580" s="33" t="s">
        <v>102</v>
      </c>
      <c r="J2580" s="33">
        <v>158</v>
      </c>
      <c r="K2580" s="33">
        <v>225.94</v>
      </c>
    </row>
    <row r="2581" spans="1:11" ht="27.6" x14ac:dyDescent="0.3">
      <c r="A2581" s="34" t="s">
        <v>103</v>
      </c>
      <c r="B2581" s="34">
        <v>2023</v>
      </c>
      <c r="C2581" s="34" t="s">
        <v>38</v>
      </c>
      <c r="D2581" s="34" t="s">
        <v>109</v>
      </c>
      <c r="E2581" s="34" t="s">
        <v>98</v>
      </c>
      <c r="F2581" s="34" t="s">
        <v>99</v>
      </c>
      <c r="G2581" s="34" t="s">
        <v>100</v>
      </c>
      <c r="H2581" s="34" t="s">
        <v>101</v>
      </c>
      <c r="I2581" s="34" t="s">
        <v>102</v>
      </c>
      <c r="J2581" s="34">
        <v>184</v>
      </c>
      <c r="K2581" s="34">
        <v>526.24</v>
      </c>
    </row>
    <row r="2582" spans="1:11" ht="27.6" x14ac:dyDescent="0.3">
      <c r="A2582" s="33" t="s">
        <v>105</v>
      </c>
      <c r="B2582" s="33">
        <v>2023</v>
      </c>
      <c r="C2582" s="33" t="s">
        <v>38</v>
      </c>
      <c r="D2582" s="33" t="s">
        <v>109</v>
      </c>
      <c r="E2582" s="33" t="s">
        <v>98</v>
      </c>
      <c r="F2582" s="33" t="s">
        <v>99</v>
      </c>
      <c r="G2582" s="33" t="s">
        <v>100</v>
      </c>
      <c r="H2582" s="33" t="s">
        <v>101</v>
      </c>
      <c r="I2582" s="33" t="s">
        <v>102</v>
      </c>
      <c r="J2582" s="33">
        <v>972</v>
      </c>
      <c r="K2582" s="33">
        <v>1389.96</v>
      </c>
    </row>
    <row r="2583" spans="1:11" ht="27.6" x14ac:dyDescent="0.3">
      <c r="A2583" s="34" t="s">
        <v>96</v>
      </c>
      <c r="B2583" s="34">
        <v>2023</v>
      </c>
      <c r="C2583" s="34" t="s">
        <v>38</v>
      </c>
      <c r="D2583" s="34" t="s">
        <v>109</v>
      </c>
      <c r="E2583" s="34" t="s">
        <v>98</v>
      </c>
      <c r="F2583" s="34" t="s">
        <v>99</v>
      </c>
      <c r="G2583" s="34" t="s">
        <v>100</v>
      </c>
      <c r="H2583" s="34" t="s">
        <v>101</v>
      </c>
      <c r="I2583" s="34" t="s">
        <v>102</v>
      </c>
      <c r="J2583" s="34">
        <v>156</v>
      </c>
      <c r="K2583" s="34">
        <v>223.08</v>
      </c>
    </row>
    <row r="2584" spans="1:11" ht="27.6" x14ac:dyDescent="0.3">
      <c r="A2584" s="33" t="s">
        <v>96</v>
      </c>
      <c r="B2584" s="33">
        <v>2023</v>
      </c>
      <c r="C2584" s="33" t="s">
        <v>38</v>
      </c>
      <c r="D2584" s="33" t="s">
        <v>109</v>
      </c>
      <c r="E2584" s="33" t="s">
        <v>98</v>
      </c>
      <c r="F2584" s="33" t="s">
        <v>99</v>
      </c>
      <c r="G2584" s="33" t="s">
        <v>100</v>
      </c>
      <c r="H2584" s="33" t="s">
        <v>101</v>
      </c>
      <c r="I2584" s="33" t="s">
        <v>102</v>
      </c>
      <c r="J2584" s="33">
        <v>183</v>
      </c>
      <c r="K2584" s="33">
        <v>261.69</v>
      </c>
    </row>
    <row r="2585" spans="1:11" ht="27.6" x14ac:dyDescent="0.3">
      <c r="A2585" s="34" t="s">
        <v>105</v>
      </c>
      <c r="B2585" s="34">
        <v>2023</v>
      </c>
      <c r="C2585" s="34" t="s">
        <v>38</v>
      </c>
      <c r="D2585" s="34" t="s">
        <v>109</v>
      </c>
      <c r="E2585" s="34" t="s">
        <v>98</v>
      </c>
      <c r="F2585" s="34" t="s">
        <v>99</v>
      </c>
      <c r="G2585" s="34" t="s">
        <v>100</v>
      </c>
      <c r="H2585" s="34" t="s">
        <v>101</v>
      </c>
      <c r="I2585" s="34" t="s">
        <v>102</v>
      </c>
      <c r="J2585" s="34">
        <v>159</v>
      </c>
      <c r="K2585" s="34">
        <v>227.37</v>
      </c>
    </row>
    <row r="2586" spans="1:11" ht="27.6" x14ac:dyDescent="0.3">
      <c r="A2586" s="33" t="s">
        <v>103</v>
      </c>
      <c r="B2586" s="33">
        <v>2023</v>
      </c>
      <c r="C2586" s="33" t="s">
        <v>38</v>
      </c>
      <c r="D2586" s="33" t="s">
        <v>109</v>
      </c>
      <c r="E2586" s="33" t="s">
        <v>98</v>
      </c>
      <c r="F2586" s="33" t="s">
        <v>99</v>
      </c>
      <c r="G2586" s="33" t="s">
        <v>100</v>
      </c>
      <c r="H2586" s="33" t="s">
        <v>101</v>
      </c>
      <c r="I2586" s="33" t="s">
        <v>102</v>
      </c>
      <c r="J2586" s="33">
        <v>840</v>
      </c>
      <c r="K2586" s="33">
        <v>1201.2</v>
      </c>
    </row>
    <row r="2587" spans="1:11" ht="27.6" x14ac:dyDescent="0.3">
      <c r="A2587" s="34" t="s">
        <v>103</v>
      </c>
      <c r="B2587" s="34">
        <v>2023</v>
      </c>
      <c r="C2587" s="34" t="s">
        <v>38</v>
      </c>
      <c r="D2587" s="34" t="s">
        <v>109</v>
      </c>
      <c r="E2587" s="34" t="s">
        <v>98</v>
      </c>
      <c r="F2587" s="34" t="s">
        <v>99</v>
      </c>
      <c r="G2587" s="34" t="s">
        <v>100</v>
      </c>
      <c r="H2587" s="34" t="s">
        <v>101</v>
      </c>
      <c r="I2587" s="34" t="s">
        <v>102</v>
      </c>
      <c r="J2587" s="34">
        <v>185</v>
      </c>
      <c r="K2587" s="34">
        <v>264.55</v>
      </c>
    </row>
    <row r="2588" spans="1:11" ht="27.6" x14ac:dyDescent="0.3">
      <c r="A2588" s="33" t="s">
        <v>96</v>
      </c>
      <c r="B2588" s="33">
        <v>2023</v>
      </c>
      <c r="C2588" s="33" t="s">
        <v>38</v>
      </c>
      <c r="D2588" s="33" t="s">
        <v>109</v>
      </c>
      <c r="E2588" s="33" t="s">
        <v>98</v>
      </c>
      <c r="F2588" s="33" t="s">
        <v>99</v>
      </c>
      <c r="G2588" s="33" t="s">
        <v>100</v>
      </c>
      <c r="H2588" s="33" t="s">
        <v>101</v>
      </c>
      <c r="I2588" s="33" t="s">
        <v>102</v>
      </c>
      <c r="J2588" s="33">
        <v>155</v>
      </c>
      <c r="K2588" s="33">
        <v>221.65</v>
      </c>
    </row>
    <row r="2589" spans="1:11" ht="27.6" x14ac:dyDescent="0.3">
      <c r="A2589" s="34" t="s">
        <v>103</v>
      </c>
      <c r="B2589" s="34">
        <v>2023</v>
      </c>
      <c r="C2589" s="34" t="s">
        <v>33</v>
      </c>
      <c r="D2589" s="34" t="s">
        <v>109</v>
      </c>
      <c r="E2589" s="34" t="s">
        <v>111</v>
      </c>
      <c r="F2589" s="34" t="s">
        <v>112</v>
      </c>
      <c r="G2589" s="34" t="s">
        <v>108</v>
      </c>
      <c r="H2589" s="34" t="s">
        <v>110</v>
      </c>
      <c r="I2589" s="34" t="s">
        <v>113</v>
      </c>
      <c r="J2589" s="34">
        <v>290</v>
      </c>
      <c r="K2589" s="34">
        <v>414.7</v>
      </c>
    </row>
    <row r="2590" spans="1:11" ht="27.6" x14ac:dyDescent="0.3">
      <c r="A2590" s="33" t="s">
        <v>105</v>
      </c>
      <c r="B2590" s="33">
        <v>2023</v>
      </c>
      <c r="C2590" s="33" t="s">
        <v>33</v>
      </c>
      <c r="D2590" s="33" t="s">
        <v>109</v>
      </c>
      <c r="E2590" s="33" t="s">
        <v>111</v>
      </c>
      <c r="F2590" s="33" t="s">
        <v>112</v>
      </c>
      <c r="G2590" s="33" t="s">
        <v>108</v>
      </c>
      <c r="H2590" s="33" t="s">
        <v>110</v>
      </c>
      <c r="I2590" s="33" t="s">
        <v>113</v>
      </c>
      <c r="J2590" s="33">
        <v>260</v>
      </c>
      <c r="K2590" s="33">
        <v>371.8</v>
      </c>
    </row>
    <row r="2591" spans="1:11" ht="27.6" x14ac:dyDescent="0.3">
      <c r="A2591" s="34" t="s">
        <v>103</v>
      </c>
      <c r="B2591" s="34">
        <v>2023</v>
      </c>
      <c r="C2591" s="34" t="s">
        <v>33</v>
      </c>
      <c r="D2591" s="34" t="s">
        <v>109</v>
      </c>
      <c r="E2591" s="34" t="s">
        <v>111</v>
      </c>
      <c r="F2591" s="34" t="s">
        <v>112</v>
      </c>
      <c r="G2591" s="34" t="s">
        <v>108</v>
      </c>
      <c r="H2591" s="34" t="s">
        <v>110</v>
      </c>
      <c r="I2591" s="34" t="s">
        <v>113</v>
      </c>
      <c r="J2591" s="34">
        <v>286</v>
      </c>
      <c r="K2591" s="34">
        <v>408.98</v>
      </c>
    </row>
    <row r="2592" spans="1:11" ht="27.6" x14ac:dyDescent="0.3">
      <c r="A2592" s="33" t="s">
        <v>103</v>
      </c>
      <c r="B2592" s="33">
        <v>2023</v>
      </c>
      <c r="C2592" s="33" t="s">
        <v>33</v>
      </c>
      <c r="D2592" s="33" t="s">
        <v>109</v>
      </c>
      <c r="E2592" s="33" t="s">
        <v>111</v>
      </c>
      <c r="F2592" s="33" t="s">
        <v>112</v>
      </c>
      <c r="G2592" s="33" t="s">
        <v>108</v>
      </c>
      <c r="H2592" s="33" t="s">
        <v>110</v>
      </c>
      <c r="I2592" s="33" t="s">
        <v>113</v>
      </c>
      <c r="J2592" s="33">
        <v>262</v>
      </c>
      <c r="K2592" s="33">
        <v>374.66</v>
      </c>
    </row>
    <row r="2593" spans="1:11" ht="27.6" x14ac:dyDescent="0.3">
      <c r="A2593" s="34" t="s">
        <v>105</v>
      </c>
      <c r="B2593" s="34">
        <v>2023</v>
      </c>
      <c r="C2593" s="34" t="s">
        <v>33</v>
      </c>
      <c r="D2593" s="34" t="s">
        <v>109</v>
      </c>
      <c r="E2593" s="34" t="s">
        <v>111</v>
      </c>
      <c r="F2593" s="34" t="s">
        <v>112</v>
      </c>
      <c r="G2593" s="34" t="s">
        <v>108</v>
      </c>
      <c r="H2593" s="34" t="s">
        <v>110</v>
      </c>
      <c r="I2593" s="34" t="s">
        <v>113</v>
      </c>
      <c r="J2593" s="34">
        <v>791</v>
      </c>
      <c r="K2593" s="34">
        <v>1131.1300000000001</v>
      </c>
    </row>
    <row r="2594" spans="1:11" ht="27.6" x14ac:dyDescent="0.3">
      <c r="A2594" s="33" t="s">
        <v>105</v>
      </c>
      <c r="B2594" s="33">
        <v>2023</v>
      </c>
      <c r="C2594" s="33" t="s">
        <v>33</v>
      </c>
      <c r="D2594" s="33" t="s">
        <v>109</v>
      </c>
      <c r="E2594" s="33" t="s">
        <v>111</v>
      </c>
      <c r="F2594" s="33" t="s">
        <v>112</v>
      </c>
      <c r="G2594" s="33" t="s">
        <v>108</v>
      </c>
      <c r="H2594" s="33" t="s">
        <v>110</v>
      </c>
      <c r="I2594" s="33" t="s">
        <v>113</v>
      </c>
      <c r="J2594" s="33">
        <v>261</v>
      </c>
      <c r="K2594" s="33">
        <v>373.23</v>
      </c>
    </row>
    <row r="2595" spans="1:11" ht="27.6" x14ac:dyDescent="0.3">
      <c r="A2595" s="34" t="s">
        <v>103</v>
      </c>
      <c r="B2595" s="34">
        <v>2023</v>
      </c>
      <c r="C2595" s="34" t="s">
        <v>33</v>
      </c>
      <c r="D2595" s="34" t="s">
        <v>109</v>
      </c>
      <c r="E2595" s="34" t="s">
        <v>111</v>
      </c>
      <c r="F2595" s="34" t="s">
        <v>112</v>
      </c>
      <c r="G2595" s="34" t="s">
        <v>108</v>
      </c>
      <c r="H2595" s="34" t="s">
        <v>110</v>
      </c>
      <c r="I2595" s="34" t="s">
        <v>113</v>
      </c>
      <c r="J2595" s="34">
        <v>289</v>
      </c>
      <c r="K2595" s="34">
        <v>413.27</v>
      </c>
    </row>
    <row r="2596" spans="1:11" ht="27.6" x14ac:dyDescent="0.3">
      <c r="A2596" s="33" t="s">
        <v>103</v>
      </c>
      <c r="B2596" s="33">
        <v>2023</v>
      </c>
      <c r="C2596" s="33" t="s">
        <v>33</v>
      </c>
      <c r="D2596" s="33" t="s">
        <v>109</v>
      </c>
      <c r="E2596" s="33" t="s">
        <v>111</v>
      </c>
      <c r="F2596" s="33" t="s">
        <v>112</v>
      </c>
      <c r="G2596" s="33" t="s">
        <v>108</v>
      </c>
      <c r="H2596" s="33" t="s">
        <v>110</v>
      </c>
      <c r="I2596" s="33" t="s">
        <v>113</v>
      </c>
      <c r="J2596" s="33">
        <v>259</v>
      </c>
      <c r="K2596" s="33">
        <v>370.37</v>
      </c>
    </row>
    <row r="2597" spans="1:11" ht="27.6" x14ac:dyDescent="0.3">
      <c r="A2597" s="34" t="s">
        <v>105</v>
      </c>
      <c r="B2597" s="34">
        <v>2023</v>
      </c>
      <c r="C2597" s="34" t="s">
        <v>33</v>
      </c>
      <c r="D2597" s="34" t="s">
        <v>109</v>
      </c>
      <c r="E2597" s="34" t="s">
        <v>111</v>
      </c>
      <c r="F2597" s="34" t="s">
        <v>112</v>
      </c>
      <c r="G2597" s="34" t="s">
        <v>108</v>
      </c>
      <c r="H2597" s="34" t="s">
        <v>110</v>
      </c>
      <c r="I2597" s="34" t="s">
        <v>113</v>
      </c>
      <c r="J2597" s="34">
        <v>800</v>
      </c>
      <c r="K2597" s="34">
        <v>1144</v>
      </c>
    </row>
    <row r="2598" spans="1:11" ht="27.6" x14ac:dyDescent="0.3">
      <c r="A2598" s="33" t="s">
        <v>103</v>
      </c>
      <c r="B2598" s="33">
        <v>2023</v>
      </c>
      <c r="C2598" s="33" t="s">
        <v>33</v>
      </c>
      <c r="D2598" s="33" t="s">
        <v>109</v>
      </c>
      <c r="E2598" s="33" t="s">
        <v>111</v>
      </c>
      <c r="F2598" s="33" t="s">
        <v>112</v>
      </c>
      <c r="G2598" s="33" t="s">
        <v>108</v>
      </c>
      <c r="H2598" s="33" t="s">
        <v>110</v>
      </c>
      <c r="I2598" s="33" t="s">
        <v>113</v>
      </c>
      <c r="J2598" s="33">
        <v>886</v>
      </c>
      <c r="K2598" s="33">
        <v>1266.98</v>
      </c>
    </row>
    <row r="2599" spans="1:11" ht="27.6" x14ac:dyDescent="0.3">
      <c r="A2599" s="34" t="s">
        <v>103</v>
      </c>
      <c r="B2599" s="34">
        <v>2023</v>
      </c>
      <c r="C2599" s="34" t="s">
        <v>37</v>
      </c>
      <c r="D2599" s="34" t="s">
        <v>109</v>
      </c>
      <c r="E2599" s="34" t="s">
        <v>111</v>
      </c>
      <c r="F2599" s="34" t="s">
        <v>112</v>
      </c>
      <c r="G2599" s="34" t="s">
        <v>108</v>
      </c>
      <c r="H2599" s="34" t="s">
        <v>110</v>
      </c>
      <c r="I2599" s="34" t="s">
        <v>113</v>
      </c>
      <c r="J2599" s="34">
        <v>266</v>
      </c>
      <c r="K2599" s="34">
        <v>380.38</v>
      </c>
    </row>
    <row r="2600" spans="1:11" ht="27.6" x14ac:dyDescent="0.3">
      <c r="A2600" s="33" t="s">
        <v>96</v>
      </c>
      <c r="B2600" s="33">
        <v>2023</v>
      </c>
      <c r="C2600" s="33" t="s">
        <v>37</v>
      </c>
      <c r="D2600" s="33" t="s">
        <v>109</v>
      </c>
      <c r="E2600" s="33" t="s">
        <v>111</v>
      </c>
      <c r="F2600" s="33" t="s">
        <v>112</v>
      </c>
      <c r="G2600" s="33" t="s">
        <v>108</v>
      </c>
      <c r="H2600" s="33" t="s">
        <v>110</v>
      </c>
      <c r="I2600" s="33" t="s">
        <v>113</v>
      </c>
      <c r="J2600" s="33">
        <v>242</v>
      </c>
      <c r="K2600" s="33">
        <v>346.06</v>
      </c>
    </row>
    <row r="2601" spans="1:11" ht="27.6" x14ac:dyDescent="0.3">
      <c r="A2601" s="34" t="s">
        <v>96</v>
      </c>
      <c r="B2601" s="34">
        <v>2023</v>
      </c>
      <c r="C2601" s="34" t="s">
        <v>37</v>
      </c>
      <c r="D2601" s="34" t="s">
        <v>109</v>
      </c>
      <c r="E2601" s="34" t="s">
        <v>111</v>
      </c>
      <c r="F2601" s="34" t="s">
        <v>112</v>
      </c>
      <c r="G2601" s="34" t="s">
        <v>108</v>
      </c>
      <c r="H2601" s="34" t="s">
        <v>110</v>
      </c>
      <c r="I2601" s="34" t="s">
        <v>113</v>
      </c>
      <c r="J2601" s="34">
        <v>268</v>
      </c>
      <c r="K2601" s="34">
        <v>383.24</v>
      </c>
    </row>
    <row r="2602" spans="1:11" ht="27.6" x14ac:dyDescent="0.3">
      <c r="A2602" s="33" t="s">
        <v>96</v>
      </c>
      <c r="B2602" s="33">
        <v>2023</v>
      </c>
      <c r="C2602" s="33" t="s">
        <v>37</v>
      </c>
      <c r="D2602" s="33" t="s">
        <v>109</v>
      </c>
      <c r="E2602" s="33" t="s">
        <v>111</v>
      </c>
      <c r="F2602" s="33" t="s">
        <v>112</v>
      </c>
      <c r="G2602" s="33" t="s">
        <v>108</v>
      </c>
      <c r="H2602" s="33" t="s">
        <v>110</v>
      </c>
      <c r="I2602" s="33" t="s">
        <v>113</v>
      </c>
      <c r="J2602" s="33">
        <v>238</v>
      </c>
      <c r="K2602" s="33">
        <v>340.34</v>
      </c>
    </row>
    <row r="2603" spans="1:11" ht="27.6" x14ac:dyDescent="0.3">
      <c r="A2603" s="34" t="s">
        <v>96</v>
      </c>
      <c r="B2603" s="34">
        <v>2023</v>
      </c>
      <c r="C2603" s="34" t="s">
        <v>37</v>
      </c>
      <c r="D2603" s="34" t="s">
        <v>109</v>
      </c>
      <c r="E2603" s="34" t="s">
        <v>111</v>
      </c>
      <c r="F2603" s="34" t="s">
        <v>112</v>
      </c>
      <c r="G2603" s="34" t="s">
        <v>108</v>
      </c>
      <c r="H2603" s="34" t="s">
        <v>110</v>
      </c>
      <c r="I2603" s="34" t="s">
        <v>113</v>
      </c>
      <c r="J2603" s="34">
        <v>881</v>
      </c>
      <c r="K2603" s="34">
        <v>1259.83</v>
      </c>
    </row>
    <row r="2604" spans="1:11" ht="27.6" x14ac:dyDescent="0.3">
      <c r="A2604" s="33" t="s">
        <v>96</v>
      </c>
      <c r="B2604" s="33">
        <v>2023</v>
      </c>
      <c r="C2604" s="33" t="s">
        <v>37</v>
      </c>
      <c r="D2604" s="33" t="s">
        <v>109</v>
      </c>
      <c r="E2604" s="33" t="s">
        <v>111</v>
      </c>
      <c r="F2604" s="33" t="s">
        <v>112</v>
      </c>
      <c r="G2604" s="33" t="s">
        <v>108</v>
      </c>
      <c r="H2604" s="33" t="s">
        <v>110</v>
      </c>
      <c r="I2604" s="33" t="s">
        <v>113</v>
      </c>
      <c r="J2604" s="33">
        <v>834</v>
      </c>
      <c r="K2604" s="33">
        <v>526.24</v>
      </c>
    </row>
    <row r="2605" spans="1:11" ht="27.6" x14ac:dyDescent="0.3">
      <c r="A2605" s="34" t="s">
        <v>96</v>
      </c>
      <c r="B2605" s="34">
        <v>2023</v>
      </c>
      <c r="C2605" s="34" t="s">
        <v>37</v>
      </c>
      <c r="D2605" s="34" t="s">
        <v>109</v>
      </c>
      <c r="E2605" s="34" t="s">
        <v>111</v>
      </c>
      <c r="F2605" s="34" t="s">
        <v>112</v>
      </c>
      <c r="G2605" s="34" t="s">
        <v>108</v>
      </c>
      <c r="H2605" s="34" t="s">
        <v>110</v>
      </c>
      <c r="I2605" s="34" t="s">
        <v>113</v>
      </c>
      <c r="J2605" s="34">
        <v>265</v>
      </c>
      <c r="K2605" s="34">
        <v>378.95</v>
      </c>
    </row>
    <row r="2606" spans="1:11" ht="27.6" x14ac:dyDescent="0.3">
      <c r="A2606" s="33" t="s">
        <v>96</v>
      </c>
      <c r="B2606" s="33">
        <v>2023</v>
      </c>
      <c r="C2606" s="33" t="s">
        <v>37</v>
      </c>
      <c r="D2606" s="33" t="s">
        <v>109</v>
      </c>
      <c r="E2606" s="33" t="s">
        <v>111</v>
      </c>
      <c r="F2606" s="33" t="s">
        <v>112</v>
      </c>
      <c r="G2606" s="33" t="s">
        <v>108</v>
      </c>
      <c r="H2606" s="33" t="s">
        <v>110</v>
      </c>
      <c r="I2606" s="33" t="s">
        <v>113</v>
      </c>
      <c r="J2606" s="33">
        <v>241</v>
      </c>
      <c r="K2606" s="33">
        <v>344.63</v>
      </c>
    </row>
    <row r="2607" spans="1:11" ht="27.6" x14ac:dyDescent="0.3">
      <c r="A2607" s="34" t="s">
        <v>96</v>
      </c>
      <c r="B2607" s="34">
        <v>2023</v>
      </c>
      <c r="C2607" s="34" t="s">
        <v>37</v>
      </c>
      <c r="D2607" s="34" t="s">
        <v>109</v>
      </c>
      <c r="E2607" s="34" t="s">
        <v>111</v>
      </c>
      <c r="F2607" s="34" t="s">
        <v>112</v>
      </c>
      <c r="G2607" s="34" t="s">
        <v>108</v>
      </c>
      <c r="H2607" s="34" t="s">
        <v>110</v>
      </c>
      <c r="I2607" s="34" t="s">
        <v>113</v>
      </c>
      <c r="J2607" s="34">
        <v>803</v>
      </c>
      <c r="K2607" s="34">
        <v>1148.29</v>
      </c>
    </row>
    <row r="2608" spans="1:11" ht="27.6" x14ac:dyDescent="0.3">
      <c r="A2608" s="33" t="s">
        <v>103</v>
      </c>
      <c r="B2608" s="33">
        <v>2023</v>
      </c>
      <c r="C2608" s="33" t="s">
        <v>37</v>
      </c>
      <c r="D2608" s="33" t="s">
        <v>109</v>
      </c>
      <c r="E2608" s="33" t="s">
        <v>111</v>
      </c>
      <c r="F2608" s="33" t="s">
        <v>112</v>
      </c>
      <c r="G2608" s="33" t="s">
        <v>108</v>
      </c>
      <c r="H2608" s="33" t="s">
        <v>110</v>
      </c>
      <c r="I2608" s="33" t="s">
        <v>113</v>
      </c>
      <c r="J2608" s="33">
        <v>239</v>
      </c>
      <c r="K2608" s="33">
        <v>341.77</v>
      </c>
    </row>
    <row r="2609" spans="1:11" ht="27.6" x14ac:dyDescent="0.3">
      <c r="A2609" s="34" t="s">
        <v>103</v>
      </c>
      <c r="B2609" s="34">
        <v>2023</v>
      </c>
      <c r="C2609" s="34" t="s">
        <v>41</v>
      </c>
      <c r="D2609" s="34" t="s">
        <v>109</v>
      </c>
      <c r="E2609" s="34" t="s">
        <v>111</v>
      </c>
      <c r="F2609" s="34" t="s">
        <v>112</v>
      </c>
      <c r="G2609" s="34" t="s">
        <v>108</v>
      </c>
      <c r="H2609" s="34" t="s">
        <v>110</v>
      </c>
      <c r="I2609" s="34" t="s">
        <v>113</v>
      </c>
      <c r="J2609" s="34">
        <v>248</v>
      </c>
      <c r="K2609" s="34">
        <v>354.64</v>
      </c>
    </row>
    <row r="2610" spans="1:11" ht="27.6" x14ac:dyDescent="0.3">
      <c r="A2610" s="33" t="s">
        <v>106</v>
      </c>
      <c r="B2610" s="33">
        <v>2023</v>
      </c>
      <c r="C2610" s="33" t="s">
        <v>41</v>
      </c>
      <c r="D2610" s="33" t="s">
        <v>109</v>
      </c>
      <c r="E2610" s="33" t="s">
        <v>111</v>
      </c>
      <c r="F2610" s="33" t="s">
        <v>112</v>
      </c>
      <c r="G2610" s="33" t="s">
        <v>108</v>
      </c>
      <c r="H2610" s="33" t="s">
        <v>110</v>
      </c>
      <c r="I2610" s="33" t="s">
        <v>113</v>
      </c>
      <c r="J2610" s="33">
        <v>218</v>
      </c>
      <c r="K2610" s="33">
        <v>311.74</v>
      </c>
    </row>
    <row r="2611" spans="1:11" ht="27.6" x14ac:dyDescent="0.3">
      <c r="A2611" s="34" t="s">
        <v>103</v>
      </c>
      <c r="B2611" s="34">
        <v>2023</v>
      </c>
      <c r="C2611" s="34" t="s">
        <v>41</v>
      </c>
      <c r="D2611" s="34" t="s">
        <v>109</v>
      </c>
      <c r="E2611" s="34" t="s">
        <v>111</v>
      </c>
      <c r="F2611" s="34" t="s">
        <v>112</v>
      </c>
      <c r="G2611" s="34" t="s">
        <v>108</v>
      </c>
      <c r="H2611" s="34" t="s">
        <v>110</v>
      </c>
      <c r="I2611" s="34" t="s">
        <v>113</v>
      </c>
      <c r="J2611" s="34">
        <v>244</v>
      </c>
      <c r="K2611" s="34">
        <v>348.92</v>
      </c>
    </row>
    <row r="2612" spans="1:11" ht="27.6" x14ac:dyDescent="0.3">
      <c r="A2612" s="33" t="s">
        <v>103</v>
      </c>
      <c r="B2612" s="33">
        <v>2023</v>
      </c>
      <c r="C2612" s="33" t="s">
        <v>41</v>
      </c>
      <c r="D2612" s="33" t="s">
        <v>109</v>
      </c>
      <c r="E2612" s="33" t="s">
        <v>111</v>
      </c>
      <c r="F2612" s="33" t="s">
        <v>112</v>
      </c>
      <c r="G2612" s="33" t="s">
        <v>108</v>
      </c>
      <c r="H2612" s="33" t="s">
        <v>110</v>
      </c>
      <c r="I2612" s="33" t="s">
        <v>113</v>
      </c>
      <c r="J2612" s="33">
        <v>220</v>
      </c>
      <c r="K2612" s="33">
        <v>314.60000000000002</v>
      </c>
    </row>
    <row r="2613" spans="1:11" ht="27.6" x14ac:dyDescent="0.3">
      <c r="A2613" s="34" t="s">
        <v>105</v>
      </c>
      <c r="B2613" s="34">
        <v>2023</v>
      </c>
      <c r="C2613" s="34" t="s">
        <v>41</v>
      </c>
      <c r="D2613" s="34" t="s">
        <v>109</v>
      </c>
      <c r="E2613" s="34" t="s">
        <v>111</v>
      </c>
      <c r="F2613" s="34" t="s">
        <v>112</v>
      </c>
      <c r="G2613" s="34" t="s">
        <v>108</v>
      </c>
      <c r="H2613" s="34" t="s">
        <v>110</v>
      </c>
      <c r="I2613" s="34" t="s">
        <v>113</v>
      </c>
      <c r="J2613" s="34">
        <v>798</v>
      </c>
      <c r="K2613" s="34">
        <v>1141.1400000000001</v>
      </c>
    </row>
    <row r="2614" spans="1:11" ht="27.6" x14ac:dyDescent="0.3">
      <c r="A2614" s="33" t="s">
        <v>103</v>
      </c>
      <c r="B2614" s="33">
        <v>2023</v>
      </c>
      <c r="C2614" s="33" t="s">
        <v>41</v>
      </c>
      <c r="D2614" s="33" t="s">
        <v>109</v>
      </c>
      <c r="E2614" s="33" t="s">
        <v>111</v>
      </c>
      <c r="F2614" s="33" t="s">
        <v>112</v>
      </c>
      <c r="G2614" s="33" t="s">
        <v>108</v>
      </c>
      <c r="H2614" s="33" t="s">
        <v>110</v>
      </c>
      <c r="I2614" s="33" t="s">
        <v>113</v>
      </c>
      <c r="J2614" s="33">
        <v>885</v>
      </c>
      <c r="K2614" s="33">
        <v>1265.55</v>
      </c>
    </row>
    <row r="2615" spans="1:11" ht="27.6" x14ac:dyDescent="0.3">
      <c r="A2615" s="34" t="s">
        <v>103</v>
      </c>
      <c r="B2615" s="34">
        <v>2023</v>
      </c>
      <c r="C2615" s="34" t="s">
        <v>41</v>
      </c>
      <c r="D2615" s="34" t="s">
        <v>109</v>
      </c>
      <c r="E2615" s="34" t="s">
        <v>111</v>
      </c>
      <c r="F2615" s="34" t="s">
        <v>112</v>
      </c>
      <c r="G2615" s="34" t="s">
        <v>108</v>
      </c>
      <c r="H2615" s="34" t="s">
        <v>110</v>
      </c>
      <c r="I2615" s="34" t="s">
        <v>113</v>
      </c>
      <c r="J2615" s="34">
        <v>838</v>
      </c>
      <c r="K2615" s="34">
        <v>526.24</v>
      </c>
    </row>
    <row r="2616" spans="1:11" ht="27.6" x14ac:dyDescent="0.3">
      <c r="A2616" s="33" t="s">
        <v>105</v>
      </c>
      <c r="B2616" s="33">
        <v>2023</v>
      </c>
      <c r="C2616" s="33" t="s">
        <v>41</v>
      </c>
      <c r="D2616" s="33" t="s">
        <v>109</v>
      </c>
      <c r="E2616" s="33" t="s">
        <v>111</v>
      </c>
      <c r="F2616" s="33" t="s">
        <v>112</v>
      </c>
      <c r="G2616" s="33" t="s">
        <v>108</v>
      </c>
      <c r="H2616" s="33" t="s">
        <v>110</v>
      </c>
      <c r="I2616" s="33" t="s">
        <v>113</v>
      </c>
      <c r="J2616" s="33">
        <v>219</v>
      </c>
      <c r="K2616" s="33">
        <v>313.17</v>
      </c>
    </row>
    <row r="2617" spans="1:11" ht="27.6" x14ac:dyDescent="0.3">
      <c r="A2617" s="34" t="s">
        <v>103</v>
      </c>
      <c r="B2617" s="34">
        <v>2023</v>
      </c>
      <c r="C2617" s="34" t="s">
        <v>41</v>
      </c>
      <c r="D2617" s="34" t="s">
        <v>109</v>
      </c>
      <c r="E2617" s="34" t="s">
        <v>111</v>
      </c>
      <c r="F2617" s="34" t="s">
        <v>112</v>
      </c>
      <c r="G2617" s="34" t="s">
        <v>108</v>
      </c>
      <c r="H2617" s="34" t="s">
        <v>110</v>
      </c>
      <c r="I2617" s="34" t="s">
        <v>113</v>
      </c>
      <c r="J2617" s="34">
        <v>247</v>
      </c>
      <c r="K2617" s="34">
        <v>353.21</v>
      </c>
    </row>
    <row r="2618" spans="1:11" ht="27.6" x14ac:dyDescent="0.3">
      <c r="A2618" s="33" t="s">
        <v>103</v>
      </c>
      <c r="B2618" s="33">
        <v>2023</v>
      </c>
      <c r="C2618" s="33" t="s">
        <v>41</v>
      </c>
      <c r="D2618" s="33" t="s">
        <v>109</v>
      </c>
      <c r="E2618" s="33" t="s">
        <v>111</v>
      </c>
      <c r="F2618" s="33" t="s">
        <v>112</v>
      </c>
      <c r="G2618" s="33" t="s">
        <v>108</v>
      </c>
      <c r="H2618" s="33" t="s">
        <v>110</v>
      </c>
      <c r="I2618" s="33" t="s">
        <v>113</v>
      </c>
      <c r="J2618" s="33">
        <v>217</v>
      </c>
      <c r="K2618" s="33">
        <v>310.31</v>
      </c>
    </row>
    <row r="2619" spans="1:11" ht="27.6" x14ac:dyDescent="0.3">
      <c r="A2619" s="34" t="s">
        <v>106</v>
      </c>
      <c r="B2619" s="34">
        <v>2023</v>
      </c>
      <c r="C2619" s="34" t="s">
        <v>41</v>
      </c>
      <c r="D2619" s="34" t="s">
        <v>109</v>
      </c>
      <c r="E2619" s="34" t="s">
        <v>111</v>
      </c>
      <c r="F2619" s="34" t="s">
        <v>112</v>
      </c>
      <c r="G2619" s="34" t="s">
        <v>108</v>
      </c>
      <c r="H2619" s="34" t="s">
        <v>110</v>
      </c>
      <c r="I2619" s="34" t="s">
        <v>113</v>
      </c>
      <c r="J2619" s="34">
        <v>807</v>
      </c>
      <c r="K2619" s="34">
        <v>1154.01</v>
      </c>
    </row>
    <row r="2620" spans="1:11" ht="27.6" x14ac:dyDescent="0.3">
      <c r="A2620" s="33" t="s">
        <v>103</v>
      </c>
      <c r="B2620" s="33">
        <v>2023</v>
      </c>
      <c r="C2620" s="33" t="s">
        <v>41</v>
      </c>
      <c r="D2620" s="33" t="s">
        <v>109</v>
      </c>
      <c r="E2620" s="33" t="s">
        <v>111</v>
      </c>
      <c r="F2620" s="33" t="s">
        <v>112</v>
      </c>
      <c r="G2620" s="33" t="s">
        <v>108</v>
      </c>
      <c r="H2620" s="33" t="s">
        <v>110</v>
      </c>
      <c r="I2620" s="33" t="s">
        <v>113</v>
      </c>
      <c r="J2620" s="33">
        <v>221</v>
      </c>
      <c r="K2620" s="33">
        <v>316.02999999999997</v>
      </c>
    </row>
    <row r="2621" spans="1:11" ht="27.6" x14ac:dyDescent="0.3">
      <c r="A2621" s="34" t="s">
        <v>103</v>
      </c>
      <c r="B2621" s="34">
        <v>2023</v>
      </c>
      <c r="C2621" s="34" t="s">
        <v>30</v>
      </c>
      <c r="D2621" s="34" t="s">
        <v>109</v>
      </c>
      <c r="E2621" s="34" t="s">
        <v>111</v>
      </c>
      <c r="F2621" s="34" t="s">
        <v>112</v>
      </c>
      <c r="G2621" s="34" t="s">
        <v>108</v>
      </c>
      <c r="H2621" s="34" t="s">
        <v>110</v>
      </c>
      <c r="I2621" s="34" t="s">
        <v>113</v>
      </c>
      <c r="J2621" s="34">
        <v>272</v>
      </c>
      <c r="K2621" s="34">
        <v>388.96</v>
      </c>
    </row>
    <row r="2622" spans="1:11" ht="27.6" x14ac:dyDescent="0.3">
      <c r="A2622" s="33" t="s">
        <v>103</v>
      </c>
      <c r="B2622" s="33">
        <v>2023</v>
      </c>
      <c r="C2622" s="33" t="s">
        <v>30</v>
      </c>
      <c r="D2622" s="33" t="s">
        <v>109</v>
      </c>
      <c r="E2622" s="33" t="s">
        <v>111</v>
      </c>
      <c r="F2622" s="33" t="s">
        <v>112</v>
      </c>
      <c r="G2622" s="33" t="s">
        <v>108</v>
      </c>
      <c r="H2622" s="33" t="s">
        <v>110</v>
      </c>
      <c r="I2622" s="33" t="s">
        <v>113</v>
      </c>
      <c r="J2622" s="33">
        <v>298</v>
      </c>
      <c r="K2622" s="33">
        <v>426.14</v>
      </c>
    </row>
    <row r="2623" spans="1:11" ht="27.6" x14ac:dyDescent="0.3">
      <c r="A2623" s="34" t="s">
        <v>96</v>
      </c>
      <c r="B2623" s="34">
        <v>2023</v>
      </c>
      <c r="C2623" s="34" t="s">
        <v>30</v>
      </c>
      <c r="D2623" s="34" t="s">
        <v>109</v>
      </c>
      <c r="E2623" s="34" t="s">
        <v>111</v>
      </c>
      <c r="F2623" s="34" t="s">
        <v>112</v>
      </c>
      <c r="G2623" s="34" t="s">
        <v>108</v>
      </c>
      <c r="H2623" s="34" t="s">
        <v>110</v>
      </c>
      <c r="I2623" s="34" t="s">
        <v>113</v>
      </c>
      <c r="J2623" s="34">
        <v>226</v>
      </c>
      <c r="K2623" s="34">
        <v>323.18</v>
      </c>
    </row>
    <row r="2624" spans="1:11" ht="27.6" x14ac:dyDescent="0.3">
      <c r="A2624" s="33" t="s">
        <v>103</v>
      </c>
      <c r="B2624" s="33">
        <v>2023</v>
      </c>
      <c r="C2624" s="33" t="s">
        <v>30</v>
      </c>
      <c r="D2624" s="33" t="s">
        <v>109</v>
      </c>
      <c r="E2624" s="33" t="s">
        <v>111</v>
      </c>
      <c r="F2624" s="33" t="s">
        <v>112</v>
      </c>
      <c r="G2624" s="33" t="s">
        <v>108</v>
      </c>
      <c r="H2624" s="33" t="s">
        <v>110</v>
      </c>
      <c r="I2624" s="33" t="s">
        <v>113</v>
      </c>
      <c r="J2624" s="33">
        <v>274</v>
      </c>
      <c r="K2624" s="33">
        <v>391.82</v>
      </c>
    </row>
    <row r="2625" spans="1:11" ht="27.6" x14ac:dyDescent="0.3">
      <c r="A2625" s="34" t="s">
        <v>103</v>
      </c>
      <c r="B2625" s="34">
        <v>2023</v>
      </c>
      <c r="C2625" s="34" t="s">
        <v>30</v>
      </c>
      <c r="D2625" s="34" t="s">
        <v>109</v>
      </c>
      <c r="E2625" s="34" t="s">
        <v>111</v>
      </c>
      <c r="F2625" s="34" t="s">
        <v>112</v>
      </c>
      <c r="G2625" s="34" t="s">
        <v>108</v>
      </c>
      <c r="H2625" s="34" t="s">
        <v>110</v>
      </c>
      <c r="I2625" s="34" t="s">
        <v>113</v>
      </c>
      <c r="J2625" s="34">
        <v>789</v>
      </c>
      <c r="K2625" s="34">
        <v>1128.27</v>
      </c>
    </row>
    <row r="2626" spans="1:11" ht="27.6" x14ac:dyDescent="0.3">
      <c r="A2626" s="33" t="s">
        <v>105</v>
      </c>
      <c r="B2626" s="33">
        <v>2023</v>
      </c>
      <c r="C2626" s="33" t="s">
        <v>30</v>
      </c>
      <c r="D2626" s="33" t="s">
        <v>109</v>
      </c>
      <c r="E2626" s="33" t="s">
        <v>111</v>
      </c>
      <c r="F2626" s="33" t="s">
        <v>112</v>
      </c>
      <c r="G2626" s="33" t="s">
        <v>108</v>
      </c>
      <c r="H2626" s="33" t="s">
        <v>110</v>
      </c>
      <c r="I2626" s="33" t="s">
        <v>113</v>
      </c>
      <c r="J2626" s="33">
        <v>876</v>
      </c>
      <c r="K2626" s="33">
        <v>1252.68</v>
      </c>
    </row>
    <row r="2627" spans="1:11" ht="27.6" x14ac:dyDescent="0.3">
      <c r="A2627" s="34" t="s">
        <v>96</v>
      </c>
      <c r="B2627" s="34">
        <v>2023</v>
      </c>
      <c r="C2627" s="34" t="s">
        <v>30</v>
      </c>
      <c r="D2627" s="34" t="s">
        <v>109</v>
      </c>
      <c r="E2627" s="34" t="s">
        <v>111</v>
      </c>
      <c r="F2627" s="34" t="s">
        <v>112</v>
      </c>
      <c r="G2627" s="34" t="s">
        <v>108</v>
      </c>
      <c r="H2627" s="34" t="s">
        <v>110</v>
      </c>
      <c r="I2627" s="34" t="s">
        <v>113</v>
      </c>
      <c r="J2627" s="34">
        <v>958</v>
      </c>
      <c r="K2627" s="34">
        <v>1369.94</v>
      </c>
    </row>
    <row r="2628" spans="1:11" ht="27.6" x14ac:dyDescent="0.3">
      <c r="A2628" s="33" t="s">
        <v>105</v>
      </c>
      <c r="B2628" s="33">
        <v>2023</v>
      </c>
      <c r="C2628" s="33" t="s">
        <v>30</v>
      </c>
      <c r="D2628" s="33" t="s">
        <v>109</v>
      </c>
      <c r="E2628" s="33" t="s">
        <v>111</v>
      </c>
      <c r="F2628" s="33" t="s">
        <v>112</v>
      </c>
      <c r="G2628" s="33" t="s">
        <v>108</v>
      </c>
      <c r="H2628" s="33" t="s">
        <v>110</v>
      </c>
      <c r="I2628" s="33" t="s">
        <v>113</v>
      </c>
      <c r="J2628" s="33">
        <v>829</v>
      </c>
      <c r="K2628" s="33">
        <v>526.24</v>
      </c>
    </row>
    <row r="2629" spans="1:11" ht="27.6" x14ac:dyDescent="0.3">
      <c r="A2629" s="34" t="s">
        <v>103</v>
      </c>
      <c r="B2629" s="34">
        <v>2023</v>
      </c>
      <c r="C2629" s="34" t="s">
        <v>30</v>
      </c>
      <c r="D2629" s="34" t="s">
        <v>109</v>
      </c>
      <c r="E2629" s="34" t="s">
        <v>111</v>
      </c>
      <c r="F2629" s="34" t="s">
        <v>112</v>
      </c>
      <c r="G2629" s="34" t="s">
        <v>108</v>
      </c>
      <c r="H2629" s="34" t="s">
        <v>110</v>
      </c>
      <c r="I2629" s="34" t="s">
        <v>113</v>
      </c>
      <c r="J2629" s="34">
        <v>273</v>
      </c>
      <c r="K2629" s="34">
        <v>390.39</v>
      </c>
    </row>
    <row r="2630" spans="1:11" ht="27.6" x14ac:dyDescent="0.3">
      <c r="A2630" s="33" t="s">
        <v>96</v>
      </c>
      <c r="B2630" s="33">
        <v>2023</v>
      </c>
      <c r="C2630" s="33" t="s">
        <v>30</v>
      </c>
      <c r="D2630" s="33" t="s">
        <v>109</v>
      </c>
      <c r="E2630" s="33" t="s">
        <v>111</v>
      </c>
      <c r="F2630" s="33" t="s">
        <v>112</v>
      </c>
      <c r="G2630" s="33" t="s">
        <v>108</v>
      </c>
      <c r="H2630" s="33" t="s">
        <v>110</v>
      </c>
      <c r="I2630" s="33" t="s">
        <v>113</v>
      </c>
      <c r="J2630" s="33">
        <v>267</v>
      </c>
      <c r="K2630" s="33">
        <v>381.81</v>
      </c>
    </row>
    <row r="2631" spans="1:11" ht="27.6" x14ac:dyDescent="0.3">
      <c r="A2631" s="34" t="s">
        <v>103</v>
      </c>
      <c r="B2631" s="34">
        <v>2023</v>
      </c>
      <c r="C2631" s="34" t="s">
        <v>30</v>
      </c>
      <c r="D2631" s="34" t="s">
        <v>109</v>
      </c>
      <c r="E2631" s="34" t="s">
        <v>111</v>
      </c>
      <c r="F2631" s="34" t="s">
        <v>112</v>
      </c>
      <c r="G2631" s="34" t="s">
        <v>108</v>
      </c>
      <c r="H2631" s="34" t="s">
        <v>110</v>
      </c>
      <c r="I2631" s="34" t="s">
        <v>113</v>
      </c>
      <c r="J2631" s="34">
        <v>301</v>
      </c>
      <c r="K2631" s="34">
        <v>430.43</v>
      </c>
    </row>
    <row r="2632" spans="1:11" ht="27.6" x14ac:dyDescent="0.3">
      <c r="A2632" s="33" t="s">
        <v>103</v>
      </c>
      <c r="B2632" s="33">
        <v>2023</v>
      </c>
      <c r="C2632" s="33" t="s">
        <v>30</v>
      </c>
      <c r="D2632" s="33" t="s">
        <v>109</v>
      </c>
      <c r="E2632" s="33" t="s">
        <v>111</v>
      </c>
      <c r="F2632" s="33" t="s">
        <v>112</v>
      </c>
      <c r="G2632" s="33" t="s">
        <v>108</v>
      </c>
      <c r="H2632" s="33" t="s">
        <v>110</v>
      </c>
      <c r="I2632" s="33" t="s">
        <v>113</v>
      </c>
      <c r="J2632" s="33">
        <v>271</v>
      </c>
      <c r="K2632" s="33">
        <v>387.53</v>
      </c>
    </row>
    <row r="2633" spans="1:11" ht="27.6" x14ac:dyDescent="0.3">
      <c r="A2633" s="34" t="s">
        <v>103</v>
      </c>
      <c r="B2633" s="34">
        <v>2023</v>
      </c>
      <c r="C2633" s="34" t="s">
        <v>30</v>
      </c>
      <c r="D2633" s="34" t="s">
        <v>109</v>
      </c>
      <c r="E2633" s="34" t="s">
        <v>111</v>
      </c>
      <c r="F2633" s="34" t="s">
        <v>112</v>
      </c>
      <c r="G2633" s="34" t="s">
        <v>108</v>
      </c>
      <c r="H2633" s="34" t="s">
        <v>110</v>
      </c>
      <c r="I2633" s="34" t="s">
        <v>113</v>
      </c>
      <c r="J2633" s="34">
        <v>798</v>
      </c>
      <c r="K2633" s="34">
        <v>1141.1400000000001</v>
      </c>
    </row>
    <row r="2634" spans="1:11" ht="27.6" x14ac:dyDescent="0.3">
      <c r="A2634" s="33" t="s">
        <v>96</v>
      </c>
      <c r="B2634" s="33">
        <v>2023</v>
      </c>
      <c r="C2634" s="33" t="s">
        <v>30</v>
      </c>
      <c r="D2634" s="33" t="s">
        <v>109</v>
      </c>
      <c r="E2634" s="33" t="s">
        <v>111</v>
      </c>
      <c r="F2634" s="33" t="s">
        <v>112</v>
      </c>
      <c r="G2634" s="33" t="s">
        <v>108</v>
      </c>
      <c r="H2634" s="33" t="s">
        <v>110</v>
      </c>
      <c r="I2634" s="33" t="s">
        <v>113</v>
      </c>
      <c r="J2634" s="33">
        <v>851</v>
      </c>
      <c r="K2634" s="33">
        <v>1216.93</v>
      </c>
    </row>
    <row r="2635" spans="1:11" ht="27.6" x14ac:dyDescent="0.3">
      <c r="A2635" s="34" t="s">
        <v>96</v>
      </c>
      <c r="B2635" s="34">
        <v>2023</v>
      </c>
      <c r="C2635" s="34" t="s">
        <v>8</v>
      </c>
      <c r="D2635" s="34" t="s">
        <v>109</v>
      </c>
      <c r="E2635" s="34" t="s">
        <v>111</v>
      </c>
      <c r="F2635" s="34" t="s">
        <v>112</v>
      </c>
      <c r="G2635" s="34" t="s">
        <v>108</v>
      </c>
      <c r="H2635" s="34" t="s">
        <v>110</v>
      </c>
      <c r="I2635" s="34" t="s">
        <v>113</v>
      </c>
      <c r="J2635" s="34">
        <v>302</v>
      </c>
      <c r="K2635" s="34">
        <v>431.86</v>
      </c>
    </row>
    <row r="2636" spans="1:11" ht="27.6" x14ac:dyDescent="0.3">
      <c r="A2636" s="33" t="s">
        <v>103</v>
      </c>
      <c r="B2636" s="33">
        <v>2023</v>
      </c>
      <c r="C2636" s="33" t="s">
        <v>8</v>
      </c>
      <c r="D2636" s="33" t="s">
        <v>109</v>
      </c>
      <c r="E2636" s="33" t="s">
        <v>111</v>
      </c>
      <c r="F2636" s="33" t="s">
        <v>112</v>
      </c>
      <c r="G2636" s="33" t="s">
        <v>108</v>
      </c>
      <c r="H2636" s="33" t="s">
        <v>110</v>
      </c>
      <c r="I2636" s="33" t="s">
        <v>113</v>
      </c>
      <c r="J2636" s="33">
        <v>230</v>
      </c>
      <c r="K2636" s="33">
        <v>328.9</v>
      </c>
    </row>
    <row r="2637" spans="1:11" ht="27.6" x14ac:dyDescent="0.3">
      <c r="A2637" s="34" t="s">
        <v>105</v>
      </c>
      <c r="B2637" s="34">
        <v>2023</v>
      </c>
      <c r="C2637" s="34" t="s">
        <v>8</v>
      </c>
      <c r="D2637" s="34" t="s">
        <v>109</v>
      </c>
      <c r="E2637" s="34" t="s">
        <v>111</v>
      </c>
      <c r="F2637" s="34" t="s">
        <v>112</v>
      </c>
      <c r="G2637" s="34" t="s">
        <v>108</v>
      </c>
      <c r="H2637" s="34" t="s">
        <v>110</v>
      </c>
      <c r="I2637" s="34" t="s">
        <v>113</v>
      </c>
      <c r="J2637" s="34">
        <v>278</v>
      </c>
      <c r="K2637" s="34">
        <v>397.54</v>
      </c>
    </row>
    <row r="2638" spans="1:11" ht="27.6" x14ac:dyDescent="0.3">
      <c r="A2638" s="33" t="s">
        <v>96</v>
      </c>
      <c r="B2638" s="33">
        <v>2023</v>
      </c>
      <c r="C2638" s="33" t="s">
        <v>8</v>
      </c>
      <c r="D2638" s="33" t="s">
        <v>109</v>
      </c>
      <c r="E2638" s="33" t="s">
        <v>111</v>
      </c>
      <c r="F2638" s="33" t="s">
        <v>112</v>
      </c>
      <c r="G2638" s="33" t="s">
        <v>108</v>
      </c>
      <c r="H2638" s="33" t="s">
        <v>110</v>
      </c>
      <c r="I2638" s="33" t="s">
        <v>113</v>
      </c>
      <c r="J2638" s="33">
        <v>304</v>
      </c>
      <c r="K2638" s="33">
        <v>434.72</v>
      </c>
    </row>
    <row r="2639" spans="1:11" ht="27.6" x14ac:dyDescent="0.3">
      <c r="A2639" s="34" t="s">
        <v>96</v>
      </c>
      <c r="B2639" s="34">
        <v>2023</v>
      </c>
      <c r="C2639" s="34" t="s">
        <v>8</v>
      </c>
      <c r="D2639" s="34" t="s">
        <v>109</v>
      </c>
      <c r="E2639" s="34" t="s">
        <v>111</v>
      </c>
      <c r="F2639" s="34" t="s">
        <v>112</v>
      </c>
      <c r="G2639" s="34" t="s">
        <v>108</v>
      </c>
      <c r="H2639" s="34" t="s">
        <v>110</v>
      </c>
      <c r="I2639" s="34" t="s">
        <v>113</v>
      </c>
      <c r="J2639" s="34">
        <v>232</v>
      </c>
      <c r="K2639" s="34">
        <v>331.76</v>
      </c>
    </row>
    <row r="2640" spans="1:11" ht="27.6" x14ac:dyDescent="0.3">
      <c r="A2640" s="33" t="s">
        <v>103</v>
      </c>
      <c r="B2640" s="33">
        <v>2023</v>
      </c>
      <c r="C2640" s="33" t="s">
        <v>8</v>
      </c>
      <c r="D2640" s="33" t="s">
        <v>109</v>
      </c>
      <c r="E2640" s="33" t="s">
        <v>111</v>
      </c>
      <c r="F2640" s="33" t="s">
        <v>112</v>
      </c>
      <c r="G2640" s="33" t="s">
        <v>108</v>
      </c>
      <c r="H2640" s="33" t="s">
        <v>110</v>
      </c>
      <c r="I2640" s="33" t="s">
        <v>113</v>
      </c>
      <c r="J2640" s="33">
        <v>788</v>
      </c>
      <c r="K2640" s="33">
        <v>1126.8399999999999</v>
      </c>
    </row>
    <row r="2641" spans="1:11" ht="27.6" x14ac:dyDescent="0.3">
      <c r="A2641" s="34" t="s">
        <v>103</v>
      </c>
      <c r="B2641" s="34">
        <v>2023</v>
      </c>
      <c r="C2641" s="34" t="s">
        <v>8</v>
      </c>
      <c r="D2641" s="34" t="s">
        <v>109</v>
      </c>
      <c r="E2641" s="34" t="s">
        <v>111</v>
      </c>
      <c r="F2641" s="34" t="s">
        <v>112</v>
      </c>
      <c r="G2641" s="34" t="s">
        <v>108</v>
      </c>
      <c r="H2641" s="34" t="s">
        <v>110</v>
      </c>
      <c r="I2641" s="34" t="s">
        <v>113</v>
      </c>
      <c r="J2641" s="34">
        <v>842</v>
      </c>
      <c r="K2641" s="34">
        <v>1204.06</v>
      </c>
    </row>
    <row r="2642" spans="1:11" ht="27.6" x14ac:dyDescent="0.3">
      <c r="A2642" s="33" t="s">
        <v>96</v>
      </c>
      <c r="B2642" s="33">
        <v>2023</v>
      </c>
      <c r="C2642" s="33" t="s">
        <v>8</v>
      </c>
      <c r="D2642" s="33" t="s">
        <v>109</v>
      </c>
      <c r="E2642" s="33" t="s">
        <v>111</v>
      </c>
      <c r="F2642" s="33" t="s">
        <v>112</v>
      </c>
      <c r="G2642" s="33" t="s">
        <v>108</v>
      </c>
      <c r="H2642" s="33" t="s">
        <v>110</v>
      </c>
      <c r="I2642" s="33" t="s">
        <v>113</v>
      </c>
      <c r="J2642" s="33">
        <v>875</v>
      </c>
      <c r="K2642" s="33">
        <v>1251.25</v>
      </c>
    </row>
    <row r="2643" spans="1:11" ht="27.6" x14ac:dyDescent="0.3">
      <c r="A2643" s="34" t="s">
        <v>106</v>
      </c>
      <c r="B2643" s="34">
        <v>2023</v>
      </c>
      <c r="C2643" s="34" t="s">
        <v>8</v>
      </c>
      <c r="D2643" s="34" t="s">
        <v>109</v>
      </c>
      <c r="E2643" s="34" t="s">
        <v>111</v>
      </c>
      <c r="F2643" s="34" t="s">
        <v>112</v>
      </c>
      <c r="G2643" s="34" t="s">
        <v>108</v>
      </c>
      <c r="H2643" s="34" t="s">
        <v>110</v>
      </c>
      <c r="I2643" s="34" t="s">
        <v>113</v>
      </c>
      <c r="J2643" s="34">
        <v>955</v>
      </c>
      <c r="K2643" s="34">
        <v>1365.65</v>
      </c>
    </row>
    <row r="2644" spans="1:11" ht="27.6" x14ac:dyDescent="0.3">
      <c r="A2644" s="33" t="s">
        <v>103</v>
      </c>
      <c r="B2644" s="33">
        <v>2023</v>
      </c>
      <c r="C2644" s="33" t="s">
        <v>8</v>
      </c>
      <c r="D2644" s="33" t="s">
        <v>109</v>
      </c>
      <c r="E2644" s="33" t="s">
        <v>111</v>
      </c>
      <c r="F2644" s="33" t="s">
        <v>112</v>
      </c>
      <c r="G2644" s="33" t="s">
        <v>108</v>
      </c>
      <c r="H2644" s="33" t="s">
        <v>110</v>
      </c>
      <c r="I2644" s="33" t="s">
        <v>113</v>
      </c>
      <c r="J2644" s="33">
        <v>956</v>
      </c>
      <c r="K2644" s="33">
        <v>1367.08</v>
      </c>
    </row>
    <row r="2645" spans="1:11" ht="27.6" x14ac:dyDescent="0.3">
      <c r="A2645" s="34" t="s">
        <v>103</v>
      </c>
      <c r="B2645" s="34">
        <v>2023</v>
      </c>
      <c r="C2645" s="34" t="s">
        <v>8</v>
      </c>
      <c r="D2645" s="34" t="s">
        <v>109</v>
      </c>
      <c r="E2645" s="34" t="s">
        <v>111</v>
      </c>
      <c r="F2645" s="34" t="s">
        <v>112</v>
      </c>
      <c r="G2645" s="34" t="s">
        <v>108</v>
      </c>
      <c r="H2645" s="34" t="s">
        <v>110</v>
      </c>
      <c r="I2645" s="34" t="s">
        <v>113</v>
      </c>
      <c r="J2645" s="34">
        <v>957</v>
      </c>
      <c r="K2645" s="34">
        <v>1368.51</v>
      </c>
    </row>
    <row r="2646" spans="1:11" ht="27.6" x14ac:dyDescent="0.3">
      <c r="A2646" s="33" t="s">
        <v>96</v>
      </c>
      <c r="B2646" s="33">
        <v>2023</v>
      </c>
      <c r="C2646" s="33" t="s">
        <v>8</v>
      </c>
      <c r="D2646" s="33" t="s">
        <v>109</v>
      </c>
      <c r="E2646" s="33" t="s">
        <v>111</v>
      </c>
      <c r="F2646" s="33" t="s">
        <v>112</v>
      </c>
      <c r="G2646" s="33" t="s">
        <v>108</v>
      </c>
      <c r="H2646" s="33" t="s">
        <v>110</v>
      </c>
      <c r="I2646" s="33" t="s">
        <v>113</v>
      </c>
      <c r="J2646" s="33">
        <v>828</v>
      </c>
      <c r="K2646" s="33">
        <v>526.24</v>
      </c>
    </row>
    <row r="2647" spans="1:11" ht="27.6" x14ac:dyDescent="0.3">
      <c r="A2647" s="34" t="s">
        <v>103</v>
      </c>
      <c r="B2647" s="34">
        <v>2023</v>
      </c>
      <c r="C2647" s="34" t="s">
        <v>8</v>
      </c>
      <c r="D2647" s="34" t="s">
        <v>109</v>
      </c>
      <c r="E2647" s="34" t="s">
        <v>111</v>
      </c>
      <c r="F2647" s="34" t="s">
        <v>112</v>
      </c>
      <c r="G2647" s="34" t="s">
        <v>108</v>
      </c>
      <c r="H2647" s="34" t="s">
        <v>110</v>
      </c>
      <c r="I2647" s="34" t="s">
        <v>113</v>
      </c>
      <c r="J2647" s="34">
        <v>881</v>
      </c>
      <c r="K2647" s="34">
        <v>526.24</v>
      </c>
    </row>
    <row r="2648" spans="1:11" ht="27.6" x14ac:dyDescent="0.3">
      <c r="A2648" s="33" t="s">
        <v>103</v>
      </c>
      <c r="B2648" s="33">
        <v>2023</v>
      </c>
      <c r="C2648" s="33" t="s">
        <v>8</v>
      </c>
      <c r="D2648" s="33" t="s">
        <v>109</v>
      </c>
      <c r="E2648" s="33" t="s">
        <v>111</v>
      </c>
      <c r="F2648" s="33" t="s">
        <v>112</v>
      </c>
      <c r="G2648" s="33" t="s">
        <v>108</v>
      </c>
      <c r="H2648" s="33" t="s">
        <v>110</v>
      </c>
      <c r="I2648" s="33" t="s">
        <v>113</v>
      </c>
      <c r="J2648" s="33">
        <v>279</v>
      </c>
      <c r="K2648" s="33">
        <v>398.97</v>
      </c>
    </row>
    <row r="2649" spans="1:11" ht="27.6" x14ac:dyDescent="0.3">
      <c r="A2649" s="34" t="s">
        <v>96</v>
      </c>
      <c r="B2649" s="34">
        <v>2023</v>
      </c>
      <c r="C2649" s="34" t="s">
        <v>8</v>
      </c>
      <c r="D2649" s="34" t="s">
        <v>109</v>
      </c>
      <c r="E2649" s="34" t="s">
        <v>111</v>
      </c>
      <c r="F2649" s="34" t="s">
        <v>112</v>
      </c>
      <c r="G2649" s="34" t="s">
        <v>108</v>
      </c>
      <c r="H2649" s="34" t="s">
        <v>110</v>
      </c>
      <c r="I2649" s="34" t="s">
        <v>113</v>
      </c>
      <c r="J2649" s="34">
        <v>285</v>
      </c>
      <c r="K2649" s="34">
        <v>407.55</v>
      </c>
    </row>
    <row r="2650" spans="1:11" ht="27.6" x14ac:dyDescent="0.3">
      <c r="A2650" s="33" t="s">
        <v>103</v>
      </c>
      <c r="B2650" s="33">
        <v>2023</v>
      </c>
      <c r="C2650" s="33" t="s">
        <v>8</v>
      </c>
      <c r="D2650" s="33" t="s">
        <v>109</v>
      </c>
      <c r="E2650" s="33" t="s">
        <v>111</v>
      </c>
      <c r="F2650" s="33" t="s">
        <v>112</v>
      </c>
      <c r="G2650" s="33" t="s">
        <v>108</v>
      </c>
      <c r="H2650" s="33" t="s">
        <v>110</v>
      </c>
      <c r="I2650" s="33" t="s">
        <v>113</v>
      </c>
      <c r="J2650" s="33">
        <v>279</v>
      </c>
      <c r="K2650" s="33">
        <v>398.97</v>
      </c>
    </row>
    <row r="2651" spans="1:11" ht="27.6" x14ac:dyDescent="0.3">
      <c r="A2651" s="34" t="s">
        <v>103</v>
      </c>
      <c r="B2651" s="34">
        <v>2023</v>
      </c>
      <c r="C2651" s="34" t="s">
        <v>8</v>
      </c>
      <c r="D2651" s="34" t="s">
        <v>109</v>
      </c>
      <c r="E2651" s="34" t="s">
        <v>111</v>
      </c>
      <c r="F2651" s="34" t="s">
        <v>112</v>
      </c>
      <c r="G2651" s="34" t="s">
        <v>108</v>
      </c>
      <c r="H2651" s="34" t="s">
        <v>110</v>
      </c>
      <c r="I2651" s="34" t="s">
        <v>113</v>
      </c>
      <c r="J2651" s="34">
        <v>273</v>
      </c>
      <c r="K2651" s="34">
        <v>390.39</v>
      </c>
    </row>
    <row r="2652" spans="1:11" ht="27.6" x14ac:dyDescent="0.3">
      <c r="A2652" s="33" t="s">
        <v>103</v>
      </c>
      <c r="B2652" s="33">
        <v>2023</v>
      </c>
      <c r="C2652" s="33" t="s">
        <v>8</v>
      </c>
      <c r="D2652" s="33" t="s">
        <v>109</v>
      </c>
      <c r="E2652" s="33" t="s">
        <v>111</v>
      </c>
      <c r="F2652" s="33" t="s">
        <v>112</v>
      </c>
      <c r="G2652" s="33" t="s">
        <v>108</v>
      </c>
      <c r="H2652" s="33" t="s">
        <v>110</v>
      </c>
      <c r="I2652" s="33" t="s">
        <v>113</v>
      </c>
      <c r="J2652" s="33">
        <v>229</v>
      </c>
      <c r="K2652" s="33">
        <v>327.47000000000003</v>
      </c>
    </row>
    <row r="2653" spans="1:11" ht="27.6" x14ac:dyDescent="0.3">
      <c r="A2653" s="34" t="s">
        <v>96</v>
      </c>
      <c r="B2653" s="34">
        <v>2023</v>
      </c>
      <c r="C2653" s="34" t="s">
        <v>8</v>
      </c>
      <c r="D2653" s="34" t="s">
        <v>109</v>
      </c>
      <c r="E2653" s="34" t="s">
        <v>111</v>
      </c>
      <c r="F2653" s="34" t="s">
        <v>112</v>
      </c>
      <c r="G2653" s="34" t="s">
        <v>108</v>
      </c>
      <c r="H2653" s="34" t="s">
        <v>110</v>
      </c>
      <c r="I2653" s="34" t="s">
        <v>113</v>
      </c>
      <c r="J2653" s="34">
        <v>277</v>
      </c>
      <c r="K2653" s="34">
        <v>396.11</v>
      </c>
    </row>
    <row r="2654" spans="1:11" ht="27.6" x14ac:dyDescent="0.3">
      <c r="A2654" s="33" t="s">
        <v>105</v>
      </c>
      <c r="B2654" s="33">
        <v>2023</v>
      </c>
      <c r="C2654" s="33" t="s">
        <v>8</v>
      </c>
      <c r="D2654" s="33" t="s">
        <v>109</v>
      </c>
      <c r="E2654" s="33" t="s">
        <v>111</v>
      </c>
      <c r="F2654" s="33" t="s">
        <v>112</v>
      </c>
      <c r="G2654" s="33" t="s">
        <v>108</v>
      </c>
      <c r="H2654" s="33" t="s">
        <v>110</v>
      </c>
      <c r="I2654" s="33" t="s">
        <v>113</v>
      </c>
      <c r="J2654" s="33">
        <v>797</v>
      </c>
      <c r="K2654" s="33">
        <v>1139.71</v>
      </c>
    </row>
    <row r="2655" spans="1:11" ht="27.6" x14ac:dyDescent="0.3">
      <c r="A2655" s="34" t="s">
        <v>106</v>
      </c>
      <c r="B2655" s="34">
        <v>2023</v>
      </c>
      <c r="C2655" s="34" t="s">
        <v>8</v>
      </c>
      <c r="D2655" s="34" t="s">
        <v>109</v>
      </c>
      <c r="E2655" s="34" t="s">
        <v>111</v>
      </c>
      <c r="F2655" s="34" t="s">
        <v>112</v>
      </c>
      <c r="G2655" s="34" t="s">
        <v>108</v>
      </c>
      <c r="H2655" s="34" t="s">
        <v>110</v>
      </c>
      <c r="I2655" s="34" t="s">
        <v>113</v>
      </c>
      <c r="J2655" s="34">
        <v>850</v>
      </c>
      <c r="K2655" s="34">
        <v>1215.5</v>
      </c>
    </row>
    <row r="2656" spans="1:11" ht="27.6" x14ac:dyDescent="0.3">
      <c r="A2656" s="33" t="s">
        <v>96</v>
      </c>
      <c r="B2656" s="33">
        <v>2023</v>
      </c>
      <c r="C2656" s="33" t="s">
        <v>8</v>
      </c>
      <c r="D2656" s="33" t="s">
        <v>109</v>
      </c>
      <c r="E2656" s="33" t="s">
        <v>111</v>
      </c>
      <c r="F2656" s="33" t="s">
        <v>112</v>
      </c>
      <c r="G2656" s="33" t="s">
        <v>108</v>
      </c>
      <c r="H2656" s="33" t="s">
        <v>110</v>
      </c>
      <c r="I2656" s="33" t="s">
        <v>113</v>
      </c>
      <c r="J2656" s="33">
        <v>884</v>
      </c>
      <c r="K2656" s="33">
        <v>1264.1199999999999</v>
      </c>
    </row>
    <row r="2657" spans="1:11" ht="27.6" x14ac:dyDescent="0.3">
      <c r="A2657" s="34" t="s">
        <v>105</v>
      </c>
      <c r="B2657" s="34">
        <v>2023</v>
      </c>
      <c r="C2657" s="34" t="s">
        <v>36</v>
      </c>
      <c r="D2657" s="34" t="s">
        <v>109</v>
      </c>
      <c r="E2657" s="34" t="s">
        <v>111</v>
      </c>
      <c r="F2657" s="34" t="s">
        <v>112</v>
      </c>
      <c r="G2657" s="34" t="s">
        <v>108</v>
      </c>
      <c r="H2657" s="34" t="s">
        <v>110</v>
      </c>
      <c r="I2657" s="34" t="s">
        <v>113</v>
      </c>
      <c r="J2657" s="34">
        <v>272</v>
      </c>
      <c r="K2657" s="34">
        <v>388.96</v>
      </c>
    </row>
    <row r="2658" spans="1:11" ht="27.6" x14ac:dyDescent="0.3">
      <c r="A2658" s="33" t="s">
        <v>105</v>
      </c>
      <c r="B2658" s="33">
        <v>2023</v>
      </c>
      <c r="C2658" s="33" t="s">
        <v>36</v>
      </c>
      <c r="D2658" s="33" t="s">
        <v>109</v>
      </c>
      <c r="E2658" s="33" t="s">
        <v>111</v>
      </c>
      <c r="F2658" s="33" t="s">
        <v>112</v>
      </c>
      <c r="G2658" s="33" t="s">
        <v>108</v>
      </c>
      <c r="H2658" s="33" t="s">
        <v>110</v>
      </c>
      <c r="I2658" s="33" t="s">
        <v>113</v>
      </c>
      <c r="J2658" s="33">
        <v>274</v>
      </c>
      <c r="K2658" s="33">
        <v>391.82</v>
      </c>
    </row>
    <row r="2659" spans="1:11" ht="27.6" x14ac:dyDescent="0.3">
      <c r="A2659" s="34" t="s">
        <v>105</v>
      </c>
      <c r="B2659" s="34">
        <v>2023</v>
      </c>
      <c r="C2659" s="34" t="s">
        <v>36</v>
      </c>
      <c r="D2659" s="34" t="s">
        <v>109</v>
      </c>
      <c r="E2659" s="34" t="s">
        <v>111</v>
      </c>
      <c r="F2659" s="34" t="s">
        <v>112</v>
      </c>
      <c r="G2659" s="34" t="s">
        <v>108</v>
      </c>
      <c r="H2659" s="34" t="s">
        <v>110</v>
      </c>
      <c r="I2659" s="34" t="s">
        <v>113</v>
      </c>
      <c r="J2659" s="34">
        <v>244</v>
      </c>
      <c r="K2659" s="34">
        <v>348.92</v>
      </c>
    </row>
    <row r="2660" spans="1:11" ht="27.6" x14ac:dyDescent="0.3">
      <c r="A2660" s="33" t="s">
        <v>103</v>
      </c>
      <c r="B2660" s="33">
        <v>2023</v>
      </c>
      <c r="C2660" s="33" t="s">
        <v>36</v>
      </c>
      <c r="D2660" s="33" t="s">
        <v>109</v>
      </c>
      <c r="E2660" s="33" t="s">
        <v>111</v>
      </c>
      <c r="F2660" s="33" t="s">
        <v>112</v>
      </c>
      <c r="G2660" s="33" t="s">
        <v>108</v>
      </c>
      <c r="H2660" s="33" t="s">
        <v>110</v>
      </c>
      <c r="I2660" s="33" t="s">
        <v>113</v>
      </c>
      <c r="J2660" s="33">
        <v>794</v>
      </c>
      <c r="K2660" s="33">
        <v>1135.42</v>
      </c>
    </row>
    <row r="2661" spans="1:11" ht="27.6" x14ac:dyDescent="0.3">
      <c r="A2661" s="34" t="s">
        <v>103</v>
      </c>
      <c r="B2661" s="34">
        <v>2023</v>
      </c>
      <c r="C2661" s="34" t="s">
        <v>36</v>
      </c>
      <c r="D2661" s="34" t="s">
        <v>109</v>
      </c>
      <c r="E2661" s="34" t="s">
        <v>111</v>
      </c>
      <c r="F2661" s="34" t="s">
        <v>112</v>
      </c>
      <c r="G2661" s="34" t="s">
        <v>108</v>
      </c>
      <c r="H2661" s="34" t="s">
        <v>110</v>
      </c>
      <c r="I2661" s="34" t="s">
        <v>113</v>
      </c>
      <c r="J2661" s="34">
        <v>880</v>
      </c>
      <c r="K2661" s="34">
        <v>1258.4000000000001</v>
      </c>
    </row>
    <row r="2662" spans="1:11" ht="27.6" x14ac:dyDescent="0.3">
      <c r="A2662" s="33" t="s">
        <v>103</v>
      </c>
      <c r="B2662" s="33">
        <v>2023</v>
      </c>
      <c r="C2662" s="33" t="s">
        <v>36</v>
      </c>
      <c r="D2662" s="33" t="s">
        <v>109</v>
      </c>
      <c r="E2662" s="33" t="s">
        <v>111</v>
      </c>
      <c r="F2662" s="33" t="s">
        <v>112</v>
      </c>
      <c r="G2662" s="33" t="s">
        <v>108</v>
      </c>
      <c r="H2662" s="33" t="s">
        <v>110</v>
      </c>
      <c r="I2662" s="33" t="s">
        <v>113</v>
      </c>
      <c r="J2662" s="33">
        <v>833</v>
      </c>
      <c r="K2662" s="33">
        <v>526.24</v>
      </c>
    </row>
    <row r="2663" spans="1:11" ht="27.6" x14ac:dyDescent="0.3">
      <c r="A2663" s="34" t="s">
        <v>103</v>
      </c>
      <c r="B2663" s="34">
        <v>2023</v>
      </c>
      <c r="C2663" s="34" t="s">
        <v>36</v>
      </c>
      <c r="D2663" s="34" t="s">
        <v>109</v>
      </c>
      <c r="E2663" s="34" t="s">
        <v>111</v>
      </c>
      <c r="F2663" s="34" t="s">
        <v>112</v>
      </c>
      <c r="G2663" s="34" t="s">
        <v>108</v>
      </c>
      <c r="H2663" s="34" t="s">
        <v>110</v>
      </c>
      <c r="I2663" s="34" t="s">
        <v>113</v>
      </c>
      <c r="J2663" s="34">
        <v>243</v>
      </c>
      <c r="K2663" s="34">
        <v>347.49</v>
      </c>
    </row>
    <row r="2664" spans="1:11" ht="27.6" x14ac:dyDescent="0.3">
      <c r="A2664" s="33" t="s">
        <v>105</v>
      </c>
      <c r="B2664" s="33">
        <v>2023</v>
      </c>
      <c r="C2664" s="33" t="s">
        <v>36</v>
      </c>
      <c r="D2664" s="33" t="s">
        <v>109</v>
      </c>
      <c r="E2664" s="33" t="s">
        <v>111</v>
      </c>
      <c r="F2664" s="33" t="s">
        <v>112</v>
      </c>
      <c r="G2664" s="33" t="s">
        <v>108</v>
      </c>
      <c r="H2664" s="33" t="s">
        <v>110</v>
      </c>
      <c r="I2664" s="33" t="s">
        <v>113</v>
      </c>
      <c r="J2664" s="33">
        <v>271</v>
      </c>
      <c r="K2664" s="33">
        <v>387.53</v>
      </c>
    </row>
    <row r="2665" spans="1:11" ht="27.6" x14ac:dyDescent="0.3">
      <c r="A2665" s="34" t="s">
        <v>105</v>
      </c>
      <c r="B2665" s="34">
        <v>2023</v>
      </c>
      <c r="C2665" s="34" t="s">
        <v>36</v>
      </c>
      <c r="D2665" s="34" t="s">
        <v>109</v>
      </c>
      <c r="E2665" s="34" t="s">
        <v>111</v>
      </c>
      <c r="F2665" s="34" t="s">
        <v>112</v>
      </c>
      <c r="G2665" s="34" t="s">
        <v>108</v>
      </c>
      <c r="H2665" s="34" t="s">
        <v>110</v>
      </c>
      <c r="I2665" s="34" t="s">
        <v>113</v>
      </c>
      <c r="J2665" s="34">
        <v>247</v>
      </c>
      <c r="K2665" s="34">
        <v>353.21</v>
      </c>
    </row>
    <row r="2666" spans="1:11" ht="27.6" x14ac:dyDescent="0.3">
      <c r="A2666" s="33" t="s">
        <v>105</v>
      </c>
      <c r="B2666" s="33">
        <v>2023</v>
      </c>
      <c r="C2666" s="33" t="s">
        <v>36</v>
      </c>
      <c r="D2666" s="33" t="s">
        <v>109</v>
      </c>
      <c r="E2666" s="33" t="s">
        <v>111</v>
      </c>
      <c r="F2666" s="33" t="s">
        <v>112</v>
      </c>
      <c r="G2666" s="33" t="s">
        <v>108</v>
      </c>
      <c r="H2666" s="33" t="s">
        <v>110</v>
      </c>
      <c r="I2666" s="33" t="s">
        <v>113</v>
      </c>
      <c r="J2666" s="33">
        <v>245</v>
      </c>
      <c r="K2666" s="33">
        <v>350.35</v>
      </c>
    </row>
    <row r="2667" spans="1:11" ht="27.6" x14ac:dyDescent="0.3">
      <c r="A2667" s="34" t="s">
        <v>107</v>
      </c>
      <c r="B2667" s="34">
        <v>2023</v>
      </c>
      <c r="C2667" s="34" t="s">
        <v>35</v>
      </c>
      <c r="D2667" s="34" t="s">
        <v>109</v>
      </c>
      <c r="E2667" s="34" t="s">
        <v>111</v>
      </c>
      <c r="F2667" s="34" t="s">
        <v>112</v>
      </c>
      <c r="G2667" s="34" t="s">
        <v>108</v>
      </c>
      <c r="H2667" s="34" t="s">
        <v>110</v>
      </c>
      <c r="I2667" s="34" t="s">
        <v>113</v>
      </c>
      <c r="J2667" s="34">
        <v>278</v>
      </c>
      <c r="K2667" s="34">
        <v>397.54</v>
      </c>
    </row>
    <row r="2668" spans="1:11" ht="27.6" x14ac:dyDescent="0.3">
      <c r="A2668" s="33" t="s">
        <v>96</v>
      </c>
      <c r="B2668" s="33">
        <v>2023</v>
      </c>
      <c r="C2668" s="33" t="s">
        <v>35</v>
      </c>
      <c r="D2668" s="33" t="s">
        <v>109</v>
      </c>
      <c r="E2668" s="33" t="s">
        <v>111</v>
      </c>
      <c r="F2668" s="33" t="s">
        <v>112</v>
      </c>
      <c r="G2668" s="33" t="s">
        <v>108</v>
      </c>
      <c r="H2668" s="33" t="s">
        <v>110</v>
      </c>
      <c r="I2668" s="33" t="s">
        <v>113</v>
      </c>
      <c r="J2668" s="33">
        <v>248</v>
      </c>
      <c r="K2668" s="33">
        <v>354.64</v>
      </c>
    </row>
    <row r="2669" spans="1:11" ht="27.6" x14ac:dyDescent="0.3">
      <c r="A2669" s="34" t="s">
        <v>105</v>
      </c>
      <c r="B2669" s="34">
        <v>2023</v>
      </c>
      <c r="C2669" s="34" t="s">
        <v>35</v>
      </c>
      <c r="D2669" s="34" t="s">
        <v>109</v>
      </c>
      <c r="E2669" s="34" t="s">
        <v>111</v>
      </c>
      <c r="F2669" s="34" t="s">
        <v>112</v>
      </c>
      <c r="G2669" s="34" t="s">
        <v>108</v>
      </c>
      <c r="H2669" s="34" t="s">
        <v>110</v>
      </c>
      <c r="I2669" s="34" t="s">
        <v>113</v>
      </c>
      <c r="J2669" s="34">
        <v>280</v>
      </c>
      <c r="K2669" s="34">
        <v>400.4</v>
      </c>
    </row>
    <row r="2670" spans="1:11" ht="27.6" x14ac:dyDescent="0.3">
      <c r="A2670" s="33" t="s">
        <v>96</v>
      </c>
      <c r="B2670" s="33">
        <v>2023</v>
      </c>
      <c r="C2670" s="33" t="s">
        <v>35</v>
      </c>
      <c r="D2670" s="33" t="s">
        <v>109</v>
      </c>
      <c r="E2670" s="33" t="s">
        <v>111</v>
      </c>
      <c r="F2670" s="33" t="s">
        <v>112</v>
      </c>
      <c r="G2670" s="33" t="s">
        <v>108</v>
      </c>
      <c r="H2670" s="33" t="s">
        <v>110</v>
      </c>
      <c r="I2670" s="33" t="s">
        <v>113</v>
      </c>
      <c r="J2670" s="33">
        <v>250</v>
      </c>
      <c r="K2670" s="33">
        <v>357.5</v>
      </c>
    </row>
    <row r="2671" spans="1:11" ht="27.6" x14ac:dyDescent="0.3">
      <c r="A2671" s="34" t="s">
        <v>103</v>
      </c>
      <c r="B2671" s="34">
        <v>2023</v>
      </c>
      <c r="C2671" s="34" t="s">
        <v>35</v>
      </c>
      <c r="D2671" s="34" t="s">
        <v>109</v>
      </c>
      <c r="E2671" s="34" t="s">
        <v>111</v>
      </c>
      <c r="F2671" s="34" t="s">
        <v>112</v>
      </c>
      <c r="G2671" s="34" t="s">
        <v>108</v>
      </c>
      <c r="H2671" s="34" t="s">
        <v>110</v>
      </c>
      <c r="I2671" s="34" t="s">
        <v>113</v>
      </c>
      <c r="J2671" s="34">
        <v>793</v>
      </c>
      <c r="K2671" s="34">
        <v>1133.99</v>
      </c>
    </row>
    <row r="2672" spans="1:11" ht="27.6" x14ac:dyDescent="0.3">
      <c r="A2672" s="33" t="s">
        <v>96</v>
      </c>
      <c r="B2672" s="33">
        <v>2023</v>
      </c>
      <c r="C2672" s="33" t="s">
        <v>35</v>
      </c>
      <c r="D2672" s="33" t="s">
        <v>109</v>
      </c>
      <c r="E2672" s="33" t="s">
        <v>111</v>
      </c>
      <c r="F2672" s="33" t="s">
        <v>112</v>
      </c>
      <c r="G2672" s="33" t="s">
        <v>108</v>
      </c>
      <c r="H2672" s="33" t="s">
        <v>110</v>
      </c>
      <c r="I2672" s="33" t="s">
        <v>113</v>
      </c>
      <c r="J2672" s="33">
        <v>879</v>
      </c>
      <c r="K2672" s="33">
        <v>1256.97</v>
      </c>
    </row>
    <row r="2673" spans="1:11" ht="27.6" x14ac:dyDescent="0.3">
      <c r="A2673" s="34" t="s">
        <v>96</v>
      </c>
      <c r="B2673" s="34">
        <v>2023</v>
      </c>
      <c r="C2673" s="34" t="s">
        <v>35</v>
      </c>
      <c r="D2673" s="34" t="s">
        <v>109</v>
      </c>
      <c r="E2673" s="34" t="s">
        <v>111</v>
      </c>
      <c r="F2673" s="34" t="s">
        <v>112</v>
      </c>
      <c r="G2673" s="34" t="s">
        <v>108</v>
      </c>
      <c r="H2673" s="34" t="s">
        <v>110</v>
      </c>
      <c r="I2673" s="34" t="s">
        <v>113</v>
      </c>
      <c r="J2673" s="34">
        <v>832</v>
      </c>
      <c r="K2673" s="34">
        <v>526.24</v>
      </c>
    </row>
    <row r="2674" spans="1:11" ht="27.6" x14ac:dyDescent="0.3">
      <c r="A2674" s="33" t="s">
        <v>103</v>
      </c>
      <c r="B2674" s="33">
        <v>2023</v>
      </c>
      <c r="C2674" s="33" t="s">
        <v>35</v>
      </c>
      <c r="D2674" s="33" t="s">
        <v>109</v>
      </c>
      <c r="E2674" s="33" t="s">
        <v>111</v>
      </c>
      <c r="F2674" s="33" t="s">
        <v>112</v>
      </c>
      <c r="G2674" s="33" t="s">
        <v>108</v>
      </c>
      <c r="H2674" s="33" t="s">
        <v>110</v>
      </c>
      <c r="I2674" s="33" t="s">
        <v>113</v>
      </c>
      <c r="J2674" s="33">
        <v>249</v>
      </c>
      <c r="K2674" s="33">
        <v>356.07</v>
      </c>
    </row>
    <row r="2675" spans="1:11" ht="27.6" x14ac:dyDescent="0.3">
      <c r="A2675" s="34" t="s">
        <v>96</v>
      </c>
      <c r="B2675" s="34">
        <v>2023</v>
      </c>
      <c r="C2675" s="34" t="s">
        <v>35</v>
      </c>
      <c r="D2675" s="34" t="s">
        <v>109</v>
      </c>
      <c r="E2675" s="34" t="s">
        <v>111</v>
      </c>
      <c r="F2675" s="34" t="s">
        <v>112</v>
      </c>
      <c r="G2675" s="34" t="s">
        <v>108</v>
      </c>
      <c r="H2675" s="34" t="s">
        <v>110</v>
      </c>
      <c r="I2675" s="34" t="s">
        <v>113</v>
      </c>
      <c r="J2675" s="34">
        <v>277</v>
      </c>
      <c r="K2675" s="34">
        <v>396.11</v>
      </c>
    </row>
    <row r="2676" spans="1:11" ht="27.6" x14ac:dyDescent="0.3">
      <c r="A2676" s="33" t="s">
        <v>105</v>
      </c>
      <c r="B2676" s="33">
        <v>2023</v>
      </c>
      <c r="C2676" s="33" t="s">
        <v>35</v>
      </c>
      <c r="D2676" s="33" t="s">
        <v>109</v>
      </c>
      <c r="E2676" s="33" t="s">
        <v>111</v>
      </c>
      <c r="F2676" s="33" t="s">
        <v>112</v>
      </c>
      <c r="G2676" s="33" t="s">
        <v>108</v>
      </c>
      <c r="H2676" s="33" t="s">
        <v>110</v>
      </c>
      <c r="I2676" s="33" t="s">
        <v>113</v>
      </c>
      <c r="J2676" s="33">
        <v>253</v>
      </c>
      <c r="K2676" s="33">
        <v>361.79</v>
      </c>
    </row>
    <row r="2677" spans="1:11" ht="27.6" x14ac:dyDescent="0.3">
      <c r="A2677" s="34" t="s">
        <v>96</v>
      </c>
      <c r="B2677" s="34">
        <v>2023</v>
      </c>
      <c r="C2677" s="34" t="s">
        <v>35</v>
      </c>
      <c r="D2677" s="34" t="s">
        <v>109</v>
      </c>
      <c r="E2677" s="34" t="s">
        <v>111</v>
      </c>
      <c r="F2677" s="34" t="s">
        <v>112</v>
      </c>
      <c r="G2677" s="34" t="s">
        <v>108</v>
      </c>
      <c r="H2677" s="34" t="s">
        <v>110</v>
      </c>
      <c r="I2677" s="34" t="s">
        <v>113</v>
      </c>
      <c r="J2677" s="34">
        <v>802</v>
      </c>
      <c r="K2677" s="34">
        <v>1146.8599999999999</v>
      </c>
    </row>
    <row r="2678" spans="1:11" ht="27.6" x14ac:dyDescent="0.3">
      <c r="A2678" s="33" t="s">
        <v>107</v>
      </c>
      <c r="B2678" s="33">
        <v>2023</v>
      </c>
      <c r="C2678" s="33" t="s">
        <v>35</v>
      </c>
      <c r="D2678" s="33" t="s">
        <v>109</v>
      </c>
      <c r="E2678" s="33" t="s">
        <v>111</v>
      </c>
      <c r="F2678" s="33" t="s">
        <v>112</v>
      </c>
      <c r="G2678" s="33" t="s">
        <v>108</v>
      </c>
      <c r="H2678" s="33" t="s">
        <v>110</v>
      </c>
      <c r="I2678" s="33" t="s">
        <v>113</v>
      </c>
      <c r="J2678" s="33">
        <v>251</v>
      </c>
      <c r="K2678" s="33">
        <v>358.93</v>
      </c>
    </row>
    <row r="2679" spans="1:11" ht="27.6" x14ac:dyDescent="0.3">
      <c r="A2679" s="34" t="s">
        <v>105</v>
      </c>
      <c r="B2679" s="34">
        <v>2023</v>
      </c>
      <c r="C2679" s="34" t="s">
        <v>31</v>
      </c>
      <c r="D2679" s="34" t="s">
        <v>109</v>
      </c>
      <c r="E2679" s="34" t="s">
        <v>111</v>
      </c>
      <c r="F2679" s="34" t="s">
        <v>112</v>
      </c>
      <c r="G2679" s="34" t="s">
        <v>108</v>
      </c>
      <c r="H2679" s="34" t="s">
        <v>110</v>
      </c>
      <c r="I2679" s="34" t="s">
        <v>113</v>
      </c>
      <c r="J2679" s="34">
        <v>296</v>
      </c>
      <c r="K2679" s="34">
        <v>423.28</v>
      </c>
    </row>
    <row r="2680" spans="1:11" ht="27.6" x14ac:dyDescent="0.3">
      <c r="A2680" s="33" t="s">
        <v>105</v>
      </c>
      <c r="B2680" s="33">
        <v>2023</v>
      </c>
      <c r="C2680" s="33" t="s">
        <v>31</v>
      </c>
      <c r="D2680" s="33" t="s">
        <v>109</v>
      </c>
      <c r="E2680" s="33" t="s">
        <v>111</v>
      </c>
      <c r="F2680" s="33" t="s">
        <v>112</v>
      </c>
      <c r="G2680" s="33" t="s">
        <v>108</v>
      </c>
      <c r="H2680" s="33" t="s">
        <v>110</v>
      </c>
      <c r="I2680" s="33" t="s">
        <v>113</v>
      </c>
      <c r="J2680" s="33">
        <v>266</v>
      </c>
      <c r="K2680" s="33">
        <v>380.38</v>
      </c>
    </row>
    <row r="2681" spans="1:11" ht="27.6" x14ac:dyDescent="0.3">
      <c r="A2681" s="34" t="s">
        <v>103</v>
      </c>
      <c r="B2681" s="34">
        <v>2023</v>
      </c>
      <c r="C2681" s="34" t="s">
        <v>31</v>
      </c>
      <c r="D2681" s="34" t="s">
        <v>109</v>
      </c>
      <c r="E2681" s="34" t="s">
        <v>111</v>
      </c>
      <c r="F2681" s="34" t="s">
        <v>112</v>
      </c>
      <c r="G2681" s="34" t="s">
        <v>108</v>
      </c>
      <c r="H2681" s="34" t="s">
        <v>110</v>
      </c>
      <c r="I2681" s="34" t="s">
        <v>113</v>
      </c>
      <c r="J2681" s="34">
        <v>292</v>
      </c>
      <c r="K2681" s="34">
        <v>417.56</v>
      </c>
    </row>
    <row r="2682" spans="1:11" ht="27.6" x14ac:dyDescent="0.3">
      <c r="A2682" s="33" t="s">
        <v>105</v>
      </c>
      <c r="B2682" s="33">
        <v>2023</v>
      </c>
      <c r="C2682" s="33" t="s">
        <v>31</v>
      </c>
      <c r="D2682" s="33" t="s">
        <v>109</v>
      </c>
      <c r="E2682" s="33" t="s">
        <v>111</v>
      </c>
      <c r="F2682" s="33" t="s">
        <v>112</v>
      </c>
      <c r="G2682" s="33" t="s">
        <v>108</v>
      </c>
      <c r="H2682" s="33" t="s">
        <v>110</v>
      </c>
      <c r="I2682" s="33" t="s">
        <v>113</v>
      </c>
      <c r="J2682" s="33">
        <v>268</v>
      </c>
      <c r="K2682" s="33">
        <v>383.24</v>
      </c>
    </row>
    <row r="2683" spans="1:11" ht="27.6" x14ac:dyDescent="0.3">
      <c r="A2683" s="34" t="s">
        <v>105</v>
      </c>
      <c r="B2683" s="34">
        <v>2023</v>
      </c>
      <c r="C2683" s="34" t="s">
        <v>31</v>
      </c>
      <c r="D2683" s="34" t="s">
        <v>109</v>
      </c>
      <c r="E2683" s="34" t="s">
        <v>111</v>
      </c>
      <c r="F2683" s="34" t="s">
        <v>112</v>
      </c>
      <c r="G2683" s="34" t="s">
        <v>108</v>
      </c>
      <c r="H2683" s="34" t="s">
        <v>110</v>
      </c>
      <c r="I2683" s="34" t="s">
        <v>113</v>
      </c>
      <c r="J2683" s="34">
        <v>790</v>
      </c>
      <c r="K2683" s="34">
        <v>1129.7</v>
      </c>
    </row>
    <row r="2684" spans="1:11" ht="27.6" x14ac:dyDescent="0.3">
      <c r="A2684" s="33" t="s">
        <v>103</v>
      </c>
      <c r="B2684" s="33">
        <v>2023</v>
      </c>
      <c r="C2684" s="33" t="s">
        <v>31</v>
      </c>
      <c r="D2684" s="33" t="s">
        <v>109</v>
      </c>
      <c r="E2684" s="33" t="s">
        <v>111</v>
      </c>
      <c r="F2684" s="33" t="s">
        <v>112</v>
      </c>
      <c r="G2684" s="33" t="s">
        <v>108</v>
      </c>
      <c r="H2684" s="33" t="s">
        <v>110</v>
      </c>
      <c r="I2684" s="33" t="s">
        <v>113</v>
      </c>
      <c r="J2684" s="33">
        <v>877</v>
      </c>
      <c r="K2684" s="33">
        <v>1254.1099999999999</v>
      </c>
    </row>
    <row r="2685" spans="1:11" ht="27.6" x14ac:dyDescent="0.3">
      <c r="A2685" s="34" t="s">
        <v>103</v>
      </c>
      <c r="B2685" s="34">
        <v>2023</v>
      </c>
      <c r="C2685" s="34" t="s">
        <v>31</v>
      </c>
      <c r="D2685" s="34" t="s">
        <v>109</v>
      </c>
      <c r="E2685" s="34" t="s">
        <v>111</v>
      </c>
      <c r="F2685" s="34" t="s">
        <v>112</v>
      </c>
      <c r="G2685" s="34" t="s">
        <v>108</v>
      </c>
      <c r="H2685" s="34" t="s">
        <v>110</v>
      </c>
      <c r="I2685" s="34" t="s">
        <v>113</v>
      </c>
      <c r="J2685" s="34">
        <v>830</v>
      </c>
      <c r="K2685" s="34">
        <v>526.24</v>
      </c>
    </row>
    <row r="2686" spans="1:11" ht="27.6" x14ac:dyDescent="0.3">
      <c r="A2686" s="33" t="s">
        <v>105</v>
      </c>
      <c r="B2686" s="33">
        <v>2023</v>
      </c>
      <c r="C2686" s="33" t="s">
        <v>31</v>
      </c>
      <c r="D2686" s="33" t="s">
        <v>109</v>
      </c>
      <c r="E2686" s="33" t="s">
        <v>111</v>
      </c>
      <c r="F2686" s="33" t="s">
        <v>112</v>
      </c>
      <c r="G2686" s="33" t="s">
        <v>108</v>
      </c>
      <c r="H2686" s="33" t="s">
        <v>110</v>
      </c>
      <c r="I2686" s="33" t="s">
        <v>113</v>
      </c>
      <c r="J2686" s="33">
        <v>267</v>
      </c>
      <c r="K2686" s="33">
        <v>381.81</v>
      </c>
    </row>
    <row r="2687" spans="1:11" ht="27.6" x14ac:dyDescent="0.3">
      <c r="A2687" s="34" t="s">
        <v>105</v>
      </c>
      <c r="B2687" s="34">
        <v>2023</v>
      </c>
      <c r="C2687" s="34" t="s">
        <v>31</v>
      </c>
      <c r="D2687" s="34" t="s">
        <v>109</v>
      </c>
      <c r="E2687" s="34" t="s">
        <v>111</v>
      </c>
      <c r="F2687" s="34" t="s">
        <v>112</v>
      </c>
      <c r="G2687" s="34" t="s">
        <v>108</v>
      </c>
      <c r="H2687" s="34" t="s">
        <v>110</v>
      </c>
      <c r="I2687" s="34" t="s">
        <v>113</v>
      </c>
      <c r="J2687" s="34">
        <v>295</v>
      </c>
      <c r="K2687" s="34">
        <v>421.85</v>
      </c>
    </row>
    <row r="2688" spans="1:11" ht="27.6" x14ac:dyDescent="0.3">
      <c r="A2688" s="33" t="s">
        <v>103</v>
      </c>
      <c r="B2688" s="33">
        <v>2023</v>
      </c>
      <c r="C2688" s="33" t="s">
        <v>31</v>
      </c>
      <c r="D2688" s="33" t="s">
        <v>109</v>
      </c>
      <c r="E2688" s="33" t="s">
        <v>111</v>
      </c>
      <c r="F2688" s="33" t="s">
        <v>112</v>
      </c>
      <c r="G2688" s="33" t="s">
        <v>108</v>
      </c>
      <c r="H2688" s="33" t="s">
        <v>110</v>
      </c>
      <c r="I2688" s="33" t="s">
        <v>113</v>
      </c>
      <c r="J2688" s="33">
        <v>265</v>
      </c>
      <c r="K2688" s="33">
        <v>378.95</v>
      </c>
    </row>
    <row r="2689" spans="1:11" ht="27.6" x14ac:dyDescent="0.3">
      <c r="A2689" s="34" t="s">
        <v>105</v>
      </c>
      <c r="B2689" s="34">
        <v>2023</v>
      </c>
      <c r="C2689" s="34" t="s">
        <v>31</v>
      </c>
      <c r="D2689" s="34" t="s">
        <v>109</v>
      </c>
      <c r="E2689" s="34" t="s">
        <v>111</v>
      </c>
      <c r="F2689" s="34" t="s">
        <v>112</v>
      </c>
      <c r="G2689" s="34" t="s">
        <v>108</v>
      </c>
      <c r="H2689" s="34" t="s">
        <v>110</v>
      </c>
      <c r="I2689" s="34" t="s">
        <v>113</v>
      </c>
      <c r="J2689" s="34">
        <v>799</v>
      </c>
      <c r="K2689" s="34">
        <v>1142.57</v>
      </c>
    </row>
    <row r="2690" spans="1:11" ht="27.6" x14ac:dyDescent="0.3">
      <c r="A2690" s="33" t="s">
        <v>105</v>
      </c>
      <c r="B2690" s="33">
        <v>2023</v>
      </c>
      <c r="C2690" s="33" t="s">
        <v>31</v>
      </c>
      <c r="D2690" s="33" t="s">
        <v>109</v>
      </c>
      <c r="E2690" s="33" t="s">
        <v>111</v>
      </c>
      <c r="F2690" s="33" t="s">
        <v>112</v>
      </c>
      <c r="G2690" s="33" t="s">
        <v>108</v>
      </c>
      <c r="H2690" s="33" t="s">
        <v>110</v>
      </c>
      <c r="I2690" s="33" t="s">
        <v>113</v>
      </c>
      <c r="J2690" s="33">
        <v>885</v>
      </c>
      <c r="K2690" s="33">
        <v>1265.55</v>
      </c>
    </row>
    <row r="2691" spans="1:11" ht="27.6" x14ac:dyDescent="0.3">
      <c r="A2691" s="34" t="s">
        <v>103</v>
      </c>
      <c r="B2691" s="34">
        <v>2023</v>
      </c>
      <c r="C2691" s="34" t="s">
        <v>34</v>
      </c>
      <c r="D2691" s="34" t="s">
        <v>109</v>
      </c>
      <c r="E2691" s="34" t="s">
        <v>111</v>
      </c>
      <c r="F2691" s="34" t="s">
        <v>112</v>
      </c>
      <c r="G2691" s="34" t="s">
        <v>108</v>
      </c>
      <c r="H2691" s="34" t="s">
        <v>110</v>
      </c>
      <c r="I2691" s="34" t="s">
        <v>113</v>
      </c>
      <c r="J2691" s="34">
        <v>284</v>
      </c>
      <c r="K2691" s="34">
        <v>406.12</v>
      </c>
    </row>
    <row r="2692" spans="1:11" ht="27.6" x14ac:dyDescent="0.3">
      <c r="A2692" s="33" t="s">
        <v>105</v>
      </c>
      <c r="B2692" s="33">
        <v>2023</v>
      </c>
      <c r="C2692" s="33" t="s">
        <v>34</v>
      </c>
      <c r="D2692" s="33" t="s">
        <v>109</v>
      </c>
      <c r="E2692" s="33" t="s">
        <v>111</v>
      </c>
      <c r="F2692" s="33" t="s">
        <v>112</v>
      </c>
      <c r="G2692" s="33" t="s">
        <v>108</v>
      </c>
      <c r="H2692" s="33" t="s">
        <v>110</v>
      </c>
      <c r="I2692" s="33" t="s">
        <v>113</v>
      </c>
      <c r="J2692" s="33">
        <v>254</v>
      </c>
      <c r="K2692" s="33">
        <v>363.22</v>
      </c>
    </row>
    <row r="2693" spans="1:11" ht="27.6" x14ac:dyDescent="0.3">
      <c r="A2693" s="34" t="s">
        <v>103</v>
      </c>
      <c r="B2693" s="34">
        <v>2023</v>
      </c>
      <c r="C2693" s="34" t="s">
        <v>34</v>
      </c>
      <c r="D2693" s="34" t="s">
        <v>109</v>
      </c>
      <c r="E2693" s="34" t="s">
        <v>111</v>
      </c>
      <c r="F2693" s="34" t="s">
        <v>112</v>
      </c>
      <c r="G2693" s="34" t="s">
        <v>108</v>
      </c>
      <c r="H2693" s="34" t="s">
        <v>110</v>
      </c>
      <c r="I2693" s="34" t="s">
        <v>113</v>
      </c>
      <c r="J2693" s="34">
        <v>256</v>
      </c>
      <c r="K2693" s="34">
        <v>366.08</v>
      </c>
    </row>
    <row r="2694" spans="1:11" ht="27.6" x14ac:dyDescent="0.3">
      <c r="A2694" s="33" t="s">
        <v>103</v>
      </c>
      <c r="B2694" s="33">
        <v>2023</v>
      </c>
      <c r="C2694" s="33" t="s">
        <v>34</v>
      </c>
      <c r="D2694" s="33" t="s">
        <v>109</v>
      </c>
      <c r="E2694" s="33" t="s">
        <v>111</v>
      </c>
      <c r="F2694" s="33" t="s">
        <v>112</v>
      </c>
      <c r="G2694" s="33" t="s">
        <v>108</v>
      </c>
      <c r="H2694" s="33" t="s">
        <v>110</v>
      </c>
      <c r="I2694" s="33" t="s">
        <v>113</v>
      </c>
      <c r="J2694" s="33">
        <v>792</v>
      </c>
      <c r="K2694" s="33">
        <v>1132.56</v>
      </c>
    </row>
    <row r="2695" spans="1:11" ht="27.6" x14ac:dyDescent="0.3">
      <c r="A2695" s="34" t="s">
        <v>103</v>
      </c>
      <c r="B2695" s="34">
        <v>2023</v>
      </c>
      <c r="C2695" s="34" t="s">
        <v>34</v>
      </c>
      <c r="D2695" s="34" t="s">
        <v>109</v>
      </c>
      <c r="E2695" s="34" t="s">
        <v>111</v>
      </c>
      <c r="F2695" s="34" t="s">
        <v>112</v>
      </c>
      <c r="G2695" s="34" t="s">
        <v>108</v>
      </c>
      <c r="H2695" s="34" t="s">
        <v>110</v>
      </c>
      <c r="I2695" s="34" t="s">
        <v>113</v>
      </c>
      <c r="J2695" s="34">
        <v>878</v>
      </c>
      <c r="K2695" s="34">
        <v>1255.54</v>
      </c>
    </row>
    <row r="2696" spans="1:11" ht="27.6" x14ac:dyDescent="0.3">
      <c r="A2696" s="33" t="s">
        <v>103</v>
      </c>
      <c r="B2696" s="33">
        <v>2023</v>
      </c>
      <c r="C2696" s="33" t="s">
        <v>34</v>
      </c>
      <c r="D2696" s="33" t="s">
        <v>109</v>
      </c>
      <c r="E2696" s="33" t="s">
        <v>111</v>
      </c>
      <c r="F2696" s="33" t="s">
        <v>112</v>
      </c>
      <c r="G2696" s="33" t="s">
        <v>108</v>
      </c>
      <c r="H2696" s="33" t="s">
        <v>110</v>
      </c>
      <c r="I2696" s="33" t="s">
        <v>113</v>
      </c>
      <c r="J2696" s="33">
        <v>831</v>
      </c>
      <c r="K2696" s="33">
        <v>526.24</v>
      </c>
    </row>
    <row r="2697" spans="1:11" ht="27.6" x14ac:dyDescent="0.3">
      <c r="A2697" s="34" t="s">
        <v>103</v>
      </c>
      <c r="B2697" s="34">
        <v>2023</v>
      </c>
      <c r="C2697" s="34" t="s">
        <v>34</v>
      </c>
      <c r="D2697" s="34" t="s">
        <v>109</v>
      </c>
      <c r="E2697" s="34" t="s">
        <v>111</v>
      </c>
      <c r="F2697" s="34" t="s">
        <v>112</v>
      </c>
      <c r="G2697" s="34" t="s">
        <v>108</v>
      </c>
      <c r="H2697" s="34" t="s">
        <v>110</v>
      </c>
      <c r="I2697" s="34" t="s">
        <v>113</v>
      </c>
      <c r="J2697" s="34">
        <v>255</v>
      </c>
      <c r="K2697" s="34">
        <v>364.65</v>
      </c>
    </row>
    <row r="2698" spans="1:11" ht="27.6" x14ac:dyDescent="0.3">
      <c r="A2698" s="33" t="s">
        <v>103</v>
      </c>
      <c r="B2698" s="33">
        <v>2023</v>
      </c>
      <c r="C2698" s="33" t="s">
        <v>34</v>
      </c>
      <c r="D2698" s="33" t="s">
        <v>109</v>
      </c>
      <c r="E2698" s="33" t="s">
        <v>111</v>
      </c>
      <c r="F2698" s="33" t="s">
        <v>112</v>
      </c>
      <c r="G2698" s="33" t="s">
        <v>108</v>
      </c>
      <c r="H2698" s="33" t="s">
        <v>110</v>
      </c>
      <c r="I2698" s="33" t="s">
        <v>113</v>
      </c>
      <c r="J2698" s="33">
        <v>283</v>
      </c>
      <c r="K2698" s="33">
        <v>404.69</v>
      </c>
    </row>
    <row r="2699" spans="1:11" ht="27.6" x14ac:dyDescent="0.3">
      <c r="A2699" s="34" t="s">
        <v>105</v>
      </c>
      <c r="B2699" s="34">
        <v>2023</v>
      </c>
      <c r="C2699" s="34" t="s">
        <v>34</v>
      </c>
      <c r="D2699" s="34" t="s">
        <v>109</v>
      </c>
      <c r="E2699" s="34" t="s">
        <v>111</v>
      </c>
      <c r="F2699" s="34" t="s">
        <v>112</v>
      </c>
      <c r="G2699" s="34" t="s">
        <v>108</v>
      </c>
      <c r="H2699" s="34" t="s">
        <v>110</v>
      </c>
      <c r="I2699" s="34" t="s">
        <v>113</v>
      </c>
      <c r="J2699" s="34">
        <v>801</v>
      </c>
      <c r="K2699" s="34">
        <v>1145.43</v>
      </c>
    </row>
    <row r="2700" spans="1:11" ht="27.6" x14ac:dyDescent="0.3">
      <c r="A2700" s="33" t="s">
        <v>103</v>
      </c>
      <c r="B2700" s="33">
        <v>2023</v>
      </c>
      <c r="C2700" s="33" t="s">
        <v>34</v>
      </c>
      <c r="D2700" s="33" t="s">
        <v>109</v>
      </c>
      <c r="E2700" s="33" t="s">
        <v>111</v>
      </c>
      <c r="F2700" s="33" t="s">
        <v>112</v>
      </c>
      <c r="G2700" s="33" t="s">
        <v>108</v>
      </c>
      <c r="H2700" s="33" t="s">
        <v>110</v>
      </c>
      <c r="I2700" s="33" t="s">
        <v>113</v>
      </c>
      <c r="J2700" s="33">
        <v>257</v>
      </c>
      <c r="K2700" s="33">
        <v>367.51</v>
      </c>
    </row>
    <row r="2701" spans="1:11" ht="27.6" x14ac:dyDescent="0.3">
      <c r="A2701" s="34" t="s">
        <v>96</v>
      </c>
      <c r="B2701" s="34">
        <v>2023</v>
      </c>
      <c r="C2701" s="34" t="s">
        <v>40</v>
      </c>
      <c r="D2701" s="34" t="s">
        <v>109</v>
      </c>
      <c r="E2701" s="34" t="s">
        <v>111</v>
      </c>
      <c r="F2701" s="34" t="s">
        <v>112</v>
      </c>
      <c r="G2701" s="34" t="s">
        <v>108</v>
      </c>
      <c r="H2701" s="34" t="s">
        <v>110</v>
      </c>
      <c r="I2701" s="34" t="s">
        <v>113</v>
      </c>
      <c r="J2701" s="34">
        <v>224</v>
      </c>
      <c r="K2701" s="34">
        <v>320.32</v>
      </c>
    </row>
    <row r="2702" spans="1:11" ht="27.6" x14ac:dyDescent="0.3">
      <c r="A2702" s="33" t="s">
        <v>96</v>
      </c>
      <c r="B2702" s="33">
        <v>2023</v>
      </c>
      <c r="C2702" s="33" t="s">
        <v>40</v>
      </c>
      <c r="D2702" s="33" t="s">
        <v>109</v>
      </c>
      <c r="E2702" s="33" t="s">
        <v>111</v>
      </c>
      <c r="F2702" s="33" t="s">
        <v>112</v>
      </c>
      <c r="G2702" s="33" t="s">
        <v>108</v>
      </c>
      <c r="H2702" s="33" t="s">
        <v>110</v>
      </c>
      <c r="I2702" s="33" t="s">
        <v>113</v>
      </c>
      <c r="J2702" s="33">
        <v>250</v>
      </c>
      <c r="K2702" s="33">
        <v>357.5</v>
      </c>
    </row>
    <row r="2703" spans="1:11" ht="27.6" x14ac:dyDescent="0.3">
      <c r="A2703" s="34" t="s">
        <v>96</v>
      </c>
      <c r="B2703" s="34">
        <v>2023</v>
      </c>
      <c r="C2703" s="34" t="s">
        <v>40</v>
      </c>
      <c r="D2703" s="34" t="s">
        <v>109</v>
      </c>
      <c r="E2703" s="34" t="s">
        <v>111</v>
      </c>
      <c r="F2703" s="34" t="s">
        <v>112</v>
      </c>
      <c r="G2703" s="34" t="s">
        <v>108</v>
      </c>
      <c r="H2703" s="34" t="s">
        <v>110</v>
      </c>
      <c r="I2703" s="34" t="s">
        <v>113</v>
      </c>
      <c r="J2703" s="34">
        <v>226</v>
      </c>
      <c r="K2703" s="34">
        <v>323.18</v>
      </c>
    </row>
    <row r="2704" spans="1:11" ht="27.6" x14ac:dyDescent="0.3">
      <c r="A2704" s="33" t="s">
        <v>96</v>
      </c>
      <c r="B2704" s="33">
        <v>2023</v>
      </c>
      <c r="C2704" s="33" t="s">
        <v>40</v>
      </c>
      <c r="D2704" s="33" t="s">
        <v>109</v>
      </c>
      <c r="E2704" s="33" t="s">
        <v>111</v>
      </c>
      <c r="F2704" s="33" t="s">
        <v>112</v>
      </c>
      <c r="G2704" s="33" t="s">
        <v>108</v>
      </c>
      <c r="H2704" s="33" t="s">
        <v>110</v>
      </c>
      <c r="I2704" s="33" t="s">
        <v>113</v>
      </c>
      <c r="J2704" s="33">
        <v>797</v>
      </c>
      <c r="K2704" s="33">
        <v>1139.71</v>
      </c>
    </row>
    <row r="2705" spans="1:11" ht="27.6" x14ac:dyDescent="0.3">
      <c r="A2705" s="34" t="s">
        <v>96</v>
      </c>
      <c r="B2705" s="34">
        <v>2023</v>
      </c>
      <c r="C2705" s="34" t="s">
        <v>40</v>
      </c>
      <c r="D2705" s="34" t="s">
        <v>109</v>
      </c>
      <c r="E2705" s="34" t="s">
        <v>111</v>
      </c>
      <c r="F2705" s="34" t="s">
        <v>112</v>
      </c>
      <c r="G2705" s="34" t="s">
        <v>108</v>
      </c>
      <c r="H2705" s="34" t="s">
        <v>110</v>
      </c>
      <c r="I2705" s="34" t="s">
        <v>113</v>
      </c>
      <c r="J2705" s="34">
        <v>884</v>
      </c>
      <c r="K2705" s="34">
        <v>1264.1199999999999</v>
      </c>
    </row>
    <row r="2706" spans="1:11" ht="27.6" x14ac:dyDescent="0.3">
      <c r="A2706" s="33" t="s">
        <v>96</v>
      </c>
      <c r="B2706" s="33">
        <v>2023</v>
      </c>
      <c r="C2706" s="33" t="s">
        <v>40</v>
      </c>
      <c r="D2706" s="33" t="s">
        <v>109</v>
      </c>
      <c r="E2706" s="33" t="s">
        <v>111</v>
      </c>
      <c r="F2706" s="33" t="s">
        <v>112</v>
      </c>
      <c r="G2706" s="33" t="s">
        <v>108</v>
      </c>
      <c r="H2706" s="33" t="s">
        <v>110</v>
      </c>
      <c r="I2706" s="33" t="s">
        <v>113</v>
      </c>
      <c r="J2706" s="33">
        <v>837</v>
      </c>
      <c r="K2706" s="33">
        <v>526.24</v>
      </c>
    </row>
    <row r="2707" spans="1:11" ht="27.6" x14ac:dyDescent="0.3">
      <c r="A2707" s="34" t="s">
        <v>96</v>
      </c>
      <c r="B2707" s="34">
        <v>2023</v>
      </c>
      <c r="C2707" s="34" t="s">
        <v>40</v>
      </c>
      <c r="D2707" s="34" t="s">
        <v>109</v>
      </c>
      <c r="E2707" s="34" t="s">
        <v>111</v>
      </c>
      <c r="F2707" s="34" t="s">
        <v>112</v>
      </c>
      <c r="G2707" s="34" t="s">
        <v>108</v>
      </c>
      <c r="H2707" s="34" t="s">
        <v>110</v>
      </c>
      <c r="I2707" s="34" t="s">
        <v>113</v>
      </c>
      <c r="J2707" s="34">
        <v>225</v>
      </c>
      <c r="K2707" s="34">
        <v>321.75</v>
      </c>
    </row>
    <row r="2708" spans="1:11" ht="27.6" x14ac:dyDescent="0.3">
      <c r="A2708" s="33" t="s">
        <v>96</v>
      </c>
      <c r="B2708" s="33">
        <v>2023</v>
      </c>
      <c r="C2708" s="33" t="s">
        <v>40</v>
      </c>
      <c r="D2708" s="33" t="s">
        <v>109</v>
      </c>
      <c r="E2708" s="33" t="s">
        <v>111</v>
      </c>
      <c r="F2708" s="33" t="s">
        <v>112</v>
      </c>
      <c r="G2708" s="33" t="s">
        <v>108</v>
      </c>
      <c r="H2708" s="33" t="s">
        <v>110</v>
      </c>
      <c r="I2708" s="33" t="s">
        <v>113</v>
      </c>
      <c r="J2708" s="33">
        <v>253</v>
      </c>
      <c r="K2708" s="33">
        <v>361.79</v>
      </c>
    </row>
    <row r="2709" spans="1:11" ht="27.6" x14ac:dyDescent="0.3">
      <c r="A2709" s="34" t="s">
        <v>96</v>
      </c>
      <c r="B2709" s="34">
        <v>2023</v>
      </c>
      <c r="C2709" s="34" t="s">
        <v>40</v>
      </c>
      <c r="D2709" s="34" t="s">
        <v>109</v>
      </c>
      <c r="E2709" s="34" t="s">
        <v>111</v>
      </c>
      <c r="F2709" s="34" t="s">
        <v>112</v>
      </c>
      <c r="G2709" s="34" t="s">
        <v>108</v>
      </c>
      <c r="H2709" s="34" t="s">
        <v>110</v>
      </c>
      <c r="I2709" s="34" t="s">
        <v>113</v>
      </c>
      <c r="J2709" s="34">
        <v>223</v>
      </c>
      <c r="K2709" s="34">
        <v>318.89</v>
      </c>
    </row>
    <row r="2710" spans="1:11" ht="27.6" x14ac:dyDescent="0.3">
      <c r="A2710" s="33" t="s">
        <v>96</v>
      </c>
      <c r="B2710" s="33">
        <v>2023</v>
      </c>
      <c r="C2710" s="33" t="s">
        <v>40</v>
      </c>
      <c r="D2710" s="33" t="s">
        <v>109</v>
      </c>
      <c r="E2710" s="33" t="s">
        <v>111</v>
      </c>
      <c r="F2710" s="33" t="s">
        <v>112</v>
      </c>
      <c r="G2710" s="33" t="s">
        <v>108</v>
      </c>
      <c r="H2710" s="33" t="s">
        <v>110</v>
      </c>
      <c r="I2710" s="33" t="s">
        <v>113</v>
      </c>
      <c r="J2710" s="33">
        <v>806</v>
      </c>
      <c r="K2710" s="33">
        <v>1152.58</v>
      </c>
    </row>
    <row r="2711" spans="1:11" ht="27.6" x14ac:dyDescent="0.3">
      <c r="A2711" s="34" t="s">
        <v>103</v>
      </c>
      <c r="B2711" s="34">
        <v>2023</v>
      </c>
      <c r="C2711" s="34" t="s">
        <v>39</v>
      </c>
      <c r="D2711" s="34" t="s">
        <v>109</v>
      </c>
      <c r="E2711" s="34" t="s">
        <v>111</v>
      </c>
      <c r="F2711" s="34" t="s">
        <v>112</v>
      </c>
      <c r="G2711" s="34" t="s">
        <v>108</v>
      </c>
      <c r="H2711" s="34" t="s">
        <v>110</v>
      </c>
      <c r="I2711" s="34" t="s">
        <v>113</v>
      </c>
      <c r="J2711" s="34">
        <v>254</v>
      </c>
      <c r="K2711" s="34">
        <v>363.22</v>
      </c>
    </row>
    <row r="2712" spans="1:11" ht="27.6" x14ac:dyDescent="0.3">
      <c r="A2712" s="33" t="s">
        <v>103</v>
      </c>
      <c r="B2712" s="33">
        <v>2023</v>
      </c>
      <c r="C2712" s="33" t="s">
        <v>39</v>
      </c>
      <c r="D2712" s="33" t="s">
        <v>109</v>
      </c>
      <c r="E2712" s="33" t="s">
        <v>111</v>
      </c>
      <c r="F2712" s="33" t="s">
        <v>112</v>
      </c>
      <c r="G2712" s="33" t="s">
        <v>108</v>
      </c>
      <c r="H2712" s="33" t="s">
        <v>110</v>
      </c>
      <c r="I2712" s="33" t="s">
        <v>113</v>
      </c>
      <c r="J2712" s="33">
        <v>230</v>
      </c>
      <c r="K2712" s="33">
        <v>328.9</v>
      </c>
    </row>
    <row r="2713" spans="1:11" ht="27.6" x14ac:dyDescent="0.3">
      <c r="A2713" s="34" t="s">
        <v>103</v>
      </c>
      <c r="B2713" s="34">
        <v>2023</v>
      </c>
      <c r="C2713" s="34" t="s">
        <v>39</v>
      </c>
      <c r="D2713" s="34" t="s">
        <v>109</v>
      </c>
      <c r="E2713" s="34" t="s">
        <v>111</v>
      </c>
      <c r="F2713" s="34" t="s">
        <v>112</v>
      </c>
      <c r="G2713" s="34" t="s">
        <v>108</v>
      </c>
      <c r="H2713" s="34" t="s">
        <v>110</v>
      </c>
      <c r="I2713" s="34" t="s">
        <v>113</v>
      </c>
      <c r="J2713" s="34">
        <v>256</v>
      </c>
      <c r="K2713" s="34">
        <v>366.08</v>
      </c>
    </row>
    <row r="2714" spans="1:11" ht="27.6" x14ac:dyDescent="0.3">
      <c r="A2714" s="33" t="s">
        <v>103</v>
      </c>
      <c r="B2714" s="33">
        <v>2023</v>
      </c>
      <c r="C2714" s="33" t="s">
        <v>39</v>
      </c>
      <c r="D2714" s="33" t="s">
        <v>109</v>
      </c>
      <c r="E2714" s="33" t="s">
        <v>111</v>
      </c>
      <c r="F2714" s="33" t="s">
        <v>112</v>
      </c>
      <c r="G2714" s="33" t="s">
        <v>108</v>
      </c>
      <c r="H2714" s="33" t="s">
        <v>110</v>
      </c>
      <c r="I2714" s="33" t="s">
        <v>113</v>
      </c>
      <c r="J2714" s="33">
        <v>796</v>
      </c>
      <c r="K2714" s="33">
        <v>1138.28</v>
      </c>
    </row>
    <row r="2715" spans="1:11" ht="27.6" x14ac:dyDescent="0.3">
      <c r="A2715" s="34" t="s">
        <v>96</v>
      </c>
      <c r="B2715" s="34">
        <v>2023</v>
      </c>
      <c r="C2715" s="34" t="s">
        <v>39</v>
      </c>
      <c r="D2715" s="34" t="s">
        <v>109</v>
      </c>
      <c r="E2715" s="34" t="s">
        <v>111</v>
      </c>
      <c r="F2715" s="34" t="s">
        <v>112</v>
      </c>
      <c r="G2715" s="34" t="s">
        <v>108</v>
      </c>
      <c r="H2715" s="34" t="s">
        <v>110</v>
      </c>
      <c r="I2715" s="34" t="s">
        <v>113</v>
      </c>
      <c r="J2715" s="34">
        <v>883</v>
      </c>
      <c r="K2715" s="34">
        <v>1262.69</v>
      </c>
    </row>
    <row r="2716" spans="1:11" ht="27.6" x14ac:dyDescent="0.3">
      <c r="A2716" s="33" t="s">
        <v>96</v>
      </c>
      <c r="B2716" s="33">
        <v>2023</v>
      </c>
      <c r="C2716" s="33" t="s">
        <v>39</v>
      </c>
      <c r="D2716" s="33" t="s">
        <v>109</v>
      </c>
      <c r="E2716" s="33" t="s">
        <v>111</v>
      </c>
      <c r="F2716" s="33" t="s">
        <v>112</v>
      </c>
      <c r="G2716" s="33" t="s">
        <v>108</v>
      </c>
      <c r="H2716" s="33" t="s">
        <v>110</v>
      </c>
      <c r="I2716" s="33" t="s">
        <v>113</v>
      </c>
      <c r="J2716" s="33">
        <v>836</v>
      </c>
      <c r="K2716" s="33">
        <v>526.24</v>
      </c>
    </row>
    <row r="2717" spans="1:11" ht="27.6" x14ac:dyDescent="0.3">
      <c r="A2717" s="34" t="s">
        <v>103</v>
      </c>
      <c r="B2717" s="34">
        <v>2023</v>
      </c>
      <c r="C2717" s="34" t="s">
        <v>39</v>
      </c>
      <c r="D2717" s="34" t="s">
        <v>109</v>
      </c>
      <c r="E2717" s="34" t="s">
        <v>111</v>
      </c>
      <c r="F2717" s="34" t="s">
        <v>112</v>
      </c>
      <c r="G2717" s="34" t="s">
        <v>108</v>
      </c>
      <c r="H2717" s="34" t="s">
        <v>110</v>
      </c>
      <c r="I2717" s="34" t="s">
        <v>113</v>
      </c>
      <c r="J2717" s="34">
        <v>231</v>
      </c>
      <c r="K2717" s="34">
        <v>330.33</v>
      </c>
    </row>
    <row r="2718" spans="1:11" ht="27.6" x14ac:dyDescent="0.3">
      <c r="A2718" s="33" t="s">
        <v>103</v>
      </c>
      <c r="B2718" s="33">
        <v>2023</v>
      </c>
      <c r="C2718" s="33" t="s">
        <v>39</v>
      </c>
      <c r="D2718" s="33" t="s">
        <v>109</v>
      </c>
      <c r="E2718" s="33" t="s">
        <v>111</v>
      </c>
      <c r="F2718" s="33" t="s">
        <v>112</v>
      </c>
      <c r="G2718" s="33" t="s">
        <v>108</v>
      </c>
      <c r="H2718" s="33" t="s">
        <v>110</v>
      </c>
      <c r="I2718" s="33" t="s">
        <v>113</v>
      </c>
      <c r="J2718" s="33">
        <v>229</v>
      </c>
      <c r="K2718" s="33">
        <v>327.47000000000003</v>
      </c>
    </row>
    <row r="2719" spans="1:11" ht="27.6" x14ac:dyDescent="0.3">
      <c r="A2719" s="34" t="s">
        <v>103</v>
      </c>
      <c r="B2719" s="34">
        <v>2023</v>
      </c>
      <c r="C2719" s="34" t="s">
        <v>39</v>
      </c>
      <c r="D2719" s="34" t="s">
        <v>109</v>
      </c>
      <c r="E2719" s="34" t="s">
        <v>111</v>
      </c>
      <c r="F2719" s="34" t="s">
        <v>112</v>
      </c>
      <c r="G2719" s="34" t="s">
        <v>108</v>
      </c>
      <c r="H2719" s="34" t="s">
        <v>110</v>
      </c>
      <c r="I2719" s="34" t="s">
        <v>113</v>
      </c>
      <c r="J2719" s="34">
        <v>805</v>
      </c>
      <c r="K2719" s="34">
        <v>1151.1500000000001</v>
      </c>
    </row>
    <row r="2720" spans="1:11" ht="27.6" x14ac:dyDescent="0.3">
      <c r="A2720" s="33" t="s">
        <v>103</v>
      </c>
      <c r="B2720" s="33">
        <v>2023</v>
      </c>
      <c r="C2720" s="33" t="s">
        <v>39</v>
      </c>
      <c r="D2720" s="33" t="s">
        <v>109</v>
      </c>
      <c r="E2720" s="33" t="s">
        <v>111</v>
      </c>
      <c r="F2720" s="33" t="s">
        <v>112</v>
      </c>
      <c r="G2720" s="33" t="s">
        <v>108</v>
      </c>
      <c r="H2720" s="33" t="s">
        <v>110</v>
      </c>
      <c r="I2720" s="33" t="s">
        <v>113</v>
      </c>
      <c r="J2720" s="33">
        <v>227</v>
      </c>
      <c r="K2720" s="33">
        <v>324.61</v>
      </c>
    </row>
    <row r="2721" spans="1:11" ht="27.6" x14ac:dyDescent="0.3">
      <c r="A2721" s="34" t="s">
        <v>105</v>
      </c>
      <c r="B2721" s="34">
        <v>2023</v>
      </c>
      <c r="C2721" s="34" t="s">
        <v>38</v>
      </c>
      <c r="D2721" s="34" t="s">
        <v>109</v>
      </c>
      <c r="E2721" s="34" t="s">
        <v>111</v>
      </c>
      <c r="F2721" s="34" t="s">
        <v>112</v>
      </c>
      <c r="G2721" s="34" t="s">
        <v>108</v>
      </c>
      <c r="H2721" s="34" t="s">
        <v>110</v>
      </c>
      <c r="I2721" s="34" t="s">
        <v>113</v>
      </c>
      <c r="J2721" s="34">
        <v>260</v>
      </c>
      <c r="K2721" s="34">
        <v>371.8</v>
      </c>
    </row>
    <row r="2722" spans="1:11" ht="27.6" x14ac:dyDescent="0.3">
      <c r="A2722" s="33" t="s">
        <v>96</v>
      </c>
      <c r="B2722" s="33">
        <v>2023</v>
      </c>
      <c r="C2722" s="33" t="s">
        <v>38</v>
      </c>
      <c r="D2722" s="33" t="s">
        <v>109</v>
      </c>
      <c r="E2722" s="33" t="s">
        <v>111</v>
      </c>
      <c r="F2722" s="33" t="s">
        <v>112</v>
      </c>
      <c r="G2722" s="33" t="s">
        <v>108</v>
      </c>
      <c r="H2722" s="33" t="s">
        <v>110</v>
      </c>
      <c r="I2722" s="33" t="s">
        <v>113</v>
      </c>
      <c r="J2722" s="33">
        <v>236</v>
      </c>
      <c r="K2722" s="33">
        <v>337.48</v>
      </c>
    </row>
    <row r="2723" spans="1:11" ht="27.6" x14ac:dyDescent="0.3">
      <c r="A2723" s="34" t="s">
        <v>103</v>
      </c>
      <c r="B2723" s="34">
        <v>2023</v>
      </c>
      <c r="C2723" s="34" t="s">
        <v>38</v>
      </c>
      <c r="D2723" s="34" t="s">
        <v>109</v>
      </c>
      <c r="E2723" s="34" t="s">
        <v>111</v>
      </c>
      <c r="F2723" s="34" t="s">
        <v>112</v>
      </c>
      <c r="G2723" s="34" t="s">
        <v>108</v>
      </c>
      <c r="H2723" s="34" t="s">
        <v>110</v>
      </c>
      <c r="I2723" s="34" t="s">
        <v>113</v>
      </c>
      <c r="J2723" s="34">
        <v>262</v>
      </c>
      <c r="K2723" s="34">
        <v>374.66</v>
      </c>
    </row>
    <row r="2724" spans="1:11" ht="27.6" x14ac:dyDescent="0.3">
      <c r="A2724" s="33" t="s">
        <v>107</v>
      </c>
      <c r="B2724" s="33">
        <v>2023</v>
      </c>
      <c r="C2724" s="33" t="s">
        <v>38</v>
      </c>
      <c r="D2724" s="33" t="s">
        <v>109</v>
      </c>
      <c r="E2724" s="33" t="s">
        <v>111</v>
      </c>
      <c r="F2724" s="33" t="s">
        <v>112</v>
      </c>
      <c r="G2724" s="33" t="s">
        <v>108</v>
      </c>
      <c r="H2724" s="33" t="s">
        <v>110</v>
      </c>
      <c r="I2724" s="33" t="s">
        <v>113</v>
      </c>
      <c r="J2724" s="33">
        <v>232</v>
      </c>
      <c r="K2724" s="33">
        <v>331.76</v>
      </c>
    </row>
    <row r="2725" spans="1:11" ht="27.6" x14ac:dyDescent="0.3">
      <c r="A2725" s="34" t="s">
        <v>96</v>
      </c>
      <c r="B2725" s="34">
        <v>2023</v>
      </c>
      <c r="C2725" s="34" t="s">
        <v>38</v>
      </c>
      <c r="D2725" s="34" t="s">
        <v>109</v>
      </c>
      <c r="E2725" s="34" t="s">
        <v>111</v>
      </c>
      <c r="F2725" s="34" t="s">
        <v>112</v>
      </c>
      <c r="G2725" s="34" t="s">
        <v>108</v>
      </c>
      <c r="H2725" s="34" t="s">
        <v>110</v>
      </c>
      <c r="I2725" s="34" t="s">
        <v>113</v>
      </c>
      <c r="J2725" s="34">
        <v>795</v>
      </c>
      <c r="K2725" s="34">
        <v>1136.8499999999999</v>
      </c>
    </row>
    <row r="2726" spans="1:11" ht="27.6" x14ac:dyDescent="0.3">
      <c r="A2726" s="33" t="s">
        <v>103</v>
      </c>
      <c r="B2726" s="33">
        <v>2023</v>
      </c>
      <c r="C2726" s="33" t="s">
        <v>38</v>
      </c>
      <c r="D2726" s="33" t="s">
        <v>109</v>
      </c>
      <c r="E2726" s="33" t="s">
        <v>111</v>
      </c>
      <c r="F2726" s="33" t="s">
        <v>112</v>
      </c>
      <c r="G2726" s="33" t="s">
        <v>108</v>
      </c>
      <c r="H2726" s="33" t="s">
        <v>110</v>
      </c>
      <c r="I2726" s="33" t="s">
        <v>113</v>
      </c>
      <c r="J2726" s="33">
        <v>882</v>
      </c>
      <c r="K2726" s="33">
        <v>1261.26</v>
      </c>
    </row>
    <row r="2727" spans="1:11" ht="27.6" x14ac:dyDescent="0.3">
      <c r="A2727" s="34" t="s">
        <v>103</v>
      </c>
      <c r="B2727" s="34">
        <v>2023</v>
      </c>
      <c r="C2727" s="34" t="s">
        <v>38</v>
      </c>
      <c r="D2727" s="34" t="s">
        <v>109</v>
      </c>
      <c r="E2727" s="34" t="s">
        <v>111</v>
      </c>
      <c r="F2727" s="34" t="s">
        <v>112</v>
      </c>
      <c r="G2727" s="34" t="s">
        <v>108</v>
      </c>
      <c r="H2727" s="34" t="s">
        <v>110</v>
      </c>
      <c r="I2727" s="34" t="s">
        <v>113</v>
      </c>
      <c r="J2727" s="34">
        <v>835</v>
      </c>
      <c r="K2727" s="34">
        <v>526.24</v>
      </c>
    </row>
    <row r="2728" spans="1:11" ht="27.6" x14ac:dyDescent="0.3">
      <c r="A2728" s="33" t="s">
        <v>96</v>
      </c>
      <c r="B2728" s="33">
        <v>2023</v>
      </c>
      <c r="C2728" s="33" t="s">
        <v>38</v>
      </c>
      <c r="D2728" s="33" t="s">
        <v>109</v>
      </c>
      <c r="E2728" s="33" t="s">
        <v>111</v>
      </c>
      <c r="F2728" s="33" t="s">
        <v>112</v>
      </c>
      <c r="G2728" s="33" t="s">
        <v>108</v>
      </c>
      <c r="H2728" s="33" t="s">
        <v>110</v>
      </c>
      <c r="I2728" s="33" t="s">
        <v>113</v>
      </c>
      <c r="J2728" s="33">
        <v>237</v>
      </c>
      <c r="K2728" s="33">
        <v>338.91</v>
      </c>
    </row>
    <row r="2729" spans="1:11" ht="27.6" x14ac:dyDescent="0.3">
      <c r="A2729" s="34" t="s">
        <v>107</v>
      </c>
      <c r="B2729" s="34">
        <v>2023</v>
      </c>
      <c r="C2729" s="34" t="s">
        <v>38</v>
      </c>
      <c r="D2729" s="34" t="s">
        <v>109</v>
      </c>
      <c r="E2729" s="34" t="s">
        <v>111</v>
      </c>
      <c r="F2729" s="34" t="s">
        <v>112</v>
      </c>
      <c r="G2729" s="34" t="s">
        <v>108</v>
      </c>
      <c r="H2729" s="34" t="s">
        <v>110</v>
      </c>
      <c r="I2729" s="34" t="s">
        <v>113</v>
      </c>
      <c r="J2729" s="34">
        <v>259</v>
      </c>
      <c r="K2729" s="34">
        <v>370.37</v>
      </c>
    </row>
    <row r="2730" spans="1:11" ht="27.6" x14ac:dyDescent="0.3">
      <c r="A2730" s="33" t="s">
        <v>103</v>
      </c>
      <c r="B2730" s="33">
        <v>2023</v>
      </c>
      <c r="C2730" s="33" t="s">
        <v>38</v>
      </c>
      <c r="D2730" s="33" t="s">
        <v>109</v>
      </c>
      <c r="E2730" s="33" t="s">
        <v>111</v>
      </c>
      <c r="F2730" s="33" t="s">
        <v>112</v>
      </c>
      <c r="G2730" s="33" t="s">
        <v>108</v>
      </c>
      <c r="H2730" s="33" t="s">
        <v>110</v>
      </c>
      <c r="I2730" s="33" t="s">
        <v>113</v>
      </c>
      <c r="J2730" s="33">
        <v>235</v>
      </c>
      <c r="K2730" s="33">
        <v>336.05</v>
      </c>
    </row>
    <row r="2731" spans="1:11" ht="27.6" x14ac:dyDescent="0.3">
      <c r="A2731" s="34" t="s">
        <v>96</v>
      </c>
      <c r="B2731" s="34">
        <v>2023</v>
      </c>
      <c r="C2731" s="34" t="s">
        <v>38</v>
      </c>
      <c r="D2731" s="34" t="s">
        <v>109</v>
      </c>
      <c r="E2731" s="34" t="s">
        <v>111</v>
      </c>
      <c r="F2731" s="34" t="s">
        <v>112</v>
      </c>
      <c r="G2731" s="34" t="s">
        <v>108</v>
      </c>
      <c r="H2731" s="34" t="s">
        <v>110</v>
      </c>
      <c r="I2731" s="34" t="s">
        <v>113</v>
      </c>
      <c r="J2731" s="34">
        <v>804</v>
      </c>
      <c r="K2731" s="34">
        <v>1149.72</v>
      </c>
    </row>
    <row r="2732" spans="1:11" ht="27.6" x14ac:dyDescent="0.3">
      <c r="A2732" s="33" t="s">
        <v>105</v>
      </c>
      <c r="B2732" s="33">
        <v>2023</v>
      </c>
      <c r="C2732" s="33" t="s">
        <v>38</v>
      </c>
      <c r="D2732" s="33" t="s">
        <v>109</v>
      </c>
      <c r="E2732" s="33" t="s">
        <v>111</v>
      </c>
      <c r="F2732" s="33" t="s">
        <v>112</v>
      </c>
      <c r="G2732" s="33" t="s">
        <v>108</v>
      </c>
      <c r="H2732" s="33" t="s">
        <v>110</v>
      </c>
      <c r="I2732" s="33" t="s">
        <v>113</v>
      </c>
      <c r="J2732" s="33">
        <v>233</v>
      </c>
      <c r="K2732" s="33">
        <v>333.19</v>
      </c>
    </row>
    <row r="2733" spans="1:11" ht="27.6" x14ac:dyDescent="0.3">
      <c r="A2733" s="34" t="s">
        <v>103</v>
      </c>
      <c r="B2733" s="34">
        <v>2024</v>
      </c>
      <c r="C2733" s="34" t="s">
        <v>33</v>
      </c>
      <c r="D2733" s="34" t="s">
        <v>97</v>
      </c>
      <c r="E2733" s="34" t="s">
        <v>98</v>
      </c>
      <c r="F2733" s="34" t="s">
        <v>99</v>
      </c>
      <c r="G2733" s="34" t="s">
        <v>100</v>
      </c>
      <c r="H2733" s="34" t="s">
        <v>101</v>
      </c>
      <c r="I2733" s="34" t="s">
        <v>104</v>
      </c>
      <c r="J2733" s="34">
        <v>302</v>
      </c>
      <c r="K2733" s="34">
        <v>462.06</v>
      </c>
    </row>
    <row r="2734" spans="1:11" ht="27.6" x14ac:dyDescent="0.3">
      <c r="A2734" s="33" t="s">
        <v>96</v>
      </c>
      <c r="B2734" s="33">
        <v>2024</v>
      </c>
      <c r="C2734" s="33" t="s">
        <v>33</v>
      </c>
      <c r="D2734" s="33" t="s">
        <v>97</v>
      </c>
      <c r="E2734" s="33" t="s">
        <v>98</v>
      </c>
      <c r="F2734" s="33" t="s">
        <v>99</v>
      </c>
      <c r="G2734" s="33" t="s">
        <v>100</v>
      </c>
      <c r="H2734" s="33" t="s">
        <v>101</v>
      </c>
      <c r="I2734" s="33" t="s">
        <v>104</v>
      </c>
      <c r="J2734" s="33">
        <v>272</v>
      </c>
      <c r="K2734" s="33">
        <v>388.96</v>
      </c>
    </row>
    <row r="2735" spans="1:11" ht="27.6" x14ac:dyDescent="0.3">
      <c r="A2735" s="34" t="s">
        <v>103</v>
      </c>
      <c r="B2735" s="34">
        <v>2024</v>
      </c>
      <c r="C2735" s="34" t="s">
        <v>33</v>
      </c>
      <c r="D2735" s="34" t="s">
        <v>97</v>
      </c>
      <c r="E2735" s="34" t="s">
        <v>98</v>
      </c>
      <c r="F2735" s="34" t="s">
        <v>99</v>
      </c>
      <c r="G2735" s="34" t="s">
        <v>100</v>
      </c>
      <c r="H2735" s="34" t="s">
        <v>101</v>
      </c>
      <c r="I2735" s="34" t="s">
        <v>104</v>
      </c>
      <c r="J2735" s="34">
        <v>298</v>
      </c>
      <c r="K2735" s="34">
        <v>426.14</v>
      </c>
    </row>
    <row r="2736" spans="1:11" ht="27.6" x14ac:dyDescent="0.3">
      <c r="A2736" s="33" t="s">
        <v>103</v>
      </c>
      <c r="B2736" s="33">
        <v>2024</v>
      </c>
      <c r="C2736" s="33" t="s">
        <v>33</v>
      </c>
      <c r="D2736" s="33" t="s">
        <v>97</v>
      </c>
      <c r="E2736" s="33" t="s">
        <v>98</v>
      </c>
      <c r="F2736" s="33" t="s">
        <v>99</v>
      </c>
      <c r="G2736" s="33" t="s">
        <v>100</v>
      </c>
      <c r="H2736" s="33" t="s">
        <v>101</v>
      </c>
      <c r="I2736" s="33" t="s">
        <v>104</v>
      </c>
      <c r="J2736" s="33">
        <v>274</v>
      </c>
      <c r="K2736" s="33">
        <v>391.82</v>
      </c>
    </row>
    <row r="2737" spans="1:11" ht="27.6" x14ac:dyDescent="0.3">
      <c r="A2737" s="34" t="s">
        <v>96</v>
      </c>
      <c r="B2737" s="34">
        <v>2024</v>
      </c>
      <c r="C2737" s="34" t="s">
        <v>33</v>
      </c>
      <c r="D2737" s="34" t="s">
        <v>97</v>
      </c>
      <c r="E2737" s="34" t="s">
        <v>98</v>
      </c>
      <c r="F2737" s="34" t="s">
        <v>99</v>
      </c>
      <c r="G2737" s="34" t="s">
        <v>100</v>
      </c>
      <c r="H2737" s="34" t="s">
        <v>101</v>
      </c>
      <c r="I2737" s="34" t="s">
        <v>104</v>
      </c>
      <c r="J2737" s="34">
        <v>666</v>
      </c>
      <c r="K2737" s="34">
        <v>952.38</v>
      </c>
    </row>
    <row r="2738" spans="1:11" ht="27.6" x14ac:dyDescent="0.3">
      <c r="A2738" s="33" t="s">
        <v>105</v>
      </c>
      <c r="B2738" s="33">
        <v>2024</v>
      </c>
      <c r="C2738" s="33" t="s">
        <v>33</v>
      </c>
      <c r="D2738" s="33" t="s">
        <v>97</v>
      </c>
      <c r="E2738" s="33" t="s">
        <v>98</v>
      </c>
      <c r="F2738" s="33" t="s">
        <v>99</v>
      </c>
      <c r="G2738" s="33" t="s">
        <v>100</v>
      </c>
      <c r="H2738" s="33" t="s">
        <v>101</v>
      </c>
      <c r="I2738" s="33" t="s">
        <v>104</v>
      </c>
      <c r="J2738" s="33">
        <v>753</v>
      </c>
      <c r="K2738" s="33">
        <v>1076.79</v>
      </c>
    </row>
    <row r="2739" spans="1:11" ht="27.6" x14ac:dyDescent="0.3">
      <c r="A2739" s="34" t="s">
        <v>105</v>
      </c>
      <c r="B2739" s="34">
        <v>2024</v>
      </c>
      <c r="C2739" s="34" t="s">
        <v>33</v>
      </c>
      <c r="D2739" s="34" t="s">
        <v>97</v>
      </c>
      <c r="E2739" s="34" t="s">
        <v>98</v>
      </c>
      <c r="F2739" s="34" t="s">
        <v>99</v>
      </c>
      <c r="G2739" s="34" t="s">
        <v>100</v>
      </c>
      <c r="H2739" s="34" t="s">
        <v>101</v>
      </c>
      <c r="I2739" s="34" t="s">
        <v>104</v>
      </c>
      <c r="J2739" s="34">
        <v>297</v>
      </c>
      <c r="K2739" s="34">
        <v>424.71</v>
      </c>
    </row>
    <row r="2740" spans="1:11" ht="27.6" x14ac:dyDescent="0.3">
      <c r="A2740" s="33" t="s">
        <v>96</v>
      </c>
      <c r="B2740" s="33">
        <v>2024</v>
      </c>
      <c r="C2740" s="33" t="s">
        <v>33</v>
      </c>
      <c r="D2740" s="33" t="s">
        <v>97</v>
      </c>
      <c r="E2740" s="33" t="s">
        <v>98</v>
      </c>
      <c r="F2740" s="33" t="s">
        <v>99</v>
      </c>
      <c r="G2740" s="33" t="s">
        <v>100</v>
      </c>
      <c r="H2740" s="33" t="s">
        <v>101</v>
      </c>
      <c r="I2740" s="33" t="s">
        <v>104</v>
      </c>
      <c r="J2740" s="33">
        <v>792</v>
      </c>
      <c r="K2740" s="33">
        <v>526.24</v>
      </c>
    </row>
    <row r="2741" spans="1:11" ht="27.6" x14ac:dyDescent="0.3">
      <c r="A2741" s="34" t="s">
        <v>103</v>
      </c>
      <c r="B2741" s="34">
        <v>2024</v>
      </c>
      <c r="C2741" s="34" t="s">
        <v>33</v>
      </c>
      <c r="D2741" s="34" t="s">
        <v>97</v>
      </c>
      <c r="E2741" s="34" t="s">
        <v>98</v>
      </c>
      <c r="F2741" s="34" t="s">
        <v>99</v>
      </c>
      <c r="G2741" s="34" t="s">
        <v>100</v>
      </c>
      <c r="H2741" s="34" t="s">
        <v>101</v>
      </c>
      <c r="I2741" s="34" t="s">
        <v>104</v>
      </c>
      <c r="J2741" s="34">
        <v>301</v>
      </c>
      <c r="K2741" s="34">
        <v>430.43</v>
      </c>
    </row>
    <row r="2742" spans="1:11" ht="27.6" x14ac:dyDescent="0.3">
      <c r="A2742" s="33" t="s">
        <v>103</v>
      </c>
      <c r="B2742" s="33">
        <v>2024</v>
      </c>
      <c r="C2742" s="33" t="s">
        <v>33</v>
      </c>
      <c r="D2742" s="33" t="s">
        <v>97</v>
      </c>
      <c r="E2742" s="33" t="s">
        <v>98</v>
      </c>
      <c r="F2742" s="33" t="s">
        <v>99</v>
      </c>
      <c r="G2742" s="33" t="s">
        <v>100</v>
      </c>
      <c r="H2742" s="33" t="s">
        <v>101</v>
      </c>
      <c r="I2742" s="33" t="s">
        <v>104</v>
      </c>
      <c r="J2742" s="33">
        <v>271</v>
      </c>
      <c r="K2742" s="33">
        <v>387.53</v>
      </c>
    </row>
    <row r="2743" spans="1:11" ht="27.6" x14ac:dyDescent="0.3">
      <c r="A2743" s="34" t="s">
        <v>96</v>
      </c>
      <c r="B2743" s="34">
        <v>2024</v>
      </c>
      <c r="C2743" s="34" t="s">
        <v>33</v>
      </c>
      <c r="D2743" s="34" t="s">
        <v>97</v>
      </c>
      <c r="E2743" s="34" t="s">
        <v>98</v>
      </c>
      <c r="F2743" s="34" t="s">
        <v>99</v>
      </c>
      <c r="G2743" s="34" t="s">
        <v>100</v>
      </c>
      <c r="H2743" s="34" t="s">
        <v>101</v>
      </c>
      <c r="I2743" s="34" t="s">
        <v>104</v>
      </c>
      <c r="J2743" s="34">
        <v>299</v>
      </c>
      <c r="K2743" s="34">
        <v>427.57</v>
      </c>
    </row>
    <row r="2744" spans="1:11" ht="27.6" x14ac:dyDescent="0.3">
      <c r="A2744" s="33" t="s">
        <v>103</v>
      </c>
      <c r="B2744" s="33">
        <v>2024</v>
      </c>
      <c r="C2744" s="33" t="s">
        <v>33</v>
      </c>
      <c r="D2744" s="33" t="s">
        <v>97</v>
      </c>
      <c r="E2744" s="33" t="s">
        <v>98</v>
      </c>
      <c r="F2744" s="33" t="s">
        <v>99</v>
      </c>
      <c r="G2744" s="33" t="s">
        <v>100</v>
      </c>
      <c r="H2744" s="33" t="s">
        <v>101</v>
      </c>
      <c r="I2744" s="33" t="s">
        <v>104</v>
      </c>
      <c r="J2744" s="33">
        <v>761</v>
      </c>
      <c r="K2744" s="33">
        <v>1088.23</v>
      </c>
    </row>
    <row r="2745" spans="1:11" ht="27.6" x14ac:dyDescent="0.3">
      <c r="A2745" s="34" t="s">
        <v>96</v>
      </c>
      <c r="B2745" s="34">
        <v>2024</v>
      </c>
      <c r="C2745" s="34" t="s">
        <v>37</v>
      </c>
      <c r="D2745" s="34" t="s">
        <v>97</v>
      </c>
      <c r="E2745" s="34" t="s">
        <v>98</v>
      </c>
      <c r="F2745" s="34" t="s">
        <v>99</v>
      </c>
      <c r="G2745" s="34" t="s">
        <v>100</v>
      </c>
      <c r="H2745" s="34" t="s">
        <v>101</v>
      </c>
      <c r="I2745" s="34" t="s">
        <v>104</v>
      </c>
      <c r="J2745" s="34">
        <v>278</v>
      </c>
      <c r="K2745" s="34">
        <v>425.34</v>
      </c>
    </row>
    <row r="2746" spans="1:11" ht="27.6" x14ac:dyDescent="0.3">
      <c r="A2746" s="33" t="s">
        <v>103</v>
      </c>
      <c r="B2746" s="33">
        <v>2024</v>
      </c>
      <c r="C2746" s="33" t="s">
        <v>37</v>
      </c>
      <c r="D2746" s="33" t="s">
        <v>97</v>
      </c>
      <c r="E2746" s="33" t="s">
        <v>98</v>
      </c>
      <c r="F2746" s="33" t="s">
        <v>99</v>
      </c>
      <c r="G2746" s="33" t="s">
        <v>100</v>
      </c>
      <c r="H2746" s="33" t="s">
        <v>101</v>
      </c>
      <c r="I2746" s="33" t="s">
        <v>104</v>
      </c>
      <c r="J2746" s="33">
        <v>280</v>
      </c>
      <c r="K2746" s="33">
        <v>400.4</v>
      </c>
    </row>
    <row r="2747" spans="1:11" ht="27.6" x14ac:dyDescent="0.3">
      <c r="A2747" s="34" t="s">
        <v>96</v>
      </c>
      <c r="B2747" s="34">
        <v>2024</v>
      </c>
      <c r="C2747" s="34" t="s">
        <v>37</v>
      </c>
      <c r="D2747" s="34" t="s">
        <v>97</v>
      </c>
      <c r="E2747" s="34" t="s">
        <v>98</v>
      </c>
      <c r="F2747" s="34" t="s">
        <v>99</v>
      </c>
      <c r="G2747" s="34" t="s">
        <v>100</v>
      </c>
      <c r="H2747" s="34" t="s">
        <v>101</v>
      </c>
      <c r="I2747" s="34" t="s">
        <v>104</v>
      </c>
      <c r="J2747" s="34">
        <v>250</v>
      </c>
      <c r="K2747" s="34">
        <v>357.5</v>
      </c>
    </row>
    <row r="2748" spans="1:11" ht="27.6" x14ac:dyDescent="0.3">
      <c r="A2748" s="33" t="s">
        <v>103</v>
      </c>
      <c r="B2748" s="33">
        <v>2024</v>
      </c>
      <c r="C2748" s="33" t="s">
        <v>37</v>
      </c>
      <c r="D2748" s="33" t="s">
        <v>97</v>
      </c>
      <c r="E2748" s="33" t="s">
        <v>98</v>
      </c>
      <c r="F2748" s="33" t="s">
        <v>99</v>
      </c>
      <c r="G2748" s="33" t="s">
        <v>100</v>
      </c>
      <c r="H2748" s="33" t="s">
        <v>101</v>
      </c>
      <c r="I2748" s="33" t="s">
        <v>104</v>
      </c>
      <c r="J2748" s="33">
        <v>670</v>
      </c>
      <c r="K2748" s="33">
        <v>958.1</v>
      </c>
    </row>
    <row r="2749" spans="1:11" ht="27.6" x14ac:dyDescent="0.3">
      <c r="A2749" s="34" t="s">
        <v>96</v>
      </c>
      <c r="B2749" s="34">
        <v>2024</v>
      </c>
      <c r="C2749" s="34" t="s">
        <v>37</v>
      </c>
      <c r="D2749" s="34" t="s">
        <v>97</v>
      </c>
      <c r="E2749" s="34" t="s">
        <v>98</v>
      </c>
      <c r="F2749" s="34" t="s">
        <v>99</v>
      </c>
      <c r="G2749" s="34" t="s">
        <v>100</v>
      </c>
      <c r="H2749" s="34" t="s">
        <v>101</v>
      </c>
      <c r="I2749" s="34" t="s">
        <v>104</v>
      </c>
      <c r="J2749" s="34">
        <v>756</v>
      </c>
      <c r="K2749" s="34">
        <v>1081.08</v>
      </c>
    </row>
    <row r="2750" spans="1:11" ht="27.6" x14ac:dyDescent="0.3">
      <c r="A2750" s="33" t="s">
        <v>96</v>
      </c>
      <c r="B2750" s="33">
        <v>2024</v>
      </c>
      <c r="C2750" s="33" t="s">
        <v>37</v>
      </c>
      <c r="D2750" s="33" t="s">
        <v>97</v>
      </c>
      <c r="E2750" s="33" t="s">
        <v>98</v>
      </c>
      <c r="F2750" s="33" t="s">
        <v>99</v>
      </c>
      <c r="G2750" s="33" t="s">
        <v>100</v>
      </c>
      <c r="H2750" s="33" t="s">
        <v>101</v>
      </c>
      <c r="I2750" s="33" t="s">
        <v>104</v>
      </c>
      <c r="J2750" s="33">
        <v>279</v>
      </c>
      <c r="K2750" s="33">
        <v>398.97</v>
      </c>
    </row>
    <row r="2751" spans="1:11" ht="27.6" x14ac:dyDescent="0.3">
      <c r="A2751" s="34" t="s">
        <v>103</v>
      </c>
      <c r="B2751" s="34">
        <v>2024</v>
      </c>
      <c r="C2751" s="34" t="s">
        <v>37</v>
      </c>
      <c r="D2751" s="34" t="s">
        <v>97</v>
      </c>
      <c r="E2751" s="34" t="s">
        <v>98</v>
      </c>
      <c r="F2751" s="34" t="s">
        <v>99</v>
      </c>
      <c r="G2751" s="34" t="s">
        <v>100</v>
      </c>
      <c r="H2751" s="34" t="s">
        <v>101</v>
      </c>
      <c r="I2751" s="34" t="s">
        <v>104</v>
      </c>
      <c r="J2751" s="34">
        <v>796</v>
      </c>
      <c r="K2751" s="34">
        <v>526.24</v>
      </c>
    </row>
    <row r="2752" spans="1:11" ht="27.6" x14ac:dyDescent="0.3">
      <c r="A2752" s="33" t="s">
        <v>96</v>
      </c>
      <c r="B2752" s="33">
        <v>2024</v>
      </c>
      <c r="C2752" s="33" t="s">
        <v>37</v>
      </c>
      <c r="D2752" s="33" t="s">
        <v>97</v>
      </c>
      <c r="E2752" s="33" t="s">
        <v>98</v>
      </c>
      <c r="F2752" s="33" t="s">
        <v>99</v>
      </c>
      <c r="G2752" s="33" t="s">
        <v>100</v>
      </c>
      <c r="H2752" s="33" t="s">
        <v>101</v>
      </c>
      <c r="I2752" s="33" t="s">
        <v>104</v>
      </c>
      <c r="J2752" s="33">
        <v>277</v>
      </c>
      <c r="K2752" s="33">
        <v>396.11</v>
      </c>
    </row>
    <row r="2753" spans="1:11" ht="27.6" x14ac:dyDescent="0.3">
      <c r="A2753" s="34" t="s">
        <v>103</v>
      </c>
      <c r="B2753" s="34">
        <v>2024</v>
      </c>
      <c r="C2753" s="34" t="s">
        <v>37</v>
      </c>
      <c r="D2753" s="34" t="s">
        <v>97</v>
      </c>
      <c r="E2753" s="34" t="s">
        <v>98</v>
      </c>
      <c r="F2753" s="34" t="s">
        <v>99</v>
      </c>
      <c r="G2753" s="34" t="s">
        <v>100</v>
      </c>
      <c r="H2753" s="34" t="s">
        <v>101</v>
      </c>
      <c r="I2753" s="34" t="s">
        <v>104</v>
      </c>
      <c r="J2753" s="34">
        <v>253</v>
      </c>
      <c r="K2753" s="34">
        <v>361.79</v>
      </c>
    </row>
    <row r="2754" spans="1:11" ht="27.6" x14ac:dyDescent="0.3">
      <c r="A2754" s="33" t="s">
        <v>96</v>
      </c>
      <c r="B2754" s="33">
        <v>2024</v>
      </c>
      <c r="C2754" s="33" t="s">
        <v>37</v>
      </c>
      <c r="D2754" s="33" t="s">
        <v>97</v>
      </c>
      <c r="E2754" s="33" t="s">
        <v>98</v>
      </c>
      <c r="F2754" s="33" t="s">
        <v>99</v>
      </c>
      <c r="G2754" s="33" t="s">
        <v>100</v>
      </c>
      <c r="H2754" s="33" t="s">
        <v>101</v>
      </c>
      <c r="I2754" s="33" t="s">
        <v>104</v>
      </c>
      <c r="J2754" s="33">
        <v>765</v>
      </c>
      <c r="K2754" s="33">
        <v>1093.95</v>
      </c>
    </row>
    <row r="2755" spans="1:11" ht="27.6" x14ac:dyDescent="0.3">
      <c r="A2755" s="34" t="s">
        <v>96</v>
      </c>
      <c r="B2755" s="34">
        <v>2024</v>
      </c>
      <c r="C2755" s="34" t="s">
        <v>41</v>
      </c>
      <c r="D2755" s="34" t="s">
        <v>97</v>
      </c>
      <c r="E2755" s="34" t="s">
        <v>98</v>
      </c>
      <c r="F2755" s="34" t="s">
        <v>99</v>
      </c>
      <c r="G2755" s="34" t="s">
        <v>100</v>
      </c>
      <c r="H2755" s="34" t="s">
        <v>101</v>
      </c>
      <c r="I2755" s="34" t="s">
        <v>104</v>
      </c>
      <c r="J2755" s="34">
        <v>230</v>
      </c>
      <c r="K2755" s="34">
        <v>328.9</v>
      </c>
    </row>
    <row r="2756" spans="1:11" ht="27.6" x14ac:dyDescent="0.3">
      <c r="A2756" s="33" t="s">
        <v>103</v>
      </c>
      <c r="B2756" s="33">
        <v>2024</v>
      </c>
      <c r="C2756" s="33" t="s">
        <v>41</v>
      </c>
      <c r="D2756" s="33" t="s">
        <v>97</v>
      </c>
      <c r="E2756" s="33" t="s">
        <v>98</v>
      </c>
      <c r="F2756" s="33" t="s">
        <v>99</v>
      </c>
      <c r="G2756" s="33" t="s">
        <v>100</v>
      </c>
      <c r="H2756" s="33" t="s">
        <v>101</v>
      </c>
      <c r="I2756" s="33" t="s">
        <v>104</v>
      </c>
      <c r="J2756" s="33">
        <v>256</v>
      </c>
      <c r="K2756" s="33">
        <v>366.08</v>
      </c>
    </row>
    <row r="2757" spans="1:11" ht="27.6" x14ac:dyDescent="0.3">
      <c r="A2757" s="34" t="s">
        <v>106</v>
      </c>
      <c r="B2757" s="34">
        <v>2024</v>
      </c>
      <c r="C2757" s="34" t="s">
        <v>41</v>
      </c>
      <c r="D2757" s="34" t="s">
        <v>97</v>
      </c>
      <c r="E2757" s="34" t="s">
        <v>98</v>
      </c>
      <c r="F2757" s="34" t="s">
        <v>99</v>
      </c>
      <c r="G2757" s="34" t="s">
        <v>100</v>
      </c>
      <c r="H2757" s="34" t="s">
        <v>101</v>
      </c>
      <c r="I2757" s="34" t="s">
        <v>104</v>
      </c>
      <c r="J2757" s="34">
        <v>232</v>
      </c>
      <c r="K2757" s="34">
        <v>331.76</v>
      </c>
    </row>
    <row r="2758" spans="1:11" ht="27.6" x14ac:dyDescent="0.3">
      <c r="A2758" s="33" t="s">
        <v>105</v>
      </c>
      <c r="B2758" s="33">
        <v>2024</v>
      </c>
      <c r="C2758" s="33" t="s">
        <v>41</v>
      </c>
      <c r="D2758" s="33" t="s">
        <v>97</v>
      </c>
      <c r="E2758" s="33" t="s">
        <v>98</v>
      </c>
      <c r="F2758" s="33" t="s">
        <v>99</v>
      </c>
      <c r="G2758" s="33" t="s">
        <v>100</v>
      </c>
      <c r="H2758" s="33" t="s">
        <v>101</v>
      </c>
      <c r="I2758" s="33" t="s">
        <v>104</v>
      </c>
      <c r="J2758" s="33">
        <v>673</v>
      </c>
      <c r="K2758" s="33">
        <v>962.39</v>
      </c>
    </row>
    <row r="2759" spans="1:11" ht="27.6" x14ac:dyDescent="0.3">
      <c r="A2759" s="34" t="s">
        <v>103</v>
      </c>
      <c r="B2759" s="34">
        <v>2024</v>
      </c>
      <c r="C2759" s="34" t="s">
        <v>41</v>
      </c>
      <c r="D2759" s="34" t="s">
        <v>97</v>
      </c>
      <c r="E2759" s="34" t="s">
        <v>98</v>
      </c>
      <c r="F2759" s="34" t="s">
        <v>99</v>
      </c>
      <c r="G2759" s="34" t="s">
        <v>100</v>
      </c>
      <c r="H2759" s="34" t="s">
        <v>101</v>
      </c>
      <c r="I2759" s="34" t="s">
        <v>104</v>
      </c>
      <c r="J2759" s="34">
        <v>760</v>
      </c>
      <c r="K2759" s="34">
        <v>1086.8</v>
      </c>
    </row>
    <row r="2760" spans="1:11" ht="27.6" x14ac:dyDescent="0.3">
      <c r="A2760" s="33" t="s">
        <v>103</v>
      </c>
      <c r="B2760" s="33">
        <v>2024</v>
      </c>
      <c r="C2760" s="33" t="s">
        <v>41</v>
      </c>
      <c r="D2760" s="33" t="s">
        <v>97</v>
      </c>
      <c r="E2760" s="33" t="s">
        <v>98</v>
      </c>
      <c r="F2760" s="33" t="s">
        <v>99</v>
      </c>
      <c r="G2760" s="33" t="s">
        <v>100</v>
      </c>
      <c r="H2760" s="33" t="s">
        <v>101</v>
      </c>
      <c r="I2760" s="33" t="s">
        <v>104</v>
      </c>
      <c r="J2760" s="33">
        <v>255</v>
      </c>
      <c r="K2760" s="33">
        <v>364.65</v>
      </c>
    </row>
    <row r="2761" spans="1:11" ht="27.6" x14ac:dyDescent="0.3">
      <c r="A2761" s="34" t="s">
        <v>105</v>
      </c>
      <c r="B2761" s="34">
        <v>2024</v>
      </c>
      <c r="C2761" s="34" t="s">
        <v>41</v>
      </c>
      <c r="D2761" s="34" t="s">
        <v>97</v>
      </c>
      <c r="E2761" s="34" t="s">
        <v>98</v>
      </c>
      <c r="F2761" s="34" t="s">
        <v>99</v>
      </c>
      <c r="G2761" s="34" t="s">
        <v>100</v>
      </c>
      <c r="H2761" s="34" t="s">
        <v>101</v>
      </c>
      <c r="I2761" s="34" t="s">
        <v>104</v>
      </c>
      <c r="J2761" s="34">
        <v>799</v>
      </c>
      <c r="K2761" s="34">
        <v>526.24</v>
      </c>
    </row>
    <row r="2762" spans="1:11" ht="27.6" x14ac:dyDescent="0.3">
      <c r="A2762" s="33" t="s">
        <v>106</v>
      </c>
      <c r="B2762" s="33">
        <v>2024</v>
      </c>
      <c r="C2762" s="33" t="s">
        <v>41</v>
      </c>
      <c r="D2762" s="33" t="s">
        <v>97</v>
      </c>
      <c r="E2762" s="33" t="s">
        <v>98</v>
      </c>
      <c r="F2762" s="33" t="s">
        <v>99</v>
      </c>
      <c r="G2762" s="33" t="s">
        <v>100</v>
      </c>
      <c r="H2762" s="33" t="s">
        <v>101</v>
      </c>
      <c r="I2762" s="33" t="s">
        <v>104</v>
      </c>
      <c r="J2762" s="33">
        <v>259</v>
      </c>
      <c r="K2762" s="33">
        <v>370.37</v>
      </c>
    </row>
    <row r="2763" spans="1:11" ht="27.6" x14ac:dyDescent="0.3">
      <c r="A2763" s="34" t="s">
        <v>103</v>
      </c>
      <c r="B2763" s="34">
        <v>2024</v>
      </c>
      <c r="C2763" s="34" t="s">
        <v>41</v>
      </c>
      <c r="D2763" s="34" t="s">
        <v>97</v>
      </c>
      <c r="E2763" s="34" t="s">
        <v>98</v>
      </c>
      <c r="F2763" s="34" t="s">
        <v>99</v>
      </c>
      <c r="G2763" s="34" t="s">
        <v>100</v>
      </c>
      <c r="H2763" s="34" t="s">
        <v>101</v>
      </c>
      <c r="I2763" s="34" t="s">
        <v>104</v>
      </c>
      <c r="J2763" s="34">
        <v>229</v>
      </c>
      <c r="K2763" s="34">
        <v>327.47000000000003</v>
      </c>
    </row>
    <row r="2764" spans="1:11" ht="27.6" x14ac:dyDescent="0.3">
      <c r="A2764" s="33" t="s">
        <v>96</v>
      </c>
      <c r="B2764" s="33">
        <v>2024</v>
      </c>
      <c r="C2764" s="33" t="s">
        <v>41</v>
      </c>
      <c r="D2764" s="33" t="s">
        <v>97</v>
      </c>
      <c r="E2764" s="33" t="s">
        <v>98</v>
      </c>
      <c r="F2764" s="33" t="s">
        <v>99</v>
      </c>
      <c r="G2764" s="33" t="s">
        <v>100</v>
      </c>
      <c r="H2764" s="33" t="s">
        <v>101</v>
      </c>
      <c r="I2764" s="33" t="s">
        <v>104</v>
      </c>
      <c r="J2764" s="33">
        <v>257</v>
      </c>
      <c r="K2764" s="33">
        <v>367.51</v>
      </c>
    </row>
    <row r="2765" spans="1:11" ht="27.6" x14ac:dyDescent="0.3">
      <c r="A2765" s="34" t="s">
        <v>105</v>
      </c>
      <c r="B2765" s="34">
        <v>2024</v>
      </c>
      <c r="C2765" s="34" t="s">
        <v>30</v>
      </c>
      <c r="D2765" s="34" t="s">
        <v>97</v>
      </c>
      <c r="E2765" s="34" t="s">
        <v>98</v>
      </c>
      <c r="F2765" s="34" t="s">
        <v>99</v>
      </c>
      <c r="G2765" s="34" t="s">
        <v>100</v>
      </c>
      <c r="H2765" s="34" t="s">
        <v>101</v>
      </c>
      <c r="I2765" s="34" t="s">
        <v>104</v>
      </c>
      <c r="J2765" s="34">
        <v>308</v>
      </c>
      <c r="K2765" s="34">
        <v>471.24</v>
      </c>
    </row>
    <row r="2766" spans="1:11" ht="27.6" x14ac:dyDescent="0.3">
      <c r="A2766" s="33" t="s">
        <v>96</v>
      </c>
      <c r="B2766" s="33">
        <v>2024</v>
      </c>
      <c r="C2766" s="33" t="s">
        <v>30</v>
      </c>
      <c r="D2766" s="33" t="s">
        <v>97</v>
      </c>
      <c r="E2766" s="33" t="s">
        <v>98</v>
      </c>
      <c r="F2766" s="33" t="s">
        <v>99</v>
      </c>
      <c r="G2766" s="33" t="s">
        <v>100</v>
      </c>
      <c r="H2766" s="33" t="s">
        <v>101</v>
      </c>
      <c r="I2766" s="33" t="s">
        <v>104</v>
      </c>
      <c r="J2766" s="33">
        <v>284</v>
      </c>
      <c r="K2766" s="33">
        <v>406.12</v>
      </c>
    </row>
    <row r="2767" spans="1:11" ht="27.6" x14ac:dyDescent="0.3">
      <c r="A2767" s="34" t="s">
        <v>96</v>
      </c>
      <c r="B2767" s="34">
        <v>2024</v>
      </c>
      <c r="C2767" s="34" t="s">
        <v>30</v>
      </c>
      <c r="D2767" s="34" t="s">
        <v>97</v>
      </c>
      <c r="E2767" s="34" t="s">
        <v>98</v>
      </c>
      <c r="F2767" s="34" t="s">
        <v>99</v>
      </c>
      <c r="G2767" s="34" t="s">
        <v>100</v>
      </c>
      <c r="H2767" s="34" t="s">
        <v>101</v>
      </c>
      <c r="I2767" s="34" t="s">
        <v>104</v>
      </c>
      <c r="J2767" s="34">
        <v>310</v>
      </c>
      <c r="K2767" s="34">
        <v>443.3</v>
      </c>
    </row>
    <row r="2768" spans="1:11" ht="27.6" x14ac:dyDescent="0.3">
      <c r="A2768" s="33" t="s">
        <v>103</v>
      </c>
      <c r="B2768" s="33">
        <v>2024</v>
      </c>
      <c r="C2768" s="33" t="s">
        <v>30</v>
      </c>
      <c r="D2768" s="33" t="s">
        <v>97</v>
      </c>
      <c r="E2768" s="33" t="s">
        <v>98</v>
      </c>
      <c r="F2768" s="33" t="s">
        <v>99</v>
      </c>
      <c r="G2768" s="33" t="s">
        <v>100</v>
      </c>
      <c r="H2768" s="33" t="s">
        <v>101</v>
      </c>
      <c r="I2768" s="33" t="s">
        <v>104</v>
      </c>
      <c r="J2768" s="33">
        <v>664</v>
      </c>
      <c r="K2768" s="33">
        <v>949.52</v>
      </c>
    </row>
    <row r="2769" spans="1:11" ht="27.6" x14ac:dyDescent="0.3">
      <c r="A2769" s="34" t="s">
        <v>96</v>
      </c>
      <c r="B2769" s="34">
        <v>2024</v>
      </c>
      <c r="C2769" s="34" t="s">
        <v>30</v>
      </c>
      <c r="D2769" s="34" t="s">
        <v>97</v>
      </c>
      <c r="E2769" s="34" t="s">
        <v>98</v>
      </c>
      <c r="F2769" s="34" t="s">
        <v>99</v>
      </c>
      <c r="G2769" s="34" t="s">
        <v>100</v>
      </c>
      <c r="H2769" s="34" t="s">
        <v>101</v>
      </c>
      <c r="I2769" s="34" t="s">
        <v>104</v>
      </c>
      <c r="J2769" s="34">
        <v>751</v>
      </c>
      <c r="K2769" s="34">
        <v>1073.93</v>
      </c>
    </row>
    <row r="2770" spans="1:11" ht="27.6" x14ac:dyDescent="0.3">
      <c r="A2770" s="33" t="s">
        <v>96</v>
      </c>
      <c r="B2770" s="33">
        <v>2024</v>
      </c>
      <c r="C2770" s="33" t="s">
        <v>30</v>
      </c>
      <c r="D2770" s="33" t="s">
        <v>97</v>
      </c>
      <c r="E2770" s="33" t="s">
        <v>98</v>
      </c>
      <c r="F2770" s="33" t="s">
        <v>99</v>
      </c>
      <c r="G2770" s="33" t="s">
        <v>100</v>
      </c>
      <c r="H2770" s="33" t="s">
        <v>101</v>
      </c>
      <c r="I2770" s="33" t="s">
        <v>104</v>
      </c>
      <c r="J2770" s="33">
        <v>309</v>
      </c>
      <c r="K2770" s="33">
        <v>441.87</v>
      </c>
    </row>
    <row r="2771" spans="1:11" ht="27.6" x14ac:dyDescent="0.3">
      <c r="A2771" s="34" t="s">
        <v>103</v>
      </c>
      <c r="B2771" s="34">
        <v>2024</v>
      </c>
      <c r="C2771" s="34" t="s">
        <v>30</v>
      </c>
      <c r="D2771" s="34" t="s">
        <v>97</v>
      </c>
      <c r="E2771" s="34" t="s">
        <v>98</v>
      </c>
      <c r="F2771" s="34" t="s">
        <v>99</v>
      </c>
      <c r="G2771" s="34" t="s">
        <v>100</v>
      </c>
      <c r="H2771" s="34" t="s">
        <v>101</v>
      </c>
      <c r="I2771" s="34" t="s">
        <v>104</v>
      </c>
      <c r="J2771" s="34">
        <v>790</v>
      </c>
      <c r="K2771" s="34">
        <v>526.24</v>
      </c>
    </row>
    <row r="2772" spans="1:11" ht="27.6" x14ac:dyDescent="0.3">
      <c r="A2772" s="33" t="s">
        <v>96</v>
      </c>
      <c r="B2772" s="33">
        <v>2024</v>
      </c>
      <c r="C2772" s="33" t="s">
        <v>30</v>
      </c>
      <c r="D2772" s="33" t="s">
        <v>97</v>
      </c>
      <c r="E2772" s="33" t="s">
        <v>98</v>
      </c>
      <c r="F2772" s="33" t="s">
        <v>99</v>
      </c>
      <c r="G2772" s="33" t="s">
        <v>100</v>
      </c>
      <c r="H2772" s="33" t="s">
        <v>101</v>
      </c>
      <c r="I2772" s="33" t="s">
        <v>104</v>
      </c>
      <c r="J2772" s="33">
        <v>283</v>
      </c>
      <c r="K2772" s="33">
        <v>404.69</v>
      </c>
    </row>
    <row r="2773" spans="1:11" ht="27.6" x14ac:dyDescent="0.3">
      <c r="A2773" s="34" t="s">
        <v>96</v>
      </c>
      <c r="B2773" s="34">
        <v>2024</v>
      </c>
      <c r="C2773" s="34" t="s">
        <v>30</v>
      </c>
      <c r="D2773" s="34" t="s">
        <v>97</v>
      </c>
      <c r="E2773" s="34" t="s">
        <v>98</v>
      </c>
      <c r="F2773" s="34" t="s">
        <v>99</v>
      </c>
      <c r="G2773" s="34" t="s">
        <v>100</v>
      </c>
      <c r="H2773" s="34" t="s">
        <v>101</v>
      </c>
      <c r="I2773" s="34" t="s">
        <v>104</v>
      </c>
      <c r="J2773" s="34">
        <v>311</v>
      </c>
      <c r="K2773" s="34">
        <v>444.73</v>
      </c>
    </row>
    <row r="2774" spans="1:11" ht="27.6" x14ac:dyDescent="0.3">
      <c r="A2774" s="33" t="s">
        <v>105</v>
      </c>
      <c r="B2774" s="33">
        <v>2024</v>
      </c>
      <c r="C2774" s="33" t="s">
        <v>30</v>
      </c>
      <c r="D2774" s="33" t="s">
        <v>97</v>
      </c>
      <c r="E2774" s="33" t="s">
        <v>98</v>
      </c>
      <c r="F2774" s="33" t="s">
        <v>99</v>
      </c>
      <c r="G2774" s="33" t="s">
        <v>100</v>
      </c>
      <c r="H2774" s="33" t="s">
        <v>101</v>
      </c>
      <c r="I2774" s="33" t="s">
        <v>104</v>
      </c>
      <c r="J2774" s="33">
        <v>760</v>
      </c>
      <c r="K2774" s="33">
        <v>1086.8</v>
      </c>
    </row>
    <row r="2775" spans="1:11" ht="27.6" x14ac:dyDescent="0.3">
      <c r="A2775" s="34" t="s">
        <v>103</v>
      </c>
      <c r="B2775" s="34">
        <v>2024</v>
      </c>
      <c r="C2775" s="34" t="s">
        <v>8</v>
      </c>
      <c r="D2775" s="34" t="s">
        <v>97</v>
      </c>
      <c r="E2775" s="34" t="s">
        <v>98</v>
      </c>
      <c r="F2775" s="34" t="s">
        <v>99</v>
      </c>
      <c r="G2775" s="34" t="s">
        <v>100</v>
      </c>
      <c r="H2775" s="34" t="s">
        <v>101</v>
      </c>
      <c r="I2775" s="34" t="s">
        <v>104</v>
      </c>
      <c r="J2775" s="34">
        <v>314</v>
      </c>
      <c r="K2775" s="34">
        <v>480.42</v>
      </c>
    </row>
    <row r="2776" spans="1:11" ht="27.6" x14ac:dyDescent="0.3">
      <c r="A2776" s="33" t="s">
        <v>103</v>
      </c>
      <c r="B2776" s="33">
        <v>2024</v>
      </c>
      <c r="C2776" s="33" t="s">
        <v>8</v>
      </c>
      <c r="D2776" s="33" t="s">
        <v>97</v>
      </c>
      <c r="E2776" s="33" t="s">
        <v>98</v>
      </c>
      <c r="F2776" s="33" t="s">
        <v>99</v>
      </c>
      <c r="G2776" s="33" t="s">
        <v>100</v>
      </c>
      <c r="H2776" s="33" t="s">
        <v>101</v>
      </c>
      <c r="I2776" s="33" t="s">
        <v>104</v>
      </c>
      <c r="J2776" s="33">
        <v>290</v>
      </c>
      <c r="K2776" s="33">
        <v>414.7</v>
      </c>
    </row>
    <row r="2777" spans="1:11" ht="27.6" x14ac:dyDescent="0.3">
      <c r="A2777" s="34" t="s">
        <v>103</v>
      </c>
      <c r="B2777" s="34">
        <v>2024</v>
      </c>
      <c r="C2777" s="34" t="s">
        <v>8</v>
      </c>
      <c r="D2777" s="34" t="s">
        <v>97</v>
      </c>
      <c r="E2777" s="34" t="s">
        <v>98</v>
      </c>
      <c r="F2777" s="34" t="s">
        <v>99</v>
      </c>
      <c r="G2777" s="34" t="s">
        <v>100</v>
      </c>
      <c r="H2777" s="34" t="s">
        <v>101</v>
      </c>
      <c r="I2777" s="34" t="s">
        <v>104</v>
      </c>
      <c r="J2777" s="34">
        <v>316</v>
      </c>
      <c r="K2777" s="34">
        <v>451.88</v>
      </c>
    </row>
    <row r="2778" spans="1:11" ht="27.6" x14ac:dyDescent="0.3">
      <c r="A2778" s="33" t="s">
        <v>106</v>
      </c>
      <c r="B2778" s="33">
        <v>2024</v>
      </c>
      <c r="C2778" s="33" t="s">
        <v>8</v>
      </c>
      <c r="D2778" s="33" t="s">
        <v>97</v>
      </c>
      <c r="E2778" s="33" t="s">
        <v>98</v>
      </c>
      <c r="F2778" s="33" t="s">
        <v>99</v>
      </c>
      <c r="G2778" s="33" t="s">
        <v>100</v>
      </c>
      <c r="H2778" s="33" t="s">
        <v>101</v>
      </c>
      <c r="I2778" s="33" t="s">
        <v>104</v>
      </c>
      <c r="J2778" s="33">
        <v>286</v>
      </c>
      <c r="K2778" s="33">
        <v>408.98</v>
      </c>
    </row>
    <row r="2779" spans="1:11" ht="27.6" x14ac:dyDescent="0.3">
      <c r="A2779" s="34" t="s">
        <v>103</v>
      </c>
      <c r="B2779" s="34">
        <v>2024</v>
      </c>
      <c r="C2779" s="34" t="s">
        <v>8</v>
      </c>
      <c r="D2779" s="34" t="s">
        <v>97</v>
      </c>
      <c r="E2779" s="34" t="s">
        <v>98</v>
      </c>
      <c r="F2779" s="34" t="s">
        <v>99</v>
      </c>
      <c r="G2779" s="34" t="s">
        <v>100</v>
      </c>
      <c r="H2779" s="34" t="s">
        <v>101</v>
      </c>
      <c r="I2779" s="34" t="s">
        <v>104</v>
      </c>
      <c r="J2779" s="34">
        <v>663</v>
      </c>
      <c r="K2779" s="34">
        <v>948.09</v>
      </c>
    </row>
    <row r="2780" spans="1:11" ht="27.6" x14ac:dyDescent="0.3">
      <c r="A2780" s="33" t="s">
        <v>103</v>
      </c>
      <c r="B2780" s="33">
        <v>2024</v>
      </c>
      <c r="C2780" s="33" t="s">
        <v>8</v>
      </c>
      <c r="D2780" s="33" t="s">
        <v>97</v>
      </c>
      <c r="E2780" s="33" t="s">
        <v>98</v>
      </c>
      <c r="F2780" s="33" t="s">
        <v>99</v>
      </c>
      <c r="G2780" s="33" t="s">
        <v>100</v>
      </c>
      <c r="H2780" s="33" t="s">
        <v>101</v>
      </c>
      <c r="I2780" s="33" t="s">
        <v>104</v>
      </c>
      <c r="J2780" s="33">
        <v>750</v>
      </c>
      <c r="K2780" s="33">
        <v>1072.5</v>
      </c>
    </row>
    <row r="2781" spans="1:11" ht="27.6" x14ac:dyDescent="0.3">
      <c r="A2781" s="34" t="s">
        <v>103</v>
      </c>
      <c r="B2781" s="34">
        <v>2024</v>
      </c>
      <c r="C2781" s="34" t="s">
        <v>8</v>
      </c>
      <c r="D2781" s="34" t="s">
        <v>97</v>
      </c>
      <c r="E2781" s="34" t="s">
        <v>98</v>
      </c>
      <c r="F2781" s="34" t="s">
        <v>99</v>
      </c>
      <c r="G2781" s="34" t="s">
        <v>100</v>
      </c>
      <c r="H2781" s="34" t="s">
        <v>101</v>
      </c>
      <c r="I2781" s="34" t="s">
        <v>104</v>
      </c>
      <c r="J2781" s="34">
        <v>315</v>
      </c>
      <c r="K2781" s="34">
        <v>450.45</v>
      </c>
    </row>
    <row r="2782" spans="1:11" ht="27.6" x14ac:dyDescent="0.3">
      <c r="A2782" s="33" t="s">
        <v>103</v>
      </c>
      <c r="B2782" s="33">
        <v>2024</v>
      </c>
      <c r="C2782" s="33" t="s">
        <v>8</v>
      </c>
      <c r="D2782" s="33" t="s">
        <v>97</v>
      </c>
      <c r="E2782" s="33" t="s">
        <v>98</v>
      </c>
      <c r="F2782" s="33" t="s">
        <v>99</v>
      </c>
      <c r="G2782" s="33" t="s">
        <v>100</v>
      </c>
      <c r="H2782" s="33" t="s">
        <v>101</v>
      </c>
      <c r="I2782" s="33" t="s">
        <v>104</v>
      </c>
      <c r="J2782" s="33">
        <v>789</v>
      </c>
      <c r="K2782" s="33">
        <v>526.24</v>
      </c>
    </row>
    <row r="2783" spans="1:11" ht="27.6" x14ac:dyDescent="0.3">
      <c r="A2783" s="34" t="s">
        <v>106</v>
      </c>
      <c r="B2783" s="34">
        <v>2024</v>
      </c>
      <c r="C2783" s="34" t="s">
        <v>8</v>
      </c>
      <c r="D2783" s="34" t="s">
        <v>97</v>
      </c>
      <c r="E2783" s="34" t="s">
        <v>98</v>
      </c>
      <c r="F2783" s="34" t="s">
        <v>99</v>
      </c>
      <c r="G2783" s="34" t="s">
        <v>100</v>
      </c>
      <c r="H2783" s="34" t="s">
        <v>101</v>
      </c>
      <c r="I2783" s="34" t="s">
        <v>104</v>
      </c>
      <c r="J2783" s="34">
        <v>313</v>
      </c>
      <c r="K2783" s="34">
        <v>447.59</v>
      </c>
    </row>
    <row r="2784" spans="1:11" ht="27.6" x14ac:dyDescent="0.3">
      <c r="A2784" s="33" t="s">
        <v>103</v>
      </c>
      <c r="B2784" s="33">
        <v>2024</v>
      </c>
      <c r="C2784" s="33" t="s">
        <v>8</v>
      </c>
      <c r="D2784" s="33" t="s">
        <v>97</v>
      </c>
      <c r="E2784" s="33" t="s">
        <v>98</v>
      </c>
      <c r="F2784" s="33" t="s">
        <v>99</v>
      </c>
      <c r="G2784" s="33" t="s">
        <v>100</v>
      </c>
      <c r="H2784" s="33" t="s">
        <v>101</v>
      </c>
      <c r="I2784" s="33" t="s">
        <v>104</v>
      </c>
      <c r="J2784" s="33">
        <v>289</v>
      </c>
      <c r="K2784" s="33">
        <v>413.27</v>
      </c>
    </row>
    <row r="2785" spans="1:11" ht="27.6" x14ac:dyDescent="0.3">
      <c r="A2785" s="34" t="s">
        <v>103</v>
      </c>
      <c r="B2785" s="34">
        <v>2024</v>
      </c>
      <c r="C2785" s="34" t="s">
        <v>8</v>
      </c>
      <c r="D2785" s="34" t="s">
        <v>97</v>
      </c>
      <c r="E2785" s="34" t="s">
        <v>98</v>
      </c>
      <c r="F2785" s="34" t="s">
        <v>99</v>
      </c>
      <c r="G2785" s="34" t="s">
        <v>100</v>
      </c>
      <c r="H2785" s="34" t="s">
        <v>101</v>
      </c>
      <c r="I2785" s="34" t="s">
        <v>104</v>
      </c>
      <c r="J2785" s="34">
        <v>317</v>
      </c>
      <c r="K2785" s="34">
        <v>453.31</v>
      </c>
    </row>
    <row r="2786" spans="1:11" ht="27.6" x14ac:dyDescent="0.3">
      <c r="A2786" s="33" t="s">
        <v>103</v>
      </c>
      <c r="B2786" s="33">
        <v>2024</v>
      </c>
      <c r="C2786" s="33" t="s">
        <v>8</v>
      </c>
      <c r="D2786" s="33" t="s">
        <v>97</v>
      </c>
      <c r="E2786" s="33" t="s">
        <v>98</v>
      </c>
      <c r="F2786" s="33" t="s">
        <v>99</v>
      </c>
      <c r="G2786" s="33" t="s">
        <v>100</v>
      </c>
      <c r="H2786" s="33" t="s">
        <v>101</v>
      </c>
      <c r="I2786" s="33" t="s">
        <v>104</v>
      </c>
      <c r="J2786" s="33">
        <v>759</v>
      </c>
      <c r="K2786" s="33">
        <v>1085.3699999999999</v>
      </c>
    </row>
    <row r="2787" spans="1:11" ht="27.6" x14ac:dyDescent="0.3">
      <c r="A2787" s="34" t="s">
        <v>103</v>
      </c>
      <c r="B2787" s="34">
        <v>2024</v>
      </c>
      <c r="C2787" s="34" t="s">
        <v>36</v>
      </c>
      <c r="D2787" s="34" t="s">
        <v>97</v>
      </c>
      <c r="E2787" s="34" t="s">
        <v>98</v>
      </c>
      <c r="F2787" s="34" t="s">
        <v>99</v>
      </c>
      <c r="G2787" s="34" t="s">
        <v>100</v>
      </c>
      <c r="H2787" s="34" t="s">
        <v>101</v>
      </c>
      <c r="I2787" s="34" t="s">
        <v>104</v>
      </c>
      <c r="J2787" s="34">
        <v>284</v>
      </c>
      <c r="K2787" s="34">
        <v>434.52</v>
      </c>
    </row>
    <row r="2788" spans="1:11" ht="27.6" x14ac:dyDescent="0.3">
      <c r="A2788" s="33" t="s">
        <v>103</v>
      </c>
      <c r="B2788" s="33">
        <v>2024</v>
      </c>
      <c r="C2788" s="33" t="s">
        <v>36</v>
      </c>
      <c r="D2788" s="33" t="s">
        <v>97</v>
      </c>
      <c r="E2788" s="33" t="s">
        <v>98</v>
      </c>
      <c r="F2788" s="33" t="s">
        <v>99</v>
      </c>
      <c r="G2788" s="33" t="s">
        <v>100</v>
      </c>
      <c r="H2788" s="33" t="s">
        <v>101</v>
      </c>
      <c r="I2788" s="33" t="s">
        <v>104</v>
      </c>
      <c r="J2788" s="33">
        <v>254</v>
      </c>
      <c r="K2788" s="33">
        <v>363.22</v>
      </c>
    </row>
    <row r="2789" spans="1:11" ht="27.6" x14ac:dyDescent="0.3">
      <c r="A2789" s="34" t="s">
        <v>103</v>
      </c>
      <c r="B2789" s="34">
        <v>2024</v>
      </c>
      <c r="C2789" s="34" t="s">
        <v>36</v>
      </c>
      <c r="D2789" s="34" t="s">
        <v>97</v>
      </c>
      <c r="E2789" s="34" t="s">
        <v>98</v>
      </c>
      <c r="F2789" s="34" t="s">
        <v>99</v>
      </c>
      <c r="G2789" s="34" t="s">
        <v>100</v>
      </c>
      <c r="H2789" s="34" t="s">
        <v>101</v>
      </c>
      <c r="I2789" s="34" t="s">
        <v>104</v>
      </c>
      <c r="J2789" s="34">
        <v>286</v>
      </c>
      <c r="K2789" s="34">
        <v>408.98</v>
      </c>
    </row>
    <row r="2790" spans="1:11" ht="27.6" x14ac:dyDescent="0.3">
      <c r="A2790" s="33" t="s">
        <v>96</v>
      </c>
      <c r="B2790" s="33">
        <v>2024</v>
      </c>
      <c r="C2790" s="33" t="s">
        <v>36</v>
      </c>
      <c r="D2790" s="33" t="s">
        <v>97</v>
      </c>
      <c r="E2790" s="33" t="s">
        <v>98</v>
      </c>
      <c r="F2790" s="33" t="s">
        <v>99</v>
      </c>
      <c r="G2790" s="33" t="s">
        <v>100</v>
      </c>
      <c r="H2790" s="33" t="s">
        <v>101</v>
      </c>
      <c r="I2790" s="33" t="s">
        <v>104</v>
      </c>
      <c r="J2790" s="33">
        <v>256</v>
      </c>
      <c r="K2790" s="33">
        <v>366.08</v>
      </c>
    </row>
    <row r="2791" spans="1:11" ht="27.6" x14ac:dyDescent="0.3">
      <c r="A2791" s="34" t="s">
        <v>103</v>
      </c>
      <c r="B2791" s="34">
        <v>2024</v>
      </c>
      <c r="C2791" s="34" t="s">
        <v>36</v>
      </c>
      <c r="D2791" s="34" t="s">
        <v>97</v>
      </c>
      <c r="E2791" s="34" t="s">
        <v>98</v>
      </c>
      <c r="F2791" s="34" t="s">
        <v>99</v>
      </c>
      <c r="G2791" s="34" t="s">
        <v>100</v>
      </c>
      <c r="H2791" s="34" t="s">
        <v>101</v>
      </c>
      <c r="I2791" s="34" t="s">
        <v>104</v>
      </c>
      <c r="J2791" s="34">
        <v>669</v>
      </c>
      <c r="K2791" s="34">
        <v>956.67</v>
      </c>
    </row>
    <row r="2792" spans="1:11" ht="27.6" x14ac:dyDescent="0.3">
      <c r="A2792" s="33" t="s">
        <v>96</v>
      </c>
      <c r="B2792" s="33">
        <v>2024</v>
      </c>
      <c r="C2792" s="33" t="s">
        <v>36</v>
      </c>
      <c r="D2792" s="33" t="s">
        <v>97</v>
      </c>
      <c r="E2792" s="33" t="s">
        <v>98</v>
      </c>
      <c r="F2792" s="33" t="s">
        <v>99</v>
      </c>
      <c r="G2792" s="33" t="s">
        <v>100</v>
      </c>
      <c r="H2792" s="33" t="s">
        <v>101</v>
      </c>
      <c r="I2792" s="33" t="s">
        <v>104</v>
      </c>
      <c r="J2792" s="33">
        <v>755</v>
      </c>
      <c r="K2792" s="33">
        <v>1079.6500000000001</v>
      </c>
    </row>
    <row r="2793" spans="1:11" ht="27.6" x14ac:dyDescent="0.3">
      <c r="A2793" s="34" t="s">
        <v>96</v>
      </c>
      <c r="B2793" s="34">
        <v>2024</v>
      </c>
      <c r="C2793" s="34" t="s">
        <v>36</v>
      </c>
      <c r="D2793" s="34" t="s">
        <v>97</v>
      </c>
      <c r="E2793" s="34" t="s">
        <v>98</v>
      </c>
      <c r="F2793" s="34" t="s">
        <v>99</v>
      </c>
      <c r="G2793" s="34" t="s">
        <v>100</v>
      </c>
      <c r="H2793" s="34" t="s">
        <v>101</v>
      </c>
      <c r="I2793" s="34" t="s">
        <v>104</v>
      </c>
      <c r="J2793" s="34">
        <v>285</v>
      </c>
      <c r="K2793" s="34">
        <v>407.55</v>
      </c>
    </row>
    <row r="2794" spans="1:11" ht="27.6" x14ac:dyDescent="0.3">
      <c r="A2794" s="33" t="s">
        <v>103</v>
      </c>
      <c r="B2794" s="33">
        <v>2024</v>
      </c>
      <c r="C2794" s="33" t="s">
        <v>36</v>
      </c>
      <c r="D2794" s="33" t="s">
        <v>97</v>
      </c>
      <c r="E2794" s="33" t="s">
        <v>98</v>
      </c>
      <c r="F2794" s="33" t="s">
        <v>99</v>
      </c>
      <c r="G2794" s="33" t="s">
        <v>100</v>
      </c>
      <c r="H2794" s="33" t="s">
        <v>101</v>
      </c>
      <c r="I2794" s="33" t="s">
        <v>104</v>
      </c>
      <c r="J2794" s="33">
        <v>795</v>
      </c>
      <c r="K2794" s="33">
        <v>526.24</v>
      </c>
    </row>
    <row r="2795" spans="1:11" ht="27.6" x14ac:dyDescent="0.3">
      <c r="A2795" s="34" t="s">
        <v>96</v>
      </c>
      <c r="B2795" s="34">
        <v>2024</v>
      </c>
      <c r="C2795" s="34" t="s">
        <v>36</v>
      </c>
      <c r="D2795" s="34" t="s">
        <v>97</v>
      </c>
      <c r="E2795" s="34" t="s">
        <v>98</v>
      </c>
      <c r="F2795" s="34" t="s">
        <v>99</v>
      </c>
      <c r="G2795" s="34" t="s">
        <v>100</v>
      </c>
      <c r="H2795" s="34" t="s">
        <v>101</v>
      </c>
      <c r="I2795" s="34" t="s">
        <v>104</v>
      </c>
      <c r="J2795" s="34">
        <v>283</v>
      </c>
      <c r="K2795" s="34">
        <v>404.69</v>
      </c>
    </row>
    <row r="2796" spans="1:11" ht="27.6" x14ac:dyDescent="0.3">
      <c r="A2796" s="33" t="s">
        <v>103</v>
      </c>
      <c r="B2796" s="33">
        <v>2024</v>
      </c>
      <c r="C2796" s="33" t="s">
        <v>36</v>
      </c>
      <c r="D2796" s="33" t="s">
        <v>97</v>
      </c>
      <c r="E2796" s="33" t="s">
        <v>98</v>
      </c>
      <c r="F2796" s="33" t="s">
        <v>99</v>
      </c>
      <c r="G2796" s="33" t="s">
        <v>100</v>
      </c>
      <c r="H2796" s="33" t="s">
        <v>101</v>
      </c>
      <c r="I2796" s="33" t="s">
        <v>104</v>
      </c>
      <c r="J2796" s="33">
        <v>259</v>
      </c>
      <c r="K2796" s="33">
        <v>370.37</v>
      </c>
    </row>
    <row r="2797" spans="1:11" ht="27.6" x14ac:dyDescent="0.3">
      <c r="A2797" s="34" t="s">
        <v>103</v>
      </c>
      <c r="B2797" s="34">
        <v>2024</v>
      </c>
      <c r="C2797" s="34" t="s">
        <v>36</v>
      </c>
      <c r="D2797" s="34" t="s">
        <v>97</v>
      </c>
      <c r="E2797" s="34" t="s">
        <v>98</v>
      </c>
      <c r="F2797" s="34" t="s">
        <v>99</v>
      </c>
      <c r="G2797" s="34" t="s">
        <v>100</v>
      </c>
      <c r="H2797" s="34" t="s">
        <v>101</v>
      </c>
      <c r="I2797" s="34" t="s">
        <v>104</v>
      </c>
      <c r="J2797" s="34">
        <v>281</v>
      </c>
      <c r="K2797" s="34">
        <v>401.83</v>
      </c>
    </row>
    <row r="2798" spans="1:11" ht="27.6" x14ac:dyDescent="0.3">
      <c r="A2798" s="33" t="s">
        <v>103</v>
      </c>
      <c r="B2798" s="33">
        <v>2024</v>
      </c>
      <c r="C2798" s="33" t="s">
        <v>36</v>
      </c>
      <c r="D2798" s="33" t="s">
        <v>97</v>
      </c>
      <c r="E2798" s="33" t="s">
        <v>98</v>
      </c>
      <c r="F2798" s="33" t="s">
        <v>99</v>
      </c>
      <c r="G2798" s="33" t="s">
        <v>100</v>
      </c>
      <c r="H2798" s="33" t="s">
        <v>101</v>
      </c>
      <c r="I2798" s="33" t="s">
        <v>104</v>
      </c>
      <c r="J2798" s="33">
        <v>764</v>
      </c>
      <c r="K2798" s="33">
        <v>1092.52</v>
      </c>
    </row>
    <row r="2799" spans="1:11" ht="27.6" x14ac:dyDescent="0.3">
      <c r="A2799" s="34" t="s">
        <v>105</v>
      </c>
      <c r="B2799" s="34">
        <v>2024</v>
      </c>
      <c r="C2799" s="34" t="s">
        <v>35</v>
      </c>
      <c r="D2799" s="34" t="s">
        <v>97</v>
      </c>
      <c r="E2799" s="34" t="s">
        <v>98</v>
      </c>
      <c r="F2799" s="34" t="s">
        <v>99</v>
      </c>
      <c r="G2799" s="34" t="s">
        <v>100</v>
      </c>
      <c r="H2799" s="34" t="s">
        <v>101</v>
      </c>
      <c r="I2799" s="34" t="s">
        <v>104</v>
      </c>
      <c r="J2799" s="34">
        <v>290</v>
      </c>
      <c r="K2799" s="34">
        <v>443.7</v>
      </c>
    </row>
    <row r="2800" spans="1:11" ht="27.6" x14ac:dyDescent="0.3">
      <c r="A2800" s="33" t="s">
        <v>105</v>
      </c>
      <c r="B2800" s="33">
        <v>2024</v>
      </c>
      <c r="C2800" s="33" t="s">
        <v>35</v>
      </c>
      <c r="D2800" s="33" t="s">
        <v>97</v>
      </c>
      <c r="E2800" s="33" t="s">
        <v>98</v>
      </c>
      <c r="F2800" s="33" t="s">
        <v>99</v>
      </c>
      <c r="G2800" s="33" t="s">
        <v>100</v>
      </c>
      <c r="H2800" s="33" t="s">
        <v>101</v>
      </c>
      <c r="I2800" s="33" t="s">
        <v>104</v>
      </c>
      <c r="J2800" s="33">
        <v>260</v>
      </c>
      <c r="K2800" s="33">
        <v>371.8</v>
      </c>
    </row>
    <row r="2801" spans="1:11" ht="27.6" x14ac:dyDescent="0.3">
      <c r="A2801" s="34" t="s">
        <v>103</v>
      </c>
      <c r="B2801" s="34">
        <v>2024</v>
      </c>
      <c r="C2801" s="34" t="s">
        <v>35</v>
      </c>
      <c r="D2801" s="34" t="s">
        <v>97</v>
      </c>
      <c r="E2801" s="34" t="s">
        <v>98</v>
      </c>
      <c r="F2801" s="34" t="s">
        <v>99</v>
      </c>
      <c r="G2801" s="34" t="s">
        <v>100</v>
      </c>
      <c r="H2801" s="34" t="s">
        <v>101</v>
      </c>
      <c r="I2801" s="34" t="s">
        <v>104</v>
      </c>
      <c r="J2801" s="34">
        <v>262</v>
      </c>
      <c r="K2801" s="34">
        <v>374.66</v>
      </c>
    </row>
    <row r="2802" spans="1:11" ht="27.6" x14ac:dyDescent="0.3">
      <c r="A2802" s="33" t="s">
        <v>105</v>
      </c>
      <c r="B2802" s="33">
        <v>2024</v>
      </c>
      <c r="C2802" s="33" t="s">
        <v>35</v>
      </c>
      <c r="D2802" s="33" t="s">
        <v>97</v>
      </c>
      <c r="E2802" s="33" t="s">
        <v>98</v>
      </c>
      <c r="F2802" s="33" t="s">
        <v>99</v>
      </c>
      <c r="G2802" s="33" t="s">
        <v>100</v>
      </c>
      <c r="H2802" s="33" t="s">
        <v>101</v>
      </c>
      <c r="I2802" s="33" t="s">
        <v>104</v>
      </c>
      <c r="J2802" s="33">
        <v>668</v>
      </c>
      <c r="K2802" s="33">
        <v>955.24</v>
      </c>
    </row>
    <row r="2803" spans="1:11" ht="27.6" x14ac:dyDescent="0.3">
      <c r="A2803" s="34" t="s">
        <v>105</v>
      </c>
      <c r="B2803" s="34">
        <v>2024</v>
      </c>
      <c r="C2803" s="34" t="s">
        <v>35</v>
      </c>
      <c r="D2803" s="34" t="s">
        <v>97</v>
      </c>
      <c r="E2803" s="34" t="s">
        <v>98</v>
      </c>
      <c r="F2803" s="34" t="s">
        <v>99</v>
      </c>
      <c r="G2803" s="34" t="s">
        <v>100</v>
      </c>
      <c r="H2803" s="34" t="s">
        <v>101</v>
      </c>
      <c r="I2803" s="34" t="s">
        <v>104</v>
      </c>
      <c r="J2803" s="34">
        <v>754</v>
      </c>
      <c r="K2803" s="34">
        <v>1078.22</v>
      </c>
    </row>
    <row r="2804" spans="1:11" ht="27.6" x14ac:dyDescent="0.3">
      <c r="A2804" s="33" t="s">
        <v>105</v>
      </c>
      <c r="B2804" s="33">
        <v>2024</v>
      </c>
      <c r="C2804" s="33" t="s">
        <v>35</v>
      </c>
      <c r="D2804" s="33" t="s">
        <v>97</v>
      </c>
      <c r="E2804" s="33" t="s">
        <v>98</v>
      </c>
      <c r="F2804" s="33" t="s">
        <v>99</v>
      </c>
      <c r="G2804" s="33" t="s">
        <v>100</v>
      </c>
      <c r="H2804" s="33" t="s">
        <v>101</v>
      </c>
      <c r="I2804" s="33" t="s">
        <v>104</v>
      </c>
      <c r="J2804" s="33">
        <v>291</v>
      </c>
      <c r="K2804" s="33">
        <v>416.13</v>
      </c>
    </row>
    <row r="2805" spans="1:11" ht="27.6" x14ac:dyDescent="0.3">
      <c r="A2805" s="34" t="s">
        <v>105</v>
      </c>
      <c r="B2805" s="34">
        <v>2024</v>
      </c>
      <c r="C2805" s="34" t="s">
        <v>35</v>
      </c>
      <c r="D2805" s="34" t="s">
        <v>97</v>
      </c>
      <c r="E2805" s="34" t="s">
        <v>98</v>
      </c>
      <c r="F2805" s="34" t="s">
        <v>99</v>
      </c>
      <c r="G2805" s="34" t="s">
        <v>100</v>
      </c>
      <c r="H2805" s="34" t="s">
        <v>101</v>
      </c>
      <c r="I2805" s="34" t="s">
        <v>104</v>
      </c>
      <c r="J2805" s="34">
        <v>794</v>
      </c>
      <c r="K2805" s="34">
        <v>526.24</v>
      </c>
    </row>
    <row r="2806" spans="1:11" ht="27.6" x14ac:dyDescent="0.3">
      <c r="A2806" s="33" t="s">
        <v>103</v>
      </c>
      <c r="B2806" s="33">
        <v>2024</v>
      </c>
      <c r="C2806" s="33" t="s">
        <v>35</v>
      </c>
      <c r="D2806" s="33" t="s">
        <v>97</v>
      </c>
      <c r="E2806" s="33" t="s">
        <v>98</v>
      </c>
      <c r="F2806" s="33" t="s">
        <v>99</v>
      </c>
      <c r="G2806" s="33" t="s">
        <v>100</v>
      </c>
      <c r="H2806" s="33" t="s">
        <v>101</v>
      </c>
      <c r="I2806" s="33" t="s">
        <v>104</v>
      </c>
      <c r="J2806" s="33">
        <v>289</v>
      </c>
      <c r="K2806" s="33">
        <v>413.27</v>
      </c>
    </row>
    <row r="2807" spans="1:11" ht="27.6" x14ac:dyDescent="0.3">
      <c r="A2807" s="34" t="s">
        <v>105</v>
      </c>
      <c r="B2807" s="34">
        <v>2024</v>
      </c>
      <c r="C2807" s="34" t="s">
        <v>35</v>
      </c>
      <c r="D2807" s="34" t="s">
        <v>97</v>
      </c>
      <c r="E2807" s="34" t="s">
        <v>98</v>
      </c>
      <c r="F2807" s="34" t="s">
        <v>99</v>
      </c>
      <c r="G2807" s="34" t="s">
        <v>100</v>
      </c>
      <c r="H2807" s="34" t="s">
        <v>101</v>
      </c>
      <c r="I2807" s="34" t="s">
        <v>104</v>
      </c>
      <c r="J2807" s="34">
        <v>287</v>
      </c>
      <c r="K2807" s="34">
        <v>410.41</v>
      </c>
    </row>
    <row r="2808" spans="1:11" ht="27.6" x14ac:dyDescent="0.3">
      <c r="A2808" s="33" t="s">
        <v>105</v>
      </c>
      <c r="B2808" s="33">
        <v>2024</v>
      </c>
      <c r="C2808" s="33" t="s">
        <v>35</v>
      </c>
      <c r="D2808" s="33" t="s">
        <v>97</v>
      </c>
      <c r="E2808" s="33" t="s">
        <v>98</v>
      </c>
      <c r="F2808" s="33" t="s">
        <v>99</v>
      </c>
      <c r="G2808" s="33" t="s">
        <v>100</v>
      </c>
      <c r="H2808" s="33" t="s">
        <v>101</v>
      </c>
      <c r="I2808" s="33" t="s">
        <v>104</v>
      </c>
      <c r="J2808" s="33">
        <v>763</v>
      </c>
      <c r="K2808" s="33">
        <v>1091.0899999999999</v>
      </c>
    </row>
    <row r="2809" spans="1:11" ht="27.6" x14ac:dyDescent="0.3">
      <c r="A2809" s="34" t="s">
        <v>96</v>
      </c>
      <c r="B2809" s="34">
        <v>2024</v>
      </c>
      <c r="C2809" s="34" t="s">
        <v>31</v>
      </c>
      <c r="D2809" s="34" t="s">
        <v>97</v>
      </c>
      <c r="E2809" s="34" t="s">
        <v>98</v>
      </c>
      <c r="F2809" s="34" t="s">
        <v>99</v>
      </c>
      <c r="G2809" s="34" t="s">
        <v>100</v>
      </c>
      <c r="H2809" s="34" t="s">
        <v>101</v>
      </c>
      <c r="I2809" s="34" t="s">
        <v>104</v>
      </c>
      <c r="J2809" s="34">
        <v>278</v>
      </c>
      <c r="K2809" s="34">
        <v>397.54</v>
      </c>
    </row>
    <row r="2810" spans="1:11" ht="27.6" x14ac:dyDescent="0.3">
      <c r="A2810" s="33" t="s">
        <v>103</v>
      </c>
      <c r="B2810" s="33">
        <v>2024</v>
      </c>
      <c r="C2810" s="33" t="s">
        <v>31</v>
      </c>
      <c r="D2810" s="33" t="s">
        <v>97</v>
      </c>
      <c r="E2810" s="33" t="s">
        <v>98</v>
      </c>
      <c r="F2810" s="33" t="s">
        <v>99</v>
      </c>
      <c r="G2810" s="33" t="s">
        <v>100</v>
      </c>
      <c r="H2810" s="33" t="s">
        <v>101</v>
      </c>
      <c r="I2810" s="33" t="s">
        <v>104</v>
      </c>
      <c r="J2810" s="33">
        <v>304</v>
      </c>
      <c r="K2810" s="33">
        <v>434.72</v>
      </c>
    </row>
    <row r="2811" spans="1:11" ht="27.6" x14ac:dyDescent="0.3">
      <c r="A2811" s="34" t="s">
        <v>103</v>
      </c>
      <c r="B2811" s="34">
        <v>2024</v>
      </c>
      <c r="C2811" s="34" t="s">
        <v>31</v>
      </c>
      <c r="D2811" s="34" t="s">
        <v>97</v>
      </c>
      <c r="E2811" s="34" t="s">
        <v>98</v>
      </c>
      <c r="F2811" s="34" t="s">
        <v>99</v>
      </c>
      <c r="G2811" s="34" t="s">
        <v>100</v>
      </c>
      <c r="H2811" s="34" t="s">
        <v>101</v>
      </c>
      <c r="I2811" s="34" t="s">
        <v>104</v>
      </c>
      <c r="J2811" s="34">
        <v>280</v>
      </c>
      <c r="K2811" s="34">
        <v>400.4</v>
      </c>
    </row>
    <row r="2812" spans="1:11" ht="27.6" x14ac:dyDescent="0.3">
      <c r="A2812" s="33" t="s">
        <v>103</v>
      </c>
      <c r="B2812" s="33">
        <v>2024</v>
      </c>
      <c r="C2812" s="33" t="s">
        <v>31</v>
      </c>
      <c r="D2812" s="33" t="s">
        <v>97</v>
      </c>
      <c r="E2812" s="33" t="s">
        <v>98</v>
      </c>
      <c r="F2812" s="33" t="s">
        <v>99</v>
      </c>
      <c r="G2812" s="33" t="s">
        <v>100</v>
      </c>
      <c r="H2812" s="33" t="s">
        <v>101</v>
      </c>
      <c r="I2812" s="33" t="s">
        <v>104</v>
      </c>
      <c r="J2812" s="33">
        <v>665</v>
      </c>
      <c r="K2812" s="33">
        <v>950.95</v>
      </c>
    </row>
    <row r="2813" spans="1:11" ht="27.6" x14ac:dyDescent="0.3">
      <c r="A2813" s="34" t="s">
        <v>105</v>
      </c>
      <c r="B2813" s="34">
        <v>2024</v>
      </c>
      <c r="C2813" s="34" t="s">
        <v>31</v>
      </c>
      <c r="D2813" s="34" t="s">
        <v>97</v>
      </c>
      <c r="E2813" s="34" t="s">
        <v>98</v>
      </c>
      <c r="F2813" s="34" t="s">
        <v>99</v>
      </c>
      <c r="G2813" s="34" t="s">
        <v>100</v>
      </c>
      <c r="H2813" s="34" t="s">
        <v>101</v>
      </c>
      <c r="I2813" s="34" t="s">
        <v>104</v>
      </c>
      <c r="J2813" s="34">
        <v>752</v>
      </c>
      <c r="K2813" s="34">
        <v>1075.3599999999999</v>
      </c>
    </row>
    <row r="2814" spans="1:11" ht="27.6" x14ac:dyDescent="0.3">
      <c r="A2814" s="33" t="s">
        <v>105</v>
      </c>
      <c r="B2814" s="33">
        <v>2024</v>
      </c>
      <c r="C2814" s="33" t="s">
        <v>31</v>
      </c>
      <c r="D2814" s="33" t="s">
        <v>97</v>
      </c>
      <c r="E2814" s="33" t="s">
        <v>98</v>
      </c>
      <c r="F2814" s="33" t="s">
        <v>99</v>
      </c>
      <c r="G2814" s="33" t="s">
        <v>100</v>
      </c>
      <c r="H2814" s="33" t="s">
        <v>101</v>
      </c>
      <c r="I2814" s="33" t="s">
        <v>104</v>
      </c>
      <c r="J2814" s="33">
        <v>303</v>
      </c>
      <c r="K2814" s="33">
        <v>433.29</v>
      </c>
    </row>
    <row r="2815" spans="1:11" ht="27.6" x14ac:dyDescent="0.3">
      <c r="A2815" s="34" t="s">
        <v>103</v>
      </c>
      <c r="B2815" s="34">
        <v>2024</v>
      </c>
      <c r="C2815" s="34" t="s">
        <v>31</v>
      </c>
      <c r="D2815" s="34" t="s">
        <v>97</v>
      </c>
      <c r="E2815" s="34" t="s">
        <v>98</v>
      </c>
      <c r="F2815" s="34" t="s">
        <v>99</v>
      </c>
      <c r="G2815" s="34" t="s">
        <v>100</v>
      </c>
      <c r="H2815" s="34" t="s">
        <v>101</v>
      </c>
      <c r="I2815" s="34" t="s">
        <v>104</v>
      </c>
      <c r="J2815" s="34">
        <v>791</v>
      </c>
      <c r="K2815" s="34">
        <v>526.24</v>
      </c>
    </row>
    <row r="2816" spans="1:11" ht="27.6" x14ac:dyDescent="0.3">
      <c r="A2816" s="33" t="s">
        <v>103</v>
      </c>
      <c r="B2816" s="33">
        <v>2024</v>
      </c>
      <c r="C2816" s="33" t="s">
        <v>31</v>
      </c>
      <c r="D2816" s="33" t="s">
        <v>97</v>
      </c>
      <c r="E2816" s="33" t="s">
        <v>98</v>
      </c>
      <c r="F2816" s="33" t="s">
        <v>99</v>
      </c>
      <c r="G2816" s="33" t="s">
        <v>100</v>
      </c>
      <c r="H2816" s="33" t="s">
        <v>101</v>
      </c>
      <c r="I2816" s="33" t="s">
        <v>104</v>
      </c>
      <c r="J2816" s="33">
        <v>307</v>
      </c>
      <c r="K2816" s="33">
        <v>439.01</v>
      </c>
    </row>
    <row r="2817" spans="1:11" ht="27.6" x14ac:dyDescent="0.3">
      <c r="A2817" s="34" t="s">
        <v>103</v>
      </c>
      <c r="B2817" s="34">
        <v>2024</v>
      </c>
      <c r="C2817" s="34" t="s">
        <v>31</v>
      </c>
      <c r="D2817" s="34" t="s">
        <v>97</v>
      </c>
      <c r="E2817" s="34" t="s">
        <v>98</v>
      </c>
      <c r="F2817" s="34" t="s">
        <v>99</v>
      </c>
      <c r="G2817" s="34" t="s">
        <v>100</v>
      </c>
      <c r="H2817" s="34" t="s">
        <v>101</v>
      </c>
      <c r="I2817" s="34" t="s">
        <v>104</v>
      </c>
      <c r="J2817" s="34">
        <v>277</v>
      </c>
      <c r="K2817" s="34">
        <v>396.11</v>
      </c>
    </row>
    <row r="2818" spans="1:11" ht="27.6" x14ac:dyDescent="0.3">
      <c r="A2818" s="33" t="s">
        <v>96</v>
      </c>
      <c r="B2818" s="33">
        <v>2024</v>
      </c>
      <c r="C2818" s="33" t="s">
        <v>31</v>
      </c>
      <c r="D2818" s="33" t="s">
        <v>97</v>
      </c>
      <c r="E2818" s="33" t="s">
        <v>98</v>
      </c>
      <c r="F2818" s="33" t="s">
        <v>99</v>
      </c>
      <c r="G2818" s="33" t="s">
        <v>100</v>
      </c>
      <c r="H2818" s="33" t="s">
        <v>101</v>
      </c>
      <c r="I2818" s="33" t="s">
        <v>104</v>
      </c>
      <c r="J2818" s="33">
        <v>305</v>
      </c>
      <c r="K2818" s="33">
        <v>436.15</v>
      </c>
    </row>
    <row r="2819" spans="1:11" ht="27.6" x14ac:dyDescent="0.3">
      <c r="A2819" s="34" t="s">
        <v>103</v>
      </c>
      <c r="B2819" s="34">
        <v>2024</v>
      </c>
      <c r="C2819" s="34" t="s">
        <v>34</v>
      </c>
      <c r="D2819" s="34" t="s">
        <v>97</v>
      </c>
      <c r="E2819" s="34" t="s">
        <v>98</v>
      </c>
      <c r="F2819" s="34" t="s">
        <v>99</v>
      </c>
      <c r="G2819" s="34" t="s">
        <v>100</v>
      </c>
      <c r="H2819" s="34" t="s">
        <v>101</v>
      </c>
      <c r="I2819" s="34" t="s">
        <v>104</v>
      </c>
      <c r="J2819" s="34">
        <v>296</v>
      </c>
      <c r="K2819" s="34">
        <v>452.88</v>
      </c>
    </row>
    <row r="2820" spans="1:11" ht="27.6" x14ac:dyDescent="0.3">
      <c r="A2820" s="33" t="s">
        <v>103</v>
      </c>
      <c r="B2820" s="33">
        <v>2024</v>
      </c>
      <c r="C2820" s="33" t="s">
        <v>34</v>
      </c>
      <c r="D2820" s="33" t="s">
        <v>97</v>
      </c>
      <c r="E2820" s="33" t="s">
        <v>98</v>
      </c>
      <c r="F2820" s="33" t="s">
        <v>99</v>
      </c>
      <c r="G2820" s="33" t="s">
        <v>100</v>
      </c>
      <c r="H2820" s="33" t="s">
        <v>101</v>
      </c>
      <c r="I2820" s="33" t="s">
        <v>104</v>
      </c>
      <c r="J2820" s="33">
        <v>266</v>
      </c>
      <c r="K2820" s="33">
        <v>380.38</v>
      </c>
    </row>
    <row r="2821" spans="1:11" ht="27.6" x14ac:dyDescent="0.3">
      <c r="A2821" s="34" t="s">
        <v>103</v>
      </c>
      <c r="B2821" s="34">
        <v>2024</v>
      </c>
      <c r="C2821" s="34" t="s">
        <v>34</v>
      </c>
      <c r="D2821" s="34" t="s">
        <v>97</v>
      </c>
      <c r="E2821" s="34" t="s">
        <v>98</v>
      </c>
      <c r="F2821" s="34" t="s">
        <v>99</v>
      </c>
      <c r="G2821" s="34" t="s">
        <v>100</v>
      </c>
      <c r="H2821" s="34" t="s">
        <v>101</v>
      </c>
      <c r="I2821" s="34" t="s">
        <v>104</v>
      </c>
      <c r="J2821" s="34">
        <v>292</v>
      </c>
      <c r="K2821" s="34">
        <v>417.56</v>
      </c>
    </row>
    <row r="2822" spans="1:11" ht="27.6" x14ac:dyDescent="0.3">
      <c r="A2822" s="33" t="s">
        <v>103</v>
      </c>
      <c r="B2822" s="33">
        <v>2024</v>
      </c>
      <c r="C2822" s="33" t="s">
        <v>34</v>
      </c>
      <c r="D2822" s="33" t="s">
        <v>97</v>
      </c>
      <c r="E2822" s="33" t="s">
        <v>98</v>
      </c>
      <c r="F2822" s="33" t="s">
        <v>99</v>
      </c>
      <c r="G2822" s="33" t="s">
        <v>100</v>
      </c>
      <c r="H2822" s="33" t="s">
        <v>101</v>
      </c>
      <c r="I2822" s="33" t="s">
        <v>104</v>
      </c>
      <c r="J2822" s="33">
        <v>268</v>
      </c>
      <c r="K2822" s="33">
        <v>383.24</v>
      </c>
    </row>
    <row r="2823" spans="1:11" ht="27.6" x14ac:dyDescent="0.3">
      <c r="A2823" s="34" t="s">
        <v>96</v>
      </c>
      <c r="B2823" s="34">
        <v>2024</v>
      </c>
      <c r="C2823" s="34" t="s">
        <v>34</v>
      </c>
      <c r="D2823" s="34" t="s">
        <v>97</v>
      </c>
      <c r="E2823" s="34" t="s">
        <v>98</v>
      </c>
      <c r="F2823" s="34" t="s">
        <v>99</v>
      </c>
      <c r="G2823" s="34" t="s">
        <v>100</v>
      </c>
      <c r="H2823" s="34" t="s">
        <v>101</v>
      </c>
      <c r="I2823" s="34" t="s">
        <v>104</v>
      </c>
      <c r="J2823" s="34">
        <v>667</v>
      </c>
      <c r="K2823" s="34">
        <v>953.81</v>
      </c>
    </row>
    <row r="2824" spans="1:11" ht="27.6" x14ac:dyDescent="0.3">
      <c r="A2824" s="33" t="s">
        <v>96</v>
      </c>
      <c r="B2824" s="33">
        <v>2024</v>
      </c>
      <c r="C2824" s="33" t="s">
        <v>34</v>
      </c>
      <c r="D2824" s="33" t="s">
        <v>97</v>
      </c>
      <c r="E2824" s="33" t="s">
        <v>98</v>
      </c>
      <c r="F2824" s="33" t="s">
        <v>99</v>
      </c>
      <c r="G2824" s="33" t="s">
        <v>100</v>
      </c>
      <c r="H2824" s="33" t="s">
        <v>101</v>
      </c>
      <c r="I2824" s="33" t="s">
        <v>104</v>
      </c>
      <c r="J2824" s="33">
        <v>793</v>
      </c>
      <c r="K2824" s="33">
        <v>526.24</v>
      </c>
    </row>
    <row r="2825" spans="1:11" ht="27.6" x14ac:dyDescent="0.3">
      <c r="A2825" s="34" t="s">
        <v>103</v>
      </c>
      <c r="B2825" s="34">
        <v>2024</v>
      </c>
      <c r="C2825" s="34" t="s">
        <v>34</v>
      </c>
      <c r="D2825" s="34" t="s">
        <v>97</v>
      </c>
      <c r="E2825" s="34" t="s">
        <v>98</v>
      </c>
      <c r="F2825" s="34" t="s">
        <v>99</v>
      </c>
      <c r="G2825" s="34" t="s">
        <v>100</v>
      </c>
      <c r="H2825" s="34" t="s">
        <v>101</v>
      </c>
      <c r="I2825" s="34" t="s">
        <v>104</v>
      </c>
      <c r="J2825" s="34">
        <v>295</v>
      </c>
      <c r="K2825" s="34">
        <v>421.85</v>
      </c>
    </row>
    <row r="2826" spans="1:11" ht="27.6" x14ac:dyDescent="0.3">
      <c r="A2826" s="33" t="s">
        <v>103</v>
      </c>
      <c r="B2826" s="33">
        <v>2024</v>
      </c>
      <c r="C2826" s="33" t="s">
        <v>34</v>
      </c>
      <c r="D2826" s="33" t="s">
        <v>97</v>
      </c>
      <c r="E2826" s="33" t="s">
        <v>98</v>
      </c>
      <c r="F2826" s="33" t="s">
        <v>99</v>
      </c>
      <c r="G2826" s="33" t="s">
        <v>100</v>
      </c>
      <c r="H2826" s="33" t="s">
        <v>101</v>
      </c>
      <c r="I2826" s="33" t="s">
        <v>104</v>
      </c>
      <c r="J2826" s="33">
        <v>265</v>
      </c>
      <c r="K2826" s="33">
        <v>378.95</v>
      </c>
    </row>
    <row r="2827" spans="1:11" ht="27.6" x14ac:dyDescent="0.3">
      <c r="A2827" s="34" t="s">
        <v>103</v>
      </c>
      <c r="B2827" s="34">
        <v>2024</v>
      </c>
      <c r="C2827" s="34" t="s">
        <v>34</v>
      </c>
      <c r="D2827" s="34" t="s">
        <v>97</v>
      </c>
      <c r="E2827" s="34" t="s">
        <v>98</v>
      </c>
      <c r="F2827" s="34" t="s">
        <v>99</v>
      </c>
      <c r="G2827" s="34" t="s">
        <v>100</v>
      </c>
      <c r="H2827" s="34" t="s">
        <v>101</v>
      </c>
      <c r="I2827" s="34" t="s">
        <v>104</v>
      </c>
      <c r="J2827" s="34">
        <v>293</v>
      </c>
      <c r="K2827" s="34">
        <v>418.99</v>
      </c>
    </row>
    <row r="2828" spans="1:11" ht="27.6" x14ac:dyDescent="0.3">
      <c r="A2828" s="33" t="s">
        <v>103</v>
      </c>
      <c r="B2828" s="33">
        <v>2024</v>
      </c>
      <c r="C2828" s="33" t="s">
        <v>34</v>
      </c>
      <c r="D2828" s="33" t="s">
        <v>97</v>
      </c>
      <c r="E2828" s="33" t="s">
        <v>98</v>
      </c>
      <c r="F2828" s="33" t="s">
        <v>99</v>
      </c>
      <c r="G2828" s="33" t="s">
        <v>100</v>
      </c>
      <c r="H2828" s="33" t="s">
        <v>101</v>
      </c>
      <c r="I2828" s="33" t="s">
        <v>104</v>
      </c>
      <c r="J2828" s="33">
        <v>762</v>
      </c>
      <c r="K2828" s="33">
        <v>1089.6600000000001</v>
      </c>
    </row>
    <row r="2829" spans="1:11" ht="27.6" x14ac:dyDescent="0.3">
      <c r="A2829" s="34" t="s">
        <v>96</v>
      </c>
      <c r="B2829" s="34">
        <v>2024</v>
      </c>
      <c r="C2829" s="34" t="s">
        <v>40</v>
      </c>
      <c r="D2829" s="34" t="s">
        <v>97</v>
      </c>
      <c r="E2829" s="34" t="s">
        <v>98</v>
      </c>
      <c r="F2829" s="34" t="s">
        <v>99</v>
      </c>
      <c r="G2829" s="34" t="s">
        <v>100</v>
      </c>
      <c r="H2829" s="34" t="s">
        <v>101</v>
      </c>
      <c r="I2829" s="34" t="s">
        <v>104</v>
      </c>
      <c r="J2829" s="34">
        <v>260</v>
      </c>
      <c r="K2829" s="34">
        <v>397.8</v>
      </c>
    </row>
    <row r="2830" spans="1:11" ht="27.6" x14ac:dyDescent="0.3">
      <c r="A2830" s="33" t="s">
        <v>103</v>
      </c>
      <c r="B2830" s="33">
        <v>2024</v>
      </c>
      <c r="C2830" s="33" t="s">
        <v>40</v>
      </c>
      <c r="D2830" s="33" t="s">
        <v>97</v>
      </c>
      <c r="E2830" s="33" t="s">
        <v>98</v>
      </c>
      <c r="F2830" s="33" t="s">
        <v>99</v>
      </c>
      <c r="G2830" s="33" t="s">
        <v>100</v>
      </c>
      <c r="H2830" s="33" t="s">
        <v>101</v>
      </c>
      <c r="I2830" s="33" t="s">
        <v>104</v>
      </c>
      <c r="J2830" s="33">
        <v>236</v>
      </c>
      <c r="K2830" s="33">
        <v>337.48</v>
      </c>
    </row>
    <row r="2831" spans="1:11" ht="27.6" x14ac:dyDescent="0.3">
      <c r="A2831" s="34" t="s">
        <v>96</v>
      </c>
      <c r="B2831" s="34">
        <v>2024</v>
      </c>
      <c r="C2831" s="34" t="s">
        <v>40</v>
      </c>
      <c r="D2831" s="34" t="s">
        <v>97</v>
      </c>
      <c r="E2831" s="34" t="s">
        <v>98</v>
      </c>
      <c r="F2831" s="34" t="s">
        <v>99</v>
      </c>
      <c r="G2831" s="34" t="s">
        <v>100</v>
      </c>
      <c r="H2831" s="34" t="s">
        <v>101</v>
      </c>
      <c r="I2831" s="34" t="s">
        <v>104</v>
      </c>
      <c r="J2831" s="34">
        <v>262</v>
      </c>
      <c r="K2831" s="34">
        <v>374.66</v>
      </c>
    </row>
    <row r="2832" spans="1:11" ht="27.6" x14ac:dyDescent="0.3">
      <c r="A2832" s="33" t="s">
        <v>107</v>
      </c>
      <c r="B2832" s="33">
        <v>2024</v>
      </c>
      <c r="C2832" s="33" t="s">
        <v>40</v>
      </c>
      <c r="D2832" s="33" t="s">
        <v>97</v>
      </c>
      <c r="E2832" s="33" t="s">
        <v>98</v>
      </c>
      <c r="F2832" s="33" t="s">
        <v>99</v>
      </c>
      <c r="G2832" s="33" t="s">
        <v>100</v>
      </c>
      <c r="H2832" s="33" t="s">
        <v>101</v>
      </c>
      <c r="I2832" s="33" t="s">
        <v>104</v>
      </c>
      <c r="J2832" s="33">
        <v>672</v>
      </c>
      <c r="K2832" s="33">
        <v>960.96</v>
      </c>
    </row>
    <row r="2833" spans="1:11" ht="27.6" x14ac:dyDescent="0.3">
      <c r="A2833" s="34" t="s">
        <v>103</v>
      </c>
      <c r="B2833" s="34">
        <v>2024</v>
      </c>
      <c r="C2833" s="34" t="s">
        <v>40</v>
      </c>
      <c r="D2833" s="34" t="s">
        <v>97</v>
      </c>
      <c r="E2833" s="34" t="s">
        <v>98</v>
      </c>
      <c r="F2833" s="34" t="s">
        <v>99</v>
      </c>
      <c r="G2833" s="34" t="s">
        <v>100</v>
      </c>
      <c r="H2833" s="34" t="s">
        <v>101</v>
      </c>
      <c r="I2833" s="34" t="s">
        <v>104</v>
      </c>
      <c r="J2833" s="34">
        <v>759</v>
      </c>
      <c r="K2833" s="34">
        <v>1085.3699999999999</v>
      </c>
    </row>
    <row r="2834" spans="1:11" ht="27.6" x14ac:dyDescent="0.3">
      <c r="A2834" s="33" t="s">
        <v>103</v>
      </c>
      <c r="B2834" s="33">
        <v>2024</v>
      </c>
      <c r="C2834" s="33" t="s">
        <v>40</v>
      </c>
      <c r="D2834" s="33" t="s">
        <v>97</v>
      </c>
      <c r="E2834" s="33" t="s">
        <v>98</v>
      </c>
      <c r="F2834" s="33" t="s">
        <v>99</v>
      </c>
      <c r="G2834" s="33" t="s">
        <v>100</v>
      </c>
      <c r="H2834" s="33" t="s">
        <v>101</v>
      </c>
      <c r="I2834" s="33" t="s">
        <v>104</v>
      </c>
      <c r="J2834" s="33">
        <v>261</v>
      </c>
      <c r="K2834" s="33">
        <v>373.23</v>
      </c>
    </row>
    <row r="2835" spans="1:11" ht="27.6" x14ac:dyDescent="0.3">
      <c r="A2835" s="34" t="s">
        <v>107</v>
      </c>
      <c r="B2835" s="34">
        <v>2024</v>
      </c>
      <c r="C2835" s="34" t="s">
        <v>40</v>
      </c>
      <c r="D2835" s="34" t="s">
        <v>97</v>
      </c>
      <c r="E2835" s="34" t="s">
        <v>98</v>
      </c>
      <c r="F2835" s="34" t="s">
        <v>99</v>
      </c>
      <c r="G2835" s="34" t="s">
        <v>100</v>
      </c>
      <c r="H2835" s="34" t="s">
        <v>101</v>
      </c>
      <c r="I2835" s="34" t="s">
        <v>104</v>
      </c>
      <c r="J2835" s="34">
        <v>798</v>
      </c>
      <c r="K2835" s="34">
        <v>526.24</v>
      </c>
    </row>
    <row r="2836" spans="1:11" ht="27.6" x14ac:dyDescent="0.3">
      <c r="A2836" s="33" t="s">
        <v>96</v>
      </c>
      <c r="B2836" s="33">
        <v>2024</v>
      </c>
      <c r="C2836" s="33" t="s">
        <v>40</v>
      </c>
      <c r="D2836" s="33" t="s">
        <v>97</v>
      </c>
      <c r="E2836" s="33" t="s">
        <v>98</v>
      </c>
      <c r="F2836" s="33" t="s">
        <v>99</v>
      </c>
      <c r="G2836" s="33" t="s">
        <v>100</v>
      </c>
      <c r="H2836" s="33" t="s">
        <v>101</v>
      </c>
      <c r="I2836" s="33" t="s">
        <v>104</v>
      </c>
      <c r="J2836" s="33">
        <v>235</v>
      </c>
      <c r="K2836" s="33">
        <v>336.05</v>
      </c>
    </row>
    <row r="2837" spans="1:11" ht="27.6" x14ac:dyDescent="0.3">
      <c r="A2837" s="34" t="s">
        <v>103</v>
      </c>
      <c r="B2837" s="34">
        <v>2024</v>
      </c>
      <c r="C2837" s="34" t="s">
        <v>40</v>
      </c>
      <c r="D2837" s="34" t="s">
        <v>97</v>
      </c>
      <c r="E2837" s="34" t="s">
        <v>98</v>
      </c>
      <c r="F2837" s="34" t="s">
        <v>99</v>
      </c>
      <c r="G2837" s="34" t="s">
        <v>100</v>
      </c>
      <c r="H2837" s="34" t="s">
        <v>101</v>
      </c>
      <c r="I2837" s="34" t="s">
        <v>104</v>
      </c>
      <c r="J2837" s="34">
        <v>263</v>
      </c>
      <c r="K2837" s="34">
        <v>376.09</v>
      </c>
    </row>
    <row r="2838" spans="1:11" ht="27.6" x14ac:dyDescent="0.3">
      <c r="A2838" s="33" t="s">
        <v>96</v>
      </c>
      <c r="B2838" s="33">
        <v>2024</v>
      </c>
      <c r="C2838" s="33" t="s">
        <v>40</v>
      </c>
      <c r="D2838" s="33" t="s">
        <v>97</v>
      </c>
      <c r="E2838" s="33" t="s">
        <v>98</v>
      </c>
      <c r="F2838" s="33" t="s">
        <v>99</v>
      </c>
      <c r="G2838" s="33" t="s">
        <v>100</v>
      </c>
      <c r="H2838" s="33" t="s">
        <v>101</v>
      </c>
      <c r="I2838" s="33" t="s">
        <v>104</v>
      </c>
      <c r="J2838" s="33">
        <v>768</v>
      </c>
      <c r="K2838" s="33">
        <v>1098.24</v>
      </c>
    </row>
    <row r="2839" spans="1:11" ht="27.6" x14ac:dyDescent="0.3">
      <c r="A2839" s="34" t="s">
        <v>103</v>
      </c>
      <c r="B2839" s="34">
        <v>2024</v>
      </c>
      <c r="C2839" s="34" t="s">
        <v>39</v>
      </c>
      <c r="D2839" s="34" t="s">
        <v>97</v>
      </c>
      <c r="E2839" s="34" t="s">
        <v>98</v>
      </c>
      <c r="F2839" s="34" t="s">
        <v>99</v>
      </c>
      <c r="G2839" s="34" t="s">
        <v>100</v>
      </c>
      <c r="H2839" s="34" t="s">
        <v>101</v>
      </c>
      <c r="I2839" s="34" t="s">
        <v>104</v>
      </c>
      <c r="J2839" s="34">
        <v>266</v>
      </c>
      <c r="K2839" s="34">
        <v>406.98</v>
      </c>
    </row>
    <row r="2840" spans="1:11" ht="27.6" x14ac:dyDescent="0.3">
      <c r="A2840" s="33" t="s">
        <v>105</v>
      </c>
      <c r="B2840" s="33">
        <v>2024</v>
      </c>
      <c r="C2840" s="33" t="s">
        <v>39</v>
      </c>
      <c r="D2840" s="33" t="s">
        <v>97</v>
      </c>
      <c r="E2840" s="33" t="s">
        <v>98</v>
      </c>
      <c r="F2840" s="33" t="s">
        <v>99</v>
      </c>
      <c r="G2840" s="33" t="s">
        <v>100</v>
      </c>
      <c r="H2840" s="33" t="s">
        <v>101</v>
      </c>
      <c r="I2840" s="33" t="s">
        <v>104</v>
      </c>
      <c r="J2840" s="33">
        <v>242</v>
      </c>
      <c r="K2840" s="33">
        <v>346.06</v>
      </c>
    </row>
    <row r="2841" spans="1:11" ht="27.6" x14ac:dyDescent="0.3">
      <c r="A2841" s="34" t="s">
        <v>103</v>
      </c>
      <c r="B2841" s="34">
        <v>2024</v>
      </c>
      <c r="C2841" s="34" t="s">
        <v>39</v>
      </c>
      <c r="D2841" s="34" t="s">
        <v>97</v>
      </c>
      <c r="E2841" s="34" t="s">
        <v>98</v>
      </c>
      <c r="F2841" s="34" t="s">
        <v>99</v>
      </c>
      <c r="G2841" s="34" t="s">
        <v>100</v>
      </c>
      <c r="H2841" s="34" t="s">
        <v>101</v>
      </c>
      <c r="I2841" s="34" t="s">
        <v>104</v>
      </c>
      <c r="J2841" s="34">
        <v>268</v>
      </c>
      <c r="K2841" s="34">
        <v>383.24</v>
      </c>
    </row>
    <row r="2842" spans="1:11" ht="27.6" x14ac:dyDescent="0.3">
      <c r="A2842" s="33" t="s">
        <v>103</v>
      </c>
      <c r="B2842" s="33">
        <v>2024</v>
      </c>
      <c r="C2842" s="33" t="s">
        <v>39</v>
      </c>
      <c r="D2842" s="33" t="s">
        <v>97</v>
      </c>
      <c r="E2842" s="33" t="s">
        <v>98</v>
      </c>
      <c r="F2842" s="33" t="s">
        <v>99</v>
      </c>
      <c r="G2842" s="33" t="s">
        <v>100</v>
      </c>
      <c r="H2842" s="33" t="s">
        <v>101</v>
      </c>
      <c r="I2842" s="33" t="s">
        <v>104</v>
      </c>
      <c r="J2842" s="33">
        <v>238</v>
      </c>
      <c r="K2842" s="33">
        <v>340.34</v>
      </c>
    </row>
    <row r="2843" spans="1:11" ht="27.6" x14ac:dyDescent="0.3">
      <c r="A2843" s="34" t="s">
        <v>103</v>
      </c>
      <c r="B2843" s="34">
        <v>2024</v>
      </c>
      <c r="C2843" s="34" t="s">
        <v>39</v>
      </c>
      <c r="D2843" s="34" t="s">
        <v>97</v>
      </c>
      <c r="E2843" s="34" t="s">
        <v>98</v>
      </c>
      <c r="F2843" s="34" t="s">
        <v>99</v>
      </c>
      <c r="G2843" s="34" t="s">
        <v>100</v>
      </c>
      <c r="H2843" s="34" t="s">
        <v>101</v>
      </c>
      <c r="I2843" s="34" t="s">
        <v>104</v>
      </c>
      <c r="J2843" s="34">
        <v>671</v>
      </c>
      <c r="K2843" s="34">
        <v>959.53</v>
      </c>
    </row>
    <row r="2844" spans="1:11" ht="27.6" x14ac:dyDescent="0.3">
      <c r="A2844" s="33" t="s">
        <v>105</v>
      </c>
      <c r="B2844" s="33">
        <v>2024</v>
      </c>
      <c r="C2844" s="33" t="s">
        <v>39</v>
      </c>
      <c r="D2844" s="33" t="s">
        <v>97</v>
      </c>
      <c r="E2844" s="33" t="s">
        <v>98</v>
      </c>
      <c r="F2844" s="33" t="s">
        <v>99</v>
      </c>
      <c r="G2844" s="33" t="s">
        <v>100</v>
      </c>
      <c r="H2844" s="33" t="s">
        <v>101</v>
      </c>
      <c r="I2844" s="33" t="s">
        <v>104</v>
      </c>
      <c r="J2844" s="33">
        <v>758</v>
      </c>
      <c r="K2844" s="33">
        <v>1083.94</v>
      </c>
    </row>
    <row r="2845" spans="1:11" ht="27.6" x14ac:dyDescent="0.3">
      <c r="A2845" s="34" t="s">
        <v>105</v>
      </c>
      <c r="B2845" s="34">
        <v>2024</v>
      </c>
      <c r="C2845" s="34" t="s">
        <v>39</v>
      </c>
      <c r="D2845" s="34" t="s">
        <v>97</v>
      </c>
      <c r="E2845" s="34" t="s">
        <v>98</v>
      </c>
      <c r="F2845" s="34" t="s">
        <v>99</v>
      </c>
      <c r="G2845" s="34" t="s">
        <v>100</v>
      </c>
      <c r="H2845" s="34" t="s">
        <v>101</v>
      </c>
      <c r="I2845" s="34" t="s">
        <v>104</v>
      </c>
      <c r="J2845" s="34">
        <v>267</v>
      </c>
      <c r="K2845" s="34">
        <v>381.81</v>
      </c>
    </row>
    <row r="2846" spans="1:11" ht="27.6" x14ac:dyDescent="0.3">
      <c r="A2846" s="33" t="s">
        <v>103</v>
      </c>
      <c r="B2846" s="33">
        <v>2024</v>
      </c>
      <c r="C2846" s="33" t="s">
        <v>39</v>
      </c>
      <c r="D2846" s="33" t="s">
        <v>97</v>
      </c>
      <c r="E2846" s="33" t="s">
        <v>98</v>
      </c>
      <c r="F2846" s="33" t="s">
        <v>99</v>
      </c>
      <c r="G2846" s="33" t="s">
        <v>100</v>
      </c>
      <c r="H2846" s="33" t="s">
        <v>101</v>
      </c>
      <c r="I2846" s="33" t="s">
        <v>104</v>
      </c>
      <c r="J2846" s="33">
        <v>797</v>
      </c>
      <c r="K2846" s="33">
        <v>526.24</v>
      </c>
    </row>
    <row r="2847" spans="1:11" ht="27.6" x14ac:dyDescent="0.3">
      <c r="A2847" s="34" t="s">
        <v>103</v>
      </c>
      <c r="B2847" s="34">
        <v>2024</v>
      </c>
      <c r="C2847" s="34" t="s">
        <v>39</v>
      </c>
      <c r="D2847" s="34" t="s">
        <v>97</v>
      </c>
      <c r="E2847" s="34" t="s">
        <v>98</v>
      </c>
      <c r="F2847" s="34" t="s">
        <v>99</v>
      </c>
      <c r="G2847" s="34" t="s">
        <v>100</v>
      </c>
      <c r="H2847" s="34" t="s">
        <v>101</v>
      </c>
      <c r="I2847" s="34" t="s">
        <v>104</v>
      </c>
      <c r="J2847" s="34">
        <v>265</v>
      </c>
      <c r="K2847" s="34">
        <v>378.95</v>
      </c>
    </row>
    <row r="2848" spans="1:11" ht="27.6" x14ac:dyDescent="0.3">
      <c r="A2848" s="33" t="s">
        <v>103</v>
      </c>
      <c r="B2848" s="33">
        <v>2024</v>
      </c>
      <c r="C2848" s="33" t="s">
        <v>39</v>
      </c>
      <c r="D2848" s="33" t="s">
        <v>97</v>
      </c>
      <c r="E2848" s="33" t="s">
        <v>98</v>
      </c>
      <c r="F2848" s="33" t="s">
        <v>99</v>
      </c>
      <c r="G2848" s="33" t="s">
        <v>100</v>
      </c>
      <c r="H2848" s="33" t="s">
        <v>101</v>
      </c>
      <c r="I2848" s="33" t="s">
        <v>104</v>
      </c>
      <c r="J2848" s="33">
        <v>241</v>
      </c>
      <c r="K2848" s="33">
        <v>344.63</v>
      </c>
    </row>
    <row r="2849" spans="1:11" ht="27.6" x14ac:dyDescent="0.3">
      <c r="A2849" s="34" t="s">
        <v>105</v>
      </c>
      <c r="B2849" s="34">
        <v>2024</v>
      </c>
      <c r="C2849" s="34" t="s">
        <v>39</v>
      </c>
      <c r="D2849" s="34" t="s">
        <v>97</v>
      </c>
      <c r="E2849" s="34" t="s">
        <v>98</v>
      </c>
      <c r="F2849" s="34" t="s">
        <v>99</v>
      </c>
      <c r="G2849" s="34" t="s">
        <v>100</v>
      </c>
      <c r="H2849" s="34" t="s">
        <v>101</v>
      </c>
      <c r="I2849" s="34" t="s">
        <v>104</v>
      </c>
      <c r="J2849" s="34">
        <v>269</v>
      </c>
      <c r="K2849" s="34">
        <v>384.67</v>
      </c>
    </row>
    <row r="2850" spans="1:11" ht="27.6" x14ac:dyDescent="0.3">
      <c r="A2850" s="33" t="s">
        <v>103</v>
      </c>
      <c r="B2850" s="33">
        <v>2024</v>
      </c>
      <c r="C2850" s="33" t="s">
        <v>39</v>
      </c>
      <c r="D2850" s="33" t="s">
        <v>97</v>
      </c>
      <c r="E2850" s="33" t="s">
        <v>98</v>
      </c>
      <c r="F2850" s="33" t="s">
        <v>99</v>
      </c>
      <c r="G2850" s="33" t="s">
        <v>100</v>
      </c>
      <c r="H2850" s="33" t="s">
        <v>101</v>
      </c>
      <c r="I2850" s="33" t="s">
        <v>104</v>
      </c>
      <c r="J2850" s="33">
        <v>767</v>
      </c>
      <c r="K2850" s="33">
        <v>1096.81</v>
      </c>
    </row>
    <row r="2851" spans="1:11" ht="27.6" x14ac:dyDescent="0.3">
      <c r="A2851" s="34" t="s">
        <v>105</v>
      </c>
      <c r="B2851" s="34">
        <v>2024</v>
      </c>
      <c r="C2851" s="34" t="s">
        <v>38</v>
      </c>
      <c r="D2851" s="34" t="s">
        <v>97</v>
      </c>
      <c r="E2851" s="34" t="s">
        <v>98</v>
      </c>
      <c r="F2851" s="34" t="s">
        <v>99</v>
      </c>
      <c r="G2851" s="34" t="s">
        <v>100</v>
      </c>
      <c r="H2851" s="34" t="s">
        <v>101</v>
      </c>
      <c r="I2851" s="34" t="s">
        <v>104</v>
      </c>
      <c r="J2851" s="34">
        <v>272</v>
      </c>
      <c r="K2851" s="34">
        <v>416.16</v>
      </c>
    </row>
    <row r="2852" spans="1:11" ht="27.6" x14ac:dyDescent="0.3">
      <c r="A2852" s="33" t="s">
        <v>105</v>
      </c>
      <c r="B2852" s="33">
        <v>2024</v>
      </c>
      <c r="C2852" s="33" t="s">
        <v>38</v>
      </c>
      <c r="D2852" s="33" t="s">
        <v>97</v>
      </c>
      <c r="E2852" s="33" t="s">
        <v>98</v>
      </c>
      <c r="F2852" s="33" t="s">
        <v>99</v>
      </c>
      <c r="G2852" s="33" t="s">
        <v>100</v>
      </c>
      <c r="H2852" s="33" t="s">
        <v>101</v>
      </c>
      <c r="I2852" s="33" t="s">
        <v>104</v>
      </c>
      <c r="J2852" s="33">
        <v>248</v>
      </c>
      <c r="K2852" s="33">
        <v>354.64</v>
      </c>
    </row>
    <row r="2853" spans="1:11" ht="27.6" x14ac:dyDescent="0.3">
      <c r="A2853" s="34" t="s">
        <v>107</v>
      </c>
      <c r="B2853" s="34">
        <v>2024</v>
      </c>
      <c r="C2853" s="34" t="s">
        <v>38</v>
      </c>
      <c r="D2853" s="34" t="s">
        <v>97</v>
      </c>
      <c r="E2853" s="34" t="s">
        <v>98</v>
      </c>
      <c r="F2853" s="34" t="s">
        <v>99</v>
      </c>
      <c r="G2853" s="34" t="s">
        <v>100</v>
      </c>
      <c r="H2853" s="34" t="s">
        <v>101</v>
      </c>
      <c r="I2853" s="34" t="s">
        <v>104</v>
      </c>
      <c r="J2853" s="34">
        <v>274</v>
      </c>
      <c r="K2853" s="34">
        <v>391.82</v>
      </c>
    </row>
    <row r="2854" spans="1:11" ht="27.6" x14ac:dyDescent="0.3">
      <c r="A2854" s="33" t="s">
        <v>96</v>
      </c>
      <c r="B2854" s="33">
        <v>2024</v>
      </c>
      <c r="C2854" s="33" t="s">
        <v>38</v>
      </c>
      <c r="D2854" s="33" t="s">
        <v>97</v>
      </c>
      <c r="E2854" s="33" t="s">
        <v>98</v>
      </c>
      <c r="F2854" s="33" t="s">
        <v>99</v>
      </c>
      <c r="G2854" s="33" t="s">
        <v>100</v>
      </c>
      <c r="H2854" s="33" t="s">
        <v>101</v>
      </c>
      <c r="I2854" s="33" t="s">
        <v>104</v>
      </c>
      <c r="J2854" s="33">
        <v>244</v>
      </c>
      <c r="K2854" s="33">
        <v>348.92</v>
      </c>
    </row>
    <row r="2855" spans="1:11" ht="27.6" x14ac:dyDescent="0.3">
      <c r="A2855" s="34" t="s">
        <v>103</v>
      </c>
      <c r="B2855" s="34">
        <v>2024</v>
      </c>
      <c r="C2855" s="34" t="s">
        <v>38</v>
      </c>
      <c r="D2855" s="34" t="s">
        <v>97</v>
      </c>
      <c r="E2855" s="34" t="s">
        <v>98</v>
      </c>
      <c r="F2855" s="34" t="s">
        <v>99</v>
      </c>
      <c r="G2855" s="34" t="s">
        <v>100</v>
      </c>
      <c r="H2855" s="34" t="s">
        <v>101</v>
      </c>
      <c r="I2855" s="34" t="s">
        <v>104</v>
      </c>
      <c r="J2855" s="34">
        <v>757</v>
      </c>
      <c r="K2855" s="34">
        <v>1082.51</v>
      </c>
    </row>
    <row r="2856" spans="1:11" ht="27.6" x14ac:dyDescent="0.3">
      <c r="A2856" s="33" t="s">
        <v>103</v>
      </c>
      <c r="B2856" s="33">
        <v>2024</v>
      </c>
      <c r="C2856" s="33" t="s">
        <v>38</v>
      </c>
      <c r="D2856" s="33" t="s">
        <v>97</v>
      </c>
      <c r="E2856" s="33" t="s">
        <v>98</v>
      </c>
      <c r="F2856" s="33" t="s">
        <v>99</v>
      </c>
      <c r="G2856" s="33" t="s">
        <v>100</v>
      </c>
      <c r="H2856" s="33" t="s">
        <v>101</v>
      </c>
      <c r="I2856" s="33" t="s">
        <v>104</v>
      </c>
      <c r="J2856" s="33">
        <v>273</v>
      </c>
      <c r="K2856" s="33">
        <v>390.39</v>
      </c>
    </row>
    <row r="2857" spans="1:11" ht="27.6" x14ac:dyDescent="0.3">
      <c r="A2857" s="34" t="s">
        <v>96</v>
      </c>
      <c r="B2857" s="34">
        <v>2024</v>
      </c>
      <c r="C2857" s="34" t="s">
        <v>38</v>
      </c>
      <c r="D2857" s="34" t="s">
        <v>97</v>
      </c>
      <c r="E2857" s="34" t="s">
        <v>98</v>
      </c>
      <c r="F2857" s="34" t="s">
        <v>99</v>
      </c>
      <c r="G2857" s="34" t="s">
        <v>100</v>
      </c>
      <c r="H2857" s="34" t="s">
        <v>101</v>
      </c>
      <c r="I2857" s="34" t="s">
        <v>104</v>
      </c>
      <c r="J2857" s="34">
        <v>271</v>
      </c>
      <c r="K2857" s="34">
        <v>387.53</v>
      </c>
    </row>
    <row r="2858" spans="1:11" ht="27.6" x14ac:dyDescent="0.3">
      <c r="A2858" s="33" t="s">
        <v>107</v>
      </c>
      <c r="B2858" s="33">
        <v>2024</v>
      </c>
      <c r="C2858" s="33" t="s">
        <v>38</v>
      </c>
      <c r="D2858" s="33" t="s">
        <v>97</v>
      </c>
      <c r="E2858" s="33" t="s">
        <v>98</v>
      </c>
      <c r="F2858" s="33" t="s">
        <v>99</v>
      </c>
      <c r="G2858" s="33" t="s">
        <v>100</v>
      </c>
      <c r="H2858" s="33" t="s">
        <v>101</v>
      </c>
      <c r="I2858" s="33" t="s">
        <v>104</v>
      </c>
      <c r="J2858" s="33">
        <v>247</v>
      </c>
      <c r="K2858" s="33">
        <v>353.21</v>
      </c>
    </row>
    <row r="2859" spans="1:11" ht="27.6" x14ac:dyDescent="0.3">
      <c r="A2859" s="34" t="s">
        <v>105</v>
      </c>
      <c r="B2859" s="34">
        <v>2024</v>
      </c>
      <c r="C2859" s="34" t="s">
        <v>38</v>
      </c>
      <c r="D2859" s="34" t="s">
        <v>97</v>
      </c>
      <c r="E2859" s="34" t="s">
        <v>98</v>
      </c>
      <c r="F2859" s="34" t="s">
        <v>99</v>
      </c>
      <c r="G2859" s="34" t="s">
        <v>100</v>
      </c>
      <c r="H2859" s="34" t="s">
        <v>101</v>
      </c>
      <c r="I2859" s="34" t="s">
        <v>104</v>
      </c>
      <c r="J2859" s="34">
        <v>275</v>
      </c>
      <c r="K2859" s="34">
        <v>393.25</v>
      </c>
    </row>
    <row r="2860" spans="1:11" ht="27.6" x14ac:dyDescent="0.3">
      <c r="A2860" s="33" t="s">
        <v>105</v>
      </c>
      <c r="B2860" s="33">
        <v>2024</v>
      </c>
      <c r="C2860" s="33" t="s">
        <v>38</v>
      </c>
      <c r="D2860" s="33" t="s">
        <v>97</v>
      </c>
      <c r="E2860" s="33" t="s">
        <v>98</v>
      </c>
      <c r="F2860" s="33" t="s">
        <v>99</v>
      </c>
      <c r="G2860" s="33" t="s">
        <v>100</v>
      </c>
      <c r="H2860" s="33" t="s">
        <v>101</v>
      </c>
      <c r="I2860" s="33" t="s">
        <v>104</v>
      </c>
      <c r="J2860" s="33">
        <v>766</v>
      </c>
      <c r="K2860" s="33">
        <v>1095.3800000000001</v>
      </c>
    </row>
    <row r="2861" spans="1:11" ht="27.6" x14ac:dyDescent="0.3">
      <c r="A2861" s="34" t="s">
        <v>103</v>
      </c>
      <c r="B2861" s="34">
        <v>2024</v>
      </c>
      <c r="C2861" s="34" t="s">
        <v>33</v>
      </c>
      <c r="D2861" s="34" t="s">
        <v>109</v>
      </c>
      <c r="E2861" s="34" t="s">
        <v>98</v>
      </c>
      <c r="F2861" s="34" t="s">
        <v>99</v>
      </c>
      <c r="G2861" s="34" t="s">
        <v>100</v>
      </c>
      <c r="H2861" s="34" t="s">
        <v>101</v>
      </c>
      <c r="I2861" s="34" t="s">
        <v>102</v>
      </c>
      <c r="J2861" s="34">
        <v>146</v>
      </c>
      <c r="K2861" s="34">
        <v>208.78</v>
      </c>
    </row>
    <row r="2862" spans="1:11" ht="27.6" x14ac:dyDescent="0.3">
      <c r="A2862" s="33" t="s">
        <v>105</v>
      </c>
      <c r="B2862" s="33">
        <v>2024</v>
      </c>
      <c r="C2862" s="33" t="s">
        <v>33</v>
      </c>
      <c r="D2862" s="33" t="s">
        <v>109</v>
      </c>
      <c r="E2862" s="33" t="s">
        <v>98</v>
      </c>
      <c r="F2862" s="33" t="s">
        <v>99</v>
      </c>
      <c r="G2862" s="33" t="s">
        <v>100</v>
      </c>
      <c r="H2862" s="33" t="s">
        <v>101</v>
      </c>
      <c r="I2862" s="33" t="s">
        <v>102</v>
      </c>
      <c r="J2862" s="33">
        <v>368</v>
      </c>
      <c r="K2862" s="33">
        <v>526.24</v>
      </c>
    </row>
    <row r="2863" spans="1:11" ht="27.6" x14ac:dyDescent="0.3">
      <c r="A2863" s="34" t="s">
        <v>96</v>
      </c>
      <c r="B2863" s="34">
        <v>2024</v>
      </c>
      <c r="C2863" s="34" t="s">
        <v>33</v>
      </c>
      <c r="D2863" s="34" t="s">
        <v>109</v>
      </c>
      <c r="E2863" s="34" t="s">
        <v>98</v>
      </c>
      <c r="F2863" s="34" t="s">
        <v>99</v>
      </c>
      <c r="G2863" s="34" t="s">
        <v>100</v>
      </c>
      <c r="H2863" s="34" t="s">
        <v>101</v>
      </c>
      <c r="I2863" s="34" t="s">
        <v>102</v>
      </c>
      <c r="J2863" s="34">
        <v>148</v>
      </c>
      <c r="K2863" s="34">
        <v>526.24</v>
      </c>
    </row>
    <row r="2864" spans="1:11" ht="27.6" x14ac:dyDescent="0.3">
      <c r="A2864" s="33" t="s">
        <v>106</v>
      </c>
      <c r="B2864" s="33">
        <v>2024</v>
      </c>
      <c r="C2864" s="33" t="s">
        <v>33</v>
      </c>
      <c r="D2864" s="33" t="s">
        <v>109</v>
      </c>
      <c r="E2864" s="33" t="s">
        <v>98</v>
      </c>
      <c r="F2864" s="33" t="s">
        <v>99</v>
      </c>
      <c r="G2864" s="33" t="s">
        <v>100</v>
      </c>
      <c r="H2864" s="33" t="s">
        <v>101</v>
      </c>
      <c r="I2864" s="33" t="s">
        <v>102</v>
      </c>
      <c r="J2864" s="33">
        <v>364</v>
      </c>
      <c r="K2864" s="33">
        <v>526.24</v>
      </c>
    </row>
    <row r="2865" spans="1:11" ht="27.6" x14ac:dyDescent="0.3">
      <c r="A2865" s="34" t="s">
        <v>106</v>
      </c>
      <c r="B2865" s="34">
        <v>2024</v>
      </c>
      <c r="C2865" s="34" t="s">
        <v>33</v>
      </c>
      <c r="D2865" s="34" t="s">
        <v>109</v>
      </c>
      <c r="E2865" s="34" t="s">
        <v>98</v>
      </c>
      <c r="F2865" s="34" t="s">
        <v>99</v>
      </c>
      <c r="G2865" s="34" t="s">
        <v>100</v>
      </c>
      <c r="H2865" s="34" t="s">
        <v>101</v>
      </c>
      <c r="I2865" s="34" t="s">
        <v>102</v>
      </c>
      <c r="J2865" s="34">
        <v>366</v>
      </c>
      <c r="K2865" s="34">
        <v>523.38</v>
      </c>
    </row>
    <row r="2866" spans="1:11" ht="27.6" x14ac:dyDescent="0.3">
      <c r="A2866" s="33" t="s">
        <v>106</v>
      </c>
      <c r="B2866" s="33">
        <v>2024</v>
      </c>
      <c r="C2866" s="33" t="s">
        <v>33</v>
      </c>
      <c r="D2866" s="33" t="s">
        <v>109</v>
      </c>
      <c r="E2866" s="33" t="s">
        <v>98</v>
      </c>
      <c r="F2866" s="33" t="s">
        <v>99</v>
      </c>
      <c r="G2866" s="33" t="s">
        <v>100</v>
      </c>
      <c r="H2866" s="33" t="s">
        <v>101</v>
      </c>
      <c r="I2866" s="33" t="s">
        <v>102</v>
      </c>
      <c r="J2866" s="33">
        <v>147</v>
      </c>
      <c r="K2866" s="33">
        <v>210.21</v>
      </c>
    </row>
    <row r="2867" spans="1:11" ht="27.6" x14ac:dyDescent="0.3">
      <c r="A2867" s="34" t="s">
        <v>106</v>
      </c>
      <c r="B2867" s="34">
        <v>2024</v>
      </c>
      <c r="C2867" s="34" t="s">
        <v>33</v>
      </c>
      <c r="D2867" s="34" t="s">
        <v>109</v>
      </c>
      <c r="E2867" s="34" t="s">
        <v>98</v>
      </c>
      <c r="F2867" s="34" t="s">
        <v>99</v>
      </c>
      <c r="G2867" s="34" t="s">
        <v>100</v>
      </c>
      <c r="H2867" s="34" t="s">
        <v>101</v>
      </c>
      <c r="I2867" s="34" t="s">
        <v>102</v>
      </c>
      <c r="J2867" s="34">
        <v>760</v>
      </c>
      <c r="K2867" s="34">
        <v>1086.8</v>
      </c>
    </row>
    <row r="2868" spans="1:11" ht="27.6" x14ac:dyDescent="0.3">
      <c r="A2868" s="33" t="s">
        <v>96</v>
      </c>
      <c r="B2868" s="33">
        <v>2024</v>
      </c>
      <c r="C2868" s="33" t="s">
        <v>33</v>
      </c>
      <c r="D2868" s="33" t="s">
        <v>109</v>
      </c>
      <c r="E2868" s="33" t="s">
        <v>98</v>
      </c>
      <c r="F2868" s="33" t="s">
        <v>99</v>
      </c>
      <c r="G2868" s="33" t="s">
        <v>100</v>
      </c>
      <c r="H2868" s="33" t="s">
        <v>101</v>
      </c>
      <c r="I2868" s="33" t="s">
        <v>102</v>
      </c>
      <c r="J2868" s="33">
        <v>846</v>
      </c>
      <c r="K2868" s="33">
        <v>1209.78</v>
      </c>
    </row>
    <row r="2869" spans="1:11" ht="27.6" x14ac:dyDescent="0.3">
      <c r="A2869" s="34" t="s">
        <v>105</v>
      </c>
      <c r="B2869" s="34">
        <v>2024</v>
      </c>
      <c r="C2869" s="34" t="s">
        <v>33</v>
      </c>
      <c r="D2869" s="34" t="s">
        <v>109</v>
      </c>
      <c r="E2869" s="34" t="s">
        <v>98</v>
      </c>
      <c r="F2869" s="34" t="s">
        <v>99</v>
      </c>
      <c r="G2869" s="34" t="s">
        <v>100</v>
      </c>
      <c r="H2869" s="34" t="s">
        <v>101</v>
      </c>
      <c r="I2869" s="34" t="s">
        <v>102</v>
      </c>
      <c r="J2869" s="34">
        <v>149</v>
      </c>
      <c r="K2869" s="34">
        <v>213.07</v>
      </c>
    </row>
    <row r="2870" spans="1:11" ht="27.6" x14ac:dyDescent="0.3">
      <c r="A2870" s="33" t="s">
        <v>103</v>
      </c>
      <c r="B2870" s="33">
        <v>2024</v>
      </c>
      <c r="C2870" s="33" t="s">
        <v>33</v>
      </c>
      <c r="D2870" s="33" t="s">
        <v>109</v>
      </c>
      <c r="E2870" s="33" t="s">
        <v>98</v>
      </c>
      <c r="F2870" s="33" t="s">
        <v>99</v>
      </c>
      <c r="G2870" s="33" t="s">
        <v>100</v>
      </c>
      <c r="H2870" s="33" t="s">
        <v>101</v>
      </c>
      <c r="I2870" s="33" t="s">
        <v>102</v>
      </c>
      <c r="J2870" s="33">
        <v>365</v>
      </c>
      <c r="K2870" s="33">
        <v>521.95000000000005</v>
      </c>
    </row>
    <row r="2871" spans="1:11" ht="27.6" x14ac:dyDescent="0.3">
      <c r="A2871" s="34" t="s">
        <v>96</v>
      </c>
      <c r="B2871" s="34">
        <v>2024</v>
      </c>
      <c r="C2871" s="34" t="s">
        <v>37</v>
      </c>
      <c r="D2871" s="34" t="s">
        <v>109</v>
      </c>
      <c r="E2871" s="34" t="s">
        <v>98</v>
      </c>
      <c r="F2871" s="34" t="s">
        <v>99</v>
      </c>
      <c r="G2871" s="34" t="s">
        <v>100</v>
      </c>
      <c r="H2871" s="34" t="s">
        <v>101</v>
      </c>
      <c r="I2871" s="34" t="s">
        <v>102</v>
      </c>
      <c r="J2871" s="34">
        <v>128</v>
      </c>
      <c r="K2871" s="34">
        <v>183.04</v>
      </c>
    </row>
    <row r="2872" spans="1:11" ht="27.6" x14ac:dyDescent="0.3">
      <c r="A2872" s="33" t="s">
        <v>96</v>
      </c>
      <c r="B2872" s="33">
        <v>2024</v>
      </c>
      <c r="C2872" s="33" t="s">
        <v>37</v>
      </c>
      <c r="D2872" s="33" t="s">
        <v>109</v>
      </c>
      <c r="E2872" s="33" t="s">
        <v>98</v>
      </c>
      <c r="F2872" s="33" t="s">
        <v>99</v>
      </c>
      <c r="G2872" s="33" t="s">
        <v>100</v>
      </c>
      <c r="H2872" s="33" t="s">
        <v>101</v>
      </c>
      <c r="I2872" s="33" t="s">
        <v>102</v>
      </c>
      <c r="J2872" s="33">
        <v>344</v>
      </c>
      <c r="K2872" s="33">
        <v>491.92</v>
      </c>
    </row>
    <row r="2873" spans="1:11" ht="27.6" x14ac:dyDescent="0.3">
      <c r="A2873" s="34" t="s">
        <v>96</v>
      </c>
      <c r="B2873" s="34">
        <v>2024</v>
      </c>
      <c r="C2873" s="34" t="s">
        <v>37</v>
      </c>
      <c r="D2873" s="34" t="s">
        <v>109</v>
      </c>
      <c r="E2873" s="34" t="s">
        <v>98</v>
      </c>
      <c r="F2873" s="34" t="s">
        <v>99</v>
      </c>
      <c r="G2873" s="34" t="s">
        <v>100</v>
      </c>
      <c r="H2873" s="34" t="s">
        <v>101</v>
      </c>
      <c r="I2873" s="34" t="s">
        <v>102</v>
      </c>
      <c r="J2873" s="34">
        <v>370</v>
      </c>
      <c r="K2873" s="34">
        <v>526.24</v>
      </c>
    </row>
    <row r="2874" spans="1:11" ht="27.6" x14ac:dyDescent="0.3">
      <c r="A2874" s="33" t="s">
        <v>96</v>
      </c>
      <c r="B2874" s="33">
        <v>2024</v>
      </c>
      <c r="C2874" s="33" t="s">
        <v>37</v>
      </c>
      <c r="D2874" s="33" t="s">
        <v>109</v>
      </c>
      <c r="E2874" s="33" t="s">
        <v>98</v>
      </c>
      <c r="F2874" s="33" t="s">
        <v>99</v>
      </c>
      <c r="G2874" s="33" t="s">
        <v>100</v>
      </c>
      <c r="H2874" s="33" t="s">
        <v>101</v>
      </c>
      <c r="I2874" s="33" t="s">
        <v>102</v>
      </c>
      <c r="J2874" s="33">
        <v>346</v>
      </c>
      <c r="K2874" s="33">
        <v>526.24</v>
      </c>
    </row>
    <row r="2875" spans="1:11" ht="27.6" x14ac:dyDescent="0.3">
      <c r="A2875" s="34" t="s">
        <v>103</v>
      </c>
      <c r="B2875" s="34">
        <v>2024</v>
      </c>
      <c r="C2875" s="34" t="s">
        <v>37</v>
      </c>
      <c r="D2875" s="34" t="s">
        <v>109</v>
      </c>
      <c r="E2875" s="34" t="s">
        <v>98</v>
      </c>
      <c r="F2875" s="34" t="s">
        <v>99</v>
      </c>
      <c r="G2875" s="34" t="s">
        <v>100</v>
      </c>
      <c r="H2875" s="34" t="s">
        <v>101</v>
      </c>
      <c r="I2875" s="34" t="s">
        <v>102</v>
      </c>
      <c r="J2875" s="34">
        <v>982</v>
      </c>
      <c r="K2875" s="34">
        <v>1404.26</v>
      </c>
    </row>
    <row r="2876" spans="1:11" ht="27.6" x14ac:dyDescent="0.3">
      <c r="A2876" s="33" t="s">
        <v>96</v>
      </c>
      <c r="B2876" s="33">
        <v>2024</v>
      </c>
      <c r="C2876" s="33" t="s">
        <v>37</v>
      </c>
      <c r="D2876" s="33" t="s">
        <v>109</v>
      </c>
      <c r="E2876" s="33" t="s">
        <v>98</v>
      </c>
      <c r="F2876" s="33" t="s">
        <v>99</v>
      </c>
      <c r="G2876" s="33" t="s">
        <v>100</v>
      </c>
      <c r="H2876" s="33" t="s">
        <v>101</v>
      </c>
      <c r="I2876" s="33" t="s">
        <v>102</v>
      </c>
      <c r="J2876" s="33">
        <v>342</v>
      </c>
      <c r="K2876" s="33">
        <v>489.06</v>
      </c>
    </row>
    <row r="2877" spans="1:11" ht="27.6" x14ac:dyDescent="0.3">
      <c r="A2877" s="34" t="s">
        <v>96</v>
      </c>
      <c r="B2877" s="34">
        <v>2024</v>
      </c>
      <c r="C2877" s="34" t="s">
        <v>37</v>
      </c>
      <c r="D2877" s="34" t="s">
        <v>109</v>
      </c>
      <c r="E2877" s="34" t="s">
        <v>98</v>
      </c>
      <c r="F2877" s="34" t="s">
        <v>99</v>
      </c>
      <c r="G2877" s="34" t="s">
        <v>100</v>
      </c>
      <c r="H2877" s="34" t="s">
        <v>101</v>
      </c>
      <c r="I2877" s="34" t="s">
        <v>102</v>
      </c>
      <c r="J2877" s="34">
        <v>369</v>
      </c>
      <c r="K2877" s="34">
        <v>527.66999999999996</v>
      </c>
    </row>
    <row r="2878" spans="1:11" ht="27.6" x14ac:dyDescent="0.3">
      <c r="A2878" s="33" t="s">
        <v>103</v>
      </c>
      <c r="B2878" s="33">
        <v>2024</v>
      </c>
      <c r="C2878" s="33" t="s">
        <v>37</v>
      </c>
      <c r="D2878" s="33" t="s">
        <v>109</v>
      </c>
      <c r="E2878" s="33" t="s">
        <v>98</v>
      </c>
      <c r="F2878" s="33" t="s">
        <v>99</v>
      </c>
      <c r="G2878" s="33" t="s">
        <v>100</v>
      </c>
      <c r="H2878" s="33" t="s">
        <v>101</v>
      </c>
      <c r="I2878" s="33" t="s">
        <v>102</v>
      </c>
      <c r="J2878" s="33">
        <v>345</v>
      </c>
      <c r="K2878" s="33">
        <v>493.35</v>
      </c>
    </row>
    <row r="2879" spans="1:11" ht="27.6" x14ac:dyDescent="0.3">
      <c r="A2879" s="34" t="s">
        <v>96</v>
      </c>
      <c r="B2879" s="34">
        <v>2024</v>
      </c>
      <c r="C2879" s="34" t="s">
        <v>37</v>
      </c>
      <c r="D2879" s="34" t="s">
        <v>109</v>
      </c>
      <c r="E2879" s="34" t="s">
        <v>98</v>
      </c>
      <c r="F2879" s="34" t="s">
        <v>99</v>
      </c>
      <c r="G2879" s="34" t="s">
        <v>100</v>
      </c>
      <c r="H2879" s="34" t="s">
        <v>101</v>
      </c>
      <c r="I2879" s="34" t="s">
        <v>102</v>
      </c>
      <c r="J2879" s="34">
        <v>763</v>
      </c>
      <c r="K2879" s="34">
        <v>1091.0899999999999</v>
      </c>
    </row>
    <row r="2880" spans="1:11" ht="27.6" x14ac:dyDescent="0.3">
      <c r="A2880" s="33" t="s">
        <v>96</v>
      </c>
      <c r="B2880" s="33">
        <v>2024</v>
      </c>
      <c r="C2880" s="33" t="s">
        <v>37</v>
      </c>
      <c r="D2880" s="33" t="s">
        <v>109</v>
      </c>
      <c r="E2880" s="33" t="s">
        <v>98</v>
      </c>
      <c r="F2880" s="33" t="s">
        <v>99</v>
      </c>
      <c r="G2880" s="33" t="s">
        <v>100</v>
      </c>
      <c r="H2880" s="33" t="s">
        <v>101</v>
      </c>
      <c r="I2880" s="33" t="s">
        <v>102</v>
      </c>
      <c r="J2880" s="33">
        <v>850</v>
      </c>
      <c r="K2880" s="33">
        <v>1215.5</v>
      </c>
    </row>
    <row r="2881" spans="1:11" ht="27.6" x14ac:dyDescent="0.3">
      <c r="A2881" s="34" t="s">
        <v>96</v>
      </c>
      <c r="B2881" s="34">
        <v>2024</v>
      </c>
      <c r="C2881" s="34" t="s">
        <v>37</v>
      </c>
      <c r="D2881" s="34" t="s">
        <v>109</v>
      </c>
      <c r="E2881" s="34" t="s">
        <v>98</v>
      </c>
      <c r="F2881" s="34" t="s">
        <v>99</v>
      </c>
      <c r="G2881" s="34" t="s">
        <v>100</v>
      </c>
      <c r="H2881" s="34" t="s">
        <v>101</v>
      </c>
      <c r="I2881" s="34" t="s">
        <v>102</v>
      </c>
      <c r="J2881" s="34">
        <v>371</v>
      </c>
      <c r="K2881" s="34">
        <v>530.53</v>
      </c>
    </row>
    <row r="2882" spans="1:11" ht="27.6" x14ac:dyDescent="0.3">
      <c r="A2882" s="33" t="s">
        <v>96</v>
      </c>
      <c r="B2882" s="33">
        <v>2024</v>
      </c>
      <c r="C2882" s="33" t="s">
        <v>37</v>
      </c>
      <c r="D2882" s="33" t="s">
        <v>109</v>
      </c>
      <c r="E2882" s="33" t="s">
        <v>98</v>
      </c>
      <c r="F2882" s="33" t="s">
        <v>99</v>
      </c>
      <c r="G2882" s="33" t="s">
        <v>100</v>
      </c>
      <c r="H2882" s="33" t="s">
        <v>101</v>
      </c>
      <c r="I2882" s="33" t="s">
        <v>102</v>
      </c>
      <c r="J2882" s="33">
        <v>347</v>
      </c>
      <c r="K2882" s="33">
        <v>496.21</v>
      </c>
    </row>
    <row r="2883" spans="1:11" ht="27.6" x14ac:dyDescent="0.3">
      <c r="A2883" s="34" t="s">
        <v>96</v>
      </c>
      <c r="B2883" s="34">
        <v>2024</v>
      </c>
      <c r="C2883" s="34" t="s">
        <v>41</v>
      </c>
      <c r="D2883" s="34" t="s">
        <v>109</v>
      </c>
      <c r="E2883" s="34" t="s">
        <v>98</v>
      </c>
      <c r="F2883" s="34" t="s">
        <v>99</v>
      </c>
      <c r="G2883" s="34" t="s">
        <v>100</v>
      </c>
      <c r="H2883" s="34" t="s">
        <v>101</v>
      </c>
      <c r="I2883" s="34" t="s">
        <v>102</v>
      </c>
      <c r="J2883" s="34">
        <v>350</v>
      </c>
      <c r="K2883" s="34">
        <v>500.5</v>
      </c>
    </row>
    <row r="2884" spans="1:11" ht="27.6" x14ac:dyDescent="0.3">
      <c r="A2884" s="33" t="s">
        <v>105</v>
      </c>
      <c r="B2884" s="33">
        <v>2024</v>
      </c>
      <c r="C2884" s="33" t="s">
        <v>41</v>
      </c>
      <c r="D2884" s="33" t="s">
        <v>109</v>
      </c>
      <c r="E2884" s="33" t="s">
        <v>98</v>
      </c>
      <c r="F2884" s="33" t="s">
        <v>99</v>
      </c>
      <c r="G2884" s="33" t="s">
        <v>100</v>
      </c>
      <c r="H2884" s="33" t="s">
        <v>101</v>
      </c>
      <c r="I2884" s="33" t="s">
        <v>102</v>
      </c>
      <c r="J2884" s="33">
        <v>352</v>
      </c>
      <c r="K2884" s="33">
        <v>526.24</v>
      </c>
    </row>
    <row r="2885" spans="1:11" ht="27.6" x14ac:dyDescent="0.3">
      <c r="A2885" s="34" t="s">
        <v>103</v>
      </c>
      <c r="B2885" s="34">
        <v>2024</v>
      </c>
      <c r="C2885" s="34" t="s">
        <v>41</v>
      </c>
      <c r="D2885" s="34" t="s">
        <v>109</v>
      </c>
      <c r="E2885" s="34" t="s">
        <v>98</v>
      </c>
      <c r="F2885" s="34" t="s">
        <v>99</v>
      </c>
      <c r="G2885" s="34" t="s">
        <v>100</v>
      </c>
      <c r="H2885" s="34" t="s">
        <v>101</v>
      </c>
      <c r="I2885" s="34" t="s">
        <v>102</v>
      </c>
      <c r="J2885" s="34">
        <v>322</v>
      </c>
      <c r="K2885" s="34">
        <v>526.24</v>
      </c>
    </row>
    <row r="2886" spans="1:11" ht="27.6" x14ac:dyDescent="0.3">
      <c r="A2886" s="33" t="s">
        <v>103</v>
      </c>
      <c r="B2886" s="33">
        <v>2024</v>
      </c>
      <c r="C2886" s="33" t="s">
        <v>41</v>
      </c>
      <c r="D2886" s="33" t="s">
        <v>109</v>
      </c>
      <c r="E2886" s="33" t="s">
        <v>98</v>
      </c>
      <c r="F2886" s="33" t="s">
        <v>99</v>
      </c>
      <c r="G2886" s="33" t="s">
        <v>100</v>
      </c>
      <c r="H2886" s="33" t="s">
        <v>101</v>
      </c>
      <c r="I2886" s="33" t="s">
        <v>102</v>
      </c>
      <c r="J2886" s="33">
        <v>986</v>
      </c>
      <c r="K2886" s="33">
        <v>1409.98</v>
      </c>
    </row>
    <row r="2887" spans="1:11" ht="27.6" x14ac:dyDescent="0.3">
      <c r="A2887" s="34" t="s">
        <v>96</v>
      </c>
      <c r="B2887" s="34">
        <v>2024</v>
      </c>
      <c r="C2887" s="34" t="s">
        <v>41</v>
      </c>
      <c r="D2887" s="34" t="s">
        <v>109</v>
      </c>
      <c r="E2887" s="34" t="s">
        <v>98</v>
      </c>
      <c r="F2887" s="34" t="s">
        <v>99</v>
      </c>
      <c r="G2887" s="34" t="s">
        <v>100</v>
      </c>
      <c r="H2887" s="34" t="s">
        <v>101</v>
      </c>
      <c r="I2887" s="34" t="s">
        <v>102</v>
      </c>
      <c r="J2887" s="34">
        <v>324</v>
      </c>
      <c r="K2887" s="34">
        <v>463.32</v>
      </c>
    </row>
    <row r="2888" spans="1:11" ht="27.6" x14ac:dyDescent="0.3">
      <c r="A2888" s="33" t="s">
        <v>96</v>
      </c>
      <c r="B2888" s="33">
        <v>2024</v>
      </c>
      <c r="C2888" s="33" t="s">
        <v>41</v>
      </c>
      <c r="D2888" s="33" t="s">
        <v>109</v>
      </c>
      <c r="E2888" s="33" t="s">
        <v>98</v>
      </c>
      <c r="F2888" s="33" t="s">
        <v>99</v>
      </c>
      <c r="G2888" s="33" t="s">
        <v>100</v>
      </c>
      <c r="H2888" s="33" t="s">
        <v>101</v>
      </c>
      <c r="I2888" s="33" t="s">
        <v>102</v>
      </c>
      <c r="J2888" s="33">
        <v>351</v>
      </c>
      <c r="K2888" s="33">
        <v>501.93</v>
      </c>
    </row>
    <row r="2889" spans="1:11" ht="27.6" x14ac:dyDescent="0.3">
      <c r="A2889" s="34" t="s">
        <v>103</v>
      </c>
      <c r="B2889" s="34">
        <v>2024</v>
      </c>
      <c r="C2889" s="34" t="s">
        <v>41</v>
      </c>
      <c r="D2889" s="34" t="s">
        <v>109</v>
      </c>
      <c r="E2889" s="34" t="s">
        <v>98</v>
      </c>
      <c r="F2889" s="34" t="s">
        <v>99</v>
      </c>
      <c r="G2889" s="34" t="s">
        <v>100</v>
      </c>
      <c r="H2889" s="34" t="s">
        <v>101</v>
      </c>
      <c r="I2889" s="34" t="s">
        <v>102</v>
      </c>
      <c r="J2889" s="34">
        <v>321</v>
      </c>
      <c r="K2889" s="34">
        <v>459.03</v>
      </c>
    </row>
    <row r="2890" spans="1:11" ht="27.6" x14ac:dyDescent="0.3">
      <c r="A2890" s="33" t="s">
        <v>103</v>
      </c>
      <c r="B2890" s="33">
        <v>2024</v>
      </c>
      <c r="C2890" s="33" t="s">
        <v>41</v>
      </c>
      <c r="D2890" s="33" t="s">
        <v>109</v>
      </c>
      <c r="E2890" s="33" t="s">
        <v>98</v>
      </c>
      <c r="F2890" s="33" t="s">
        <v>99</v>
      </c>
      <c r="G2890" s="33" t="s">
        <v>100</v>
      </c>
      <c r="H2890" s="33" t="s">
        <v>101</v>
      </c>
      <c r="I2890" s="33" t="s">
        <v>102</v>
      </c>
      <c r="J2890" s="33">
        <v>767</v>
      </c>
      <c r="K2890" s="33">
        <v>1096.81</v>
      </c>
    </row>
    <row r="2891" spans="1:11" ht="27.6" x14ac:dyDescent="0.3">
      <c r="A2891" s="34" t="s">
        <v>105</v>
      </c>
      <c r="B2891" s="34">
        <v>2024</v>
      </c>
      <c r="C2891" s="34" t="s">
        <v>41</v>
      </c>
      <c r="D2891" s="34" t="s">
        <v>109</v>
      </c>
      <c r="E2891" s="34" t="s">
        <v>98</v>
      </c>
      <c r="F2891" s="34" t="s">
        <v>99</v>
      </c>
      <c r="G2891" s="34" t="s">
        <v>100</v>
      </c>
      <c r="H2891" s="34" t="s">
        <v>101</v>
      </c>
      <c r="I2891" s="34" t="s">
        <v>102</v>
      </c>
      <c r="J2891" s="34">
        <v>853</v>
      </c>
      <c r="K2891" s="34">
        <v>1219.79</v>
      </c>
    </row>
    <row r="2892" spans="1:11" ht="27.6" x14ac:dyDescent="0.3">
      <c r="A2892" s="33" t="s">
        <v>96</v>
      </c>
      <c r="B2892" s="33">
        <v>2024</v>
      </c>
      <c r="C2892" s="33" t="s">
        <v>41</v>
      </c>
      <c r="D2892" s="33" t="s">
        <v>109</v>
      </c>
      <c r="E2892" s="33" t="s">
        <v>98</v>
      </c>
      <c r="F2892" s="33" t="s">
        <v>99</v>
      </c>
      <c r="G2892" s="33" t="s">
        <v>100</v>
      </c>
      <c r="H2892" s="33" t="s">
        <v>101</v>
      </c>
      <c r="I2892" s="33" t="s">
        <v>102</v>
      </c>
      <c r="J2892" s="33">
        <v>323</v>
      </c>
      <c r="K2892" s="33">
        <v>461.89</v>
      </c>
    </row>
    <row r="2893" spans="1:11" ht="27.6" x14ac:dyDescent="0.3">
      <c r="A2893" s="34" t="s">
        <v>105</v>
      </c>
      <c r="B2893" s="34">
        <v>2024</v>
      </c>
      <c r="C2893" s="34" t="s">
        <v>30</v>
      </c>
      <c r="D2893" s="34" t="s">
        <v>109</v>
      </c>
      <c r="E2893" s="34" t="s">
        <v>98</v>
      </c>
      <c r="F2893" s="34" t="s">
        <v>99</v>
      </c>
      <c r="G2893" s="34" t="s">
        <v>100</v>
      </c>
      <c r="H2893" s="34" t="s">
        <v>101</v>
      </c>
      <c r="I2893" s="34" t="s">
        <v>102</v>
      </c>
      <c r="J2893" s="34">
        <v>158</v>
      </c>
      <c r="K2893" s="34">
        <v>225.94</v>
      </c>
    </row>
    <row r="2894" spans="1:11" ht="27.6" x14ac:dyDescent="0.3">
      <c r="A2894" s="33" t="s">
        <v>96</v>
      </c>
      <c r="B2894" s="33">
        <v>2024</v>
      </c>
      <c r="C2894" s="33" t="s">
        <v>30</v>
      </c>
      <c r="D2894" s="33" t="s">
        <v>109</v>
      </c>
      <c r="E2894" s="33" t="s">
        <v>98</v>
      </c>
      <c r="F2894" s="33" t="s">
        <v>99</v>
      </c>
      <c r="G2894" s="33" t="s">
        <v>100</v>
      </c>
      <c r="H2894" s="33" t="s">
        <v>101</v>
      </c>
      <c r="I2894" s="33" t="s">
        <v>102</v>
      </c>
      <c r="J2894" s="33">
        <v>128</v>
      </c>
      <c r="K2894" s="33">
        <v>183.04</v>
      </c>
    </row>
    <row r="2895" spans="1:11" ht="27.6" x14ac:dyDescent="0.3">
      <c r="A2895" s="34" t="s">
        <v>105</v>
      </c>
      <c r="B2895" s="34">
        <v>2024</v>
      </c>
      <c r="C2895" s="34" t="s">
        <v>30</v>
      </c>
      <c r="D2895" s="34" t="s">
        <v>109</v>
      </c>
      <c r="E2895" s="34" t="s">
        <v>98</v>
      </c>
      <c r="F2895" s="34" t="s">
        <v>99</v>
      </c>
      <c r="G2895" s="34" t="s">
        <v>100</v>
      </c>
      <c r="H2895" s="34" t="s">
        <v>101</v>
      </c>
      <c r="I2895" s="34" t="s">
        <v>102</v>
      </c>
      <c r="J2895" s="34">
        <v>160</v>
      </c>
      <c r="K2895" s="34">
        <v>526.24</v>
      </c>
    </row>
    <row r="2896" spans="1:11" ht="27.6" x14ac:dyDescent="0.3">
      <c r="A2896" s="33" t="s">
        <v>103</v>
      </c>
      <c r="B2896" s="33">
        <v>2024</v>
      </c>
      <c r="C2896" s="33" t="s">
        <v>30</v>
      </c>
      <c r="D2896" s="33" t="s">
        <v>109</v>
      </c>
      <c r="E2896" s="33" t="s">
        <v>98</v>
      </c>
      <c r="F2896" s="33" t="s">
        <v>99</v>
      </c>
      <c r="G2896" s="33" t="s">
        <v>100</v>
      </c>
      <c r="H2896" s="33" t="s">
        <v>101</v>
      </c>
      <c r="I2896" s="33" t="s">
        <v>102</v>
      </c>
      <c r="J2896" s="33">
        <v>130</v>
      </c>
      <c r="K2896" s="33">
        <v>526.24</v>
      </c>
    </row>
    <row r="2897" spans="1:11" ht="27.6" x14ac:dyDescent="0.3">
      <c r="A2897" s="34" t="s">
        <v>103</v>
      </c>
      <c r="B2897" s="34">
        <v>2024</v>
      </c>
      <c r="C2897" s="34" t="s">
        <v>30</v>
      </c>
      <c r="D2897" s="34" t="s">
        <v>109</v>
      </c>
      <c r="E2897" s="34" t="s">
        <v>98</v>
      </c>
      <c r="F2897" s="34" t="s">
        <v>99</v>
      </c>
      <c r="G2897" s="34" t="s">
        <v>100</v>
      </c>
      <c r="H2897" s="34" t="s">
        <v>101</v>
      </c>
      <c r="I2897" s="34" t="s">
        <v>102</v>
      </c>
      <c r="J2897" s="34">
        <v>977</v>
      </c>
      <c r="K2897" s="34">
        <v>1397.11</v>
      </c>
    </row>
    <row r="2898" spans="1:11" ht="27.6" x14ac:dyDescent="0.3">
      <c r="A2898" s="33" t="s">
        <v>96</v>
      </c>
      <c r="B2898" s="33">
        <v>2024</v>
      </c>
      <c r="C2898" s="33" t="s">
        <v>30</v>
      </c>
      <c r="D2898" s="33" t="s">
        <v>109</v>
      </c>
      <c r="E2898" s="33" t="s">
        <v>98</v>
      </c>
      <c r="F2898" s="33" t="s">
        <v>99</v>
      </c>
      <c r="G2898" s="33" t="s">
        <v>100</v>
      </c>
      <c r="H2898" s="33" t="s">
        <v>101</v>
      </c>
      <c r="I2898" s="33" t="s">
        <v>102</v>
      </c>
      <c r="J2898" s="33">
        <v>132</v>
      </c>
      <c r="K2898" s="33">
        <v>188.76</v>
      </c>
    </row>
    <row r="2899" spans="1:11" ht="27.6" x14ac:dyDescent="0.3">
      <c r="A2899" s="34" t="s">
        <v>96</v>
      </c>
      <c r="B2899" s="34">
        <v>2024</v>
      </c>
      <c r="C2899" s="34" t="s">
        <v>30</v>
      </c>
      <c r="D2899" s="34" t="s">
        <v>109</v>
      </c>
      <c r="E2899" s="34" t="s">
        <v>98</v>
      </c>
      <c r="F2899" s="34" t="s">
        <v>99</v>
      </c>
      <c r="G2899" s="34" t="s">
        <v>100</v>
      </c>
      <c r="H2899" s="34" t="s">
        <v>101</v>
      </c>
      <c r="I2899" s="34" t="s">
        <v>102</v>
      </c>
      <c r="J2899" s="34">
        <v>159</v>
      </c>
      <c r="K2899" s="34">
        <v>227.37</v>
      </c>
    </row>
    <row r="2900" spans="1:11" ht="27.6" x14ac:dyDescent="0.3">
      <c r="A2900" s="33" t="s">
        <v>103</v>
      </c>
      <c r="B2900" s="33">
        <v>2024</v>
      </c>
      <c r="C2900" s="33" t="s">
        <v>30</v>
      </c>
      <c r="D2900" s="33" t="s">
        <v>109</v>
      </c>
      <c r="E2900" s="33" t="s">
        <v>98</v>
      </c>
      <c r="F2900" s="33" t="s">
        <v>99</v>
      </c>
      <c r="G2900" s="33" t="s">
        <v>100</v>
      </c>
      <c r="H2900" s="33" t="s">
        <v>101</v>
      </c>
      <c r="I2900" s="33" t="s">
        <v>102</v>
      </c>
      <c r="J2900" s="33">
        <v>129</v>
      </c>
      <c r="K2900" s="33">
        <v>184.47</v>
      </c>
    </row>
    <row r="2901" spans="1:11" ht="27.6" x14ac:dyDescent="0.3">
      <c r="A2901" s="34" t="s">
        <v>103</v>
      </c>
      <c r="B2901" s="34">
        <v>2024</v>
      </c>
      <c r="C2901" s="34" t="s">
        <v>30</v>
      </c>
      <c r="D2901" s="34" t="s">
        <v>109</v>
      </c>
      <c r="E2901" s="34" t="s">
        <v>98</v>
      </c>
      <c r="F2901" s="34" t="s">
        <v>99</v>
      </c>
      <c r="G2901" s="34" t="s">
        <v>100</v>
      </c>
      <c r="H2901" s="34" t="s">
        <v>101</v>
      </c>
      <c r="I2901" s="34" t="s">
        <v>102</v>
      </c>
      <c r="J2901" s="34">
        <v>758</v>
      </c>
      <c r="K2901" s="34">
        <v>1083.94</v>
      </c>
    </row>
    <row r="2902" spans="1:11" ht="27.6" x14ac:dyDescent="0.3">
      <c r="A2902" s="33" t="s">
        <v>105</v>
      </c>
      <c r="B2902" s="33">
        <v>2024</v>
      </c>
      <c r="C2902" s="33" t="s">
        <v>30</v>
      </c>
      <c r="D2902" s="33" t="s">
        <v>109</v>
      </c>
      <c r="E2902" s="33" t="s">
        <v>98</v>
      </c>
      <c r="F2902" s="33" t="s">
        <v>99</v>
      </c>
      <c r="G2902" s="33" t="s">
        <v>100</v>
      </c>
      <c r="H2902" s="33" t="s">
        <v>101</v>
      </c>
      <c r="I2902" s="33" t="s">
        <v>102</v>
      </c>
      <c r="J2902" s="33">
        <v>844</v>
      </c>
      <c r="K2902" s="33">
        <v>1206.92</v>
      </c>
    </row>
    <row r="2903" spans="1:11" ht="27.6" x14ac:dyDescent="0.3">
      <c r="A2903" s="34" t="s">
        <v>96</v>
      </c>
      <c r="B2903" s="34">
        <v>2024</v>
      </c>
      <c r="C2903" s="34" t="s">
        <v>30</v>
      </c>
      <c r="D2903" s="34" t="s">
        <v>109</v>
      </c>
      <c r="E2903" s="34" t="s">
        <v>98</v>
      </c>
      <c r="F2903" s="34" t="s">
        <v>99</v>
      </c>
      <c r="G2903" s="34" t="s">
        <v>100</v>
      </c>
      <c r="H2903" s="34" t="s">
        <v>101</v>
      </c>
      <c r="I2903" s="34" t="s">
        <v>102</v>
      </c>
      <c r="J2903" s="34">
        <v>155</v>
      </c>
      <c r="K2903" s="34">
        <v>221.65</v>
      </c>
    </row>
    <row r="2904" spans="1:11" ht="27.6" x14ac:dyDescent="0.3">
      <c r="A2904" s="33" t="s">
        <v>105</v>
      </c>
      <c r="B2904" s="33">
        <v>2024</v>
      </c>
      <c r="C2904" s="33" t="s">
        <v>30</v>
      </c>
      <c r="D2904" s="33" t="s">
        <v>109</v>
      </c>
      <c r="E2904" s="33" t="s">
        <v>98</v>
      </c>
      <c r="F2904" s="33" t="s">
        <v>99</v>
      </c>
      <c r="G2904" s="33" t="s">
        <v>100</v>
      </c>
      <c r="H2904" s="33" t="s">
        <v>101</v>
      </c>
      <c r="I2904" s="33" t="s">
        <v>102</v>
      </c>
      <c r="J2904" s="33">
        <v>131</v>
      </c>
      <c r="K2904" s="33">
        <v>187.33</v>
      </c>
    </row>
    <row r="2905" spans="1:11" ht="27.6" x14ac:dyDescent="0.3">
      <c r="A2905" s="34" t="s">
        <v>96</v>
      </c>
      <c r="B2905" s="34">
        <v>2024</v>
      </c>
      <c r="C2905" s="34" t="s">
        <v>8</v>
      </c>
      <c r="D2905" s="34" t="s">
        <v>109</v>
      </c>
      <c r="E2905" s="34" t="s">
        <v>98</v>
      </c>
      <c r="F2905" s="34" t="s">
        <v>99</v>
      </c>
      <c r="G2905" s="34" t="s">
        <v>100</v>
      </c>
      <c r="H2905" s="34" t="s">
        <v>101</v>
      </c>
      <c r="I2905" s="34" t="s">
        <v>102</v>
      </c>
      <c r="J2905" s="34">
        <v>164</v>
      </c>
      <c r="K2905" s="34">
        <v>234.52</v>
      </c>
    </row>
    <row r="2906" spans="1:11" ht="27.6" x14ac:dyDescent="0.3">
      <c r="A2906" s="33" t="s">
        <v>106</v>
      </c>
      <c r="B2906" s="33">
        <v>2024</v>
      </c>
      <c r="C2906" s="33" t="s">
        <v>8</v>
      </c>
      <c r="D2906" s="33" t="s">
        <v>109</v>
      </c>
      <c r="E2906" s="33" t="s">
        <v>98</v>
      </c>
      <c r="F2906" s="33" t="s">
        <v>99</v>
      </c>
      <c r="G2906" s="33" t="s">
        <v>100</v>
      </c>
      <c r="H2906" s="33" t="s">
        <v>101</v>
      </c>
      <c r="I2906" s="33" t="s">
        <v>102</v>
      </c>
      <c r="J2906" s="33">
        <v>134</v>
      </c>
      <c r="K2906" s="33">
        <v>191.62</v>
      </c>
    </row>
    <row r="2907" spans="1:11" ht="27.6" x14ac:dyDescent="0.3">
      <c r="A2907" s="34" t="s">
        <v>103</v>
      </c>
      <c r="B2907" s="34">
        <v>2024</v>
      </c>
      <c r="C2907" s="34" t="s">
        <v>8</v>
      </c>
      <c r="D2907" s="34" t="s">
        <v>109</v>
      </c>
      <c r="E2907" s="34" t="s">
        <v>98</v>
      </c>
      <c r="F2907" s="34" t="s">
        <v>99</v>
      </c>
      <c r="G2907" s="34" t="s">
        <v>100</v>
      </c>
      <c r="H2907" s="34" t="s">
        <v>101</v>
      </c>
      <c r="I2907" s="34" t="s">
        <v>102</v>
      </c>
      <c r="J2907" s="34">
        <v>136</v>
      </c>
      <c r="K2907" s="34">
        <v>526.24</v>
      </c>
    </row>
    <row r="2908" spans="1:11" ht="27.6" x14ac:dyDescent="0.3">
      <c r="A2908" s="33" t="s">
        <v>103</v>
      </c>
      <c r="B2908" s="33">
        <v>2024</v>
      </c>
      <c r="C2908" s="33" t="s">
        <v>8</v>
      </c>
      <c r="D2908" s="33" t="s">
        <v>109</v>
      </c>
      <c r="E2908" s="33" t="s">
        <v>98</v>
      </c>
      <c r="F2908" s="33" t="s">
        <v>99</v>
      </c>
      <c r="G2908" s="33" t="s">
        <v>100</v>
      </c>
      <c r="H2908" s="33" t="s">
        <v>101</v>
      </c>
      <c r="I2908" s="33" t="s">
        <v>102</v>
      </c>
      <c r="J2908" s="33">
        <v>976</v>
      </c>
      <c r="K2908" s="33">
        <v>1395.68</v>
      </c>
    </row>
    <row r="2909" spans="1:11" ht="27.6" x14ac:dyDescent="0.3">
      <c r="A2909" s="34" t="s">
        <v>103</v>
      </c>
      <c r="B2909" s="34">
        <v>2024</v>
      </c>
      <c r="C2909" s="34" t="s">
        <v>8</v>
      </c>
      <c r="D2909" s="34" t="s">
        <v>109</v>
      </c>
      <c r="E2909" s="34" t="s">
        <v>98</v>
      </c>
      <c r="F2909" s="34" t="s">
        <v>99</v>
      </c>
      <c r="G2909" s="34" t="s">
        <v>100</v>
      </c>
      <c r="H2909" s="34" t="s">
        <v>101</v>
      </c>
      <c r="I2909" s="34" t="s">
        <v>102</v>
      </c>
      <c r="J2909" s="34">
        <v>138</v>
      </c>
      <c r="K2909" s="34">
        <v>197.34</v>
      </c>
    </row>
    <row r="2910" spans="1:11" ht="27.6" x14ac:dyDescent="0.3">
      <c r="A2910" s="33" t="s">
        <v>103</v>
      </c>
      <c r="B2910" s="33">
        <v>2024</v>
      </c>
      <c r="C2910" s="33" t="s">
        <v>8</v>
      </c>
      <c r="D2910" s="33" t="s">
        <v>109</v>
      </c>
      <c r="E2910" s="33" t="s">
        <v>98</v>
      </c>
      <c r="F2910" s="33" t="s">
        <v>99</v>
      </c>
      <c r="G2910" s="33" t="s">
        <v>100</v>
      </c>
      <c r="H2910" s="33" t="s">
        <v>101</v>
      </c>
      <c r="I2910" s="33" t="s">
        <v>102</v>
      </c>
      <c r="J2910" s="33">
        <v>165</v>
      </c>
      <c r="K2910" s="33">
        <v>235.95</v>
      </c>
    </row>
    <row r="2911" spans="1:11" ht="27.6" x14ac:dyDescent="0.3">
      <c r="A2911" s="34" t="s">
        <v>103</v>
      </c>
      <c r="B2911" s="34">
        <v>2024</v>
      </c>
      <c r="C2911" s="34" t="s">
        <v>8</v>
      </c>
      <c r="D2911" s="34" t="s">
        <v>109</v>
      </c>
      <c r="E2911" s="34" t="s">
        <v>98</v>
      </c>
      <c r="F2911" s="34" t="s">
        <v>99</v>
      </c>
      <c r="G2911" s="34" t="s">
        <v>100</v>
      </c>
      <c r="H2911" s="34" t="s">
        <v>101</v>
      </c>
      <c r="I2911" s="34" t="s">
        <v>102</v>
      </c>
      <c r="J2911" s="34">
        <v>135</v>
      </c>
      <c r="K2911" s="34">
        <v>193.05</v>
      </c>
    </row>
    <row r="2912" spans="1:11" ht="27.6" x14ac:dyDescent="0.3">
      <c r="A2912" s="33" t="s">
        <v>103</v>
      </c>
      <c r="B2912" s="33">
        <v>2024</v>
      </c>
      <c r="C2912" s="33" t="s">
        <v>8</v>
      </c>
      <c r="D2912" s="33" t="s">
        <v>109</v>
      </c>
      <c r="E2912" s="33" t="s">
        <v>98</v>
      </c>
      <c r="F2912" s="33" t="s">
        <v>99</v>
      </c>
      <c r="G2912" s="33" t="s">
        <v>100</v>
      </c>
      <c r="H2912" s="33" t="s">
        <v>101</v>
      </c>
      <c r="I2912" s="33" t="s">
        <v>102</v>
      </c>
      <c r="J2912" s="33">
        <v>757</v>
      </c>
      <c r="K2912" s="33">
        <v>1082.51</v>
      </c>
    </row>
    <row r="2913" spans="1:11" ht="27.6" x14ac:dyDescent="0.3">
      <c r="A2913" s="34" t="s">
        <v>106</v>
      </c>
      <c r="B2913" s="34">
        <v>2024</v>
      </c>
      <c r="C2913" s="34" t="s">
        <v>8</v>
      </c>
      <c r="D2913" s="34" t="s">
        <v>109</v>
      </c>
      <c r="E2913" s="34" t="s">
        <v>98</v>
      </c>
      <c r="F2913" s="34" t="s">
        <v>99</v>
      </c>
      <c r="G2913" s="34" t="s">
        <v>100</v>
      </c>
      <c r="H2913" s="34" t="s">
        <v>101</v>
      </c>
      <c r="I2913" s="34" t="s">
        <v>102</v>
      </c>
      <c r="J2913" s="34">
        <v>161</v>
      </c>
      <c r="K2913" s="34">
        <v>230.23</v>
      </c>
    </row>
    <row r="2914" spans="1:11" ht="27.6" x14ac:dyDescent="0.3">
      <c r="A2914" s="33" t="s">
        <v>96</v>
      </c>
      <c r="B2914" s="33">
        <v>2024</v>
      </c>
      <c r="C2914" s="33" t="s">
        <v>8</v>
      </c>
      <c r="D2914" s="33" t="s">
        <v>109</v>
      </c>
      <c r="E2914" s="33" t="s">
        <v>98</v>
      </c>
      <c r="F2914" s="33" t="s">
        <v>99</v>
      </c>
      <c r="G2914" s="33" t="s">
        <v>100</v>
      </c>
      <c r="H2914" s="33" t="s">
        <v>101</v>
      </c>
      <c r="I2914" s="33" t="s">
        <v>102</v>
      </c>
      <c r="J2914" s="33">
        <v>137</v>
      </c>
      <c r="K2914" s="33">
        <v>195.91</v>
      </c>
    </row>
    <row r="2915" spans="1:11" ht="27.6" x14ac:dyDescent="0.3">
      <c r="A2915" s="34" t="s">
        <v>103</v>
      </c>
      <c r="B2915" s="34">
        <v>2024</v>
      </c>
      <c r="C2915" s="34" t="s">
        <v>36</v>
      </c>
      <c r="D2915" s="34" t="s">
        <v>109</v>
      </c>
      <c r="E2915" s="34" t="s">
        <v>98</v>
      </c>
      <c r="F2915" s="34" t="s">
        <v>99</v>
      </c>
      <c r="G2915" s="34" t="s">
        <v>100</v>
      </c>
      <c r="H2915" s="34" t="s">
        <v>101</v>
      </c>
      <c r="I2915" s="34" t="s">
        <v>102</v>
      </c>
      <c r="J2915" s="34">
        <v>350</v>
      </c>
      <c r="K2915" s="34">
        <v>500.5</v>
      </c>
    </row>
    <row r="2916" spans="1:11" ht="27.6" x14ac:dyDescent="0.3">
      <c r="A2916" s="33" t="s">
        <v>96</v>
      </c>
      <c r="B2916" s="33">
        <v>2024</v>
      </c>
      <c r="C2916" s="33" t="s">
        <v>36</v>
      </c>
      <c r="D2916" s="33" t="s">
        <v>109</v>
      </c>
      <c r="E2916" s="33" t="s">
        <v>98</v>
      </c>
      <c r="F2916" s="33" t="s">
        <v>99</v>
      </c>
      <c r="G2916" s="33" t="s">
        <v>100</v>
      </c>
      <c r="H2916" s="33" t="s">
        <v>101</v>
      </c>
      <c r="I2916" s="33" t="s">
        <v>102</v>
      </c>
      <c r="J2916" s="33">
        <v>130</v>
      </c>
      <c r="K2916" s="33">
        <v>526.24</v>
      </c>
    </row>
    <row r="2917" spans="1:11" ht="27.6" x14ac:dyDescent="0.3">
      <c r="A2917" s="34" t="s">
        <v>103</v>
      </c>
      <c r="B2917" s="34">
        <v>2024</v>
      </c>
      <c r="C2917" s="34" t="s">
        <v>36</v>
      </c>
      <c r="D2917" s="34" t="s">
        <v>109</v>
      </c>
      <c r="E2917" s="34" t="s">
        <v>98</v>
      </c>
      <c r="F2917" s="34" t="s">
        <v>99</v>
      </c>
      <c r="G2917" s="34" t="s">
        <v>100</v>
      </c>
      <c r="H2917" s="34" t="s">
        <v>101</v>
      </c>
      <c r="I2917" s="34" t="s">
        <v>102</v>
      </c>
      <c r="J2917" s="34">
        <v>352</v>
      </c>
      <c r="K2917" s="34">
        <v>526.24</v>
      </c>
    </row>
    <row r="2918" spans="1:11" ht="27.6" x14ac:dyDescent="0.3">
      <c r="A2918" s="33" t="s">
        <v>105</v>
      </c>
      <c r="B2918" s="33">
        <v>2024</v>
      </c>
      <c r="C2918" s="33" t="s">
        <v>36</v>
      </c>
      <c r="D2918" s="33" t="s">
        <v>109</v>
      </c>
      <c r="E2918" s="33" t="s">
        <v>98</v>
      </c>
      <c r="F2918" s="33" t="s">
        <v>99</v>
      </c>
      <c r="G2918" s="33" t="s">
        <v>100</v>
      </c>
      <c r="H2918" s="33" t="s">
        <v>101</v>
      </c>
      <c r="I2918" s="33" t="s">
        <v>102</v>
      </c>
      <c r="J2918" s="33">
        <v>981</v>
      </c>
      <c r="K2918" s="33">
        <v>1402.83</v>
      </c>
    </row>
    <row r="2919" spans="1:11" ht="27.6" x14ac:dyDescent="0.3">
      <c r="A2919" s="34" t="s">
        <v>103</v>
      </c>
      <c r="B2919" s="34">
        <v>2024</v>
      </c>
      <c r="C2919" s="34" t="s">
        <v>36</v>
      </c>
      <c r="D2919" s="34" t="s">
        <v>109</v>
      </c>
      <c r="E2919" s="34" t="s">
        <v>98</v>
      </c>
      <c r="F2919" s="34" t="s">
        <v>99</v>
      </c>
      <c r="G2919" s="34" t="s">
        <v>100</v>
      </c>
      <c r="H2919" s="34" t="s">
        <v>101</v>
      </c>
      <c r="I2919" s="34" t="s">
        <v>102</v>
      </c>
      <c r="J2919" s="34">
        <v>348</v>
      </c>
      <c r="K2919" s="34">
        <v>497.64</v>
      </c>
    </row>
    <row r="2920" spans="1:11" ht="27.6" x14ac:dyDescent="0.3">
      <c r="A2920" s="33" t="s">
        <v>103</v>
      </c>
      <c r="B2920" s="33">
        <v>2024</v>
      </c>
      <c r="C2920" s="33" t="s">
        <v>36</v>
      </c>
      <c r="D2920" s="33" t="s">
        <v>109</v>
      </c>
      <c r="E2920" s="33" t="s">
        <v>98</v>
      </c>
      <c r="F2920" s="33" t="s">
        <v>99</v>
      </c>
      <c r="G2920" s="33" t="s">
        <v>100</v>
      </c>
      <c r="H2920" s="33" t="s">
        <v>101</v>
      </c>
      <c r="I2920" s="33" t="s">
        <v>102</v>
      </c>
      <c r="J2920" s="33">
        <v>129</v>
      </c>
      <c r="K2920" s="33">
        <v>184.47</v>
      </c>
    </row>
    <row r="2921" spans="1:11" ht="27.6" x14ac:dyDescent="0.3">
      <c r="A2921" s="34" t="s">
        <v>105</v>
      </c>
      <c r="B2921" s="34">
        <v>2024</v>
      </c>
      <c r="C2921" s="34" t="s">
        <v>36</v>
      </c>
      <c r="D2921" s="34" t="s">
        <v>109</v>
      </c>
      <c r="E2921" s="34" t="s">
        <v>98</v>
      </c>
      <c r="F2921" s="34" t="s">
        <v>99</v>
      </c>
      <c r="G2921" s="34" t="s">
        <v>100</v>
      </c>
      <c r="H2921" s="34" t="s">
        <v>101</v>
      </c>
      <c r="I2921" s="34" t="s">
        <v>102</v>
      </c>
      <c r="J2921" s="34">
        <v>351</v>
      </c>
      <c r="K2921" s="34">
        <v>501.93</v>
      </c>
    </row>
    <row r="2922" spans="1:11" ht="27.6" x14ac:dyDescent="0.3">
      <c r="A2922" s="33" t="s">
        <v>103</v>
      </c>
      <c r="B2922" s="33">
        <v>2024</v>
      </c>
      <c r="C2922" s="33" t="s">
        <v>36</v>
      </c>
      <c r="D2922" s="33" t="s">
        <v>109</v>
      </c>
      <c r="E2922" s="33" t="s">
        <v>98</v>
      </c>
      <c r="F2922" s="33" t="s">
        <v>99</v>
      </c>
      <c r="G2922" s="33" t="s">
        <v>100</v>
      </c>
      <c r="H2922" s="33" t="s">
        <v>101</v>
      </c>
      <c r="I2922" s="33" t="s">
        <v>102</v>
      </c>
      <c r="J2922" s="33">
        <v>762</v>
      </c>
      <c r="K2922" s="33">
        <v>1089.6600000000001</v>
      </c>
    </row>
    <row r="2923" spans="1:11" ht="27.6" x14ac:dyDescent="0.3">
      <c r="A2923" s="34" t="s">
        <v>96</v>
      </c>
      <c r="B2923" s="34">
        <v>2024</v>
      </c>
      <c r="C2923" s="34" t="s">
        <v>36</v>
      </c>
      <c r="D2923" s="34" t="s">
        <v>109</v>
      </c>
      <c r="E2923" s="34" t="s">
        <v>98</v>
      </c>
      <c r="F2923" s="34" t="s">
        <v>99</v>
      </c>
      <c r="G2923" s="34" t="s">
        <v>100</v>
      </c>
      <c r="H2923" s="34" t="s">
        <v>101</v>
      </c>
      <c r="I2923" s="34" t="s">
        <v>102</v>
      </c>
      <c r="J2923" s="34">
        <v>849</v>
      </c>
      <c r="K2923" s="34">
        <v>1214.07</v>
      </c>
    </row>
    <row r="2924" spans="1:11" ht="27.6" x14ac:dyDescent="0.3">
      <c r="A2924" s="33" t="s">
        <v>103</v>
      </c>
      <c r="B2924" s="33">
        <v>2024</v>
      </c>
      <c r="C2924" s="33" t="s">
        <v>36</v>
      </c>
      <c r="D2924" s="33" t="s">
        <v>109</v>
      </c>
      <c r="E2924" s="33" t="s">
        <v>98</v>
      </c>
      <c r="F2924" s="33" t="s">
        <v>99</v>
      </c>
      <c r="G2924" s="33" t="s">
        <v>100</v>
      </c>
      <c r="H2924" s="33" t="s">
        <v>101</v>
      </c>
      <c r="I2924" s="33" t="s">
        <v>102</v>
      </c>
      <c r="J2924" s="33">
        <v>131</v>
      </c>
      <c r="K2924" s="33">
        <v>187.33</v>
      </c>
    </row>
    <row r="2925" spans="1:11" ht="27.6" x14ac:dyDescent="0.3">
      <c r="A2925" s="34" t="s">
        <v>105</v>
      </c>
      <c r="B2925" s="34">
        <v>2024</v>
      </c>
      <c r="C2925" s="34" t="s">
        <v>35</v>
      </c>
      <c r="D2925" s="34" t="s">
        <v>109</v>
      </c>
      <c r="E2925" s="34" t="s">
        <v>98</v>
      </c>
      <c r="F2925" s="34" t="s">
        <v>99</v>
      </c>
      <c r="G2925" s="34" t="s">
        <v>100</v>
      </c>
      <c r="H2925" s="34" t="s">
        <v>101</v>
      </c>
      <c r="I2925" s="34" t="s">
        <v>102</v>
      </c>
      <c r="J2925" s="34">
        <v>134</v>
      </c>
      <c r="K2925" s="34">
        <v>191.62</v>
      </c>
    </row>
    <row r="2926" spans="1:11" ht="27.6" x14ac:dyDescent="0.3">
      <c r="A2926" s="33" t="s">
        <v>105</v>
      </c>
      <c r="B2926" s="33">
        <v>2024</v>
      </c>
      <c r="C2926" s="33" t="s">
        <v>35</v>
      </c>
      <c r="D2926" s="33" t="s">
        <v>109</v>
      </c>
      <c r="E2926" s="33" t="s">
        <v>98</v>
      </c>
      <c r="F2926" s="33" t="s">
        <v>99</v>
      </c>
      <c r="G2926" s="33" t="s">
        <v>100</v>
      </c>
      <c r="H2926" s="33" t="s">
        <v>101</v>
      </c>
      <c r="I2926" s="33" t="s">
        <v>102</v>
      </c>
      <c r="J2926" s="33">
        <v>356</v>
      </c>
      <c r="K2926" s="33">
        <v>509.08</v>
      </c>
    </row>
    <row r="2927" spans="1:11" ht="27.6" x14ac:dyDescent="0.3">
      <c r="A2927" s="34" t="s">
        <v>105</v>
      </c>
      <c r="B2927" s="34">
        <v>2024</v>
      </c>
      <c r="C2927" s="34" t="s">
        <v>35</v>
      </c>
      <c r="D2927" s="34" t="s">
        <v>109</v>
      </c>
      <c r="E2927" s="34" t="s">
        <v>98</v>
      </c>
      <c r="F2927" s="34" t="s">
        <v>99</v>
      </c>
      <c r="G2927" s="34" t="s">
        <v>100</v>
      </c>
      <c r="H2927" s="34" t="s">
        <v>101</v>
      </c>
      <c r="I2927" s="34" t="s">
        <v>102</v>
      </c>
      <c r="J2927" s="34">
        <v>136</v>
      </c>
      <c r="K2927" s="34">
        <v>526.24</v>
      </c>
    </row>
    <row r="2928" spans="1:11" ht="27.6" x14ac:dyDescent="0.3">
      <c r="A2928" s="33" t="s">
        <v>105</v>
      </c>
      <c r="B2928" s="33">
        <v>2024</v>
      </c>
      <c r="C2928" s="33" t="s">
        <v>35</v>
      </c>
      <c r="D2928" s="33" t="s">
        <v>109</v>
      </c>
      <c r="E2928" s="33" t="s">
        <v>98</v>
      </c>
      <c r="F2928" s="33" t="s">
        <v>99</v>
      </c>
      <c r="G2928" s="33" t="s">
        <v>100</v>
      </c>
      <c r="H2928" s="33" t="s">
        <v>101</v>
      </c>
      <c r="I2928" s="33" t="s">
        <v>102</v>
      </c>
      <c r="J2928" s="33">
        <v>980</v>
      </c>
      <c r="K2928" s="33">
        <v>1401.4</v>
      </c>
    </row>
    <row r="2929" spans="1:11" ht="27.6" x14ac:dyDescent="0.3">
      <c r="A2929" s="34" t="s">
        <v>103</v>
      </c>
      <c r="B2929" s="34">
        <v>2024</v>
      </c>
      <c r="C2929" s="34" t="s">
        <v>35</v>
      </c>
      <c r="D2929" s="34" t="s">
        <v>109</v>
      </c>
      <c r="E2929" s="34" t="s">
        <v>98</v>
      </c>
      <c r="F2929" s="34" t="s">
        <v>99</v>
      </c>
      <c r="G2929" s="34" t="s">
        <v>100</v>
      </c>
      <c r="H2929" s="34" t="s">
        <v>101</v>
      </c>
      <c r="I2929" s="34" t="s">
        <v>102</v>
      </c>
      <c r="J2929" s="34">
        <v>354</v>
      </c>
      <c r="K2929" s="34">
        <v>506.22</v>
      </c>
    </row>
    <row r="2930" spans="1:11" ht="27.6" x14ac:dyDescent="0.3">
      <c r="A2930" s="33" t="s">
        <v>103</v>
      </c>
      <c r="B2930" s="33">
        <v>2024</v>
      </c>
      <c r="C2930" s="33" t="s">
        <v>35</v>
      </c>
      <c r="D2930" s="33" t="s">
        <v>109</v>
      </c>
      <c r="E2930" s="33" t="s">
        <v>98</v>
      </c>
      <c r="F2930" s="33" t="s">
        <v>99</v>
      </c>
      <c r="G2930" s="33" t="s">
        <v>100</v>
      </c>
      <c r="H2930" s="33" t="s">
        <v>101</v>
      </c>
      <c r="I2930" s="33" t="s">
        <v>102</v>
      </c>
      <c r="J2930" s="33">
        <v>135</v>
      </c>
      <c r="K2930" s="33">
        <v>193.05</v>
      </c>
    </row>
    <row r="2931" spans="1:11" ht="27.6" x14ac:dyDescent="0.3">
      <c r="A2931" s="34" t="s">
        <v>105</v>
      </c>
      <c r="B2931" s="34">
        <v>2024</v>
      </c>
      <c r="C2931" s="34" t="s">
        <v>35</v>
      </c>
      <c r="D2931" s="34" t="s">
        <v>109</v>
      </c>
      <c r="E2931" s="34" t="s">
        <v>98</v>
      </c>
      <c r="F2931" s="34" t="s">
        <v>99</v>
      </c>
      <c r="G2931" s="34" t="s">
        <v>100</v>
      </c>
      <c r="H2931" s="34" t="s">
        <v>101</v>
      </c>
      <c r="I2931" s="34" t="s">
        <v>102</v>
      </c>
      <c r="J2931" s="34">
        <v>357</v>
      </c>
      <c r="K2931" s="34">
        <v>510.51</v>
      </c>
    </row>
    <row r="2932" spans="1:11" ht="27.6" x14ac:dyDescent="0.3">
      <c r="A2932" s="33" t="s">
        <v>105</v>
      </c>
      <c r="B2932" s="33">
        <v>2024</v>
      </c>
      <c r="C2932" s="33" t="s">
        <v>35</v>
      </c>
      <c r="D2932" s="33" t="s">
        <v>109</v>
      </c>
      <c r="E2932" s="33" t="s">
        <v>98</v>
      </c>
      <c r="F2932" s="33" t="s">
        <v>99</v>
      </c>
      <c r="G2932" s="33" t="s">
        <v>100</v>
      </c>
      <c r="H2932" s="33" t="s">
        <v>101</v>
      </c>
      <c r="I2932" s="33" t="s">
        <v>102</v>
      </c>
      <c r="J2932" s="33">
        <v>848</v>
      </c>
      <c r="K2932" s="33">
        <v>1212.6400000000001</v>
      </c>
    </row>
    <row r="2933" spans="1:11" ht="27.6" x14ac:dyDescent="0.3">
      <c r="A2933" s="34" t="s">
        <v>105</v>
      </c>
      <c r="B2933" s="34">
        <v>2024</v>
      </c>
      <c r="C2933" s="34" t="s">
        <v>35</v>
      </c>
      <c r="D2933" s="34" t="s">
        <v>109</v>
      </c>
      <c r="E2933" s="34" t="s">
        <v>98</v>
      </c>
      <c r="F2933" s="34" t="s">
        <v>99</v>
      </c>
      <c r="G2933" s="34" t="s">
        <v>100</v>
      </c>
      <c r="H2933" s="34" t="s">
        <v>101</v>
      </c>
      <c r="I2933" s="34" t="s">
        <v>102</v>
      </c>
      <c r="J2933" s="34">
        <v>137</v>
      </c>
      <c r="K2933" s="34">
        <v>195.91</v>
      </c>
    </row>
    <row r="2934" spans="1:11" ht="27.6" x14ac:dyDescent="0.3">
      <c r="A2934" s="33" t="s">
        <v>105</v>
      </c>
      <c r="B2934" s="33">
        <v>2024</v>
      </c>
      <c r="C2934" s="33" t="s">
        <v>35</v>
      </c>
      <c r="D2934" s="33" t="s">
        <v>109</v>
      </c>
      <c r="E2934" s="33" t="s">
        <v>98</v>
      </c>
      <c r="F2934" s="33" t="s">
        <v>99</v>
      </c>
      <c r="G2934" s="33" t="s">
        <v>100</v>
      </c>
      <c r="H2934" s="33" t="s">
        <v>101</v>
      </c>
      <c r="I2934" s="33" t="s">
        <v>102</v>
      </c>
      <c r="J2934" s="33">
        <v>353</v>
      </c>
      <c r="K2934" s="33">
        <v>504.79</v>
      </c>
    </row>
    <row r="2935" spans="1:11" ht="27.6" x14ac:dyDescent="0.3">
      <c r="A2935" s="34" t="s">
        <v>103</v>
      </c>
      <c r="B2935" s="34">
        <v>2024</v>
      </c>
      <c r="C2935" s="34" t="s">
        <v>31</v>
      </c>
      <c r="D2935" s="34" t="s">
        <v>109</v>
      </c>
      <c r="E2935" s="34" t="s">
        <v>98</v>
      </c>
      <c r="F2935" s="34" t="s">
        <v>99</v>
      </c>
      <c r="G2935" s="34" t="s">
        <v>100</v>
      </c>
      <c r="H2935" s="34" t="s">
        <v>101</v>
      </c>
      <c r="I2935" s="34" t="s">
        <v>102</v>
      </c>
      <c r="J2935" s="34">
        <v>152</v>
      </c>
      <c r="K2935" s="34">
        <v>217.36</v>
      </c>
    </row>
    <row r="2936" spans="1:11" ht="27.6" x14ac:dyDescent="0.3">
      <c r="A2936" s="33" t="s">
        <v>103</v>
      </c>
      <c r="B2936" s="33">
        <v>2024</v>
      </c>
      <c r="C2936" s="33" t="s">
        <v>31</v>
      </c>
      <c r="D2936" s="33" t="s">
        <v>109</v>
      </c>
      <c r="E2936" s="33" t="s">
        <v>98</v>
      </c>
      <c r="F2936" s="33" t="s">
        <v>99</v>
      </c>
      <c r="G2936" s="33" t="s">
        <v>100</v>
      </c>
      <c r="H2936" s="33" t="s">
        <v>101</v>
      </c>
      <c r="I2936" s="33" t="s">
        <v>102</v>
      </c>
      <c r="J2936" s="33">
        <v>154</v>
      </c>
      <c r="K2936" s="33">
        <v>526.24</v>
      </c>
    </row>
    <row r="2937" spans="1:11" ht="27.6" x14ac:dyDescent="0.3">
      <c r="A2937" s="34" t="s">
        <v>103</v>
      </c>
      <c r="B2937" s="34">
        <v>2024</v>
      </c>
      <c r="C2937" s="34" t="s">
        <v>31</v>
      </c>
      <c r="D2937" s="34" t="s">
        <v>109</v>
      </c>
      <c r="E2937" s="34" t="s">
        <v>98</v>
      </c>
      <c r="F2937" s="34" t="s">
        <v>99</v>
      </c>
      <c r="G2937" s="34" t="s">
        <v>100</v>
      </c>
      <c r="H2937" s="34" t="s">
        <v>101</v>
      </c>
      <c r="I2937" s="34" t="s">
        <v>102</v>
      </c>
      <c r="J2937" s="34">
        <v>370</v>
      </c>
      <c r="K2937" s="34">
        <v>526.24</v>
      </c>
    </row>
    <row r="2938" spans="1:11" ht="27.6" x14ac:dyDescent="0.3">
      <c r="A2938" s="33" t="s">
        <v>103</v>
      </c>
      <c r="B2938" s="33">
        <v>2024</v>
      </c>
      <c r="C2938" s="33" t="s">
        <v>31</v>
      </c>
      <c r="D2938" s="33" t="s">
        <v>109</v>
      </c>
      <c r="E2938" s="33" t="s">
        <v>98</v>
      </c>
      <c r="F2938" s="33" t="s">
        <v>99</v>
      </c>
      <c r="G2938" s="33" t="s">
        <v>100</v>
      </c>
      <c r="H2938" s="33" t="s">
        <v>101</v>
      </c>
      <c r="I2938" s="33" t="s">
        <v>102</v>
      </c>
      <c r="J2938" s="33">
        <v>978</v>
      </c>
      <c r="K2938" s="33">
        <v>1398.54</v>
      </c>
    </row>
    <row r="2939" spans="1:11" ht="27.6" x14ac:dyDescent="0.3">
      <c r="A2939" s="34" t="s">
        <v>96</v>
      </c>
      <c r="B2939" s="34">
        <v>2024</v>
      </c>
      <c r="C2939" s="34" t="s">
        <v>31</v>
      </c>
      <c r="D2939" s="34" t="s">
        <v>109</v>
      </c>
      <c r="E2939" s="34" t="s">
        <v>98</v>
      </c>
      <c r="F2939" s="34" t="s">
        <v>99</v>
      </c>
      <c r="G2939" s="34" t="s">
        <v>100</v>
      </c>
      <c r="H2939" s="34" t="s">
        <v>101</v>
      </c>
      <c r="I2939" s="34" t="s">
        <v>102</v>
      </c>
      <c r="J2939" s="34">
        <v>372</v>
      </c>
      <c r="K2939" s="34">
        <v>531.96</v>
      </c>
    </row>
    <row r="2940" spans="1:11" ht="27.6" x14ac:dyDescent="0.3">
      <c r="A2940" s="33" t="s">
        <v>96</v>
      </c>
      <c r="B2940" s="33">
        <v>2024</v>
      </c>
      <c r="C2940" s="33" t="s">
        <v>31</v>
      </c>
      <c r="D2940" s="33" t="s">
        <v>109</v>
      </c>
      <c r="E2940" s="33" t="s">
        <v>98</v>
      </c>
      <c r="F2940" s="33" t="s">
        <v>99</v>
      </c>
      <c r="G2940" s="33" t="s">
        <v>100</v>
      </c>
      <c r="H2940" s="33" t="s">
        <v>101</v>
      </c>
      <c r="I2940" s="33" t="s">
        <v>102</v>
      </c>
      <c r="J2940" s="33">
        <v>153</v>
      </c>
      <c r="K2940" s="33">
        <v>218.79</v>
      </c>
    </row>
    <row r="2941" spans="1:11" ht="27.6" x14ac:dyDescent="0.3">
      <c r="A2941" s="34" t="s">
        <v>103</v>
      </c>
      <c r="B2941" s="34">
        <v>2024</v>
      </c>
      <c r="C2941" s="34" t="s">
        <v>31</v>
      </c>
      <c r="D2941" s="34" t="s">
        <v>109</v>
      </c>
      <c r="E2941" s="34" t="s">
        <v>98</v>
      </c>
      <c r="F2941" s="34" t="s">
        <v>99</v>
      </c>
      <c r="G2941" s="34" t="s">
        <v>100</v>
      </c>
      <c r="H2941" s="34" t="s">
        <v>101</v>
      </c>
      <c r="I2941" s="34" t="s">
        <v>102</v>
      </c>
      <c r="J2941" s="34">
        <v>369</v>
      </c>
      <c r="K2941" s="34">
        <v>527.66999999999996</v>
      </c>
    </row>
    <row r="2942" spans="1:11" ht="27.6" x14ac:dyDescent="0.3">
      <c r="A2942" s="33" t="s">
        <v>103</v>
      </c>
      <c r="B2942" s="33">
        <v>2024</v>
      </c>
      <c r="C2942" s="33" t="s">
        <v>31</v>
      </c>
      <c r="D2942" s="33" t="s">
        <v>109</v>
      </c>
      <c r="E2942" s="33" t="s">
        <v>98</v>
      </c>
      <c r="F2942" s="33" t="s">
        <v>99</v>
      </c>
      <c r="G2942" s="33" t="s">
        <v>100</v>
      </c>
      <c r="H2942" s="33" t="s">
        <v>101</v>
      </c>
      <c r="I2942" s="33" t="s">
        <v>102</v>
      </c>
      <c r="J2942" s="33">
        <v>759</v>
      </c>
      <c r="K2942" s="33">
        <v>1085.3699999999999</v>
      </c>
    </row>
    <row r="2943" spans="1:11" ht="27.6" x14ac:dyDescent="0.3">
      <c r="A2943" s="34" t="s">
        <v>103</v>
      </c>
      <c r="B2943" s="34">
        <v>2024</v>
      </c>
      <c r="C2943" s="34" t="s">
        <v>31</v>
      </c>
      <c r="D2943" s="34" t="s">
        <v>109</v>
      </c>
      <c r="E2943" s="34" t="s">
        <v>98</v>
      </c>
      <c r="F2943" s="34" t="s">
        <v>99</v>
      </c>
      <c r="G2943" s="34" t="s">
        <v>100</v>
      </c>
      <c r="H2943" s="34" t="s">
        <v>101</v>
      </c>
      <c r="I2943" s="34" t="s">
        <v>102</v>
      </c>
      <c r="J2943" s="34">
        <v>845</v>
      </c>
      <c r="K2943" s="34">
        <v>1208.3499999999999</v>
      </c>
    </row>
    <row r="2944" spans="1:11" ht="27.6" x14ac:dyDescent="0.3">
      <c r="A2944" s="33" t="s">
        <v>103</v>
      </c>
      <c r="B2944" s="33">
        <v>2024</v>
      </c>
      <c r="C2944" s="33" t="s">
        <v>31</v>
      </c>
      <c r="D2944" s="33" t="s">
        <v>109</v>
      </c>
      <c r="E2944" s="33" t="s">
        <v>98</v>
      </c>
      <c r="F2944" s="33" t="s">
        <v>99</v>
      </c>
      <c r="G2944" s="33" t="s">
        <v>100</v>
      </c>
      <c r="H2944" s="33" t="s">
        <v>101</v>
      </c>
      <c r="I2944" s="33" t="s">
        <v>102</v>
      </c>
      <c r="J2944" s="33">
        <v>371</v>
      </c>
      <c r="K2944" s="33">
        <v>530.53</v>
      </c>
    </row>
    <row r="2945" spans="1:11" ht="27.6" x14ac:dyDescent="0.3">
      <c r="A2945" s="34" t="s">
        <v>105</v>
      </c>
      <c r="B2945" s="34">
        <v>2024</v>
      </c>
      <c r="C2945" s="34" t="s">
        <v>34</v>
      </c>
      <c r="D2945" s="34" t="s">
        <v>109</v>
      </c>
      <c r="E2945" s="34" t="s">
        <v>98</v>
      </c>
      <c r="F2945" s="34" t="s">
        <v>99</v>
      </c>
      <c r="G2945" s="34" t="s">
        <v>100</v>
      </c>
      <c r="H2945" s="34" t="s">
        <v>101</v>
      </c>
      <c r="I2945" s="34" t="s">
        <v>102</v>
      </c>
      <c r="J2945" s="34">
        <v>140</v>
      </c>
      <c r="K2945" s="34">
        <v>200.2</v>
      </c>
    </row>
    <row r="2946" spans="1:11" ht="27.6" x14ac:dyDescent="0.3">
      <c r="A2946" s="33" t="s">
        <v>96</v>
      </c>
      <c r="B2946" s="33">
        <v>2024</v>
      </c>
      <c r="C2946" s="33" t="s">
        <v>34</v>
      </c>
      <c r="D2946" s="33" t="s">
        <v>109</v>
      </c>
      <c r="E2946" s="33" t="s">
        <v>98</v>
      </c>
      <c r="F2946" s="33" t="s">
        <v>99</v>
      </c>
      <c r="G2946" s="33" t="s">
        <v>100</v>
      </c>
      <c r="H2946" s="33" t="s">
        <v>101</v>
      </c>
      <c r="I2946" s="33" t="s">
        <v>102</v>
      </c>
      <c r="J2946" s="33">
        <v>362</v>
      </c>
      <c r="K2946" s="33">
        <v>517.66</v>
      </c>
    </row>
    <row r="2947" spans="1:11" ht="27.6" x14ac:dyDescent="0.3">
      <c r="A2947" s="34" t="s">
        <v>105</v>
      </c>
      <c r="B2947" s="34">
        <v>2024</v>
      </c>
      <c r="C2947" s="34" t="s">
        <v>34</v>
      </c>
      <c r="D2947" s="34" t="s">
        <v>109</v>
      </c>
      <c r="E2947" s="34" t="s">
        <v>98</v>
      </c>
      <c r="F2947" s="34" t="s">
        <v>99</v>
      </c>
      <c r="G2947" s="34" t="s">
        <v>100</v>
      </c>
      <c r="H2947" s="34" t="s">
        <v>101</v>
      </c>
      <c r="I2947" s="34" t="s">
        <v>102</v>
      </c>
      <c r="J2947" s="34">
        <v>142</v>
      </c>
      <c r="K2947" s="34">
        <v>526.24</v>
      </c>
    </row>
    <row r="2948" spans="1:11" ht="27.6" x14ac:dyDescent="0.3">
      <c r="A2948" s="33" t="s">
        <v>96</v>
      </c>
      <c r="B2948" s="33">
        <v>2024</v>
      </c>
      <c r="C2948" s="33" t="s">
        <v>34</v>
      </c>
      <c r="D2948" s="33" t="s">
        <v>109</v>
      </c>
      <c r="E2948" s="33" t="s">
        <v>98</v>
      </c>
      <c r="F2948" s="33" t="s">
        <v>99</v>
      </c>
      <c r="G2948" s="33" t="s">
        <v>100</v>
      </c>
      <c r="H2948" s="33" t="s">
        <v>101</v>
      </c>
      <c r="I2948" s="33" t="s">
        <v>102</v>
      </c>
      <c r="J2948" s="33">
        <v>358</v>
      </c>
      <c r="K2948" s="33">
        <v>526.24</v>
      </c>
    </row>
    <row r="2949" spans="1:11" ht="27.6" x14ac:dyDescent="0.3">
      <c r="A2949" s="34" t="s">
        <v>103</v>
      </c>
      <c r="B2949" s="34">
        <v>2024</v>
      </c>
      <c r="C2949" s="34" t="s">
        <v>34</v>
      </c>
      <c r="D2949" s="34" t="s">
        <v>109</v>
      </c>
      <c r="E2949" s="34" t="s">
        <v>98</v>
      </c>
      <c r="F2949" s="34" t="s">
        <v>99</v>
      </c>
      <c r="G2949" s="34" t="s">
        <v>100</v>
      </c>
      <c r="H2949" s="34" t="s">
        <v>101</v>
      </c>
      <c r="I2949" s="34" t="s">
        <v>102</v>
      </c>
      <c r="J2949" s="34">
        <v>979</v>
      </c>
      <c r="K2949" s="34">
        <v>1399.97</v>
      </c>
    </row>
    <row r="2950" spans="1:11" ht="27.6" x14ac:dyDescent="0.3">
      <c r="A2950" s="33" t="s">
        <v>105</v>
      </c>
      <c r="B2950" s="33">
        <v>2024</v>
      </c>
      <c r="C2950" s="33" t="s">
        <v>34</v>
      </c>
      <c r="D2950" s="33" t="s">
        <v>109</v>
      </c>
      <c r="E2950" s="33" t="s">
        <v>98</v>
      </c>
      <c r="F2950" s="33" t="s">
        <v>99</v>
      </c>
      <c r="G2950" s="33" t="s">
        <v>100</v>
      </c>
      <c r="H2950" s="33" t="s">
        <v>101</v>
      </c>
      <c r="I2950" s="33" t="s">
        <v>102</v>
      </c>
      <c r="J2950" s="33">
        <v>360</v>
      </c>
      <c r="K2950" s="33">
        <v>514.79999999999995</v>
      </c>
    </row>
    <row r="2951" spans="1:11" ht="27.6" x14ac:dyDescent="0.3">
      <c r="A2951" s="34" t="s">
        <v>105</v>
      </c>
      <c r="B2951" s="34">
        <v>2024</v>
      </c>
      <c r="C2951" s="34" t="s">
        <v>34</v>
      </c>
      <c r="D2951" s="34" t="s">
        <v>109</v>
      </c>
      <c r="E2951" s="34" t="s">
        <v>98</v>
      </c>
      <c r="F2951" s="34" t="s">
        <v>99</v>
      </c>
      <c r="G2951" s="34" t="s">
        <v>100</v>
      </c>
      <c r="H2951" s="34" t="s">
        <v>101</v>
      </c>
      <c r="I2951" s="34" t="s">
        <v>102</v>
      </c>
      <c r="J2951" s="34">
        <v>141</v>
      </c>
      <c r="K2951" s="34">
        <v>201.63</v>
      </c>
    </row>
    <row r="2952" spans="1:11" ht="27.6" x14ac:dyDescent="0.3">
      <c r="A2952" s="33" t="s">
        <v>103</v>
      </c>
      <c r="B2952" s="33">
        <v>2024</v>
      </c>
      <c r="C2952" s="33" t="s">
        <v>34</v>
      </c>
      <c r="D2952" s="33" t="s">
        <v>109</v>
      </c>
      <c r="E2952" s="33" t="s">
        <v>98</v>
      </c>
      <c r="F2952" s="33" t="s">
        <v>99</v>
      </c>
      <c r="G2952" s="33" t="s">
        <v>100</v>
      </c>
      <c r="H2952" s="33" t="s">
        <v>101</v>
      </c>
      <c r="I2952" s="33" t="s">
        <v>102</v>
      </c>
      <c r="J2952" s="33">
        <v>363</v>
      </c>
      <c r="K2952" s="33">
        <v>519.09</v>
      </c>
    </row>
    <row r="2953" spans="1:11" ht="27.6" x14ac:dyDescent="0.3">
      <c r="A2953" s="34" t="s">
        <v>96</v>
      </c>
      <c r="B2953" s="34">
        <v>2024</v>
      </c>
      <c r="C2953" s="34" t="s">
        <v>34</v>
      </c>
      <c r="D2953" s="34" t="s">
        <v>109</v>
      </c>
      <c r="E2953" s="34" t="s">
        <v>98</v>
      </c>
      <c r="F2953" s="34" t="s">
        <v>99</v>
      </c>
      <c r="G2953" s="34" t="s">
        <v>100</v>
      </c>
      <c r="H2953" s="34" t="s">
        <v>101</v>
      </c>
      <c r="I2953" s="34" t="s">
        <v>102</v>
      </c>
      <c r="J2953" s="34">
        <v>761</v>
      </c>
      <c r="K2953" s="34">
        <v>1088.23</v>
      </c>
    </row>
    <row r="2954" spans="1:11" ht="27.6" x14ac:dyDescent="0.3">
      <c r="A2954" s="33" t="s">
        <v>105</v>
      </c>
      <c r="B2954" s="33">
        <v>2024</v>
      </c>
      <c r="C2954" s="33" t="s">
        <v>34</v>
      </c>
      <c r="D2954" s="33" t="s">
        <v>109</v>
      </c>
      <c r="E2954" s="33" t="s">
        <v>98</v>
      </c>
      <c r="F2954" s="33" t="s">
        <v>99</v>
      </c>
      <c r="G2954" s="33" t="s">
        <v>100</v>
      </c>
      <c r="H2954" s="33" t="s">
        <v>101</v>
      </c>
      <c r="I2954" s="33" t="s">
        <v>102</v>
      </c>
      <c r="J2954" s="33">
        <v>847</v>
      </c>
      <c r="K2954" s="33">
        <v>1211.21</v>
      </c>
    </row>
    <row r="2955" spans="1:11" ht="27.6" x14ac:dyDescent="0.3">
      <c r="A2955" s="34" t="s">
        <v>96</v>
      </c>
      <c r="B2955" s="34">
        <v>2024</v>
      </c>
      <c r="C2955" s="34" t="s">
        <v>34</v>
      </c>
      <c r="D2955" s="34" t="s">
        <v>109</v>
      </c>
      <c r="E2955" s="34" t="s">
        <v>98</v>
      </c>
      <c r="F2955" s="34" t="s">
        <v>99</v>
      </c>
      <c r="G2955" s="34" t="s">
        <v>100</v>
      </c>
      <c r="H2955" s="34" t="s">
        <v>101</v>
      </c>
      <c r="I2955" s="34" t="s">
        <v>102</v>
      </c>
      <c r="J2955" s="34">
        <v>143</v>
      </c>
      <c r="K2955" s="34">
        <v>204.49</v>
      </c>
    </row>
    <row r="2956" spans="1:11" ht="27.6" x14ac:dyDescent="0.3">
      <c r="A2956" s="33" t="s">
        <v>105</v>
      </c>
      <c r="B2956" s="33">
        <v>2024</v>
      </c>
      <c r="C2956" s="33" t="s">
        <v>34</v>
      </c>
      <c r="D2956" s="33" t="s">
        <v>109</v>
      </c>
      <c r="E2956" s="33" t="s">
        <v>98</v>
      </c>
      <c r="F2956" s="33" t="s">
        <v>99</v>
      </c>
      <c r="G2956" s="33" t="s">
        <v>100</v>
      </c>
      <c r="H2956" s="33" t="s">
        <v>101</v>
      </c>
      <c r="I2956" s="33" t="s">
        <v>102</v>
      </c>
      <c r="J2956" s="33">
        <v>359</v>
      </c>
      <c r="K2956" s="33">
        <v>513.37</v>
      </c>
    </row>
    <row r="2957" spans="1:11" ht="27.6" x14ac:dyDescent="0.3">
      <c r="A2957" s="34" t="s">
        <v>96</v>
      </c>
      <c r="B2957" s="34">
        <v>2024</v>
      </c>
      <c r="C2957" s="34" t="s">
        <v>40</v>
      </c>
      <c r="D2957" s="34" t="s">
        <v>109</v>
      </c>
      <c r="E2957" s="34" t="s">
        <v>98</v>
      </c>
      <c r="F2957" s="34" t="s">
        <v>99</v>
      </c>
      <c r="G2957" s="34" t="s">
        <v>100</v>
      </c>
      <c r="H2957" s="34" t="s">
        <v>101</v>
      </c>
      <c r="I2957" s="34" t="s">
        <v>102</v>
      </c>
      <c r="J2957" s="34">
        <v>356</v>
      </c>
      <c r="K2957" s="34">
        <v>509.08</v>
      </c>
    </row>
    <row r="2958" spans="1:11" ht="27.6" x14ac:dyDescent="0.3">
      <c r="A2958" s="33" t="s">
        <v>96</v>
      </c>
      <c r="B2958" s="33">
        <v>2024</v>
      </c>
      <c r="C2958" s="33" t="s">
        <v>40</v>
      </c>
      <c r="D2958" s="33" t="s">
        <v>109</v>
      </c>
      <c r="E2958" s="33" t="s">
        <v>98</v>
      </c>
      <c r="F2958" s="33" t="s">
        <v>99</v>
      </c>
      <c r="G2958" s="33" t="s">
        <v>100</v>
      </c>
      <c r="H2958" s="33" t="s">
        <v>101</v>
      </c>
      <c r="I2958" s="33" t="s">
        <v>102</v>
      </c>
      <c r="J2958" s="33">
        <v>326</v>
      </c>
      <c r="K2958" s="33">
        <v>466.18</v>
      </c>
    </row>
    <row r="2959" spans="1:11" ht="27.6" x14ac:dyDescent="0.3">
      <c r="A2959" s="34" t="s">
        <v>105</v>
      </c>
      <c r="B2959" s="34">
        <v>2024</v>
      </c>
      <c r="C2959" s="34" t="s">
        <v>40</v>
      </c>
      <c r="D2959" s="34" t="s">
        <v>109</v>
      </c>
      <c r="E2959" s="34" t="s">
        <v>98</v>
      </c>
      <c r="F2959" s="34" t="s">
        <v>99</v>
      </c>
      <c r="G2959" s="34" t="s">
        <v>100</v>
      </c>
      <c r="H2959" s="34" t="s">
        <v>101</v>
      </c>
      <c r="I2959" s="34" t="s">
        <v>102</v>
      </c>
      <c r="J2959" s="34">
        <v>358</v>
      </c>
      <c r="K2959" s="34">
        <v>526.24</v>
      </c>
    </row>
    <row r="2960" spans="1:11" ht="27.6" x14ac:dyDescent="0.3">
      <c r="A2960" s="33" t="s">
        <v>105</v>
      </c>
      <c r="B2960" s="33">
        <v>2024</v>
      </c>
      <c r="C2960" s="33" t="s">
        <v>40</v>
      </c>
      <c r="D2960" s="33" t="s">
        <v>109</v>
      </c>
      <c r="E2960" s="33" t="s">
        <v>98</v>
      </c>
      <c r="F2960" s="33" t="s">
        <v>99</v>
      </c>
      <c r="G2960" s="33" t="s">
        <v>100</v>
      </c>
      <c r="H2960" s="33" t="s">
        <v>101</v>
      </c>
      <c r="I2960" s="33" t="s">
        <v>102</v>
      </c>
      <c r="J2960" s="33">
        <v>328</v>
      </c>
      <c r="K2960" s="33">
        <v>526.24</v>
      </c>
    </row>
    <row r="2961" spans="1:11" ht="27.6" x14ac:dyDescent="0.3">
      <c r="A2961" s="34" t="s">
        <v>103</v>
      </c>
      <c r="B2961" s="34">
        <v>2024</v>
      </c>
      <c r="C2961" s="34" t="s">
        <v>40</v>
      </c>
      <c r="D2961" s="34" t="s">
        <v>109</v>
      </c>
      <c r="E2961" s="34" t="s">
        <v>98</v>
      </c>
      <c r="F2961" s="34" t="s">
        <v>99</v>
      </c>
      <c r="G2961" s="34" t="s">
        <v>100</v>
      </c>
      <c r="H2961" s="34" t="s">
        <v>101</v>
      </c>
      <c r="I2961" s="34" t="s">
        <v>102</v>
      </c>
      <c r="J2961" s="34">
        <v>985</v>
      </c>
      <c r="K2961" s="34">
        <v>1408.55</v>
      </c>
    </row>
    <row r="2962" spans="1:11" ht="27.6" x14ac:dyDescent="0.3">
      <c r="A2962" s="33" t="s">
        <v>96</v>
      </c>
      <c r="B2962" s="33">
        <v>2024</v>
      </c>
      <c r="C2962" s="33" t="s">
        <v>40</v>
      </c>
      <c r="D2962" s="33" t="s">
        <v>109</v>
      </c>
      <c r="E2962" s="33" t="s">
        <v>98</v>
      </c>
      <c r="F2962" s="33" t="s">
        <v>99</v>
      </c>
      <c r="G2962" s="33" t="s">
        <v>100</v>
      </c>
      <c r="H2962" s="33" t="s">
        <v>101</v>
      </c>
      <c r="I2962" s="33" t="s">
        <v>102</v>
      </c>
      <c r="J2962" s="33">
        <v>330</v>
      </c>
      <c r="K2962" s="33">
        <v>471.9</v>
      </c>
    </row>
    <row r="2963" spans="1:11" ht="27.6" x14ac:dyDescent="0.3">
      <c r="A2963" s="34" t="s">
        <v>96</v>
      </c>
      <c r="B2963" s="34">
        <v>2024</v>
      </c>
      <c r="C2963" s="34" t="s">
        <v>40</v>
      </c>
      <c r="D2963" s="34" t="s">
        <v>109</v>
      </c>
      <c r="E2963" s="34" t="s">
        <v>98</v>
      </c>
      <c r="F2963" s="34" t="s">
        <v>99</v>
      </c>
      <c r="G2963" s="34" t="s">
        <v>100</v>
      </c>
      <c r="H2963" s="34" t="s">
        <v>101</v>
      </c>
      <c r="I2963" s="34" t="s">
        <v>102</v>
      </c>
      <c r="J2963" s="34">
        <v>357</v>
      </c>
      <c r="K2963" s="34">
        <v>510.51</v>
      </c>
    </row>
    <row r="2964" spans="1:11" ht="27.6" x14ac:dyDescent="0.3">
      <c r="A2964" s="33" t="s">
        <v>103</v>
      </c>
      <c r="B2964" s="33">
        <v>2024</v>
      </c>
      <c r="C2964" s="33" t="s">
        <v>40</v>
      </c>
      <c r="D2964" s="33" t="s">
        <v>109</v>
      </c>
      <c r="E2964" s="33" t="s">
        <v>98</v>
      </c>
      <c r="F2964" s="33" t="s">
        <v>99</v>
      </c>
      <c r="G2964" s="33" t="s">
        <v>100</v>
      </c>
      <c r="H2964" s="33" t="s">
        <v>101</v>
      </c>
      <c r="I2964" s="33" t="s">
        <v>102</v>
      </c>
      <c r="J2964" s="33">
        <v>327</v>
      </c>
      <c r="K2964" s="33">
        <v>467.61</v>
      </c>
    </row>
    <row r="2965" spans="1:11" ht="27.6" x14ac:dyDescent="0.3">
      <c r="A2965" s="34" t="s">
        <v>105</v>
      </c>
      <c r="B2965" s="34">
        <v>2024</v>
      </c>
      <c r="C2965" s="34" t="s">
        <v>40</v>
      </c>
      <c r="D2965" s="34" t="s">
        <v>109</v>
      </c>
      <c r="E2965" s="34" t="s">
        <v>98</v>
      </c>
      <c r="F2965" s="34" t="s">
        <v>99</v>
      </c>
      <c r="G2965" s="34" t="s">
        <v>100</v>
      </c>
      <c r="H2965" s="34" t="s">
        <v>101</v>
      </c>
      <c r="I2965" s="34" t="s">
        <v>102</v>
      </c>
      <c r="J2965" s="34">
        <v>766</v>
      </c>
      <c r="K2965" s="34">
        <v>1095.3800000000001</v>
      </c>
    </row>
    <row r="2966" spans="1:11" ht="27.6" x14ac:dyDescent="0.3">
      <c r="A2966" s="33" t="s">
        <v>105</v>
      </c>
      <c r="B2966" s="33">
        <v>2024</v>
      </c>
      <c r="C2966" s="33" t="s">
        <v>40</v>
      </c>
      <c r="D2966" s="33" t="s">
        <v>109</v>
      </c>
      <c r="E2966" s="33" t="s">
        <v>98</v>
      </c>
      <c r="F2966" s="33" t="s">
        <v>99</v>
      </c>
      <c r="G2966" s="33" t="s">
        <v>100</v>
      </c>
      <c r="H2966" s="33" t="s">
        <v>101</v>
      </c>
      <c r="I2966" s="33" t="s">
        <v>102</v>
      </c>
      <c r="J2966" s="33">
        <v>852</v>
      </c>
      <c r="K2966" s="33">
        <v>1218.3599999999999</v>
      </c>
    </row>
    <row r="2967" spans="1:11" ht="27.6" x14ac:dyDescent="0.3">
      <c r="A2967" s="34" t="s">
        <v>96</v>
      </c>
      <c r="B2967" s="34">
        <v>2024</v>
      </c>
      <c r="C2967" s="34" t="s">
        <v>40</v>
      </c>
      <c r="D2967" s="34" t="s">
        <v>109</v>
      </c>
      <c r="E2967" s="34" t="s">
        <v>98</v>
      </c>
      <c r="F2967" s="34" t="s">
        <v>99</v>
      </c>
      <c r="G2967" s="34" t="s">
        <v>100</v>
      </c>
      <c r="H2967" s="34" t="s">
        <v>101</v>
      </c>
      <c r="I2967" s="34" t="s">
        <v>102</v>
      </c>
      <c r="J2967" s="34">
        <v>353</v>
      </c>
      <c r="K2967" s="34">
        <v>504.79</v>
      </c>
    </row>
    <row r="2968" spans="1:11" ht="27.6" x14ac:dyDescent="0.3">
      <c r="A2968" s="33" t="s">
        <v>96</v>
      </c>
      <c r="B2968" s="33">
        <v>2024</v>
      </c>
      <c r="C2968" s="33" t="s">
        <v>40</v>
      </c>
      <c r="D2968" s="33" t="s">
        <v>109</v>
      </c>
      <c r="E2968" s="33" t="s">
        <v>98</v>
      </c>
      <c r="F2968" s="33" t="s">
        <v>99</v>
      </c>
      <c r="G2968" s="33" t="s">
        <v>100</v>
      </c>
      <c r="H2968" s="33" t="s">
        <v>101</v>
      </c>
      <c r="I2968" s="33" t="s">
        <v>102</v>
      </c>
      <c r="J2968" s="33">
        <v>329</v>
      </c>
      <c r="K2968" s="33">
        <v>470.47</v>
      </c>
    </row>
    <row r="2969" spans="1:11" ht="27.6" x14ac:dyDescent="0.3">
      <c r="A2969" s="34" t="s">
        <v>96</v>
      </c>
      <c r="B2969" s="34">
        <v>2024</v>
      </c>
      <c r="C2969" s="34" t="s">
        <v>39</v>
      </c>
      <c r="D2969" s="34" t="s">
        <v>109</v>
      </c>
      <c r="E2969" s="34" t="s">
        <v>98</v>
      </c>
      <c r="F2969" s="34" t="s">
        <v>99</v>
      </c>
      <c r="G2969" s="34" t="s">
        <v>100</v>
      </c>
      <c r="H2969" s="34" t="s">
        <v>101</v>
      </c>
      <c r="I2969" s="34" t="s">
        <v>102</v>
      </c>
      <c r="J2969" s="34">
        <v>362</v>
      </c>
      <c r="K2969" s="34">
        <v>517.66</v>
      </c>
    </row>
    <row r="2970" spans="1:11" ht="27.6" x14ac:dyDescent="0.3">
      <c r="A2970" s="33" t="s">
        <v>103</v>
      </c>
      <c r="B2970" s="33">
        <v>2024</v>
      </c>
      <c r="C2970" s="33" t="s">
        <v>39</v>
      </c>
      <c r="D2970" s="33" t="s">
        <v>109</v>
      </c>
      <c r="E2970" s="33" t="s">
        <v>98</v>
      </c>
      <c r="F2970" s="33" t="s">
        <v>99</v>
      </c>
      <c r="G2970" s="33" t="s">
        <v>100</v>
      </c>
      <c r="H2970" s="33" t="s">
        <v>101</v>
      </c>
      <c r="I2970" s="33" t="s">
        <v>102</v>
      </c>
      <c r="J2970" s="33">
        <v>332</v>
      </c>
      <c r="K2970" s="33">
        <v>474.76</v>
      </c>
    </row>
    <row r="2971" spans="1:11" ht="27.6" x14ac:dyDescent="0.3">
      <c r="A2971" s="34" t="s">
        <v>103</v>
      </c>
      <c r="B2971" s="34">
        <v>2024</v>
      </c>
      <c r="C2971" s="34" t="s">
        <v>39</v>
      </c>
      <c r="D2971" s="34" t="s">
        <v>109</v>
      </c>
      <c r="E2971" s="34" t="s">
        <v>98</v>
      </c>
      <c r="F2971" s="34" t="s">
        <v>99</v>
      </c>
      <c r="G2971" s="34" t="s">
        <v>100</v>
      </c>
      <c r="H2971" s="34" t="s">
        <v>101</v>
      </c>
      <c r="I2971" s="34" t="s">
        <v>102</v>
      </c>
      <c r="J2971" s="34">
        <v>334</v>
      </c>
      <c r="K2971" s="34">
        <v>526.24</v>
      </c>
    </row>
    <row r="2972" spans="1:11" ht="27.6" x14ac:dyDescent="0.3">
      <c r="A2972" s="33" t="s">
        <v>106</v>
      </c>
      <c r="B2972" s="33">
        <v>2024</v>
      </c>
      <c r="C2972" s="33" t="s">
        <v>39</v>
      </c>
      <c r="D2972" s="33" t="s">
        <v>109</v>
      </c>
      <c r="E2972" s="33" t="s">
        <v>98</v>
      </c>
      <c r="F2972" s="33" t="s">
        <v>99</v>
      </c>
      <c r="G2972" s="33" t="s">
        <v>100</v>
      </c>
      <c r="H2972" s="33" t="s">
        <v>101</v>
      </c>
      <c r="I2972" s="33" t="s">
        <v>102</v>
      </c>
      <c r="J2972" s="33">
        <v>984</v>
      </c>
      <c r="K2972" s="33">
        <v>1407.12</v>
      </c>
    </row>
    <row r="2973" spans="1:11" ht="27.6" x14ac:dyDescent="0.3">
      <c r="A2973" s="34" t="s">
        <v>105</v>
      </c>
      <c r="B2973" s="34">
        <v>2024</v>
      </c>
      <c r="C2973" s="34" t="s">
        <v>39</v>
      </c>
      <c r="D2973" s="34" t="s">
        <v>109</v>
      </c>
      <c r="E2973" s="34" t="s">
        <v>98</v>
      </c>
      <c r="F2973" s="34" t="s">
        <v>99</v>
      </c>
      <c r="G2973" s="34" t="s">
        <v>100</v>
      </c>
      <c r="H2973" s="34" t="s">
        <v>101</v>
      </c>
      <c r="I2973" s="34" t="s">
        <v>102</v>
      </c>
      <c r="J2973" s="34">
        <v>336</v>
      </c>
      <c r="K2973" s="34">
        <v>480.48</v>
      </c>
    </row>
    <row r="2974" spans="1:11" ht="27.6" x14ac:dyDescent="0.3">
      <c r="A2974" s="33" t="s">
        <v>105</v>
      </c>
      <c r="B2974" s="33">
        <v>2024</v>
      </c>
      <c r="C2974" s="33" t="s">
        <v>39</v>
      </c>
      <c r="D2974" s="33" t="s">
        <v>109</v>
      </c>
      <c r="E2974" s="33" t="s">
        <v>98</v>
      </c>
      <c r="F2974" s="33" t="s">
        <v>99</v>
      </c>
      <c r="G2974" s="33" t="s">
        <v>100</v>
      </c>
      <c r="H2974" s="33" t="s">
        <v>101</v>
      </c>
      <c r="I2974" s="33" t="s">
        <v>102</v>
      </c>
      <c r="J2974" s="33">
        <v>363</v>
      </c>
      <c r="K2974" s="33">
        <v>519.09</v>
      </c>
    </row>
    <row r="2975" spans="1:11" ht="27.6" x14ac:dyDescent="0.3">
      <c r="A2975" s="34" t="s">
        <v>106</v>
      </c>
      <c r="B2975" s="34">
        <v>2024</v>
      </c>
      <c r="C2975" s="34" t="s">
        <v>39</v>
      </c>
      <c r="D2975" s="34" t="s">
        <v>109</v>
      </c>
      <c r="E2975" s="34" t="s">
        <v>98</v>
      </c>
      <c r="F2975" s="34" t="s">
        <v>99</v>
      </c>
      <c r="G2975" s="34" t="s">
        <v>100</v>
      </c>
      <c r="H2975" s="34" t="s">
        <v>101</v>
      </c>
      <c r="I2975" s="34" t="s">
        <v>102</v>
      </c>
      <c r="J2975" s="34">
        <v>333</v>
      </c>
      <c r="K2975" s="34">
        <v>476.19</v>
      </c>
    </row>
    <row r="2976" spans="1:11" ht="27.6" x14ac:dyDescent="0.3">
      <c r="A2976" s="33" t="s">
        <v>103</v>
      </c>
      <c r="B2976" s="33">
        <v>2024</v>
      </c>
      <c r="C2976" s="33" t="s">
        <v>39</v>
      </c>
      <c r="D2976" s="33" t="s">
        <v>109</v>
      </c>
      <c r="E2976" s="33" t="s">
        <v>98</v>
      </c>
      <c r="F2976" s="33" t="s">
        <v>99</v>
      </c>
      <c r="G2976" s="33" t="s">
        <v>100</v>
      </c>
      <c r="H2976" s="33" t="s">
        <v>101</v>
      </c>
      <c r="I2976" s="33" t="s">
        <v>102</v>
      </c>
      <c r="J2976" s="33">
        <v>765</v>
      </c>
      <c r="K2976" s="33">
        <v>1093.95</v>
      </c>
    </row>
    <row r="2977" spans="1:11" ht="27.6" x14ac:dyDescent="0.3">
      <c r="A2977" s="34" t="s">
        <v>103</v>
      </c>
      <c r="B2977" s="34">
        <v>2024</v>
      </c>
      <c r="C2977" s="34" t="s">
        <v>39</v>
      </c>
      <c r="D2977" s="34" t="s">
        <v>109</v>
      </c>
      <c r="E2977" s="34" t="s">
        <v>98</v>
      </c>
      <c r="F2977" s="34" t="s">
        <v>99</v>
      </c>
      <c r="G2977" s="34" t="s">
        <v>100</v>
      </c>
      <c r="H2977" s="34" t="s">
        <v>101</v>
      </c>
      <c r="I2977" s="34" t="s">
        <v>102</v>
      </c>
      <c r="J2977" s="34">
        <v>359</v>
      </c>
      <c r="K2977" s="34">
        <v>513.37</v>
      </c>
    </row>
    <row r="2978" spans="1:11" ht="27.6" x14ac:dyDescent="0.3">
      <c r="A2978" s="33" t="s">
        <v>96</v>
      </c>
      <c r="B2978" s="33">
        <v>2024</v>
      </c>
      <c r="C2978" s="33" t="s">
        <v>39</v>
      </c>
      <c r="D2978" s="33" t="s">
        <v>109</v>
      </c>
      <c r="E2978" s="33" t="s">
        <v>98</v>
      </c>
      <c r="F2978" s="33" t="s">
        <v>99</v>
      </c>
      <c r="G2978" s="33" t="s">
        <v>100</v>
      </c>
      <c r="H2978" s="33" t="s">
        <v>101</v>
      </c>
      <c r="I2978" s="33" t="s">
        <v>102</v>
      </c>
      <c r="J2978" s="33">
        <v>335</v>
      </c>
      <c r="K2978" s="33">
        <v>479.05</v>
      </c>
    </row>
    <row r="2979" spans="1:11" ht="27.6" x14ac:dyDescent="0.3">
      <c r="A2979" s="34" t="s">
        <v>96</v>
      </c>
      <c r="B2979" s="34">
        <v>2024</v>
      </c>
      <c r="C2979" s="34" t="s">
        <v>38</v>
      </c>
      <c r="D2979" s="34" t="s">
        <v>109</v>
      </c>
      <c r="E2979" s="34" t="s">
        <v>98</v>
      </c>
      <c r="F2979" s="34" t="s">
        <v>99</v>
      </c>
      <c r="G2979" s="34" t="s">
        <v>100</v>
      </c>
      <c r="H2979" s="34" t="s">
        <v>101</v>
      </c>
      <c r="I2979" s="34" t="s">
        <v>102</v>
      </c>
      <c r="J2979" s="34">
        <v>368</v>
      </c>
      <c r="K2979" s="34">
        <v>526.24</v>
      </c>
    </row>
    <row r="2980" spans="1:11" ht="27.6" x14ac:dyDescent="0.3">
      <c r="A2980" s="33" t="s">
        <v>103</v>
      </c>
      <c r="B2980" s="33">
        <v>2024</v>
      </c>
      <c r="C2980" s="33" t="s">
        <v>38</v>
      </c>
      <c r="D2980" s="33" t="s">
        <v>109</v>
      </c>
      <c r="E2980" s="33" t="s">
        <v>98</v>
      </c>
      <c r="F2980" s="33" t="s">
        <v>99</v>
      </c>
      <c r="G2980" s="33" t="s">
        <v>100</v>
      </c>
      <c r="H2980" s="33" t="s">
        <v>101</v>
      </c>
      <c r="I2980" s="33" t="s">
        <v>102</v>
      </c>
      <c r="J2980" s="33">
        <v>338</v>
      </c>
      <c r="K2980" s="33">
        <v>483.34</v>
      </c>
    </row>
    <row r="2981" spans="1:11" ht="27.6" x14ac:dyDescent="0.3">
      <c r="A2981" s="34" t="s">
        <v>105</v>
      </c>
      <c r="B2981" s="34">
        <v>2024</v>
      </c>
      <c r="C2981" s="34" t="s">
        <v>38</v>
      </c>
      <c r="D2981" s="34" t="s">
        <v>109</v>
      </c>
      <c r="E2981" s="34" t="s">
        <v>98</v>
      </c>
      <c r="F2981" s="34" t="s">
        <v>99</v>
      </c>
      <c r="G2981" s="34" t="s">
        <v>100</v>
      </c>
      <c r="H2981" s="34" t="s">
        <v>101</v>
      </c>
      <c r="I2981" s="34" t="s">
        <v>102</v>
      </c>
      <c r="J2981" s="34">
        <v>364</v>
      </c>
      <c r="K2981" s="34">
        <v>526.24</v>
      </c>
    </row>
    <row r="2982" spans="1:11" ht="27.6" x14ac:dyDescent="0.3">
      <c r="A2982" s="33" t="s">
        <v>96</v>
      </c>
      <c r="B2982" s="33">
        <v>2024</v>
      </c>
      <c r="C2982" s="33" t="s">
        <v>38</v>
      </c>
      <c r="D2982" s="33" t="s">
        <v>109</v>
      </c>
      <c r="E2982" s="33" t="s">
        <v>98</v>
      </c>
      <c r="F2982" s="33" t="s">
        <v>99</v>
      </c>
      <c r="G2982" s="33" t="s">
        <v>100</v>
      </c>
      <c r="H2982" s="33" t="s">
        <v>101</v>
      </c>
      <c r="I2982" s="33" t="s">
        <v>102</v>
      </c>
      <c r="J2982" s="33">
        <v>340</v>
      </c>
      <c r="K2982" s="33">
        <v>526.24</v>
      </c>
    </row>
    <row r="2983" spans="1:11" ht="27.6" x14ac:dyDescent="0.3">
      <c r="A2983" s="34" t="s">
        <v>96</v>
      </c>
      <c r="B2983" s="34">
        <v>2024</v>
      </c>
      <c r="C2983" s="34" t="s">
        <v>38</v>
      </c>
      <c r="D2983" s="34" t="s">
        <v>109</v>
      </c>
      <c r="E2983" s="34" t="s">
        <v>98</v>
      </c>
      <c r="F2983" s="34" t="s">
        <v>99</v>
      </c>
      <c r="G2983" s="34" t="s">
        <v>100</v>
      </c>
      <c r="H2983" s="34" t="s">
        <v>101</v>
      </c>
      <c r="I2983" s="34" t="s">
        <v>102</v>
      </c>
      <c r="J2983" s="34">
        <v>983</v>
      </c>
      <c r="K2983" s="34">
        <v>1405.69</v>
      </c>
    </row>
    <row r="2984" spans="1:11" ht="27.6" x14ac:dyDescent="0.3">
      <c r="A2984" s="33" t="s">
        <v>96</v>
      </c>
      <c r="B2984" s="33">
        <v>2024</v>
      </c>
      <c r="C2984" s="33" t="s">
        <v>38</v>
      </c>
      <c r="D2984" s="33" t="s">
        <v>109</v>
      </c>
      <c r="E2984" s="33" t="s">
        <v>98</v>
      </c>
      <c r="F2984" s="33" t="s">
        <v>99</v>
      </c>
      <c r="G2984" s="33" t="s">
        <v>100</v>
      </c>
      <c r="H2984" s="33" t="s">
        <v>101</v>
      </c>
      <c r="I2984" s="33" t="s">
        <v>102</v>
      </c>
      <c r="J2984" s="33">
        <v>339</v>
      </c>
      <c r="K2984" s="33">
        <v>484.77</v>
      </c>
    </row>
    <row r="2985" spans="1:11" ht="27.6" x14ac:dyDescent="0.3">
      <c r="A2985" s="34" t="s">
        <v>96</v>
      </c>
      <c r="B2985" s="34">
        <v>2024</v>
      </c>
      <c r="C2985" s="34" t="s">
        <v>38</v>
      </c>
      <c r="D2985" s="34" t="s">
        <v>109</v>
      </c>
      <c r="E2985" s="34" t="s">
        <v>98</v>
      </c>
      <c r="F2985" s="34" t="s">
        <v>99</v>
      </c>
      <c r="G2985" s="34" t="s">
        <v>100</v>
      </c>
      <c r="H2985" s="34" t="s">
        <v>101</v>
      </c>
      <c r="I2985" s="34" t="s">
        <v>102</v>
      </c>
      <c r="J2985" s="34">
        <v>764</v>
      </c>
      <c r="K2985" s="34">
        <v>1092.52</v>
      </c>
    </row>
    <row r="2986" spans="1:11" ht="27.6" x14ac:dyDescent="0.3">
      <c r="A2986" s="33" t="s">
        <v>105</v>
      </c>
      <c r="B2986" s="33">
        <v>2024</v>
      </c>
      <c r="C2986" s="33" t="s">
        <v>38</v>
      </c>
      <c r="D2986" s="33" t="s">
        <v>109</v>
      </c>
      <c r="E2986" s="33" t="s">
        <v>98</v>
      </c>
      <c r="F2986" s="33" t="s">
        <v>99</v>
      </c>
      <c r="G2986" s="33" t="s">
        <v>100</v>
      </c>
      <c r="H2986" s="33" t="s">
        <v>101</v>
      </c>
      <c r="I2986" s="33" t="s">
        <v>102</v>
      </c>
      <c r="J2986" s="33">
        <v>851</v>
      </c>
      <c r="K2986" s="33">
        <v>1216.93</v>
      </c>
    </row>
    <row r="2987" spans="1:11" ht="27.6" x14ac:dyDescent="0.3">
      <c r="A2987" s="34" t="s">
        <v>103</v>
      </c>
      <c r="B2987" s="34">
        <v>2024</v>
      </c>
      <c r="C2987" s="34" t="s">
        <v>38</v>
      </c>
      <c r="D2987" s="34" t="s">
        <v>109</v>
      </c>
      <c r="E2987" s="34" t="s">
        <v>98</v>
      </c>
      <c r="F2987" s="34" t="s">
        <v>99</v>
      </c>
      <c r="G2987" s="34" t="s">
        <v>100</v>
      </c>
      <c r="H2987" s="34" t="s">
        <v>101</v>
      </c>
      <c r="I2987" s="34" t="s">
        <v>102</v>
      </c>
      <c r="J2987" s="34">
        <v>365</v>
      </c>
      <c r="K2987" s="34">
        <v>521.95000000000005</v>
      </c>
    </row>
    <row r="2988" spans="1:11" ht="27.6" x14ac:dyDescent="0.3">
      <c r="A2988" s="33" t="s">
        <v>96</v>
      </c>
      <c r="B2988" s="33">
        <v>2024</v>
      </c>
      <c r="C2988" s="33" t="s">
        <v>38</v>
      </c>
      <c r="D2988" s="33" t="s">
        <v>109</v>
      </c>
      <c r="E2988" s="33" t="s">
        <v>98</v>
      </c>
      <c r="F2988" s="33" t="s">
        <v>99</v>
      </c>
      <c r="G2988" s="33" t="s">
        <v>100</v>
      </c>
      <c r="H2988" s="33" t="s">
        <v>101</v>
      </c>
      <c r="I2988" s="33" t="s">
        <v>102</v>
      </c>
      <c r="J2988" s="33">
        <v>341</v>
      </c>
      <c r="K2988" s="33">
        <v>487.63</v>
      </c>
    </row>
    <row r="2989" spans="1:11" ht="27.6" x14ac:dyDescent="0.3">
      <c r="A2989" s="34" t="s">
        <v>96</v>
      </c>
      <c r="B2989" s="34">
        <v>2024</v>
      </c>
      <c r="C2989" s="34" t="s">
        <v>33</v>
      </c>
      <c r="D2989" s="34" t="s">
        <v>109</v>
      </c>
      <c r="E2989" s="34" t="s">
        <v>111</v>
      </c>
      <c r="F2989" s="34" t="s">
        <v>112</v>
      </c>
      <c r="G2989" s="34" t="s">
        <v>108</v>
      </c>
      <c r="H2989" s="34" t="s">
        <v>110</v>
      </c>
      <c r="I2989" s="34" t="s">
        <v>113</v>
      </c>
      <c r="J2989" s="34">
        <v>224</v>
      </c>
      <c r="K2989" s="34">
        <v>320.32</v>
      </c>
    </row>
    <row r="2990" spans="1:11" ht="27.6" x14ac:dyDescent="0.3">
      <c r="A2990" s="33" t="s">
        <v>96</v>
      </c>
      <c r="B2990" s="33">
        <v>2024</v>
      </c>
      <c r="C2990" s="33" t="s">
        <v>33</v>
      </c>
      <c r="D2990" s="33" t="s">
        <v>109</v>
      </c>
      <c r="E2990" s="33" t="s">
        <v>111</v>
      </c>
      <c r="F2990" s="33" t="s">
        <v>112</v>
      </c>
      <c r="G2990" s="33" t="s">
        <v>108</v>
      </c>
      <c r="H2990" s="33" t="s">
        <v>110</v>
      </c>
      <c r="I2990" s="33" t="s">
        <v>113</v>
      </c>
      <c r="J2990" s="33">
        <v>226</v>
      </c>
      <c r="K2990" s="33">
        <v>323.18</v>
      </c>
    </row>
    <row r="2991" spans="1:11" ht="27.6" x14ac:dyDescent="0.3">
      <c r="A2991" s="34" t="s">
        <v>103</v>
      </c>
      <c r="B2991" s="34">
        <v>2024</v>
      </c>
      <c r="C2991" s="34" t="s">
        <v>33</v>
      </c>
      <c r="D2991" s="34" t="s">
        <v>109</v>
      </c>
      <c r="E2991" s="34" t="s">
        <v>111</v>
      </c>
      <c r="F2991" s="34" t="s">
        <v>112</v>
      </c>
      <c r="G2991" s="34" t="s">
        <v>108</v>
      </c>
      <c r="H2991" s="34" t="s">
        <v>110</v>
      </c>
      <c r="I2991" s="34" t="s">
        <v>113</v>
      </c>
      <c r="J2991" s="34">
        <v>196</v>
      </c>
      <c r="K2991" s="34">
        <v>280.27999999999997</v>
      </c>
    </row>
    <row r="2992" spans="1:11" ht="27.6" x14ac:dyDescent="0.3">
      <c r="A2992" s="33" t="s">
        <v>103</v>
      </c>
      <c r="B2992" s="33">
        <v>2024</v>
      </c>
      <c r="C2992" s="33" t="s">
        <v>33</v>
      </c>
      <c r="D2992" s="33" t="s">
        <v>109</v>
      </c>
      <c r="E2992" s="33" t="s">
        <v>111</v>
      </c>
      <c r="F2992" s="33" t="s">
        <v>112</v>
      </c>
      <c r="G2992" s="33" t="s">
        <v>108</v>
      </c>
      <c r="H2992" s="33" t="s">
        <v>110</v>
      </c>
      <c r="I2992" s="33" t="s">
        <v>113</v>
      </c>
      <c r="J2992" s="33">
        <v>802</v>
      </c>
      <c r="K2992" s="33">
        <v>1146.8599999999999</v>
      </c>
    </row>
    <row r="2993" spans="1:11" ht="27.6" x14ac:dyDescent="0.3">
      <c r="A2993" s="34" t="s">
        <v>107</v>
      </c>
      <c r="B2993" s="34">
        <v>2024</v>
      </c>
      <c r="C2993" s="34" t="s">
        <v>33</v>
      </c>
      <c r="D2993" s="34" t="s">
        <v>109</v>
      </c>
      <c r="E2993" s="34" t="s">
        <v>111</v>
      </c>
      <c r="F2993" s="34" t="s">
        <v>112</v>
      </c>
      <c r="G2993" s="34" t="s">
        <v>108</v>
      </c>
      <c r="H2993" s="34" t="s">
        <v>110</v>
      </c>
      <c r="I2993" s="34" t="s">
        <v>113</v>
      </c>
      <c r="J2993" s="34">
        <v>888</v>
      </c>
      <c r="K2993" s="34">
        <v>1269.8399999999999</v>
      </c>
    </row>
    <row r="2994" spans="1:11" ht="27.6" x14ac:dyDescent="0.3">
      <c r="A2994" s="33" t="s">
        <v>107</v>
      </c>
      <c r="B2994" s="33">
        <v>2024</v>
      </c>
      <c r="C2994" s="33" t="s">
        <v>33</v>
      </c>
      <c r="D2994" s="33" t="s">
        <v>109</v>
      </c>
      <c r="E2994" s="33" t="s">
        <v>111</v>
      </c>
      <c r="F2994" s="33" t="s">
        <v>112</v>
      </c>
      <c r="G2994" s="33" t="s">
        <v>108</v>
      </c>
      <c r="H2994" s="33" t="s">
        <v>110</v>
      </c>
      <c r="I2994" s="33" t="s">
        <v>113</v>
      </c>
      <c r="J2994" s="33">
        <v>841</v>
      </c>
      <c r="K2994" s="33">
        <v>526.24</v>
      </c>
    </row>
    <row r="2995" spans="1:11" ht="27.6" x14ac:dyDescent="0.3">
      <c r="A2995" s="34" t="s">
        <v>103</v>
      </c>
      <c r="B2995" s="34">
        <v>2024</v>
      </c>
      <c r="C2995" s="34" t="s">
        <v>33</v>
      </c>
      <c r="D2995" s="34" t="s">
        <v>109</v>
      </c>
      <c r="E2995" s="34" t="s">
        <v>111</v>
      </c>
      <c r="F2995" s="34" t="s">
        <v>112</v>
      </c>
      <c r="G2995" s="34" t="s">
        <v>108</v>
      </c>
      <c r="H2995" s="34" t="s">
        <v>110</v>
      </c>
      <c r="I2995" s="34" t="s">
        <v>113</v>
      </c>
      <c r="J2995" s="34">
        <v>195</v>
      </c>
      <c r="K2995" s="34">
        <v>278.85000000000002</v>
      </c>
    </row>
    <row r="2996" spans="1:11" ht="27.6" x14ac:dyDescent="0.3">
      <c r="A2996" s="33" t="s">
        <v>103</v>
      </c>
      <c r="B2996" s="33">
        <v>2024</v>
      </c>
      <c r="C2996" s="33" t="s">
        <v>33</v>
      </c>
      <c r="D2996" s="33" t="s">
        <v>109</v>
      </c>
      <c r="E2996" s="33" t="s">
        <v>111</v>
      </c>
      <c r="F2996" s="33" t="s">
        <v>112</v>
      </c>
      <c r="G2996" s="33" t="s">
        <v>108</v>
      </c>
      <c r="H2996" s="33" t="s">
        <v>110</v>
      </c>
      <c r="I2996" s="33" t="s">
        <v>113</v>
      </c>
      <c r="J2996" s="33">
        <v>223</v>
      </c>
      <c r="K2996" s="33">
        <v>318.89</v>
      </c>
    </row>
    <row r="2997" spans="1:11" ht="27.6" x14ac:dyDescent="0.3">
      <c r="A2997" s="34" t="s">
        <v>96</v>
      </c>
      <c r="B2997" s="34">
        <v>2024</v>
      </c>
      <c r="C2997" s="34" t="s">
        <v>33</v>
      </c>
      <c r="D2997" s="34" t="s">
        <v>109</v>
      </c>
      <c r="E2997" s="34" t="s">
        <v>111</v>
      </c>
      <c r="F2997" s="34" t="s">
        <v>112</v>
      </c>
      <c r="G2997" s="34" t="s">
        <v>108</v>
      </c>
      <c r="H2997" s="34" t="s">
        <v>110</v>
      </c>
      <c r="I2997" s="34" t="s">
        <v>113</v>
      </c>
      <c r="J2997" s="34">
        <v>199</v>
      </c>
      <c r="K2997" s="34">
        <v>284.57</v>
      </c>
    </row>
    <row r="2998" spans="1:11" ht="27.6" x14ac:dyDescent="0.3">
      <c r="A2998" s="33" t="s">
        <v>96</v>
      </c>
      <c r="B2998" s="33">
        <v>2024</v>
      </c>
      <c r="C2998" s="33" t="s">
        <v>33</v>
      </c>
      <c r="D2998" s="33" t="s">
        <v>109</v>
      </c>
      <c r="E2998" s="33" t="s">
        <v>111</v>
      </c>
      <c r="F2998" s="33" t="s">
        <v>112</v>
      </c>
      <c r="G2998" s="33" t="s">
        <v>108</v>
      </c>
      <c r="H2998" s="33" t="s">
        <v>110</v>
      </c>
      <c r="I2998" s="33" t="s">
        <v>113</v>
      </c>
      <c r="J2998" s="33">
        <v>197</v>
      </c>
      <c r="K2998" s="33">
        <v>281.70999999999998</v>
      </c>
    </row>
    <row r="2999" spans="1:11" ht="27.6" x14ac:dyDescent="0.3">
      <c r="A2999" s="34" t="s">
        <v>103</v>
      </c>
      <c r="B2999" s="34">
        <v>2024</v>
      </c>
      <c r="C2999" s="34" t="s">
        <v>37</v>
      </c>
      <c r="D2999" s="34" t="s">
        <v>109</v>
      </c>
      <c r="E2999" s="34" t="s">
        <v>111</v>
      </c>
      <c r="F2999" s="34" t="s">
        <v>112</v>
      </c>
      <c r="G2999" s="34" t="s">
        <v>108</v>
      </c>
      <c r="H2999" s="34" t="s">
        <v>110</v>
      </c>
      <c r="I2999" s="34" t="s">
        <v>113</v>
      </c>
      <c r="J2999" s="34">
        <v>176</v>
      </c>
      <c r="K2999" s="34">
        <v>251.68</v>
      </c>
    </row>
    <row r="3000" spans="1:11" ht="27.6" x14ac:dyDescent="0.3">
      <c r="A3000" s="33" t="s">
        <v>96</v>
      </c>
      <c r="B3000" s="33">
        <v>2024</v>
      </c>
      <c r="C3000" s="33" t="s">
        <v>37</v>
      </c>
      <c r="D3000" s="33" t="s">
        <v>109</v>
      </c>
      <c r="E3000" s="33" t="s">
        <v>111</v>
      </c>
      <c r="F3000" s="33" t="s">
        <v>112</v>
      </c>
      <c r="G3000" s="33" t="s">
        <v>108</v>
      </c>
      <c r="H3000" s="33" t="s">
        <v>110</v>
      </c>
      <c r="I3000" s="33" t="s">
        <v>113</v>
      </c>
      <c r="J3000" s="33">
        <v>202</v>
      </c>
      <c r="K3000" s="33">
        <v>288.86</v>
      </c>
    </row>
    <row r="3001" spans="1:11" ht="27.6" x14ac:dyDescent="0.3">
      <c r="A3001" s="34" t="s">
        <v>103</v>
      </c>
      <c r="B3001" s="34">
        <v>2024</v>
      </c>
      <c r="C3001" s="34" t="s">
        <v>37</v>
      </c>
      <c r="D3001" s="34" t="s">
        <v>109</v>
      </c>
      <c r="E3001" s="34" t="s">
        <v>111</v>
      </c>
      <c r="F3001" s="34" t="s">
        <v>112</v>
      </c>
      <c r="G3001" s="34" t="s">
        <v>108</v>
      </c>
      <c r="H3001" s="34" t="s">
        <v>110</v>
      </c>
      <c r="I3001" s="34" t="s">
        <v>113</v>
      </c>
      <c r="J3001" s="34">
        <v>178</v>
      </c>
      <c r="K3001" s="34">
        <v>254.54</v>
      </c>
    </row>
    <row r="3002" spans="1:11" ht="27.6" x14ac:dyDescent="0.3">
      <c r="A3002" s="33" t="s">
        <v>105</v>
      </c>
      <c r="B3002" s="33">
        <v>2024</v>
      </c>
      <c r="C3002" s="33" t="s">
        <v>37</v>
      </c>
      <c r="D3002" s="33" t="s">
        <v>109</v>
      </c>
      <c r="E3002" s="33" t="s">
        <v>111</v>
      </c>
      <c r="F3002" s="33" t="s">
        <v>112</v>
      </c>
      <c r="G3002" s="33" t="s">
        <v>108</v>
      </c>
      <c r="H3002" s="33" t="s">
        <v>110</v>
      </c>
      <c r="I3002" s="33" t="s">
        <v>113</v>
      </c>
      <c r="J3002" s="33">
        <v>805</v>
      </c>
      <c r="K3002" s="33">
        <v>1151.1500000000001</v>
      </c>
    </row>
    <row r="3003" spans="1:11" ht="27.6" x14ac:dyDescent="0.3">
      <c r="A3003" s="34" t="s">
        <v>106</v>
      </c>
      <c r="B3003" s="34">
        <v>2024</v>
      </c>
      <c r="C3003" s="34" t="s">
        <v>37</v>
      </c>
      <c r="D3003" s="34" t="s">
        <v>109</v>
      </c>
      <c r="E3003" s="34" t="s">
        <v>111</v>
      </c>
      <c r="F3003" s="34" t="s">
        <v>112</v>
      </c>
      <c r="G3003" s="34" t="s">
        <v>108</v>
      </c>
      <c r="H3003" s="34" t="s">
        <v>110</v>
      </c>
      <c r="I3003" s="34" t="s">
        <v>113</v>
      </c>
      <c r="J3003" s="34">
        <v>892</v>
      </c>
      <c r="K3003" s="34">
        <v>1275.56</v>
      </c>
    </row>
    <row r="3004" spans="1:11" ht="27.6" x14ac:dyDescent="0.3">
      <c r="A3004" s="33" t="s">
        <v>106</v>
      </c>
      <c r="B3004" s="33">
        <v>2024</v>
      </c>
      <c r="C3004" s="33" t="s">
        <v>37</v>
      </c>
      <c r="D3004" s="33" t="s">
        <v>109</v>
      </c>
      <c r="E3004" s="33" t="s">
        <v>111</v>
      </c>
      <c r="F3004" s="33" t="s">
        <v>112</v>
      </c>
      <c r="G3004" s="33" t="s">
        <v>108</v>
      </c>
      <c r="H3004" s="33" t="s">
        <v>110</v>
      </c>
      <c r="I3004" s="33" t="s">
        <v>113</v>
      </c>
      <c r="J3004" s="33">
        <v>845</v>
      </c>
      <c r="K3004" s="33">
        <v>526.24</v>
      </c>
    </row>
    <row r="3005" spans="1:11" ht="27.6" x14ac:dyDescent="0.3">
      <c r="A3005" s="34" t="s">
        <v>105</v>
      </c>
      <c r="B3005" s="34">
        <v>2024</v>
      </c>
      <c r="C3005" s="34" t="s">
        <v>37</v>
      </c>
      <c r="D3005" s="34" t="s">
        <v>109</v>
      </c>
      <c r="E3005" s="34" t="s">
        <v>111</v>
      </c>
      <c r="F3005" s="34" t="s">
        <v>112</v>
      </c>
      <c r="G3005" s="34" t="s">
        <v>108</v>
      </c>
      <c r="H3005" s="34" t="s">
        <v>110</v>
      </c>
      <c r="I3005" s="34" t="s">
        <v>113</v>
      </c>
      <c r="J3005" s="34">
        <v>177</v>
      </c>
      <c r="K3005" s="34">
        <v>253.11</v>
      </c>
    </row>
    <row r="3006" spans="1:11" ht="27.6" x14ac:dyDescent="0.3">
      <c r="A3006" s="33" t="s">
        <v>103</v>
      </c>
      <c r="B3006" s="33">
        <v>2024</v>
      </c>
      <c r="C3006" s="33" t="s">
        <v>37</v>
      </c>
      <c r="D3006" s="33" t="s">
        <v>109</v>
      </c>
      <c r="E3006" s="33" t="s">
        <v>111</v>
      </c>
      <c r="F3006" s="33" t="s">
        <v>112</v>
      </c>
      <c r="G3006" s="33" t="s">
        <v>108</v>
      </c>
      <c r="H3006" s="33" t="s">
        <v>110</v>
      </c>
      <c r="I3006" s="33" t="s">
        <v>113</v>
      </c>
      <c r="J3006" s="33">
        <v>205</v>
      </c>
      <c r="K3006" s="33">
        <v>293.14999999999998</v>
      </c>
    </row>
    <row r="3007" spans="1:11" ht="27.6" x14ac:dyDescent="0.3">
      <c r="A3007" s="34" t="s">
        <v>96</v>
      </c>
      <c r="B3007" s="34">
        <v>2024</v>
      </c>
      <c r="C3007" s="34" t="s">
        <v>37</v>
      </c>
      <c r="D3007" s="34" t="s">
        <v>109</v>
      </c>
      <c r="E3007" s="34" t="s">
        <v>111</v>
      </c>
      <c r="F3007" s="34" t="s">
        <v>112</v>
      </c>
      <c r="G3007" s="34" t="s">
        <v>108</v>
      </c>
      <c r="H3007" s="34" t="s">
        <v>110</v>
      </c>
      <c r="I3007" s="34" t="s">
        <v>113</v>
      </c>
      <c r="J3007" s="34">
        <v>175</v>
      </c>
      <c r="K3007" s="34">
        <v>250.25</v>
      </c>
    </row>
    <row r="3008" spans="1:11" ht="27.6" x14ac:dyDescent="0.3">
      <c r="A3008" s="33" t="s">
        <v>103</v>
      </c>
      <c r="B3008" s="33">
        <v>2024</v>
      </c>
      <c r="C3008" s="33" t="s">
        <v>37</v>
      </c>
      <c r="D3008" s="33" t="s">
        <v>109</v>
      </c>
      <c r="E3008" s="33" t="s">
        <v>111</v>
      </c>
      <c r="F3008" s="33" t="s">
        <v>112</v>
      </c>
      <c r="G3008" s="33" t="s">
        <v>108</v>
      </c>
      <c r="H3008" s="33" t="s">
        <v>110</v>
      </c>
      <c r="I3008" s="33" t="s">
        <v>113</v>
      </c>
      <c r="J3008" s="33">
        <v>814</v>
      </c>
      <c r="K3008" s="33">
        <v>1164.02</v>
      </c>
    </row>
    <row r="3009" spans="1:11" ht="27.6" x14ac:dyDescent="0.3">
      <c r="A3009" s="34" t="s">
        <v>107</v>
      </c>
      <c r="B3009" s="34">
        <v>2024</v>
      </c>
      <c r="C3009" s="34" t="s">
        <v>41</v>
      </c>
      <c r="D3009" s="34" t="s">
        <v>109</v>
      </c>
      <c r="E3009" s="34" t="s">
        <v>111</v>
      </c>
      <c r="F3009" s="34" t="s">
        <v>112</v>
      </c>
      <c r="G3009" s="34" t="s">
        <v>108</v>
      </c>
      <c r="H3009" s="34" t="s">
        <v>110</v>
      </c>
      <c r="I3009" s="34" t="s">
        <v>113</v>
      </c>
      <c r="J3009" s="34">
        <v>182</v>
      </c>
      <c r="K3009" s="34">
        <v>260.26</v>
      </c>
    </row>
    <row r="3010" spans="1:11" ht="27.6" x14ac:dyDescent="0.3">
      <c r="A3010" s="33" t="s">
        <v>105</v>
      </c>
      <c r="B3010" s="33">
        <v>2024</v>
      </c>
      <c r="C3010" s="33" t="s">
        <v>41</v>
      </c>
      <c r="D3010" s="33" t="s">
        <v>109</v>
      </c>
      <c r="E3010" s="33" t="s">
        <v>111</v>
      </c>
      <c r="F3010" s="33" t="s">
        <v>112</v>
      </c>
      <c r="G3010" s="33" t="s">
        <v>108</v>
      </c>
      <c r="H3010" s="33" t="s">
        <v>110</v>
      </c>
      <c r="I3010" s="33" t="s">
        <v>113</v>
      </c>
      <c r="J3010" s="33">
        <v>152</v>
      </c>
      <c r="K3010" s="33">
        <v>217.36</v>
      </c>
    </row>
    <row r="3011" spans="1:11" ht="27.6" x14ac:dyDescent="0.3">
      <c r="A3011" s="34" t="s">
        <v>96</v>
      </c>
      <c r="B3011" s="34">
        <v>2024</v>
      </c>
      <c r="C3011" s="34" t="s">
        <v>41</v>
      </c>
      <c r="D3011" s="34" t="s">
        <v>109</v>
      </c>
      <c r="E3011" s="34" t="s">
        <v>111</v>
      </c>
      <c r="F3011" s="34" t="s">
        <v>112</v>
      </c>
      <c r="G3011" s="34" t="s">
        <v>108</v>
      </c>
      <c r="H3011" s="34" t="s">
        <v>110</v>
      </c>
      <c r="I3011" s="34" t="s">
        <v>113</v>
      </c>
      <c r="J3011" s="34">
        <v>184</v>
      </c>
      <c r="K3011" s="34">
        <v>263.12</v>
      </c>
    </row>
    <row r="3012" spans="1:11" ht="27.6" x14ac:dyDescent="0.3">
      <c r="A3012" s="33" t="s">
        <v>106</v>
      </c>
      <c r="B3012" s="33">
        <v>2024</v>
      </c>
      <c r="C3012" s="33" t="s">
        <v>41</v>
      </c>
      <c r="D3012" s="33" t="s">
        <v>109</v>
      </c>
      <c r="E3012" s="33" t="s">
        <v>111</v>
      </c>
      <c r="F3012" s="33" t="s">
        <v>112</v>
      </c>
      <c r="G3012" s="33" t="s">
        <v>108</v>
      </c>
      <c r="H3012" s="33" t="s">
        <v>110</v>
      </c>
      <c r="I3012" s="33" t="s">
        <v>113</v>
      </c>
      <c r="J3012" s="33">
        <v>154</v>
      </c>
      <c r="K3012" s="33">
        <v>220.22</v>
      </c>
    </row>
    <row r="3013" spans="1:11" ht="27.6" x14ac:dyDescent="0.3">
      <c r="A3013" s="34" t="s">
        <v>106</v>
      </c>
      <c r="B3013" s="34">
        <v>2024</v>
      </c>
      <c r="C3013" s="34" t="s">
        <v>41</v>
      </c>
      <c r="D3013" s="34" t="s">
        <v>109</v>
      </c>
      <c r="E3013" s="34" t="s">
        <v>111</v>
      </c>
      <c r="F3013" s="34" t="s">
        <v>112</v>
      </c>
      <c r="G3013" s="34" t="s">
        <v>108</v>
      </c>
      <c r="H3013" s="34" t="s">
        <v>110</v>
      </c>
      <c r="I3013" s="34" t="s">
        <v>113</v>
      </c>
      <c r="J3013" s="34">
        <v>809</v>
      </c>
      <c r="K3013" s="34">
        <v>1156.8699999999999</v>
      </c>
    </row>
    <row r="3014" spans="1:11" ht="27.6" x14ac:dyDescent="0.3">
      <c r="A3014" s="33" t="s">
        <v>103</v>
      </c>
      <c r="B3014" s="33">
        <v>2024</v>
      </c>
      <c r="C3014" s="33" t="s">
        <v>41</v>
      </c>
      <c r="D3014" s="33" t="s">
        <v>109</v>
      </c>
      <c r="E3014" s="33" t="s">
        <v>111</v>
      </c>
      <c r="F3014" s="33" t="s">
        <v>112</v>
      </c>
      <c r="G3014" s="33" t="s">
        <v>108</v>
      </c>
      <c r="H3014" s="33" t="s">
        <v>110</v>
      </c>
      <c r="I3014" s="33" t="s">
        <v>113</v>
      </c>
      <c r="J3014" s="33">
        <v>895</v>
      </c>
      <c r="K3014" s="33">
        <v>1279.8499999999999</v>
      </c>
    </row>
    <row r="3015" spans="1:11" ht="27.6" x14ac:dyDescent="0.3">
      <c r="A3015" s="34" t="s">
        <v>103</v>
      </c>
      <c r="B3015" s="34">
        <v>2024</v>
      </c>
      <c r="C3015" s="34" t="s">
        <v>41</v>
      </c>
      <c r="D3015" s="34" t="s">
        <v>109</v>
      </c>
      <c r="E3015" s="34" t="s">
        <v>111</v>
      </c>
      <c r="F3015" s="34" t="s">
        <v>112</v>
      </c>
      <c r="G3015" s="34" t="s">
        <v>108</v>
      </c>
      <c r="H3015" s="34" t="s">
        <v>110</v>
      </c>
      <c r="I3015" s="34" t="s">
        <v>113</v>
      </c>
      <c r="J3015" s="34">
        <v>848</v>
      </c>
      <c r="K3015" s="34">
        <v>526.24</v>
      </c>
    </row>
    <row r="3016" spans="1:11" ht="27.6" x14ac:dyDescent="0.3">
      <c r="A3016" s="33" t="s">
        <v>106</v>
      </c>
      <c r="B3016" s="33">
        <v>2024</v>
      </c>
      <c r="C3016" s="33" t="s">
        <v>41</v>
      </c>
      <c r="D3016" s="33" t="s">
        <v>109</v>
      </c>
      <c r="E3016" s="33" t="s">
        <v>111</v>
      </c>
      <c r="F3016" s="33" t="s">
        <v>112</v>
      </c>
      <c r="G3016" s="33" t="s">
        <v>108</v>
      </c>
      <c r="H3016" s="33" t="s">
        <v>110</v>
      </c>
      <c r="I3016" s="33" t="s">
        <v>113</v>
      </c>
      <c r="J3016" s="33">
        <v>153</v>
      </c>
      <c r="K3016" s="33">
        <v>218.79</v>
      </c>
    </row>
    <row r="3017" spans="1:11" ht="27.6" x14ac:dyDescent="0.3">
      <c r="A3017" s="34" t="s">
        <v>106</v>
      </c>
      <c r="B3017" s="34">
        <v>2024</v>
      </c>
      <c r="C3017" s="34" t="s">
        <v>41</v>
      </c>
      <c r="D3017" s="34" t="s">
        <v>109</v>
      </c>
      <c r="E3017" s="34" t="s">
        <v>111</v>
      </c>
      <c r="F3017" s="34" t="s">
        <v>112</v>
      </c>
      <c r="G3017" s="34" t="s">
        <v>108</v>
      </c>
      <c r="H3017" s="34" t="s">
        <v>110</v>
      </c>
      <c r="I3017" s="34" t="s">
        <v>113</v>
      </c>
      <c r="J3017" s="34">
        <v>181</v>
      </c>
      <c r="K3017" s="34">
        <v>258.83</v>
      </c>
    </row>
    <row r="3018" spans="1:11" ht="27.6" x14ac:dyDescent="0.3">
      <c r="A3018" s="33" t="s">
        <v>96</v>
      </c>
      <c r="B3018" s="33">
        <v>2024</v>
      </c>
      <c r="C3018" s="33" t="s">
        <v>41</v>
      </c>
      <c r="D3018" s="33" t="s">
        <v>109</v>
      </c>
      <c r="E3018" s="33" t="s">
        <v>111</v>
      </c>
      <c r="F3018" s="33" t="s">
        <v>112</v>
      </c>
      <c r="G3018" s="33" t="s">
        <v>108</v>
      </c>
      <c r="H3018" s="33" t="s">
        <v>110</v>
      </c>
      <c r="I3018" s="33" t="s">
        <v>113</v>
      </c>
      <c r="J3018" s="33">
        <v>157</v>
      </c>
      <c r="K3018" s="33">
        <v>224.51</v>
      </c>
    </row>
    <row r="3019" spans="1:11" ht="27.6" x14ac:dyDescent="0.3">
      <c r="A3019" s="34" t="s">
        <v>105</v>
      </c>
      <c r="B3019" s="34">
        <v>2024</v>
      </c>
      <c r="C3019" s="34" t="s">
        <v>41</v>
      </c>
      <c r="D3019" s="34" t="s">
        <v>109</v>
      </c>
      <c r="E3019" s="34" t="s">
        <v>111</v>
      </c>
      <c r="F3019" s="34" t="s">
        <v>112</v>
      </c>
      <c r="G3019" s="34" t="s">
        <v>108</v>
      </c>
      <c r="H3019" s="34" t="s">
        <v>110</v>
      </c>
      <c r="I3019" s="34" t="s">
        <v>113</v>
      </c>
      <c r="J3019" s="34">
        <v>818</v>
      </c>
      <c r="K3019" s="34">
        <v>1169.74</v>
      </c>
    </row>
    <row r="3020" spans="1:11" ht="27.6" x14ac:dyDescent="0.3">
      <c r="A3020" s="33" t="s">
        <v>107</v>
      </c>
      <c r="B3020" s="33">
        <v>2024</v>
      </c>
      <c r="C3020" s="33" t="s">
        <v>41</v>
      </c>
      <c r="D3020" s="33" t="s">
        <v>109</v>
      </c>
      <c r="E3020" s="33" t="s">
        <v>111</v>
      </c>
      <c r="F3020" s="33" t="s">
        <v>112</v>
      </c>
      <c r="G3020" s="33" t="s">
        <v>108</v>
      </c>
      <c r="H3020" s="33" t="s">
        <v>110</v>
      </c>
      <c r="I3020" s="33" t="s">
        <v>113</v>
      </c>
      <c r="J3020" s="33">
        <v>155</v>
      </c>
      <c r="K3020" s="33">
        <v>221.65</v>
      </c>
    </row>
    <row r="3021" spans="1:11" ht="27.6" x14ac:dyDescent="0.3">
      <c r="A3021" s="34" t="s">
        <v>96</v>
      </c>
      <c r="B3021" s="34">
        <v>2024</v>
      </c>
      <c r="C3021" s="34" t="s">
        <v>30</v>
      </c>
      <c r="D3021" s="34" t="s">
        <v>109</v>
      </c>
      <c r="E3021" s="34" t="s">
        <v>111</v>
      </c>
      <c r="F3021" s="34" t="s">
        <v>112</v>
      </c>
      <c r="G3021" s="34" t="s">
        <v>108</v>
      </c>
      <c r="H3021" s="34" t="s">
        <v>110</v>
      </c>
      <c r="I3021" s="34" t="s">
        <v>113</v>
      </c>
      <c r="J3021" s="34">
        <v>236</v>
      </c>
      <c r="K3021" s="34">
        <v>337.48</v>
      </c>
    </row>
    <row r="3022" spans="1:11" ht="27.6" x14ac:dyDescent="0.3">
      <c r="A3022" s="33" t="s">
        <v>96</v>
      </c>
      <c r="B3022" s="33">
        <v>2024</v>
      </c>
      <c r="C3022" s="33" t="s">
        <v>30</v>
      </c>
      <c r="D3022" s="33" t="s">
        <v>109</v>
      </c>
      <c r="E3022" s="33" t="s">
        <v>111</v>
      </c>
      <c r="F3022" s="33" t="s">
        <v>112</v>
      </c>
      <c r="G3022" s="33" t="s">
        <v>108</v>
      </c>
      <c r="H3022" s="33" t="s">
        <v>110</v>
      </c>
      <c r="I3022" s="33" t="s">
        <v>113</v>
      </c>
      <c r="J3022" s="33">
        <v>206</v>
      </c>
      <c r="K3022" s="33">
        <v>294.58</v>
      </c>
    </row>
    <row r="3023" spans="1:11" ht="27.6" x14ac:dyDescent="0.3">
      <c r="A3023" s="34" t="s">
        <v>106</v>
      </c>
      <c r="B3023" s="34">
        <v>2024</v>
      </c>
      <c r="C3023" s="34" t="s">
        <v>30</v>
      </c>
      <c r="D3023" s="34" t="s">
        <v>109</v>
      </c>
      <c r="E3023" s="34" t="s">
        <v>111</v>
      </c>
      <c r="F3023" s="34" t="s">
        <v>112</v>
      </c>
      <c r="G3023" s="34" t="s">
        <v>108</v>
      </c>
      <c r="H3023" s="34" t="s">
        <v>110</v>
      </c>
      <c r="I3023" s="34" t="s">
        <v>113</v>
      </c>
      <c r="J3023" s="34">
        <v>208</v>
      </c>
      <c r="K3023" s="34">
        <v>297.44</v>
      </c>
    </row>
    <row r="3024" spans="1:11" ht="27.6" x14ac:dyDescent="0.3">
      <c r="A3024" s="33" t="s">
        <v>103</v>
      </c>
      <c r="B3024" s="33">
        <v>2024</v>
      </c>
      <c r="C3024" s="33" t="s">
        <v>30</v>
      </c>
      <c r="D3024" s="33" t="s">
        <v>109</v>
      </c>
      <c r="E3024" s="33" t="s">
        <v>111</v>
      </c>
      <c r="F3024" s="33" t="s">
        <v>112</v>
      </c>
      <c r="G3024" s="33" t="s">
        <v>108</v>
      </c>
      <c r="H3024" s="33" t="s">
        <v>110</v>
      </c>
      <c r="I3024" s="33" t="s">
        <v>113</v>
      </c>
      <c r="J3024" s="33">
        <v>800</v>
      </c>
      <c r="K3024" s="33">
        <v>1144</v>
      </c>
    </row>
    <row r="3025" spans="1:11" ht="27.6" x14ac:dyDescent="0.3">
      <c r="A3025" s="34" t="s">
        <v>105</v>
      </c>
      <c r="B3025" s="34">
        <v>2024</v>
      </c>
      <c r="C3025" s="34" t="s">
        <v>30</v>
      </c>
      <c r="D3025" s="34" t="s">
        <v>109</v>
      </c>
      <c r="E3025" s="34" t="s">
        <v>111</v>
      </c>
      <c r="F3025" s="34" t="s">
        <v>112</v>
      </c>
      <c r="G3025" s="34" t="s">
        <v>108</v>
      </c>
      <c r="H3025" s="34" t="s">
        <v>110</v>
      </c>
      <c r="I3025" s="34" t="s">
        <v>113</v>
      </c>
      <c r="J3025" s="34">
        <v>886</v>
      </c>
      <c r="K3025" s="34">
        <v>1266.98</v>
      </c>
    </row>
    <row r="3026" spans="1:11" ht="27.6" x14ac:dyDescent="0.3">
      <c r="A3026" s="33" t="s">
        <v>105</v>
      </c>
      <c r="B3026" s="33">
        <v>2024</v>
      </c>
      <c r="C3026" s="33" t="s">
        <v>30</v>
      </c>
      <c r="D3026" s="33" t="s">
        <v>109</v>
      </c>
      <c r="E3026" s="33" t="s">
        <v>111</v>
      </c>
      <c r="F3026" s="33" t="s">
        <v>112</v>
      </c>
      <c r="G3026" s="33" t="s">
        <v>108</v>
      </c>
      <c r="H3026" s="33" t="s">
        <v>110</v>
      </c>
      <c r="I3026" s="33" t="s">
        <v>113</v>
      </c>
      <c r="J3026" s="33">
        <v>839</v>
      </c>
      <c r="K3026" s="33">
        <v>526.24</v>
      </c>
    </row>
    <row r="3027" spans="1:11" ht="27.6" x14ac:dyDescent="0.3">
      <c r="A3027" s="34" t="s">
        <v>103</v>
      </c>
      <c r="B3027" s="34">
        <v>2024</v>
      </c>
      <c r="C3027" s="34" t="s">
        <v>30</v>
      </c>
      <c r="D3027" s="34" t="s">
        <v>109</v>
      </c>
      <c r="E3027" s="34" t="s">
        <v>111</v>
      </c>
      <c r="F3027" s="34" t="s">
        <v>112</v>
      </c>
      <c r="G3027" s="34" t="s">
        <v>108</v>
      </c>
      <c r="H3027" s="34" t="s">
        <v>110</v>
      </c>
      <c r="I3027" s="34" t="s">
        <v>113</v>
      </c>
      <c r="J3027" s="34">
        <v>207</v>
      </c>
      <c r="K3027" s="34">
        <v>296.01</v>
      </c>
    </row>
    <row r="3028" spans="1:11" ht="27.6" x14ac:dyDescent="0.3">
      <c r="A3028" s="33" t="s">
        <v>106</v>
      </c>
      <c r="B3028" s="33">
        <v>2024</v>
      </c>
      <c r="C3028" s="33" t="s">
        <v>30</v>
      </c>
      <c r="D3028" s="33" t="s">
        <v>109</v>
      </c>
      <c r="E3028" s="33" t="s">
        <v>111</v>
      </c>
      <c r="F3028" s="33" t="s">
        <v>112</v>
      </c>
      <c r="G3028" s="33" t="s">
        <v>108</v>
      </c>
      <c r="H3028" s="33" t="s">
        <v>110</v>
      </c>
      <c r="I3028" s="33" t="s">
        <v>113</v>
      </c>
      <c r="J3028" s="33">
        <v>235</v>
      </c>
      <c r="K3028" s="33">
        <v>336.05</v>
      </c>
    </row>
    <row r="3029" spans="1:11" ht="27.6" x14ac:dyDescent="0.3">
      <c r="A3029" s="34" t="s">
        <v>96</v>
      </c>
      <c r="B3029" s="34">
        <v>2024</v>
      </c>
      <c r="C3029" s="34" t="s">
        <v>30</v>
      </c>
      <c r="D3029" s="34" t="s">
        <v>109</v>
      </c>
      <c r="E3029" s="34" t="s">
        <v>111</v>
      </c>
      <c r="F3029" s="34" t="s">
        <v>112</v>
      </c>
      <c r="G3029" s="34" t="s">
        <v>108</v>
      </c>
      <c r="H3029" s="34" t="s">
        <v>110</v>
      </c>
      <c r="I3029" s="34" t="s">
        <v>113</v>
      </c>
      <c r="J3029" s="34">
        <v>809</v>
      </c>
      <c r="K3029" s="34">
        <v>1156.8699999999999</v>
      </c>
    </row>
    <row r="3030" spans="1:11" ht="27.6" x14ac:dyDescent="0.3">
      <c r="A3030" s="33" t="s">
        <v>96</v>
      </c>
      <c r="B3030" s="33">
        <v>2024</v>
      </c>
      <c r="C3030" s="33" t="s">
        <v>30</v>
      </c>
      <c r="D3030" s="33" t="s">
        <v>109</v>
      </c>
      <c r="E3030" s="33" t="s">
        <v>111</v>
      </c>
      <c r="F3030" s="33" t="s">
        <v>112</v>
      </c>
      <c r="G3030" s="33" t="s">
        <v>108</v>
      </c>
      <c r="H3030" s="33" t="s">
        <v>110</v>
      </c>
      <c r="I3030" s="33" t="s">
        <v>113</v>
      </c>
      <c r="J3030" s="33">
        <v>209</v>
      </c>
      <c r="K3030" s="33">
        <v>298.87</v>
      </c>
    </row>
    <row r="3031" spans="1:11" ht="27.6" x14ac:dyDescent="0.3">
      <c r="A3031" s="34" t="s">
        <v>96</v>
      </c>
      <c r="B3031" s="34">
        <v>2024</v>
      </c>
      <c r="C3031" s="34" t="s">
        <v>8</v>
      </c>
      <c r="D3031" s="34" t="s">
        <v>109</v>
      </c>
      <c r="E3031" s="34" t="s">
        <v>111</v>
      </c>
      <c r="F3031" s="34" t="s">
        <v>112</v>
      </c>
      <c r="G3031" s="34" t="s">
        <v>108</v>
      </c>
      <c r="H3031" s="34" t="s">
        <v>110</v>
      </c>
      <c r="I3031" s="34" t="s">
        <v>113</v>
      </c>
      <c r="J3031" s="34">
        <v>242</v>
      </c>
      <c r="K3031" s="34">
        <v>346.06</v>
      </c>
    </row>
    <row r="3032" spans="1:11" ht="27.6" x14ac:dyDescent="0.3">
      <c r="A3032" s="33" t="s">
        <v>105</v>
      </c>
      <c r="B3032" s="33">
        <v>2024</v>
      </c>
      <c r="C3032" s="33" t="s">
        <v>8</v>
      </c>
      <c r="D3032" s="33" t="s">
        <v>109</v>
      </c>
      <c r="E3032" s="33" t="s">
        <v>111</v>
      </c>
      <c r="F3032" s="33" t="s">
        <v>112</v>
      </c>
      <c r="G3032" s="33" t="s">
        <v>108</v>
      </c>
      <c r="H3032" s="33" t="s">
        <v>110</v>
      </c>
      <c r="I3032" s="33" t="s">
        <v>113</v>
      </c>
      <c r="J3032" s="33">
        <v>212</v>
      </c>
      <c r="K3032" s="33">
        <v>303.16000000000003</v>
      </c>
    </row>
    <row r="3033" spans="1:11" ht="27.6" x14ac:dyDescent="0.3">
      <c r="A3033" s="34" t="s">
        <v>103</v>
      </c>
      <c r="B3033" s="34">
        <v>2024</v>
      </c>
      <c r="C3033" s="34" t="s">
        <v>8</v>
      </c>
      <c r="D3033" s="34" t="s">
        <v>109</v>
      </c>
      <c r="E3033" s="34" t="s">
        <v>111</v>
      </c>
      <c r="F3033" s="34" t="s">
        <v>112</v>
      </c>
      <c r="G3033" s="34" t="s">
        <v>108</v>
      </c>
      <c r="H3033" s="34" t="s">
        <v>110</v>
      </c>
      <c r="I3033" s="34" t="s">
        <v>113</v>
      </c>
      <c r="J3033" s="34">
        <v>238</v>
      </c>
      <c r="K3033" s="34">
        <v>340.34</v>
      </c>
    </row>
    <row r="3034" spans="1:11" ht="27.6" x14ac:dyDescent="0.3">
      <c r="A3034" s="33" t="s">
        <v>105</v>
      </c>
      <c r="B3034" s="33">
        <v>2024</v>
      </c>
      <c r="C3034" s="33" t="s">
        <v>8</v>
      </c>
      <c r="D3034" s="33" t="s">
        <v>109</v>
      </c>
      <c r="E3034" s="33" t="s">
        <v>111</v>
      </c>
      <c r="F3034" s="33" t="s">
        <v>112</v>
      </c>
      <c r="G3034" s="33" t="s">
        <v>108</v>
      </c>
      <c r="H3034" s="33" t="s">
        <v>110</v>
      </c>
      <c r="I3034" s="33" t="s">
        <v>113</v>
      </c>
      <c r="J3034" s="33">
        <v>214</v>
      </c>
      <c r="K3034" s="33">
        <v>306.02</v>
      </c>
    </row>
    <row r="3035" spans="1:11" ht="27.6" x14ac:dyDescent="0.3">
      <c r="A3035" s="34" t="s">
        <v>103</v>
      </c>
      <c r="B3035" s="34">
        <v>2024</v>
      </c>
      <c r="C3035" s="34" t="s">
        <v>8</v>
      </c>
      <c r="D3035" s="34" t="s">
        <v>109</v>
      </c>
      <c r="E3035" s="34" t="s">
        <v>111</v>
      </c>
      <c r="F3035" s="34" t="s">
        <v>112</v>
      </c>
      <c r="G3035" s="34" t="s">
        <v>108</v>
      </c>
      <c r="H3035" s="34" t="s">
        <v>110</v>
      </c>
      <c r="I3035" s="34" t="s">
        <v>113</v>
      </c>
      <c r="J3035" s="34">
        <v>799</v>
      </c>
      <c r="K3035" s="34">
        <v>1142.57</v>
      </c>
    </row>
    <row r="3036" spans="1:11" ht="27.6" x14ac:dyDescent="0.3">
      <c r="A3036" s="33" t="s">
        <v>103</v>
      </c>
      <c r="B3036" s="33">
        <v>2024</v>
      </c>
      <c r="C3036" s="33" t="s">
        <v>8</v>
      </c>
      <c r="D3036" s="33" t="s">
        <v>109</v>
      </c>
      <c r="E3036" s="33" t="s">
        <v>111</v>
      </c>
      <c r="F3036" s="33" t="s">
        <v>112</v>
      </c>
      <c r="G3036" s="33" t="s">
        <v>108</v>
      </c>
      <c r="H3036" s="33" t="s">
        <v>110</v>
      </c>
      <c r="I3036" s="33" t="s">
        <v>113</v>
      </c>
      <c r="J3036" s="33">
        <v>213</v>
      </c>
      <c r="K3036" s="33">
        <v>304.58999999999997</v>
      </c>
    </row>
    <row r="3037" spans="1:11" ht="27.6" x14ac:dyDescent="0.3">
      <c r="A3037" s="34" t="s">
        <v>105</v>
      </c>
      <c r="B3037" s="34">
        <v>2024</v>
      </c>
      <c r="C3037" s="34" t="s">
        <v>8</v>
      </c>
      <c r="D3037" s="34" t="s">
        <v>109</v>
      </c>
      <c r="E3037" s="34" t="s">
        <v>111</v>
      </c>
      <c r="F3037" s="34" t="s">
        <v>112</v>
      </c>
      <c r="G3037" s="34" t="s">
        <v>108</v>
      </c>
      <c r="H3037" s="34" t="s">
        <v>110</v>
      </c>
      <c r="I3037" s="34" t="s">
        <v>113</v>
      </c>
      <c r="J3037" s="34">
        <v>241</v>
      </c>
      <c r="K3037" s="34">
        <v>344.63</v>
      </c>
    </row>
    <row r="3038" spans="1:11" ht="27.6" x14ac:dyDescent="0.3">
      <c r="A3038" s="33" t="s">
        <v>103</v>
      </c>
      <c r="B3038" s="33">
        <v>2024</v>
      </c>
      <c r="C3038" s="33" t="s">
        <v>8</v>
      </c>
      <c r="D3038" s="33" t="s">
        <v>109</v>
      </c>
      <c r="E3038" s="33" t="s">
        <v>111</v>
      </c>
      <c r="F3038" s="33" t="s">
        <v>112</v>
      </c>
      <c r="G3038" s="33" t="s">
        <v>108</v>
      </c>
      <c r="H3038" s="33" t="s">
        <v>110</v>
      </c>
      <c r="I3038" s="33" t="s">
        <v>113</v>
      </c>
      <c r="J3038" s="33">
        <v>211</v>
      </c>
      <c r="K3038" s="33">
        <v>301.73</v>
      </c>
    </row>
    <row r="3039" spans="1:11" ht="27.6" x14ac:dyDescent="0.3">
      <c r="A3039" s="34" t="s">
        <v>105</v>
      </c>
      <c r="B3039" s="34">
        <v>2024</v>
      </c>
      <c r="C3039" s="34" t="s">
        <v>8</v>
      </c>
      <c r="D3039" s="34" t="s">
        <v>109</v>
      </c>
      <c r="E3039" s="34" t="s">
        <v>111</v>
      </c>
      <c r="F3039" s="34" t="s">
        <v>112</v>
      </c>
      <c r="G3039" s="34" t="s">
        <v>108</v>
      </c>
      <c r="H3039" s="34" t="s">
        <v>110</v>
      </c>
      <c r="I3039" s="34" t="s">
        <v>113</v>
      </c>
      <c r="J3039" s="34">
        <v>808</v>
      </c>
      <c r="K3039" s="34">
        <v>1155.44</v>
      </c>
    </row>
    <row r="3040" spans="1:11" ht="27.6" x14ac:dyDescent="0.3">
      <c r="A3040" s="33" t="s">
        <v>96</v>
      </c>
      <c r="B3040" s="33">
        <v>2024</v>
      </c>
      <c r="C3040" s="33" t="s">
        <v>8</v>
      </c>
      <c r="D3040" s="33" t="s">
        <v>109</v>
      </c>
      <c r="E3040" s="33" t="s">
        <v>111</v>
      </c>
      <c r="F3040" s="33" t="s">
        <v>112</v>
      </c>
      <c r="G3040" s="33" t="s">
        <v>108</v>
      </c>
      <c r="H3040" s="33" t="s">
        <v>110</v>
      </c>
      <c r="I3040" s="33" t="s">
        <v>113</v>
      </c>
      <c r="J3040" s="33">
        <v>215</v>
      </c>
      <c r="K3040" s="33">
        <v>307.45</v>
      </c>
    </row>
    <row r="3041" spans="1:11" ht="27.6" x14ac:dyDescent="0.3">
      <c r="A3041" s="34" t="s">
        <v>96</v>
      </c>
      <c r="B3041" s="34">
        <v>2024</v>
      </c>
      <c r="C3041" s="34" t="s">
        <v>36</v>
      </c>
      <c r="D3041" s="34" t="s">
        <v>109</v>
      </c>
      <c r="E3041" s="34" t="s">
        <v>111</v>
      </c>
      <c r="F3041" s="34" t="s">
        <v>112</v>
      </c>
      <c r="G3041" s="34" t="s">
        <v>108</v>
      </c>
      <c r="H3041" s="34" t="s">
        <v>110</v>
      </c>
      <c r="I3041" s="34" t="s">
        <v>113</v>
      </c>
      <c r="J3041" s="34">
        <v>206</v>
      </c>
      <c r="K3041" s="34">
        <v>294.58</v>
      </c>
    </row>
    <row r="3042" spans="1:11" ht="27.6" x14ac:dyDescent="0.3">
      <c r="A3042" s="33" t="s">
        <v>103</v>
      </c>
      <c r="B3042" s="33">
        <v>2024</v>
      </c>
      <c r="C3042" s="33" t="s">
        <v>36</v>
      </c>
      <c r="D3042" s="33" t="s">
        <v>109</v>
      </c>
      <c r="E3042" s="33" t="s">
        <v>111</v>
      </c>
      <c r="F3042" s="33" t="s">
        <v>112</v>
      </c>
      <c r="G3042" s="33" t="s">
        <v>108</v>
      </c>
      <c r="H3042" s="33" t="s">
        <v>110</v>
      </c>
      <c r="I3042" s="33" t="s">
        <v>113</v>
      </c>
      <c r="J3042" s="33">
        <v>182</v>
      </c>
      <c r="K3042" s="33">
        <v>260.26</v>
      </c>
    </row>
    <row r="3043" spans="1:11" ht="27.6" x14ac:dyDescent="0.3">
      <c r="A3043" s="34" t="s">
        <v>103</v>
      </c>
      <c r="B3043" s="34">
        <v>2024</v>
      </c>
      <c r="C3043" s="34" t="s">
        <v>36</v>
      </c>
      <c r="D3043" s="34" t="s">
        <v>109</v>
      </c>
      <c r="E3043" s="34" t="s">
        <v>111</v>
      </c>
      <c r="F3043" s="34" t="s">
        <v>112</v>
      </c>
      <c r="G3043" s="34" t="s">
        <v>108</v>
      </c>
      <c r="H3043" s="34" t="s">
        <v>110</v>
      </c>
      <c r="I3043" s="34" t="s">
        <v>113</v>
      </c>
      <c r="J3043" s="34">
        <v>208</v>
      </c>
      <c r="K3043" s="34">
        <v>297.44</v>
      </c>
    </row>
    <row r="3044" spans="1:11" ht="27.6" x14ac:dyDescent="0.3">
      <c r="A3044" s="33" t="s">
        <v>103</v>
      </c>
      <c r="B3044" s="33">
        <v>2024</v>
      </c>
      <c r="C3044" s="33" t="s">
        <v>36</v>
      </c>
      <c r="D3044" s="33" t="s">
        <v>109</v>
      </c>
      <c r="E3044" s="33" t="s">
        <v>111</v>
      </c>
      <c r="F3044" s="33" t="s">
        <v>112</v>
      </c>
      <c r="G3044" s="33" t="s">
        <v>108</v>
      </c>
      <c r="H3044" s="33" t="s">
        <v>110</v>
      </c>
      <c r="I3044" s="33" t="s">
        <v>113</v>
      </c>
      <c r="J3044" s="33">
        <v>804</v>
      </c>
      <c r="K3044" s="33">
        <v>1149.72</v>
      </c>
    </row>
    <row r="3045" spans="1:11" ht="27.6" x14ac:dyDescent="0.3">
      <c r="A3045" s="34" t="s">
        <v>96</v>
      </c>
      <c r="B3045" s="34">
        <v>2024</v>
      </c>
      <c r="C3045" s="34" t="s">
        <v>36</v>
      </c>
      <c r="D3045" s="34" t="s">
        <v>109</v>
      </c>
      <c r="E3045" s="34" t="s">
        <v>111</v>
      </c>
      <c r="F3045" s="34" t="s">
        <v>112</v>
      </c>
      <c r="G3045" s="34" t="s">
        <v>108</v>
      </c>
      <c r="H3045" s="34" t="s">
        <v>110</v>
      </c>
      <c r="I3045" s="34" t="s">
        <v>113</v>
      </c>
      <c r="J3045" s="34">
        <v>891</v>
      </c>
      <c r="K3045" s="34">
        <v>1274.1300000000001</v>
      </c>
    </row>
    <row r="3046" spans="1:11" ht="27.6" x14ac:dyDescent="0.3">
      <c r="A3046" s="33" t="s">
        <v>96</v>
      </c>
      <c r="B3046" s="33">
        <v>2024</v>
      </c>
      <c r="C3046" s="33" t="s">
        <v>36</v>
      </c>
      <c r="D3046" s="33" t="s">
        <v>109</v>
      </c>
      <c r="E3046" s="33" t="s">
        <v>111</v>
      </c>
      <c r="F3046" s="33" t="s">
        <v>112</v>
      </c>
      <c r="G3046" s="33" t="s">
        <v>108</v>
      </c>
      <c r="H3046" s="33" t="s">
        <v>110</v>
      </c>
      <c r="I3046" s="33" t="s">
        <v>113</v>
      </c>
      <c r="J3046" s="33">
        <v>844</v>
      </c>
      <c r="K3046" s="33">
        <v>526.24</v>
      </c>
    </row>
    <row r="3047" spans="1:11" ht="27.6" x14ac:dyDescent="0.3">
      <c r="A3047" s="34" t="s">
        <v>103</v>
      </c>
      <c r="B3047" s="34">
        <v>2024</v>
      </c>
      <c r="C3047" s="34" t="s">
        <v>36</v>
      </c>
      <c r="D3047" s="34" t="s">
        <v>109</v>
      </c>
      <c r="E3047" s="34" t="s">
        <v>111</v>
      </c>
      <c r="F3047" s="34" t="s">
        <v>112</v>
      </c>
      <c r="G3047" s="34" t="s">
        <v>108</v>
      </c>
      <c r="H3047" s="34" t="s">
        <v>110</v>
      </c>
      <c r="I3047" s="34" t="s">
        <v>113</v>
      </c>
      <c r="J3047" s="34">
        <v>183</v>
      </c>
      <c r="K3047" s="34">
        <v>261.69</v>
      </c>
    </row>
    <row r="3048" spans="1:11" ht="27.6" x14ac:dyDescent="0.3">
      <c r="A3048" s="33" t="s">
        <v>103</v>
      </c>
      <c r="B3048" s="33">
        <v>2024</v>
      </c>
      <c r="C3048" s="33" t="s">
        <v>36</v>
      </c>
      <c r="D3048" s="33" t="s">
        <v>109</v>
      </c>
      <c r="E3048" s="33" t="s">
        <v>111</v>
      </c>
      <c r="F3048" s="33" t="s">
        <v>112</v>
      </c>
      <c r="G3048" s="33" t="s">
        <v>108</v>
      </c>
      <c r="H3048" s="33" t="s">
        <v>110</v>
      </c>
      <c r="I3048" s="33" t="s">
        <v>113</v>
      </c>
      <c r="J3048" s="33">
        <v>181</v>
      </c>
      <c r="K3048" s="33">
        <v>258.83</v>
      </c>
    </row>
    <row r="3049" spans="1:11" ht="27.6" x14ac:dyDescent="0.3">
      <c r="A3049" s="34" t="s">
        <v>103</v>
      </c>
      <c r="B3049" s="34">
        <v>2024</v>
      </c>
      <c r="C3049" s="34" t="s">
        <v>36</v>
      </c>
      <c r="D3049" s="34" t="s">
        <v>109</v>
      </c>
      <c r="E3049" s="34" t="s">
        <v>111</v>
      </c>
      <c r="F3049" s="34" t="s">
        <v>112</v>
      </c>
      <c r="G3049" s="34" t="s">
        <v>108</v>
      </c>
      <c r="H3049" s="34" t="s">
        <v>110</v>
      </c>
      <c r="I3049" s="34" t="s">
        <v>113</v>
      </c>
      <c r="J3049" s="34">
        <v>813</v>
      </c>
      <c r="K3049" s="34">
        <v>1162.5899999999999</v>
      </c>
    </row>
    <row r="3050" spans="1:11" ht="27.6" x14ac:dyDescent="0.3">
      <c r="A3050" s="33" t="s">
        <v>96</v>
      </c>
      <c r="B3050" s="33">
        <v>2024</v>
      </c>
      <c r="C3050" s="33" t="s">
        <v>36</v>
      </c>
      <c r="D3050" s="33" t="s">
        <v>109</v>
      </c>
      <c r="E3050" s="33" t="s">
        <v>111</v>
      </c>
      <c r="F3050" s="33" t="s">
        <v>112</v>
      </c>
      <c r="G3050" s="33" t="s">
        <v>108</v>
      </c>
      <c r="H3050" s="33" t="s">
        <v>110</v>
      </c>
      <c r="I3050" s="33" t="s">
        <v>113</v>
      </c>
      <c r="J3050" s="33">
        <v>179</v>
      </c>
      <c r="K3050" s="33">
        <v>255.97</v>
      </c>
    </row>
    <row r="3051" spans="1:11" ht="27.6" x14ac:dyDescent="0.3">
      <c r="A3051" s="34" t="s">
        <v>103</v>
      </c>
      <c r="B3051" s="34">
        <v>2024</v>
      </c>
      <c r="C3051" s="34" t="s">
        <v>35</v>
      </c>
      <c r="D3051" s="34" t="s">
        <v>109</v>
      </c>
      <c r="E3051" s="34" t="s">
        <v>111</v>
      </c>
      <c r="F3051" s="34" t="s">
        <v>112</v>
      </c>
      <c r="G3051" s="34" t="s">
        <v>108</v>
      </c>
      <c r="H3051" s="34" t="s">
        <v>110</v>
      </c>
      <c r="I3051" s="34" t="s">
        <v>113</v>
      </c>
      <c r="J3051" s="34">
        <v>212</v>
      </c>
      <c r="K3051" s="34">
        <v>303.16000000000003</v>
      </c>
    </row>
    <row r="3052" spans="1:11" ht="27.6" x14ac:dyDescent="0.3">
      <c r="A3052" s="33" t="s">
        <v>105</v>
      </c>
      <c r="B3052" s="33">
        <v>2024</v>
      </c>
      <c r="C3052" s="33" t="s">
        <v>35</v>
      </c>
      <c r="D3052" s="33" t="s">
        <v>109</v>
      </c>
      <c r="E3052" s="33" t="s">
        <v>111</v>
      </c>
      <c r="F3052" s="33" t="s">
        <v>112</v>
      </c>
      <c r="G3052" s="33" t="s">
        <v>108</v>
      </c>
      <c r="H3052" s="33" t="s">
        <v>110</v>
      </c>
      <c r="I3052" s="33" t="s">
        <v>113</v>
      </c>
      <c r="J3052" s="33">
        <v>188</v>
      </c>
      <c r="K3052" s="33">
        <v>268.83999999999997</v>
      </c>
    </row>
    <row r="3053" spans="1:11" ht="27.6" x14ac:dyDescent="0.3">
      <c r="A3053" s="34" t="s">
        <v>106</v>
      </c>
      <c r="B3053" s="34">
        <v>2024</v>
      </c>
      <c r="C3053" s="34" t="s">
        <v>35</v>
      </c>
      <c r="D3053" s="34" t="s">
        <v>109</v>
      </c>
      <c r="E3053" s="34" t="s">
        <v>111</v>
      </c>
      <c r="F3053" s="34" t="s">
        <v>112</v>
      </c>
      <c r="G3053" s="34" t="s">
        <v>108</v>
      </c>
      <c r="H3053" s="34" t="s">
        <v>110</v>
      </c>
      <c r="I3053" s="34" t="s">
        <v>113</v>
      </c>
      <c r="J3053" s="34">
        <v>214</v>
      </c>
      <c r="K3053" s="34">
        <v>306.02</v>
      </c>
    </row>
    <row r="3054" spans="1:11" ht="27.6" x14ac:dyDescent="0.3">
      <c r="A3054" s="33" t="s">
        <v>105</v>
      </c>
      <c r="B3054" s="33">
        <v>2024</v>
      </c>
      <c r="C3054" s="33" t="s">
        <v>35</v>
      </c>
      <c r="D3054" s="33" t="s">
        <v>109</v>
      </c>
      <c r="E3054" s="33" t="s">
        <v>111</v>
      </c>
      <c r="F3054" s="33" t="s">
        <v>112</v>
      </c>
      <c r="G3054" s="33" t="s">
        <v>108</v>
      </c>
      <c r="H3054" s="33" t="s">
        <v>110</v>
      </c>
      <c r="I3054" s="33" t="s">
        <v>113</v>
      </c>
      <c r="J3054" s="33">
        <v>184</v>
      </c>
      <c r="K3054" s="33">
        <v>263.12</v>
      </c>
    </row>
    <row r="3055" spans="1:11" ht="27.6" x14ac:dyDescent="0.3">
      <c r="A3055" s="34" t="s">
        <v>106</v>
      </c>
      <c r="B3055" s="34">
        <v>2024</v>
      </c>
      <c r="C3055" s="34" t="s">
        <v>35</v>
      </c>
      <c r="D3055" s="34" t="s">
        <v>109</v>
      </c>
      <c r="E3055" s="34" t="s">
        <v>111</v>
      </c>
      <c r="F3055" s="34" t="s">
        <v>112</v>
      </c>
      <c r="G3055" s="34" t="s">
        <v>108</v>
      </c>
      <c r="H3055" s="34" t="s">
        <v>110</v>
      </c>
      <c r="I3055" s="34" t="s">
        <v>113</v>
      </c>
      <c r="J3055" s="34">
        <v>803</v>
      </c>
      <c r="K3055" s="34">
        <v>1148.29</v>
      </c>
    </row>
    <row r="3056" spans="1:11" ht="27.6" x14ac:dyDescent="0.3">
      <c r="A3056" s="33" t="s">
        <v>105</v>
      </c>
      <c r="B3056" s="33">
        <v>2024</v>
      </c>
      <c r="C3056" s="33" t="s">
        <v>35</v>
      </c>
      <c r="D3056" s="33" t="s">
        <v>109</v>
      </c>
      <c r="E3056" s="33" t="s">
        <v>111</v>
      </c>
      <c r="F3056" s="33" t="s">
        <v>112</v>
      </c>
      <c r="G3056" s="33" t="s">
        <v>108</v>
      </c>
      <c r="H3056" s="33" t="s">
        <v>110</v>
      </c>
      <c r="I3056" s="33" t="s">
        <v>113</v>
      </c>
      <c r="J3056" s="33">
        <v>890</v>
      </c>
      <c r="K3056" s="33">
        <v>1272.7</v>
      </c>
    </row>
    <row r="3057" spans="1:11" ht="27.6" x14ac:dyDescent="0.3">
      <c r="A3057" s="34" t="s">
        <v>105</v>
      </c>
      <c r="B3057" s="34">
        <v>2024</v>
      </c>
      <c r="C3057" s="34" t="s">
        <v>35</v>
      </c>
      <c r="D3057" s="34" t="s">
        <v>109</v>
      </c>
      <c r="E3057" s="34" t="s">
        <v>111</v>
      </c>
      <c r="F3057" s="34" t="s">
        <v>112</v>
      </c>
      <c r="G3057" s="34" t="s">
        <v>108</v>
      </c>
      <c r="H3057" s="34" t="s">
        <v>110</v>
      </c>
      <c r="I3057" s="34" t="s">
        <v>113</v>
      </c>
      <c r="J3057" s="34">
        <v>843</v>
      </c>
      <c r="K3057" s="34">
        <v>526.24</v>
      </c>
    </row>
    <row r="3058" spans="1:11" ht="27.6" x14ac:dyDescent="0.3">
      <c r="A3058" s="33" t="s">
        <v>106</v>
      </c>
      <c r="B3058" s="33">
        <v>2024</v>
      </c>
      <c r="C3058" s="33" t="s">
        <v>35</v>
      </c>
      <c r="D3058" s="33" t="s">
        <v>109</v>
      </c>
      <c r="E3058" s="33" t="s">
        <v>111</v>
      </c>
      <c r="F3058" s="33" t="s">
        <v>112</v>
      </c>
      <c r="G3058" s="33" t="s">
        <v>108</v>
      </c>
      <c r="H3058" s="33" t="s">
        <v>110</v>
      </c>
      <c r="I3058" s="33" t="s">
        <v>113</v>
      </c>
      <c r="J3058" s="33">
        <v>189</v>
      </c>
      <c r="K3058" s="33">
        <v>270.27</v>
      </c>
    </row>
    <row r="3059" spans="1:11" ht="27.6" x14ac:dyDescent="0.3">
      <c r="A3059" s="34" t="s">
        <v>105</v>
      </c>
      <c r="B3059" s="34">
        <v>2024</v>
      </c>
      <c r="C3059" s="34" t="s">
        <v>35</v>
      </c>
      <c r="D3059" s="34" t="s">
        <v>109</v>
      </c>
      <c r="E3059" s="34" t="s">
        <v>111</v>
      </c>
      <c r="F3059" s="34" t="s">
        <v>112</v>
      </c>
      <c r="G3059" s="34" t="s">
        <v>108</v>
      </c>
      <c r="H3059" s="34" t="s">
        <v>110</v>
      </c>
      <c r="I3059" s="34" t="s">
        <v>113</v>
      </c>
      <c r="J3059" s="34">
        <v>211</v>
      </c>
      <c r="K3059" s="34">
        <v>301.73</v>
      </c>
    </row>
    <row r="3060" spans="1:11" ht="27.6" x14ac:dyDescent="0.3">
      <c r="A3060" s="33" t="s">
        <v>106</v>
      </c>
      <c r="B3060" s="33">
        <v>2024</v>
      </c>
      <c r="C3060" s="33" t="s">
        <v>35</v>
      </c>
      <c r="D3060" s="33" t="s">
        <v>109</v>
      </c>
      <c r="E3060" s="33" t="s">
        <v>111</v>
      </c>
      <c r="F3060" s="33" t="s">
        <v>112</v>
      </c>
      <c r="G3060" s="33" t="s">
        <v>108</v>
      </c>
      <c r="H3060" s="33" t="s">
        <v>110</v>
      </c>
      <c r="I3060" s="33" t="s">
        <v>113</v>
      </c>
      <c r="J3060" s="33">
        <v>187</v>
      </c>
      <c r="K3060" s="33">
        <v>267.41000000000003</v>
      </c>
    </row>
    <row r="3061" spans="1:11" ht="27.6" x14ac:dyDescent="0.3">
      <c r="A3061" s="34" t="s">
        <v>105</v>
      </c>
      <c r="B3061" s="34">
        <v>2024</v>
      </c>
      <c r="C3061" s="34" t="s">
        <v>35</v>
      </c>
      <c r="D3061" s="34" t="s">
        <v>109</v>
      </c>
      <c r="E3061" s="34" t="s">
        <v>111</v>
      </c>
      <c r="F3061" s="34" t="s">
        <v>112</v>
      </c>
      <c r="G3061" s="34" t="s">
        <v>108</v>
      </c>
      <c r="H3061" s="34" t="s">
        <v>110</v>
      </c>
      <c r="I3061" s="34" t="s">
        <v>113</v>
      </c>
      <c r="J3061" s="34">
        <v>812</v>
      </c>
      <c r="K3061" s="34">
        <v>1161.1600000000001</v>
      </c>
    </row>
    <row r="3062" spans="1:11" ht="27.6" x14ac:dyDescent="0.3">
      <c r="A3062" s="33" t="s">
        <v>103</v>
      </c>
      <c r="B3062" s="33">
        <v>2024</v>
      </c>
      <c r="C3062" s="33" t="s">
        <v>35</v>
      </c>
      <c r="D3062" s="33" t="s">
        <v>109</v>
      </c>
      <c r="E3062" s="33" t="s">
        <v>111</v>
      </c>
      <c r="F3062" s="33" t="s">
        <v>112</v>
      </c>
      <c r="G3062" s="33" t="s">
        <v>108</v>
      </c>
      <c r="H3062" s="33" t="s">
        <v>110</v>
      </c>
      <c r="I3062" s="33" t="s">
        <v>113</v>
      </c>
      <c r="J3062" s="33">
        <v>185</v>
      </c>
      <c r="K3062" s="33">
        <v>264.55</v>
      </c>
    </row>
    <row r="3063" spans="1:11" ht="27.6" x14ac:dyDescent="0.3">
      <c r="A3063" s="34" t="s">
        <v>103</v>
      </c>
      <c r="B3063" s="34">
        <v>2024</v>
      </c>
      <c r="C3063" s="34" t="s">
        <v>31</v>
      </c>
      <c r="D3063" s="34" t="s">
        <v>109</v>
      </c>
      <c r="E3063" s="34" t="s">
        <v>111</v>
      </c>
      <c r="F3063" s="34" t="s">
        <v>112</v>
      </c>
      <c r="G3063" s="34" t="s">
        <v>108</v>
      </c>
      <c r="H3063" s="34" t="s">
        <v>110</v>
      </c>
      <c r="I3063" s="34" t="s">
        <v>113</v>
      </c>
      <c r="J3063" s="34">
        <v>230</v>
      </c>
      <c r="K3063" s="34">
        <v>328.9</v>
      </c>
    </row>
    <row r="3064" spans="1:11" ht="27.6" x14ac:dyDescent="0.3">
      <c r="A3064" s="33" t="s">
        <v>96</v>
      </c>
      <c r="B3064" s="33">
        <v>2024</v>
      </c>
      <c r="C3064" s="33" t="s">
        <v>31</v>
      </c>
      <c r="D3064" s="33" t="s">
        <v>109</v>
      </c>
      <c r="E3064" s="33" t="s">
        <v>111</v>
      </c>
      <c r="F3064" s="33" t="s">
        <v>112</v>
      </c>
      <c r="G3064" s="33" t="s">
        <v>108</v>
      </c>
      <c r="H3064" s="33" t="s">
        <v>110</v>
      </c>
      <c r="I3064" s="33" t="s">
        <v>113</v>
      </c>
      <c r="J3064" s="33">
        <v>200</v>
      </c>
      <c r="K3064" s="33">
        <v>286</v>
      </c>
    </row>
    <row r="3065" spans="1:11" ht="27.6" x14ac:dyDescent="0.3">
      <c r="A3065" s="34" t="s">
        <v>96</v>
      </c>
      <c r="B3065" s="34">
        <v>2024</v>
      </c>
      <c r="C3065" s="34" t="s">
        <v>31</v>
      </c>
      <c r="D3065" s="34" t="s">
        <v>109</v>
      </c>
      <c r="E3065" s="34" t="s">
        <v>111</v>
      </c>
      <c r="F3065" s="34" t="s">
        <v>112</v>
      </c>
      <c r="G3065" s="34" t="s">
        <v>108</v>
      </c>
      <c r="H3065" s="34" t="s">
        <v>110</v>
      </c>
      <c r="I3065" s="34" t="s">
        <v>113</v>
      </c>
      <c r="J3065" s="34">
        <v>232</v>
      </c>
      <c r="K3065" s="34">
        <v>331.76</v>
      </c>
    </row>
    <row r="3066" spans="1:11" ht="27.6" x14ac:dyDescent="0.3">
      <c r="A3066" s="33" t="s">
        <v>105</v>
      </c>
      <c r="B3066" s="33">
        <v>2024</v>
      </c>
      <c r="C3066" s="33" t="s">
        <v>31</v>
      </c>
      <c r="D3066" s="33" t="s">
        <v>109</v>
      </c>
      <c r="E3066" s="33" t="s">
        <v>111</v>
      </c>
      <c r="F3066" s="33" t="s">
        <v>112</v>
      </c>
      <c r="G3066" s="33" t="s">
        <v>108</v>
      </c>
      <c r="H3066" s="33" t="s">
        <v>110</v>
      </c>
      <c r="I3066" s="33" t="s">
        <v>113</v>
      </c>
      <c r="J3066" s="33">
        <v>202</v>
      </c>
      <c r="K3066" s="33">
        <v>288.86</v>
      </c>
    </row>
    <row r="3067" spans="1:11" ht="27.6" x14ac:dyDescent="0.3">
      <c r="A3067" s="34" t="s">
        <v>96</v>
      </c>
      <c r="B3067" s="34">
        <v>2024</v>
      </c>
      <c r="C3067" s="34" t="s">
        <v>31</v>
      </c>
      <c r="D3067" s="34" t="s">
        <v>109</v>
      </c>
      <c r="E3067" s="34" t="s">
        <v>111</v>
      </c>
      <c r="F3067" s="34" t="s">
        <v>112</v>
      </c>
      <c r="G3067" s="34" t="s">
        <v>108</v>
      </c>
      <c r="H3067" s="34" t="s">
        <v>110</v>
      </c>
      <c r="I3067" s="34" t="s">
        <v>113</v>
      </c>
      <c r="J3067" s="34">
        <v>801</v>
      </c>
      <c r="K3067" s="34">
        <v>1145.43</v>
      </c>
    </row>
    <row r="3068" spans="1:11" ht="27.6" x14ac:dyDescent="0.3">
      <c r="A3068" s="33" t="s">
        <v>96</v>
      </c>
      <c r="B3068" s="33">
        <v>2024</v>
      </c>
      <c r="C3068" s="33" t="s">
        <v>31</v>
      </c>
      <c r="D3068" s="33" t="s">
        <v>109</v>
      </c>
      <c r="E3068" s="33" t="s">
        <v>111</v>
      </c>
      <c r="F3068" s="33" t="s">
        <v>112</v>
      </c>
      <c r="G3068" s="33" t="s">
        <v>108</v>
      </c>
      <c r="H3068" s="33" t="s">
        <v>110</v>
      </c>
      <c r="I3068" s="33" t="s">
        <v>113</v>
      </c>
      <c r="J3068" s="33">
        <v>887</v>
      </c>
      <c r="K3068" s="33">
        <v>1268.4100000000001</v>
      </c>
    </row>
    <row r="3069" spans="1:11" ht="27.6" x14ac:dyDescent="0.3">
      <c r="A3069" s="34" t="s">
        <v>96</v>
      </c>
      <c r="B3069" s="34">
        <v>2024</v>
      </c>
      <c r="C3069" s="34" t="s">
        <v>31</v>
      </c>
      <c r="D3069" s="34" t="s">
        <v>109</v>
      </c>
      <c r="E3069" s="34" t="s">
        <v>111</v>
      </c>
      <c r="F3069" s="34" t="s">
        <v>112</v>
      </c>
      <c r="G3069" s="34" t="s">
        <v>108</v>
      </c>
      <c r="H3069" s="34" t="s">
        <v>110</v>
      </c>
      <c r="I3069" s="34" t="s">
        <v>113</v>
      </c>
      <c r="J3069" s="34">
        <v>840</v>
      </c>
      <c r="K3069" s="34">
        <v>526.24</v>
      </c>
    </row>
    <row r="3070" spans="1:11" ht="27.6" x14ac:dyDescent="0.3">
      <c r="A3070" s="33" t="s">
        <v>96</v>
      </c>
      <c r="B3070" s="33">
        <v>2024</v>
      </c>
      <c r="C3070" s="33" t="s">
        <v>31</v>
      </c>
      <c r="D3070" s="33" t="s">
        <v>109</v>
      </c>
      <c r="E3070" s="33" t="s">
        <v>111</v>
      </c>
      <c r="F3070" s="33" t="s">
        <v>112</v>
      </c>
      <c r="G3070" s="33" t="s">
        <v>108</v>
      </c>
      <c r="H3070" s="33" t="s">
        <v>110</v>
      </c>
      <c r="I3070" s="33" t="s">
        <v>113</v>
      </c>
      <c r="J3070" s="33">
        <v>201</v>
      </c>
      <c r="K3070" s="33">
        <v>287.43</v>
      </c>
    </row>
    <row r="3071" spans="1:11" ht="27.6" x14ac:dyDescent="0.3">
      <c r="A3071" s="34" t="s">
        <v>105</v>
      </c>
      <c r="B3071" s="34">
        <v>2024</v>
      </c>
      <c r="C3071" s="34" t="s">
        <v>31</v>
      </c>
      <c r="D3071" s="34" t="s">
        <v>109</v>
      </c>
      <c r="E3071" s="34" t="s">
        <v>111</v>
      </c>
      <c r="F3071" s="34" t="s">
        <v>112</v>
      </c>
      <c r="G3071" s="34" t="s">
        <v>108</v>
      </c>
      <c r="H3071" s="34" t="s">
        <v>110</v>
      </c>
      <c r="I3071" s="34" t="s">
        <v>113</v>
      </c>
      <c r="J3071" s="34">
        <v>229</v>
      </c>
      <c r="K3071" s="34">
        <v>327.47000000000003</v>
      </c>
    </row>
    <row r="3072" spans="1:11" ht="27.6" x14ac:dyDescent="0.3">
      <c r="A3072" s="33" t="s">
        <v>96</v>
      </c>
      <c r="B3072" s="33">
        <v>2024</v>
      </c>
      <c r="C3072" s="33" t="s">
        <v>31</v>
      </c>
      <c r="D3072" s="33" t="s">
        <v>109</v>
      </c>
      <c r="E3072" s="33" t="s">
        <v>111</v>
      </c>
      <c r="F3072" s="33" t="s">
        <v>112</v>
      </c>
      <c r="G3072" s="33" t="s">
        <v>108</v>
      </c>
      <c r="H3072" s="33" t="s">
        <v>110</v>
      </c>
      <c r="I3072" s="33" t="s">
        <v>113</v>
      </c>
      <c r="J3072" s="33">
        <v>205</v>
      </c>
      <c r="K3072" s="33">
        <v>293.14999999999998</v>
      </c>
    </row>
    <row r="3073" spans="1:11" ht="27.6" x14ac:dyDescent="0.3">
      <c r="A3073" s="34" t="s">
        <v>96</v>
      </c>
      <c r="B3073" s="34">
        <v>2024</v>
      </c>
      <c r="C3073" s="34" t="s">
        <v>31</v>
      </c>
      <c r="D3073" s="34" t="s">
        <v>109</v>
      </c>
      <c r="E3073" s="34" t="s">
        <v>111</v>
      </c>
      <c r="F3073" s="34" t="s">
        <v>112</v>
      </c>
      <c r="G3073" s="34" t="s">
        <v>108</v>
      </c>
      <c r="H3073" s="34" t="s">
        <v>110</v>
      </c>
      <c r="I3073" s="34" t="s">
        <v>113</v>
      </c>
      <c r="J3073" s="34">
        <v>810</v>
      </c>
      <c r="K3073" s="34">
        <v>1158.3</v>
      </c>
    </row>
    <row r="3074" spans="1:11" ht="27.6" x14ac:dyDescent="0.3">
      <c r="A3074" s="33" t="s">
        <v>103</v>
      </c>
      <c r="B3074" s="33">
        <v>2024</v>
      </c>
      <c r="C3074" s="33" t="s">
        <v>31</v>
      </c>
      <c r="D3074" s="33" t="s">
        <v>109</v>
      </c>
      <c r="E3074" s="33" t="s">
        <v>111</v>
      </c>
      <c r="F3074" s="33" t="s">
        <v>112</v>
      </c>
      <c r="G3074" s="33" t="s">
        <v>108</v>
      </c>
      <c r="H3074" s="33" t="s">
        <v>110</v>
      </c>
      <c r="I3074" s="33" t="s">
        <v>113</v>
      </c>
      <c r="J3074" s="33">
        <v>203</v>
      </c>
      <c r="K3074" s="33">
        <v>290.29000000000002</v>
      </c>
    </row>
    <row r="3075" spans="1:11" ht="27.6" x14ac:dyDescent="0.3">
      <c r="A3075" s="34" t="s">
        <v>105</v>
      </c>
      <c r="B3075" s="34">
        <v>2024</v>
      </c>
      <c r="C3075" s="34" t="s">
        <v>34</v>
      </c>
      <c r="D3075" s="34" t="s">
        <v>109</v>
      </c>
      <c r="E3075" s="34" t="s">
        <v>111</v>
      </c>
      <c r="F3075" s="34" t="s">
        <v>112</v>
      </c>
      <c r="G3075" s="34" t="s">
        <v>108</v>
      </c>
      <c r="H3075" s="34" t="s">
        <v>110</v>
      </c>
      <c r="I3075" s="34" t="s">
        <v>113</v>
      </c>
      <c r="J3075" s="34">
        <v>218</v>
      </c>
      <c r="K3075" s="34">
        <v>311.74</v>
      </c>
    </row>
    <row r="3076" spans="1:11" ht="27.6" x14ac:dyDescent="0.3">
      <c r="A3076" s="33" t="s">
        <v>105</v>
      </c>
      <c r="B3076" s="33">
        <v>2024</v>
      </c>
      <c r="C3076" s="33" t="s">
        <v>34</v>
      </c>
      <c r="D3076" s="33" t="s">
        <v>109</v>
      </c>
      <c r="E3076" s="33" t="s">
        <v>111</v>
      </c>
      <c r="F3076" s="33" t="s">
        <v>112</v>
      </c>
      <c r="G3076" s="33" t="s">
        <v>108</v>
      </c>
      <c r="H3076" s="33" t="s">
        <v>110</v>
      </c>
      <c r="I3076" s="33" t="s">
        <v>113</v>
      </c>
      <c r="J3076" s="33">
        <v>194</v>
      </c>
      <c r="K3076" s="33">
        <v>277.42</v>
      </c>
    </row>
    <row r="3077" spans="1:11" ht="27.6" x14ac:dyDescent="0.3">
      <c r="A3077" s="34" t="s">
        <v>103</v>
      </c>
      <c r="B3077" s="34">
        <v>2024</v>
      </c>
      <c r="C3077" s="34" t="s">
        <v>34</v>
      </c>
      <c r="D3077" s="34" t="s">
        <v>109</v>
      </c>
      <c r="E3077" s="34" t="s">
        <v>111</v>
      </c>
      <c r="F3077" s="34" t="s">
        <v>112</v>
      </c>
      <c r="G3077" s="34" t="s">
        <v>108</v>
      </c>
      <c r="H3077" s="34" t="s">
        <v>110</v>
      </c>
      <c r="I3077" s="34" t="s">
        <v>113</v>
      </c>
      <c r="J3077" s="34">
        <v>220</v>
      </c>
      <c r="K3077" s="34">
        <v>314.60000000000002</v>
      </c>
    </row>
    <row r="3078" spans="1:11" ht="27.6" x14ac:dyDescent="0.3">
      <c r="A3078" s="33" t="s">
        <v>103</v>
      </c>
      <c r="B3078" s="33">
        <v>2024</v>
      </c>
      <c r="C3078" s="33" t="s">
        <v>34</v>
      </c>
      <c r="D3078" s="33" t="s">
        <v>109</v>
      </c>
      <c r="E3078" s="33" t="s">
        <v>111</v>
      </c>
      <c r="F3078" s="33" t="s">
        <v>112</v>
      </c>
      <c r="G3078" s="33" t="s">
        <v>108</v>
      </c>
      <c r="H3078" s="33" t="s">
        <v>110</v>
      </c>
      <c r="I3078" s="33" t="s">
        <v>113</v>
      </c>
      <c r="J3078" s="33">
        <v>190</v>
      </c>
      <c r="K3078" s="33">
        <v>271.7</v>
      </c>
    </row>
    <row r="3079" spans="1:11" ht="27.6" x14ac:dyDescent="0.3">
      <c r="A3079" s="34" t="s">
        <v>103</v>
      </c>
      <c r="B3079" s="34">
        <v>2024</v>
      </c>
      <c r="C3079" s="34" t="s">
        <v>34</v>
      </c>
      <c r="D3079" s="34" t="s">
        <v>109</v>
      </c>
      <c r="E3079" s="34" t="s">
        <v>111</v>
      </c>
      <c r="F3079" s="34" t="s">
        <v>112</v>
      </c>
      <c r="G3079" s="34" t="s">
        <v>108</v>
      </c>
      <c r="H3079" s="34" t="s">
        <v>110</v>
      </c>
      <c r="I3079" s="34" t="s">
        <v>113</v>
      </c>
      <c r="J3079" s="34">
        <v>889</v>
      </c>
      <c r="K3079" s="34">
        <v>1271.27</v>
      </c>
    </row>
    <row r="3080" spans="1:11" ht="27.6" x14ac:dyDescent="0.3">
      <c r="A3080" s="33" t="s">
        <v>103</v>
      </c>
      <c r="B3080" s="33">
        <v>2024</v>
      </c>
      <c r="C3080" s="33" t="s">
        <v>34</v>
      </c>
      <c r="D3080" s="33" t="s">
        <v>109</v>
      </c>
      <c r="E3080" s="33" t="s">
        <v>111</v>
      </c>
      <c r="F3080" s="33" t="s">
        <v>112</v>
      </c>
      <c r="G3080" s="33" t="s">
        <v>108</v>
      </c>
      <c r="H3080" s="33" t="s">
        <v>110</v>
      </c>
      <c r="I3080" s="33" t="s">
        <v>113</v>
      </c>
      <c r="J3080" s="33">
        <v>842</v>
      </c>
      <c r="K3080" s="33">
        <v>526.24</v>
      </c>
    </row>
    <row r="3081" spans="1:11" ht="27.6" x14ac:dyDescent="0.3">
      <c r="A3081" s="34" t="s">
        <v>103</v>
      </c>
      <c r="B3081" s="34">
        <v>2024</v>
      </c>
      <c r="C3081" s="34" t="s">
        <v>34</v>
      </c>
      <c r="D3081" s="34" t="s">
        <v>109</v>
      </c>
      <c r="E3081" s="34" t="s">
        <v>111</v>
      </c>
      <c r="F3081" s="34" t="s">
        <v>112</v>
      </c>
      <c r="G3081" s="34" t="s">
        <v>108</v>
      </c>
      <c r="H3081" s="34" t="s">
        <v>110</v>
      </c>
      <c r="I3081" s="34" t="s">
        <v>113</v>
      </c>
      <c r="J3081" s="34">
        <v>217</v>
      </c>
      <c r="K3081" s="34">
        <v>310.31</v>
      </c>
    </row>
    <row r="3082" spans="1:11" ht="27.6" x14ac:dyDescent="0.3">
      <c r="A3082" s="33" t="s">
        <v>103</v>
      </c>
      <c r="B3082" s="33">
        <v>2024</v>
      </c>
      <c r="C3082" s="33" t="s">
        <v>34</v>
      </c>
      <c r="D3082" s="33" t="s">
        <v>109</v>
      </c>
      <c r="E3082" s="33" t="s">
        <v>111</v>
      </c>
      <c r="F3082" s="33" t="s">
        <v>112</v>
      </c>
      <c r="G3082" s="33" t="s">
        <v>108</v>
      </c>
      <c r="H3082" s="33" t="s">
        <v>110</v>
      </c>
      <c r="I3082" s="33" t="s">
        <v>113</v>
      </c>
      <c r="J3082" s="33">
        <v>193</v>
      </c>
      <c r="K3082" s="33">
        <v>275.99</v>
      </c>
    </row>
    <row r="3083" spans="1:11" ht="27.6" x14ac:dyDescent="0.3">
      <c r="A3083" s="34" t="s">
        <v>105</v>
      </c>
      <c r="B3083" s="34">
        <v>2024</v>
      </c>
      <c r="C3083" s="34" t="s">
        <v>34</v>
      </c>
      <c r="D3083" s="34" t="s">
        <v>109</v>
      </c>
      <c r="E3083" s="34" t="s">
        <v>111</v>
      </c>
      <c r="F3083" s="34" t="s">
        <v>112</v>
      </c>
      <c r="G3083" s="34" t="s">
        <v>108</v>
      </c>
      <c r="H3083" s="34" t="s">
        <v>110</v>
      </c>
      <c r="I3083" s="34" t="s">
        <v>113</v>
      </c>
      <c r="J3083" s="34">
        <v>811</v>
      </c>
      <c r="K3083" s="34">
        <v>1159.73</v>
      </c>
    </row>
    <row r="3084" spans="1:11" ht="27.6" x14ac:dyDescent="0.3">
      <c r="A3084" s="33" t="s">
        <v>105</v>
      </c>
      <c r="B3084" s="33">
        <v>2024</v>
      </c>
      <c r="C3084" s="33" t="s">
        <v>34</v>
      </c>
      <c r="D3084" s="33" t="s">
        <v>109</v>
      </c>
      <c r="E3084" s="33" t="s">
        <v>111</v>
      </c>
      <c r="F3084" s="33" t="s">
        <v>112</v>
      </c>
      <c r="G3084" s="33" t="s">
        <v>108</v>
      </c>
      <c r="H3084" s="33" t="s">
        <v>110</v>
      </c>
      <c r="I3084" s="33" t="s">
        <v>113</v>
      </c>
      <c r="J3084" s="33">
        <v>191</v>
      </c>
      <c r="K3084" s="33">
        <v>273.13</v>
      </c>
    </row>
    <row r="3085" spans="1:11" ht="27.6" x14ac:dyDescent="0.3">
      <c r="A3085" s="34" t="s">
        <v>103</v>
      </c>
      <c r="B3085" s="34">
        <v>2024</v>
      </c>
      <c r="C3085" s="34" t="s">
        <v>40</v>
      </c>
      <c r="D3085" s="34" t="s">
        <v>109</v>
      </c>
      <c r="E3085" s="34" t="s">
        <v>111</v>
      </c>
      <c r="F3085" s="34" t="s">
        <v>112</v>
      </c>
      <c r="G3085" s="34" t="s">
        <v>108</v>
      </c>
      <c r="H3085" s="34" t="s">
        <v>110</v>
      </c>
      <c r="I3085" s="34" t="s">
        <v>113</v>
      </c>
      <c r="J3085" s="34">
        <v>188</v>
      </c>
      <c r="K3085" s="34">
        <v>268.83999999999997</v>
      </c>
    </row>
    <row r="3086" spans="1:11" ht="27.6" x14ac:dyDescent="0.3">
      <c r="A3086" s="33" t="s">
        <v>107</v>
      </c>
      <c r="B3086" s="33">
        <v>2024</v>
      </c>
      <c r="C3086" s="33" t="s">
        <v>40</v>
      </c>
      <c r="D3086" s="33" t="s">
        <v>109</v>
      </c>
      <c r="E3086" s="33" t="s">
        <v>111</v>
      </c>
      <c r="F3086" s="33" t="s">
        <v>112</v>
      </c>
      <c r="G3086" s="33" t="s">
        <v>108</v>
      </c>
      <c r="H3086" s="33" t="s">
        <v>110</v>
      </c>
      <c r="I3086" s="33" t="s">
        <v>113</v>
      </c>
      <c r="J3086" s="33">
        <v>158</v>
      </c>
      <c r="K3086" s="33">
        <v>225.94</v>
      </c>
    </row>
    <row r="3087" spans="1:11" ht="27.6" x14ac:dyDescent="0.3">
      <c r="A3087" s="34" t="s">
        <v>96</v>
      </c>
      <c r="B3087" s="34">
        <v>2024</v>
      </c>
      <c r="C3087" s="34" t="s">
        <v>40</v>
      </c>
      <c r="D3087" s="34" t="s">
        <v>109</v>
      </c>
      <c r="E3087" s="34" t="s">
        <v>111</v>
      </c>
      <c r="F3087" s="34" t="s">
        <v>112</v>
      </c>
      <c r="G3087" s="34" t="s">
        <v>108</v>
      </c>
      <c r="H3087" s="34" t="s">
        <v>110</v>
      </c>
      <c r="I3087" s="34" t="s">
        <v>113</v>
      </c>
      <c r="J3087" s="34">
        <v>160</v>
      </c>
      <c r="K3087" s="34">
        <v>228.8</v>
      </c>
    </row>
    <row r="3088" spans="1:11" ht="27.6" x14ac:dyDescent="0.3">
      <c r="A3088" s="33" t="s">
        <v>96</v>
      </c>
      <c r="B3088" s="33">
        <v>2024</v>
      </c>
      <c r="C3088" s="33" t="s">
        <v>40</v>
      </c>
      <c r="D3088" s="33" t="s">
        <v>109</v>
      </c>
      <c r="E3088" s="33" t="s">
        <v>111</v>
      </c>
      <c r="F3088" s="33" t="s">
        <v>112</v>
      </c>
      <c r="G3088" s="33" t="s">
        <v>108</v>
      </c>
      <c r="H3088" s="33" t="s">
        <v>110</v>
      </c>
      <c r="I3088" s="33" t="s">
        <v>113</v>
      </c>
      <c r="J3088" s="33">
        <v>808</v>
      </c>
      <c r="K3088" s="33">
        <v>1155.44</v>
      </c>
    </row>
    <row r="3089" spans="1:11" ht="27.6" x14ac:dyDescent="0.3">
      <c r="A3089" s="34" t="s">
        <v>103</v>
      </c>
      <c r="B3089" s="34">
        <v>2024</v>
      </c>
      <c r="C3089" s="34" t="s">
        <v>40</v>
      </c>
      <c r="D3089" s="34" t="s">
        <v>109</v>
      </c>
      <c r="E3089" s="34" t="s">
        <v>111</v>
      </c>
      <c r="F3089" s="34" t="s">
        <v>112</v>
      </c>
      <c r="G3089" s="34" t="s">
        <v>108</v>
      </c>
      <c r="H3089" s="34" t="s">
        <v>110</v>
      </c>
      <c r="I3089" s="34" t="s">
        <v>113</v>
      </c>
      <c r="J3089" s="34">
        <v>894</v>
      </c>
      <c r="K3089" s="34">
        <v>1278.42</v>
      </c>
    </row>
    <row r="3090" spans="1:11" ht="27.6" x14ac:dyDescent="0.3">
      <c r="A3090" s="33" t="s">
        <v>103</v>
      </c>
      <c r="B3090" s="33">
        <v>2024</v>
      </c>
      <c r="C3090" s="33" t="s">
        <v>40</v>
      </c>
      <c r="D3090" s="33" t="s">
        <v>109</v>
      </c>
      <c r="E3090" s="33" t="s">
        <v>111</v>
      </c>
      <c r="F3090" s="33" t="s">
        <v>112</v>
      </c>
      <c r="G3090" s="33" t="s">
        <v>108</v>
      </c>
      <c r="H3090" s="33" t="s">
        <v>110</v>
      </c>
      <c r="I3090" s="33" t="s">
        <v>113</v>
      </c>
      <c r="J3090" s="33">
        <v>847</v>
      </c>
      <c r="K3090" s="33">
        <v>526.24</v>
      </c>
    </row>
    <row r="3091" spans="1:11" ht="27.6" x14ac:dyDescent="0.3">
      <c r="A3091" s="34" t="s">
        <v>96</v>
      </c>
      <c r="B3091" s="34">
        <v>2024</v>
      </c>
      <c r="C3091" s="34" t="s">
        <v>40</v>
      </c>
      <c r="D3091" s="34" t="s">
        <v>109</v>
      </c>
      <c r="E3091" s="34" t="s">
        <v>111</v>
      </c>
      <c r="F3091" s="34" t="s">
        <v>112</v>
      </c>
      <c r="G3091" s="34" t="s">
        <v>108</v>
      </c>
      <c r="H3091" s="34" t="s">
        <v>110</v>
      </c>
      <c r="I3091" s="34" t="s">
        <v>113</v>
      </c>
      <c r="J3091" s="34">
        <v>159</v>
      </c>
      <c r="K3091" s="34">
        <v>227.37</v>
      </c>
    </row>
    <row r="3092" spans="1:11" ht="27.6" x14ac:dyDescent="0.3">
      <c r="A3092" s="33" t="s">
        <v>96</v>
      </c>
      <c r="B3092" s="33">
        <v>2024</v>
      </c>
      <c r="C3092" s="33" t="s">
        <v>40</v>
      </c>
      <c r="D3092" s="33" t="s">
        <v>109</v>
      </c>
      <c r="E3092" s="33" t="s">
        <v>111</v>
      </c>
      <c r="F3092" s="33" t="s">
        <v>112</v>
      </c>
      <c r="G3092" s="33" t="s">
        <v>108</v>
      </c>
      <c r="H3092" s="33" t="s">
        <v>110</v>
      </c>
      <c r="I3092" s="33" t="s">
        <v>113</v>
      </c>
      <c r="J3092" s="33">
        <v>187</v>
      </c>
      <c r="K3092" s="33">
        <v>267.41000000000003</v>
      </c>
    </row>
    <row r="3093" spans="1:11" ht="27.6" x14ac:dyDescent="0.3">
      <c r="A3093" s="34" t="s">
        <v>107</v>
      </c>
      <c r="B3093" s="34">
        <v>2024</v>
      </c>
      <c r="C3093" s="34" t="s">
        <v>40</v>
      </c>
      <c r="D3093" s="34" t="s">
        <v>109</v>
      </c>
      <c r="E3093" s="34" t="s">
        <v>111</v>
      </c>
      <c r="F3093" s="34" t="s">
        <v>112</v>
      </c>
      <c r="G3093" s="34" t="s">
        <v>108</v>
      </c>
      <c r="H3093" s="34" t="s">
        <v>110</v>
      </c>
      <c r="I3093" s="34" t="s">
        <v>113</v>
      </c>
      <c r="J3093" s="34">
        <v>817</v>
      </c>
      <c r="K3093" s="34">
        <v>1168.31</v>
      </c>
    </row>
    <row r="3094" spans="1:11" ht="27.6" x14ac:dyDescent="0.3">
      <c r="A3094" s="33" t="s">
        <v>103</v>
      </c>
      <c r="B3094" s="33">
        <v>2024</v>
      </c>
      <c r="C3094" s="33" t="s">
        <v>40</v>
      </c>
      <c r="D3094" s="33" t="s">
        <v>109</v>
      </c>
      <c r="E3094" s="33" t="s">
        <v>111</v>
      </c>
      <c r="F3094" s="33" t="s">
        <v>112</v>
      </c>
      <c r="G3094" s="33" t="s">
        <v>108</v>
      </c>
      <c r="H3094" s="33" t="s">
        <v>110</v>
      </c>
      <c r="I3094" s="33" t="s">
        <v>113</v>
      </c>
      <c r="J3094" s="33">
        <v>161</v>
      </c>
      <c r="K3094" s="33">
        <v>230.23</v>
      </c>
    </row>
    <row r="3095" spans="1:11" ht="27.6" x14ac:dyDescent="0.3">
      <c r="A3095" s="34" t="s">
        <v>96</v>
      </c>
      <c r="B3095" s="34">
        <v>2024</v>
      </c>
      <c r="C3095" s="34" t="s">
        <v>39</v>
      </c>
      <c r="D3095" s="34" t="s">
        <v>109</v>
      </c>
      <c r="E3095" s="34" t="s">
        <v>111</v>
      </c>
      <c r="F3095" s="34" t="s">
        <v>112</v>
      </c>
      <c r="G3095" s="34" t="s">
        <v>108</v>
      </c>
      <c r="H3095" s="34" t="s">
        <v>110</v>
      </c>
      <c r="I3095" s="34" t="s">
        <v>113</v>
      </c>
      <c r="J3095" s="34">
        <v>194</v>
      </c>
      <c r="K3095" s="34">
        <v>277.42</v>
      </c>
    </row>
    <row r="3096" spans="1:11" ht="27.6" x14ac:dyDescent="0.3">
      <c r="A3096" s="33" t="s">
        <v>103</v>
      </c>
      <c r="B3096" s="33">
        <v>2024</v>
      </c>
      <c r="C3096" s="33" t="s">
        <v>39</v>
      </c>
      <c r="D3096" s="33" t="s">
        <v>109</v>
      </c>
      <c r="E3096" s="33" t="s">
        <v>111</v>
      </c>
      <c r="F3096" s="33" t="s">
        <v>112</v>
      </c>
      <c r="G3096" s="33" t="s">
        <v>108</v>
      </c>
      <c r="H3096" s="33" t="s">
        <v>110</v>
      </c>
      <c r="I3096" s="33" t="s">
        <v>113</v>
      </c>
      <c r="J3096" s="33">
        <v>164</v>
      </c>
      <c r="K3096" s="33">
        <v>234.52</v>
      </c>
    </row>
    <row r="3097" spans="1:11" ht="27.6" x14ac:dyDescent="0.3">
      <c r="A3097" s="34" t="s">
        <v>103</v>
      </c>
      <c r="B3097" s="34">
        <v>2024</v>
      </c>
      <c r="C3097" s="34" t="s">
        <v>39</v>
      </c>
      <c r="D3097" s="34" t="s">
        <v>109</v>
      </c>
      <c r="E3097" s="34" t="s">
        <v>111</v>
      </c>
      <c r="F3097" s="34" t="s">
        <v>112</v>
      </c>
      <c r="G3097" s="34" t="s">
        <v>108</v>
      </c>
      <c r="H3097" s="34" t="s">
        <v>110</v>
      </c>
      <c r="I3097" s="34" t="s">
        <v>113</v>
      </c>
      <c r="J3097" s="34">
        <v>190</v>
      </c>
      <c r="K3097" s="34">
        <v>271.7</v>
      </c>
    </row>
    <row r="3098" spans="1:11" ht="27.6" x14ac:dyDescent="0.3">
      <c r="A3098" s="33" t="s">
        <v>106</v>
      </c>
      <c r="B3098" s="33">
        <v>2024</v>
      </c>
      <c r="C3098" s="33" t="s">
        <v>39</v>
      </c>
      <c r="D3098" s="33" t="s">
        <v>109</v>
      </c>
      <c r="E3098" s="33" t="s">
        <v>111</v>
      </c>
      <c r="F3098" s="33" t="s">
        <v>112</v>
      </c>
      <c r="G3098" s="33" t="s">
        <v>108</v>
      </c>
      <c r="H3098" s="33" t="s">
        <v>110</v>
      </c>
      <c r="I3098" s="33" t="s">
        <v>113</v>
      </c>
      <c r="J3098" s="33">
        <v>166</v>
      </c>
      <c r="K3098" s="33">
        <v>237.38</v>
      </c>
    </row>
    <row r="3099" spans="1:11" ht="27.6" x14ac:dyDescent="0.3">
      <c r="A3099" s="34" t="s">
        <v>96</v>
      </c>
      <c r="B3099" s="34">
        <v>2024</v>
      </c>
      <c r="C3099" s="34" t="s">
        <v>39</v>
      </c>
      <c r="D3099" s="34" t="s">
        <v>109</v>
      </c>
      <c r="E3099" s="34" t="s">
        <v>111</v>
      </c>
      <c r="F3099" s="34" t="s">
        <v>112</v>
      </c>
      <c r="G3099" s="34" t="s">
        <v>108</v>
      </c>
      <c r="H3099" s="34" t="s">
        <v>110</v>
      </c>
      <c r="I3099" s="34" t="s">
        <v>113</v>
      </c>
      <c r="J3099" s="34">
        <v>807</v>
      </c>
      <c r="K3099" s="34">
        <v>1154.01</v>
      </c>
    </row>
    <row r="3100" spans="1:11" ht="27.6" x14ac:dyDescent="0.3">
      <c r="A3100" s="33" t="s">
        <v>96</v>
      </c>
      <c r="B3100" s="33">
        <v>2024</v>
      </c>
      <c r="C3100" s="33" t="s">
        <v>39</v>
      </c>
      <c r="D3100" s="33" t="s">
        <v>109</v>
      </c>
      <c r="E3100" s="33" t="s">
        <v>111</v>
      </c>
      <c r="F3100" s="33" t="s">
        <v>112</v>
      </c>
      <c r="G3100" s="33" t="s">
        <v>108</v>
      </c>
      <c r="H3100" s="33" t="s">
        <v>110</v>
      </c>
      <c r="I3100" s="33" t="s">
        <v>113</v>
      </c>
      <c r="J3100" s="33">
        <v>165</v>
      </c>
      <c r="K3100" s="33">
        <v>235.95</v>
      </c>
    </row>
    <row r="3101" spans="1:11" ht="27.6" x14ac:dyDescent="0.3">
      <c r="A3101" s="34" t="s">
        <v>106</v>
      </c>
      <c r="B3101" s="34">
        <v>2024</v>
      </c>
      <c r="C3101" s="34" t="s">
        <v>39</v>
      </c>
      <c r="D3101" s="34" t="s">
        <v>109</v>
      </c>
      <c r="E3101" s="34" t="s">
        <v>111</v>
      </c>
      <c r="F3101" s="34" t="s">
        <v>112</v>
      </c>
      <c r="G3101" s="34" t="s">
        <v>108</v>
      </c>
      <c r="H3101" s="34" t="s">
        <v>110</v>
      </c>
      <c r="I3101" s="34" t="s">
        <v>113</v>
      </c>
      <c r="J3101" s="34">
        <v>193</v>
      </c>
      <c r="K3101" s="34">
        <v>275.99</v>
      </c>
    </row>
    <row r="3102" spans="1:11" ht="27.6" x14ac:dyDescent="0.3">
      <c r="A3102" s="33" t="s">
        <v>103</v>
      </c>
      <c r="B3102" s="33">
        <v>2024</v>
      </c>
      <c r="C3102" s="33" t="s">
        <v>39</v>
      </c>
      <c r="D3102" s="33" t="s">
        <v>109</v>
      </c>
      <c r="E3102" s="33" t="s">
        <v>111</v>
      </c>
      <c r="F3102" s="33" t="s">
        <v>112</v>
      </c>
      <c r="G3102" s="33" t="s">
        <v>108</v>
      </c>
      <c r="H3102" s="33" t="s">
        <v>110</v>
      </c>
      <c r="I3102" s="33" t="s">
        <v>113</v>
      </c>
      <c r="J3102" s="33">
        <v>163</v>
      </c>
      <c r="K3102" s="33">
        <v>233.09</v>
      </c>
    </row>
    <row r="3103" spans="1:11" ht="27.6" x14ac:dyDescent="0.3">
      <c r="A3103" s="34" t="s">
        <v>103</v>
      </c>
      <c r="B3103" s="34">
        <v>2024</v>
      </c>
      <c r="C3103" s="34" t="s">
        <v>39</v>
      </c>
      <c r="D3103" s="34" t="s">
        <v>109</v>
      </c>
      <c r="E3103" s="34" t="s">
        <v>111</v>
      </c>
      <c r="F3103" s="34" t="s">
        <v>112</v>
      </c>
      <c r="G3103" s="34" t="s">
        <v>108</v>
      </c>
      <c r="H3103" s="34" t="s">
        <v>110</v>
      </c>
      <c r="I3103" s="34" t="s">
        <v>113</v>
      </c>
      <c r="J3103" s="34">
        <v>816</v>
      </c>
      <c r="K3103" s="34">
        <v>1166.8800000000001</v>
      </c>
    </row>
    <row r="3104" spans="1:11" ht="27.6" x14ac:dyDescent="0.3">
      <c r="A3104" s="33" t="s">
        <v>96</v>
      </c>
      <c r="B3104" s="33">
        <v>2024</v>
      </c>
      <c r="C3104" s="33" t="s">
        <v>39</v>
      </c>
      <c r="D3104" s="33" t="s">
        <v>109</v>
      </c>
      <c r="E3104" s="33" t="s">
        <v>111</v>
      </c>
      <c r="F3104" s="33" t="s">
        <v>112</v>
      </c>
      <c r="G3104" s="33" t="s">
        <v>108</v>
      </c>
      <c r="H3104" s="33" t="s">
        <v>110</v>
      </c>
      <c r="I3104" s="33" t="s">
        <v>113</v>
      </c>
      <c r="J3104" s="33">
        <v>167</v>
      </c>
      <c r="K3104" s="33">
        <v>238.81</v>
      </c>
    </row>
    <row r="3105" spans="1:11" ht="27.6" x14ac:dyDescent="0.3">
      <c r="A3105" s="34" t="s">
        <v>103</v>
      </c>
      <c r="B3105" s="34">
        <v>2024</v>
      </c>
      <c r="C3105" s="34" t="s">
        <v>38</v>
      </c>
      <c r="D3105" s="34" t="s">
        <v>109</v>
      </c>
      <c r="E3105" s="34" t="s">
        <v>111</v>
      </c>
      <c r="F3105" s="34" t="s">
        <v>112</v>
      </c>
      <c r="G3105" s="34" t="s">
        <v>108</v>
      </c>
      <c r="H3105" s="34" t="s">
        <v>110</v>
      </c>
      <c r="I3105" s="34" t="s">
        <v>113</v>
      </c>
      <c r="J3105" s="34">
        <v>200</v>
      </c>
      <c r="K3105" s="34">
        <v>286</v>
      </c>
    </row>
    <row r="3106" spans="1:11" ht="27.6" x14ac:dyDescent="0.3">
      <c r="A3106" s="33" t="s">
        <v>96</v>
      </c>
      <c r="B3106" s="33">
        <v>2024</v>
      </c>
      <c r="C3106" s="33" t="s">
        <v>38</v>
      </c>
      <c r="D3106" s="33" t="s">
        <v>109</v>
      </c>
      <c r="E3106" s="33" t="s">
        <v>111</v>
      </c>
      <c r="F3106" s="33" t="s">
        <v>112</v>
      </c>
      <c r="G3106" s="33" t="s">
        <v>108</v>
      </c>
      <c r="H3106" s="33" t="s">
        <v>110</v>
      </c>
      <c r="I3106" s="33" t="s">
        <v>113</v>
      </c>
      <c r="J3106" s="33">
        <v>170</v>
      </c>
      <c r="K3106" s="33">
        <v>243.1</v>
      </c>
    </row>
    <row r="3107" spans="1:11" ht="27.6" x14ac:dyDescent="0.3">
      <c r="A3107" s="34" t="s">
        <v>96</v>
      </c>
      <c r="B3107" s="34">
        <v>2024</v>
      </c>
      <c r="C3107" s="34" t="s">
        <v>38</v>
      </c>
      <c r="D3107" s="34" t="s">
        <v>109</v>
      </c>
      <c r="E3107" s="34" t="s">
        <v>111</v>
      </c>
      <c r="F3107" s="34" t="s">
        <v>112</v>
      </c>
      <c r="G3107" s="34" t="s">
        <v>108</v>
      </c>
      <c r="H3107" s="34" t="s">
        <v>110</v>
      </c>
      <c r="I3107" s="34" t="s">
        <v>113</v>
      </c>
      <c r="J3107" s="34">
        <v>196</v>
      </c>
      <c r="K3107" s="34">
        <v>280.27999999999997</v>
      </c>
    </row>
    <row r="3108" spans="1:11" ht="27.6" x14ac:dyDescent="0.3">
      <c r="A3108" s="33" t="s">
        <v>103</v>
      </c>
      <c r="B3108" s="33">
        <v>2024</v>
      </c>
      <c r="C3108" s="33" t="s">
        <v>38</v>
      </c>
      <c r="D3108" s="33" t="s">
        <v>109</v>
      </c>
      <c r="E3108" s="33" t="s">
        <v>111</v>
      </c>
      <c r="F3108" s="33" t="s">
        <v>112</v>
      </c>
      <c r="G3108" s="33" t="s">
        <v>108</v>
      </c>
      <c r="H3108" s="33" t="s">
        <v>110</v>
      </c>
      <c r="I3108" s="33" t="s">
        <v>113</v>
      </c>
      <c r="J3108" s="33">
        <v>172</v>
      </c>
      <c r="K3108" s="33">
        <v>245.96</v>
      </c>
    </row>
    <row r="3109" spans="1:11" ht="27.6" x14ac:dyDescent="0.3">
      <c r="A3109" s="34" t="s">
        <v>103</v>
      </c>
      <c r="B3109" s="34">
        <v>2024</v>
      </c>
      <c r="C3109" s="34" t="s">
        <v>38</v>
      </c>
      <c r="D3109" s="34" t="s">
        <v>109</v>
      </c>
      <c r="E3109" s="34" t="s">
        <v>111</v>
      </c>
      <c r="F3109" s="34" t="s">
        <v>112</v>
      </c>
      <c r="G3109" s="34" t="s">
        <v>108</v>
      </c>
      <c r="H3109" s="34" t="s">
        <v>110</v>
      </c>
      <c r="I3109" s="34" t="s">
        <v>113</v>
      </c>
      <c r="J3109" s="34">
        <v>806</v>
      </c>
      <c r="K3109" s="34">
        <v>1152.58</v>
      </c>
    </row>
    <row r="3110" spans="1:11" ht="27.6" x14ac:dyDescent="0.3">
      <c r="A3110" s="33" t="s">
        <v>96</v>
      </c>
      <c r="B3110" s="33">
        <v>2024</v>
      </c>
      <c r="C3110" s="33" t="s">
        <v>38</v>
      </c>
      <c r="D3110" s="33" t="s">
        <v>109</v>
      </c>
      <c r="E3110" s="33" t="s">
        <v>111</v>
      </c>
      <c r="F3110" s="33" t="s">
        <v>112</v>
      </c>
      <c r="G3110" s="33" t="s">
        <v>108</v>
      </c>
      <c r="H3110" s="33" t="s">
        <v>110</v>
      </c>
      <c r="I3110" s="33" t="s">
        <v>113</v>
      </c>
      <c r="J3110" s="33">
        <v>893</v>
      </c>
      <c r="K3110" s="33">
        <v>1276.99</v>
      </c>
    </row>
    <row r="3111" spans="1:11" ht="27.6" x14ac:dyDescent="0.3">
      <c r="A3111" s="34" t="s">
        <v>96</v>
      </c>
      <c r="B3111" s="34">
        <v>2024</v>
      </c>
      <c r="C3111" s="34" t="s">
        <v>38</v>
      </c>
      <c r="D3111" s="34" t="s">
        <v>109</v>
      </c>
      <c r="E3111" s="34" t="s">
        <v>111</v>
      </c>
      <c r="F3111" s="34" t="s">
        <v>112</v>
      </c>
      <c r="G3111" s="34" t="s">
        <v>108</v>
      </c>
      <c r="H3111" s="34" t="s">
        <v>110</v>
      </c>
      <c r="I3111" s="34" t="s">
        <v>113</v>
      </c>
      <c r="J3111" s="34">
        <v>846</v>
      </c>
      <c r="K3111" s="34">
        <v>526.24</v>
      </c>
    </row>
    <row r="3112" spans="1:11" ht="27.6" x14ac:dyDescent="0.3">
      <c r="A3112" s="33" t="s">
        <v>103</v>
      </c>
      <c r="B3112" s="33">
        <v>2024</v>
      </c>
      <c r="C3112" s="33" t="s">
        <v>38</v>
      </c>
      <c r="D3112" s="33" t="s">
        <v>109</v>
      </c>
      <c r="E3112" s="33" t="s">
        <v>111</v>
      </c>
      <c r="F3112" s="33" t="s">
        <v>112</v>
      </c>
      <c r="G3112" s="33" t="s">
        <v>108</v>
      </c>
      <c r="H3112" s="33" t="s">
        <v>110</v>
      </c>
      <c r="I3112" s="33" t="s">
        <v>113</v>
      </c>
      <c r="J3112" s="33">
        <v>171</v>
      </c>
      <c r="K3112" s="33">
        <v>244.53</v>
      </c>
    </row>
    <row r="3113" spans="1:11" ht="27.6" x14ac:dyDescent="0.3">
      <c r="A3113" s="34" t="s">
        <v>103</v>
      </c>
      <c r="B3113" s="34">
        <v>2024</v>
      </c>
      <c r="C3113" s="34" t="s">
        <v>38</v>
      </c>
      <c r="D3113" s="34" t="s">
        <v>109</v>
      </c>
      <c r="E3113" s="34" t="s">
        <v>111</v>
      </c>
      <c r="F3113" s="34" t="s">
        <v>112</v>
      </c>
      <c r="G3113" s="34" t="s">
        <v>108</v>
      </c>
      <c r="H3113" s="34" t="s">
        <v>110</v>
      </c>
      <c r="I3113" s="34" t="s">
        <v>113</v>
      </c>
      <c r="J3113" s="34">
        <v>199</v>
      </c>
      <c r="K3113" s="34">
        <v>284.57</v>
      </c>
    </row>
    <row r="3114" spans="1:11" ht="27.6" x14ac:dyDescent="0.3">
      <c r="A3114" s="33" t="s">
        <v>96</v>
      </c>
      <c r="B3114" s="33">
        <v>2024</v>
      </c>
      <c r="C3114" s="33" t="s">
        <v>38</v>
      </c>
      <c r="D3114" s="33" t="s">
        <v>109</v>
      </c>
      <c r="E3114" s="33" t="s">
        <v>111</v>
      </c>
      <c r="F3114" s="33" t="s">
        <v>112</v>
      </c>
      <c r="G3114" s="33" t="s">
        <v>108</v>
      </c>
      <c r="H3114" s="33" t="s">
        <v>110</v>
      </c>
      <c r="I3114" s="33" t="s">
        <v>113</v>
      </c>
      <c r="J3114" s="33">
        <v>169</v>
      </c>
      <c r="K3114" s="33">
        <v>241.67</v>
      </c>
    </row>
    <row r="3115" spans="1:11" ht="27.6" x14ac:dyDescent="0.3">
      <c r="A3115" s="34" t="s">
        <v>96</v>
      </c>
      <c r="B3115" s="34">
        <v>2024</v>
      </c>
      <c r="C3115" s="34" t="s">
        <v>38</v>
      </c>
      <c r="D3115" s="34" t="s">
        <v>109</v>
      </c>
      <c r="E3115" s="34" t="s">
        <v>111</v>
      </c>
      <c r="F3115" s="34" t="s">
        <v>112</v>
      </c>
      <c r="G3115" s="34" t="s">
        <v>108</v>
      </c>
      <c r="H3115" s="34" t="s">
        <v>110</v>
      </c>
      <c r="I3115" s="34" t="s">
        <v>113</v>
      </c>
      <c r="J3115" s="34">
        <v>815</v>
      </c>
      <c r="K3115" s="34">
        <v>1165.45</v>
      </c>
    </row>
    <row r="3116" spans="1:11" ht="27.6" x14ac:dyDescent="0.3">
      <c r="A3116" s="33" t="s">
        <v>103</v>
      </c>
      <c r="B3116" s="33">
        <v>2024</v>
      </c>
      <c r="C3116" s="33" t="s">
        <v>38</v>
      </c>
      <c r="D3116" s="33" t="s">
        <v>109</v>
      </c>
      <c r="E3116" s="33" t="s">
        <v>111</v>
      </c>
      <c r="F3116" s="33" t="s">
        <v>112</v>
      </c>
      <c r="G3116" s="33" t="s">
        <v>108</v>
      </c>
      <c r="H3116" s="33" t="s">
        <v>110</v>
      </c>
      <c r="I3116" s="33" t="s">
        <v>113</v>
      </c>
      <c r="J3116" s="33">
        <v>173</v>
      </c>
      <c r="K3116" s="33">
        <v>247.39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F87FA-0663-4B36-AC71-CFF68B44E0EC}">
  <dimension ref="A1:I901"/>
  <sheetViews>
    <sheetView workbookViewId="0">
      <selection activeCell="L17" sqref="L17"/>
    </sheetView>
  </sheetViews>
  <sheetFormatPr defaultRowHeight="14.4" x14ac:dyDescent="0.3"/>
  <cols>
    <col min="1" max="1" width="5" bestFit="1" customWidth="1"/>
    <col min="2" max="2" width="6.44140625" bestFit="1" customWidth="1"/>
    <col min="3" max="3" width="14" bestFit="1" customWidth="1"/>
    <col min="4" max="4" width="20.5546875" customWidth="1"/>
    <col min="5" max="5" width="11.33203125" style="16" bestFit="1" customWidth="1"/>
    <col min="6" max="6" width="7.109375" style="19" bestFit="1" customWidth="1"/>
    <col min="7" max="7" width="12.6640625" style="19" bestFit="1" customWidth="1"/>
    <col min="8" max="8" width="14.109375" bestFit="1" customWidth="1"/>
    <col min="9" max="9" width="10.6640625" bestFit="1" customWidth="1"/>
  </cols>
  <sheetData>
    <row r="1" spans="1:9" x14ac:dyDescent="0.3">
      <c r="A1" t="s">
        <v>2</v>
      </c>
      <c r="B1" t="s">
        <v>3</v>
      </c>
      <c r="C1" t="s">
        <v>42</v>
      </c>
      <c r="D1" t="s">
        <v>4</v>
      </c>
      <c r="E1" s="16" t="s">
        <v>5</v>
      </c>
      <c r="F1" s="19" t="s">
        <v>6</v>
      </c>
      <c r="G1" s="19" t="s">
        <v>7</v>
      </c>
      <c r="H1" t="s">
        <v>43</v>
      </c>
      <c r="I1" t="s">
        <v>44</v>
      </c>
    </row>
    <row r="2" spans="1:9" ht="28.8" x14ac:dyDescent="0.3">
      <c r="A2" s="4">
        <v>2020</v>
      </c>
      <c r="B2" s="4" t="s">
        <v>8</v>
      </c>
      <c r="C2" s="4" t="s">
        <v>9</v>
      </c>
      <c r="D2" s="5" t="s">
        <v>10</v>
      </c>
      <c r="E2" s="14">
        <v>3566</v>
      </c>
      <c r="F2" s="6">
        <v>5493</v>
      </c>
      <c r="G2" s="6">
        <v>5127</v>
      </c>
      <c r="H2" s="6">
        <v>1099</v>
      </c>
      <c r="I2" s="4" t="s">
        <v>11</v>
      </c>
    </row>
    <row r="3" spans="1:9" x14ac:dyDescent="0.3">
      <c r="A3" s="7">
        <v>2020</v>
      </c>
      <c r="B3" s="7" t="s">
        <v>8</v>
      </c>
      <c r="C3" s="7" t="s">
        <v>9</v>
      </c>
      <c r="D3" s="8" t="s">
        <v>12</v>
      </c>
      <c r="E3" s="15">
        <v>2498</v>
      </c>
      <c r="F3" s="9">
        <v>9600</v>
      </c>
      <c r="G3" s="9">
        <v>8960</v>
      </c>
      <c r="H3" s="9">
        <v>1920</v>
      </c>
      <c r="I3" s="7" t="s">
        <v>11</v>
      </c>
    </row>
    <row r="4" spans="1:9" x14ac:dyDescent="0.3">
      <c r="A4" s="4">
        <v>2020</v>
      </c>
      <c r="B4" s="4" t="s">
        <v>8</v>
      </c>
      <c r="C4" s="4" t="s">
        <v>13</v>
      </c>
      <c r="D4" s="5" t="s">
        <v>14</v>
      </c>
      <c r="E4" s="14">
        <v>1245</v>
      </c>
      <c r="F4" s="6">
        <v>5493</v>
      </c>
      <c r="G4" s="6">
        <v>5126</v>
      </c>
      <c r="H4" s="6">
        <v>1099</v>
      </c>
      <c r="I4" s="4" t="s">
        <v>11</v>
      </c>
    </row>
    <row r="5" spans="1:9" x14ac:dyDescent="0.3">
      <c r="A5" s="7">
        <v>2020</v>
      </c>
      <c r="B5" s="7" t="s">
        <v>8</v>
      </c>
      <c r="C5" s="7" t="s">
        <v>15</v>
      </c>
      <c r="D5" s="10" t="s">
        <v>16</v>
      </c>
      <c r="E5" s="17">
        <v>644</v>
      </c>
      <c r="F5" s="20">
        <v>6892</v>
      </c>
      <c r="G5" s="20">
        <v>6433</v>
      </c>
      <c r="H5" s="9">
        <v>1378</v>
      </c>
      <c r="I5" s="7" t="s">
        <v>11</v>
      </c>
    </row>
    <row r="6" spans="1:9" x14ac:dyDescent="0.3">
      <c r="A6" s="4">
        <v>2020</v>
      </c>
      <c r="B6" s="4" t="s">
        <v>8</v>
      </c>
      <c r="C6" s="4" t="s">
        <v>17</v>
      </c>
      <c r="D6" s="11" t="s">
        <v>18</v>
      </c>
      <c r="E6" s="18">
        <v>643</v>
      </c>
      <c r="F6" s="21">
        <v>7700</v>
      </c>
      <c r="G6" s="21">
        <v>7840</v>
      </c>
      <c r="H6" s="6">
        <v>1540</v>
      </c>
      <c r="I6" s="4" t="s">
        <v>11</v>
      </c>
    </row>
    <row r="7" spans="1:9" x14ac:dyDescent="0.3">
      <c r="A7" s="7">
        <v>2020</v>
      </c>
      <c r="B7" s="7" t="s">
        <v>8</v>
      </c>
      <c r="C7" s="7" t="s">
        <v>15</v>
      </c>
      <c r="D7" s="10" t="s">
        <v>19</v>
      </c>
      <c r="E7" s="17">
        <v>455</v>
      </c>
      <c r="F7" s="20">
        <v>5265</v>
      </c>
      <c r="G7" s="20">
        <v>5128</v>
      </c>
      <c r="H7" s="9">
        <v>1053</v>
      </c>
      <c r="I7" s="7" t="s">
        <v>11</v>
      </c>
    </row>
    <row r="8" spans="1:9" x14ac:dyDescent="0.3">
      <c r="A8" s="4">
        <v>2020</v>
      </c>
      <c r="B8" s="4" t="s">
        <v>8</v>
      </c>
      <c r="C8" s="4" t="s">
        <v>17</v>
      </c>
      <c r="D8" s="11" t="s">
        <v>20</v>
      </c>
      <c r="E8" s="14">
        <v>345</v>
      </c>
      <c r="F8" s="6">
        <v>9016</v>
      </c>
      <c r="G8" s="6">
        <v>7840</v>
      </c>
      <c r="H8" s="6">
        <v>1803</v>
      </c>
      <c r="I8" s="4" t="s">
        <v>11</v>
      </c>
    </row>
    <row r="9" spans="1:9" x14ac:dyDescent="0.3">
      <c r="A9" s="7">
        <v>2020</v>
      </c>
      <c r="B9" s="7" t="s">
        <v>8</v>
      </c>
      <c r="C9" s="7" t="s">
        <v>13</v>
      </c>
      <c r="D9" s="8" t="s">
        <v>21</v>
      </c>
      <c r="E9" s="15">
        <v>122</v>
      </c>
      <c r="F9" s="9">
        <v>2697</v>
      </c>
      <c r="G9" s="13">
        <v>112</v>
      </c>
      <c r="H9" s="13">
        <v>539</v>
      </c>
      <c r="I9" s="7" t="s">
        <v>11</v>
      </c>
    </row>
    <row r="10" spans="1:9" x14ac:dyDescent="0.3">
      <c r="A10" s="4">
        <v>2020</v>
      </c>
      <c r="B10" s="4" t="s">
        <v>8</v>
      </c>
      <c r="C10" s="4" t="s">
        <v>22</v>
      </c>
      <c r="D10" s="11" t="s">
        <v>23</v>
      </c>
      <c r="E10" s="18">
        <v>78</v>
      </c>
      <c r="F10" s="21">
        <v>5493</v>
      </c>
      <c r="G10" s="21">
        <v>5126</v>
      </c>
      <c r="H10" s="6">
        <v>1099</v>
      </c>
      <c r="I10" s="4" t="s">
        <v>11</v>
      </c>
    </row>
    <row r="11" spans="1:9" x14ac:dyDescent="0.3">
      <c r="A11" s="7">
        <v>2020</v>
      </c>
      <c r="B11" s="7" t="s">
        <v>8</v>
      </c>
      <c r="C11" s="7" t="s">
        <v>22</v>
      </c>
      <c r="D11" s="10" t="s">
        <v>24</v>
      </c>
      <c r="E11" s="17">
        <v>76</v>
      </c>
      <c r="F11" s="20">
        <v>5492</v>
      </c>
      <c r="G11" s="20">
        <v>5126</v>
      </c>
      <c r="H11" s="9">
        <v>1098</v>
      </c>
      <c r="I11" s="7" t="s">
        <v>11</v>
      </c>
    </row>
    <row r="12" spans="1:9" x14ac:dyDescent="0.3">
      <c r="A12" s="4">
        <v>2020</v>
      </c>
      <c r="B12" s="4" t="s">
        <v>8</v>
      </c>
      <c r="C12" s="4" t="s">
        <v>22</v>
      </c>
      <c r="D12" s="11" t="s">
        <v>25</v>
      </c>
      <c r="E12" s="18">
        <v>46</v>
      </c>
      <c r="F12" s="22">
        <v>240</v>
      </c>
      <c r="G12" s="22">
        <v>224</v>
      </c>
      <c r="H12" s="12">
        <v>48</v>
      </c>
      <c r="I12" s="4" t="s">
        <v>11</v>
      </c>
    </row>
    <row r="13" spans="1:9" x14ac:dyDescent="0.3">
      <c r="A13" s="7">
        <v>2020</v>
      </c>
      <c r="B13" s="7" t="s">
        <v>8</v>
      </c>
      <c r="C13" s="7" t="s">
        <v>22</v>
      </c>
      <c r="D13" s="10" t="s">
        <v>26</v>
      </c>
      <c r="E13" s="17">
        <v>34</v>
      </c>
      <c r="F13" s="20">
        <v>5492</v>
      </c>
      <c r="G13" s="20">
        <v>5126</v>
      </c>
      <c r="H13" s="9">
        <v>1098</v>
      </c>
      <c r="I13" s="7" t="s">
        <v>11</v>
      </c>
    </row>
    <row r="14" spans="1:9" x14ac:dyDescent="0.3">
      <c r="A14" s="4">
        <v>2020</v>
      </c>
      <c r="B14" s="4" t="s">
        <v>8</v>
      </c>
      <c r="C14" s="4" t="s">
        <v>13</v>
      </c>
      <c r="D14" s="5" t="s">
        <v>27</v>
      </c>
      <c r="E14" s="14">
        <v>7</v>
      </c>
      <c r="F14" s="6">
        <v>3666</v>
      </c>
      <c r="G14" s="12">
        <v>224</v>
      </c>
      <c r="H14" s="12">
        <v>733</v>
      </c>
      <c r="I14" s="4" t="s">
        <v>11</v>
      </c>
    </row>
    <row r="15" spans="1:9" x14ac:dyDescent="0.3">
      <c r="A15" s="7">
        <v>2020</v>
      </c>
      <c r="B15" s="7" t="s">
        <v>8</v>
      </c>
      <c r="C15" s="7" t="s">
        <v>28</v>
      </c>
      <c r="D15" s="10" t="s">
        <v>28</v>
      </c>
      <c r="E15" s="17">
        <v>3</v>
      </c>
      <c r="F15" s="20">
        <v>7260</v>
      </c>
      <c r="G15" s="20">
        <v>7392</v>
      </c>
      <c r="H15" s="9">
        <v>1452</v>
      </c>
      <c r="I15" s="7" t="s">
        <v>11</v>
      </c>
    </row>
    <row r="16" spans="1:9" x14ac:dyDescent="0.3">
      <c r="A16" s="4">
        <v>2020</v>
      </c>
      <c r="B16" s="4" t="s">
        <v>8</v>
      </c>
      <c r="C16" s="4" t="s">
        <v>22</v>
      </c>
      <c r="D16" s="11" t="s">
        <v>29</v>
      </c>
      <c r="E16" s="18">
        <v>3</v>
      </c>
      <c r="F16" s="21">
        <v>5035</v>
      </c>
      <c r="G16" s="21">
        <v>5127</v>
      </c>
      <c r="H16" s="6">
        <v>1007</v>
      </c>
      <c r="I16" s="4" t="s">
        <v>11</v>
      </c>
    </row>
    <row r="17" spans="1:9" ht="28.8" x14ac:dyDescent="0.3">
      <c r="A17" s="7">
        <v>2020</v>
      </c>
      <c r="B17" s="7" t="s">
        <v>30</v>
      </c>
      <c r="C17" s="7" t="s">
        <v>9</v>
      </c>
      <c r="D17" s="8" t="s">
        <v>10</v>
      </c>
      <c r="E17" s="15">
        <v>3566</v>
      </c>
      <c r="F17" s="9">
        <v>5035</v>
      </c>
      <c r="G17" s="9">
        <v>5127</v>
      </c>
      <c r="H17" s="9">
        <v>1007</v>
      </c>
      <c r="I17" s="7" t="s">
        <v>11</v>
      </c>
    </row>
    <row r="18" spans="1:9" x14ac:dyDescent="0.3">
      <c r="A18" s="4">
        <v>2020</v>
      </c>
      <c r="B18" s="4" t="s">
        <v>30</v>
      </c>
      <c r="C18" s="4" t="s">
        <v>9</v>
      </c>
      <c r="D18" s="5" t="s">
        <v>12</v>
      </c>
      <c r="E18" s="14">
        <v>2498</v>
      </c>
      <c r="F18" s="6">
        <v>8800</v>
      </c>
      <c r="G18" s="6">
        <v>8960</v>
      </c>
      <c r="H18" s="6">
        <v>1760</v>
      </c>
      <c r="I18" s="4" t="s">
        <v>11</v>
      </c>
    </row>
    <row r="19" spans="1:9" x14ac:dyDescent="0.3">
      <c r="A19" s="7">
        <v>2020</v>
      </c>
      <c r="B19" s="7" t="s">
        <v>30</v>
      </c>
      <c r="C19" s="7" t="s">
        <v>13</v>
      </c>
      <c r="D19" s="8" t="s">
        <v>14</v>
      </c>
      <c r="E19" s="15">
        <v>1245</v>
      </c>
      <c r="F19" s="9">
        <v>5035</v>
      </c>
      <c r="G19" s="9">
        <v>5126</v>
      </c>
      <c r="H19" s="9">
        <v>1007</v>
      </c>
      <c r="I19" s="7" t="s">
        <v>11</v>
      </c>
    </row>
    <row r="20" spans="1:9" x14ac:dyDescent="0.3">
      <c r="A20" s="4">
        <v>2020</v>
      </c>
      <c r="B20" s="4" t="s">
        <v>30</v>
      </c>
      <c r="C20" s="4" t="s">
        <v>15</v>
      </c>
      <c r="D20" s="11" t="s">
        <v>16</v>
      </c>
      <c r="E20" s="18">
        <v>644</v>
      </c>
      <c r="F20" s="21">
        <v>6318</v>
      </c>
      <c r="G20" s="21">
        <v>6433</v>
      </c>
      <c r="H20" s="6">
        <v>1264</v>
      </c>
      <c r="I20" s="4" t="s">
        <v>11</v>
      </c>
    </row>
    <row r="21" spans="1:9" x14ac:dyDescent="0.3">
      <c r="A21" s="7">
        <v>2020</v>
      </c>
      <c r="B21" s="7" t="s">
        <v>30</v>
      </c>
      <c r="C21" s="7" t="s">
        <v>17</v>
      </c>
      <c r="D21" s="10" t="s">
        <v>18</v>
      </c>
      <c r="E21" s="17">
        <v>643</v>
      </c>
      <c r="F21" s="20">
        <v>7000</v>
      </c>
      <c r="G21" s="20">
        <v>7840</v>
      </c>
      <c r="H21" s="9">
        <v>1400</v>
      </c>
      <c r="I21" s="7" t="s">
        <v>11</v>
      </c>
    </row>
    <row r="22" spans="1:9" x14ac:dyDescent="0.3">
      <c r="A22" s="4">
        <v>2020</v>
      </c>
      <c r="B22" s="4" t="s">
        <v>30</v>
      </c>
      <c r="C22" s="4" t="s">
        <v>15</v>
      </c>
      <c r="D22" s="11" t="s">
        <v>19</v>
      </c>
      <c r="E22" s="18">
        <v>455</v>
      </c>
      <c r="F22" s="21">
        <v>4579</v>
      </c>
      <c r="G22" s="21">
        <v>5128</v>
      </c>
      <c r="H22" s="12">
        <v>916</v>
      </c>
      <c r="I22" s="4" t="s">
        <v>11</v>
      </c>
    </row>
    <row r="23" spans="1:9" x14ac:dyDescent="0.3">
      <c r="A23" s="7">
        <v>2020</v>
      </c>
      <c r="B23" s="7" t="s">
        <v>30</v>
      </c>
      <c r="C23" s="7" t="s">
        <v>17</v>
      </c>
      <c r="D23" s="10" t="s">
        <v>20</v>
      </c>
      <c r="E23" s="15">
        <v>345</v>
      </c>
      <c r="F23" s="9">
        <v>7000</v>
      </c>
      <c r="G23" s="9">
        <v>7840</v>
      </c>
      <c r="H23" s="9">
        <v>1400</v>
      </c>
      <c r="I23" s="7" t="s">
        <v>11</v>
      </c>
    </row>
    <row r="24" spans="1:9" x14ac:dyDescent="0.3">
      <c r="A24" s="4">
        <v>2020</v>
      </c>
      <c r="B24" s="4" t="s">
        <v>30</v>
      </c>
      <c r="C24" s="4" t="s">
        <v>13</v>
      </c>
      <c r="D24" s="5" t="s">
        <v>21</v>
      </c>
      <c r="E24" s="14">
        <v>122</v>
      </c>
      <c r="F24" s="12">
        <v>100</v>
      </c>
      <c r="G24" s="12">
        <v>112</v>
      </c>
      <c r="H24" s="12">
        <v>20</v>
      </c>
      <c r="I24" s="4" t="s">
        <v>11</v>
      </c>
    </row>
    <row r="25" spans="1:9" x14ac:dyDescent="0.3">
      <c r="A25" s="7">
        <v>2020</v>
      </c>
      <c r="B25" s="7" t="s">
        <v>30</v>
      </c>
      <c r="C25" s="7" t="s">
        <v>22</v>
      </c>
      <c r="D25" s="10" t="s">
        <v>23</v>
      </c>
      <c r="E25" s="17">
        <v>78</v>
      </c>
      <c r="F25" s="20">
        <v>4577</v>
      </c>
      <c r="G25" s="20">
        <v>5126</v>
      </c>
      <c r="H25" s="13">
        <v>915</v>
      </c>
      <c r="I25" s="7" t="s">
        <v>11</v>
      </c>
    </row>
    <row r="26" spans="1:9" x14ac:dyDescent="0.3">
      <c r="A26" s="4">
        <v>2020</v>
      </c>
      <c r="B26" s="4" t="s">
        <v>30</v>
      </c>
      <c r="C26" s="4" t="s">
        <v>22</v>
      </c>
      <c r="D26" s="11" t="s">
        <v>24</v>
      </c>
      <c r="E26" s="18">
        <v>76</v>
      </c>
      <c r="F26" s="21">
        <v>4577</v>
      </c>
      <c r="G26" s="21">
        <v>5126</v>
      </c>
      <c r="H26" s="12">
        <v>915</v>
      </c>
      <c r="I26" s="4" t="s">
        <v>11</v>
      </c>
    </row>
    <row r="27" spans="1:9" x14ac:dyDescent="0.3">
      <c r="A27" s="7">
        <v>2020</v>
      </c>
      <c r="B27" s="7" t="s">
        <v>30</v>
      </c>
      <c r="C27" s="7" t="s">
        <v>22</v>
      </c>
      <c r="D27" s="10" t="s">
        <v>25</v>
      </c>
      <c r="E27" s="17">
        <v>46</v>
      </c>
      <c r="F27" s="23">
        <v>200</v>
      </c>
      <c r="G27" s="23">
        <v>224</v>
      </c>
      <c r="H27" s="13">
        <v>40</v>
      </c>
      <c r="I27" s="7" t="s">
        <v>11</v>
      </c>
    </row>
    <row r="28" spans="1:9" x14ac:dyDescent="0.3">
      <c r="A28" s="4">
        <v>2020</v>
      </c>
      <c r="B28" s="4" t="s">
        <v>30</v>
      </c>
      <c r="C28" s="4" t="s">
        <v>22</v>
      </c>
      <c r="D28" s="11" t="s">
        <v>26</v>
      </c>
      <c r="E28" s="18">
        <v>34</v>
      </c>
      <c r="F28" s="21">
        <v>4577</v>
      </c>
      <c r="G28" s="21">
        <v>5126</v>
      </c>
      <c r="H28" s="12">
        <v>915</v>
      </c>
      <c r="I28" s="4" t="s">
        <v>11</v>
      </c>
    </row>
    <row r="29" spans="1:9" x14ac:dyDescent="0.3">
      <c r="A29" s="7">
        <v>2020</v>
      </c>
      <c r="B29" s="7" t="s">
        <v>30</v>
      </c>
      <c r="C29" s="7" t="s">
        <v>13</v>
      </c>
      <c r="D29" s="8" t="s">
        <v>27</v>
      </c>
      <c r="E29" s="15">
        <v>7</v>
      </c>
      <c r="F29" s="13">
        <v>200</v>
      </c>
      <c r="G29" s="13">
        <v>224</v>
      </c>
      <c r="H29" s="13">
        <v>40</v>
      </c>
      <c r="I29" s="7" t="s">
        <v>11</v>
      </c>
    </row>
    <row r="30" spans="1:9" x14ac:dyDescent="0.3">
      <c r="A30" s="4">
        <v>2020</v>
      </c>
      <c r="B30" s="4" t="s">
        <v>30</v>
      </c>
      <c r="C30" s="4" t="s">
        <v>22</v>
      </c>
      <c r="D30" s="11" t="s">
        <v>29</v>
      </c>
      <c r="E30" s="18">
        <v>3</v>
      </c>
      <c r="F30" s="21">
        <v>4577</v>
      </c>
      <c r="G30" s="21">
        <v>5127</v>
      </c>
      <c r="H30" s="12">
        <v>915</v>
      </c>
      <c r="I30" s="4" t="s">
        <v>11</v>
      </c>
    </row>
    <row r="31" spans="1:9" x14ac:dyDescent="0.3">
      <c r="A31" s="7">
        <v>2020</v>
      </c>
      <c r="B31" s="7" t="s">
        <v>30</v>
      </c>
      <c r="C31" s="7" t="s">
        <v>28</v>
      </c>
      <c r="D31" s="10" t="s">
        <v>28</v>
      </c>
      <c r="E31" s="17">
        <v>2</v>
      </c>
      <c r="F31" s="20">
        <v>6600</v>
      </c>
      <c r="G31" s="20">
        <v>7392</v>
      </c>
      <c r="H31" s="9">
        <v>1320</v>
      </c>
      <c r="I31" s="7" t="s">
        <v>11</v>
      </c>
    </row>
    <row r="32" spans="1:9" ht="28.8" x14ac:dyDescent="0.3">
      <c r="A32" s="4">
        <v>2020</v>
      </c>
      <c r="B32" s="4" t="s">
        <v>31</v>
      </c>
      <c r="C32" s="4" t="s">
        <v>9</v>
      </c>
      <c r="D32" s="5" t="s">
        <v>10</v>
      </c>
      <c r="E32" s="14">
        <v>3566</v>
      </c>
      <c r="F32" s="6">
        <v>4577</v>
      </c>
      <c r="G32" s="6">
        <v>5127</v>
      </c>
      <c r="H32" s="12">
        <v>915</v>
      </c>
      <c r="I32" s="4" t="s">
        <v>11</v>
      </c>
    </row>
    <row r="33" spans="1:9" x14ac:dyDescent="0.3">
      <c r="A33" s="7">
        <v>2020</v>
      </c>
      <c r="B33" s="7" t="s">
        <v>31</v>
      </c>
      <c r="C33" s="7" t="s">
        <v>9</v>
      </c>
      <c r="D33" s="8" t="s">
        <v>12</v>
      </c>
      <c r="E33" s="15">
        <v>2498</v>
      </c>
      <c r="F33" s="9">
        <v>8000</v>
      </c>
      <c r="G33" s="9">
        <v>8960</v>
      </c>
      <c r="H33" s="9">
        <v>1600</v>
      </c>
      <c r="I33" s="7" t="s">
        <v>11</v>
      </c>
    </row>
    <row r="34" spans="1:9" x14ac:dyDescent="0.3">
      <c r="A34" s="4">
        <v>2020</v>
      </c>
      <c r="B34" s="4" t="s">
        <v>31</v>
      </c>
      <c r="C34" s="4" t="s">
        <v>13</v>
      </c>
      <c r="D34" s="5" t="s">
        <v>14</v>
      </c>
      <c r="E34" s="14">
        <v>1245</v>
      </c>
      <c r="F34" s="6">
        <v>4577</v>
      </c>
      <c r="G34" s="6">
        <v>5126</v>
      </c>
      <c r="H34" s="12">
        <v>915</v>
      </c>
      <c r="I34" s="4" t="s">
        <v>11</v>
      </c>
    </row>
    <row r="35" spans="1:9" x14ac:dyDescent="0.3">
      <c r="A35" s="7">
        <v>2020</v>
      </c>
      <c r="B35" s="7" t="s">
        <v>31</v>
      </c>
      <c r="C35" s="7" t="s">
        <v>15</v>
      </c>
      <c r="D35" s="10" t="s">
        <v>16</v>
      </c>
      <c r="E35" s="17">
        <v>644</v>
      </c>
      <c r="F35" s="20">
        <v>5744</v>
      </c>
      <c r="G35" s="20">
        <v>6433</v>
      </c>
      <c r="H35" s="9">
        <v>1149</v>
      </c>
      <c r="I35" s="7" t="s">
        <v>11</v>
      </c>
    </row>
    <row r="36" spans="1:9" x14ac:dyDescent="0.3">
      <c r="A36" s="4">
        <v>2020</v>
      </c>
      <c r="B36" s="4" t="s">
        <v>31</v>
      </c>
      <c r="C36" s="4" t="s">
        <v>17</v>
      </c>
      <c r="D36" s="11" t="s">
        <v>18</v>
      </c>
      <c r="E36" s="18">
        <v>643</v>
      </c>
      <c r="F36" s="21">
        <v>7000</v>
      </c>
      <c r="G36" s="21">
        <v>7840</v>
      </c>
      <c r="H36" s="6">
        <v>1400</v>
      </c>
      <c r="I36" s="4" t="s">
        <v>11</v>
      </c>
    </row>
    <row r="37" spans="1:9" x14ac:dyDescent="0.3">
      <c r="A37" s="7">
        <v>2020</v>
      </c>
      <c r="B37" s="7" t="s">
        <v>31</v>
      </c>
      <c r="C37" s="7" t="s">
        <v>15</v>
      </c>
      <c r="D37" s="10" t="s">
        <v>19</v>
      </c>
      <c r="E37" s="17">
        <v>455</v>
      </c>
      <c r="F37" s="20">
        <v>4579</v>
      </c>
      <c r="G37" s="20">
        <v>5128</v>
      </c>
      <c r="H37" s="13">
        <v>916</v>
      </c>
      <c r="I37" s="7" t="s">
        <v>11</v>
      </c>
    </row>
    <row r="38" spans="1:9" x14ac:dyDescent="0.3">
      <c r="A38" s="4">
        <v>2020</v>
      </c>
      <c r="B38" s="4" t="s">
        <v>31</v>
      </c>
      <c r="C38" s="4" t="s">
        <v>17</v>
      </c>
      <c r="D38" s="11" t="s">
        <v>20</v>
      </c>
      <c r="E38" s="14">
        <v>345</v>
      </c>
      <c r="F38" s="6">
        <v>7000</v>
      </c>
      <c r="G38" s="6">
        <v>7840</v>
      </c>
      <c r="H38" s="6">
        <v>1400</v>
      </c>
      <c r="I38" s="4" t="s">
        <v>11</v>
      </c>
    </row>
    <row r="39" spans="1:9" x14ac:dyDescent="0.3">
      <c r="A39" s="7">
        <v>2020</v>
      </c>
      <c r="B39" s="7" t="s">
        <v>31</v>
      </c>
      <c r="C39" s="7" t="s">
        <v>13</v>
      </c>
      <c r="D39" s="8" t="s">
        <v>21</v>
      </c>
      <c r="E39" s="15">
        <v>122</v>
      </c>
      <c r="F39" s="13">
        <v>100</v>
      </c>
      <c r="G39" s="13">
        <v>112</v>
      </c>
      <c r="H39" s="13">
        <v>20</v>
      </c>
      <c r="I39" s="7" t="s">
        <v>11</v>
      </c>
    </row>
    <row r="40" spans="1:9" x14ac:dyDescent="0.3">
      <c r="A40" s="4">
        <v>2020</v>
      </c>
      <c r="B40" s="4" t="s">
        <v>31</v>
      </c>
      <c r="C40" s="4" t="s">
        <v>22</v>
      </c>
      <c r="D40" s="11" t="s">
        <v>23</v>
      </c>
      <c r="E40" s="18">
        <v>78</v>
      </c>
      <c r="F40" s="21">
        <v>4577</v>
      </c>
      <c r="G40" s="21">
        <v>5126</v>
      </c>
      <c r="H40" s="12">
        <v>915</v>
      </c>
      <c r="I40" s="4" t="s">
        <v>11</v>
      </c>
    </row>
    <row r="41" spans="1:9" x14ac:dyDescent="0.3">
      <c r="A41" s="7">
        <v>2020</v>
      </c>
      <c r="B41" s="7" t="s">
        <v>31</v>
      </c>
      <c r="C41" s="7" t="s">
        <v>22</v>
      </c>
      <c r="D41" s="10" t="s">
        <v>24</v>
      </c>
      <c r="E41" s="17">
        <v>76</v>
      </c>
      <c r="F41" s="20">
        <v>4577</v>
      </c>
      <c r="G41" s="20">
        <v>5126</v>
      </c>
      <c r="H41" s="13">
        <v>915</v>
      </c>
      <c r="I41" s="7" t="s">
        <v>11</v>
      </c>
    </row>
    <row r="42" spans="1:9" x14ac:dyDescent="0.3">
      <c r="A42" s="4">
        <v>2020</v>
      </c>
      <c r="B42" s="4" t="s">
        <v>31</v>
      </c>
      <c r="C42" s="4" t="s">
        <v>22</v>
      </c>
      <c r="D42" s="11" t="s">
        <v>25</v>
      </c>
      <c r="E42" s="18">
        <v>46</v>
      </c>
      <c r="F42" s="22">
        <v>200</v>
      </c>
      <c r="G42" s="22">
        <v>224</v>
      </c>
      <c r="H42" s="12">
        <v>40</v>
      </c>
      <c r="I42" s="4" t="s">
        <v>11</v>
      </c>
    </row>
    <row r="43" spans="1:9" x14ac:dyDescent="0.3">
      <c r="A43" s="7">
        <v>2020</v>
      </c>
      <c r="B43" s="7" t="s">
        <v>31</v>
      </c>
      <c r="C43" s="7" t="s">
        <v>22</v>
      </c>
      <c r="D43" s="10" t="s">
        <v>26</v>
      </c>
      <c r="E43" s="17">
        <v>34</v>
      </c>
      <c r="F43" s="20">
        <v>4577</v>
      </c>
      <c r="G43" s="20">
        <v>5126</v>
      </c>
      <c r="H43" s="13">
        <v>915</v>
      </c>
      <c r="I43" s="7" t="s">
        <v>32</v>
      </c>
    </row>
    <row r="44" spans="1:9" x14ac:dyDescent="0.3">
      <c r="A44" s="4">
        <v>2020</v>
      </c>
      <c r="B44" s="4" t="s">
        <v>31</v>
      </c>
      <c r="C44" s="4" t="s">
        <v>13</v>
      </c>
      <c r="D44" s="5" t="s">
        <v>27</v>
      </c>
      <c r="E44" s="14">
        <v>7</v>
      </c>
      <c r="F44" s="12">
        <v>200</v>
      </c>
      <c r="G44" s="12">
        <v>224</v>
      </c>
      <c r="H44" s="12">
        <v>40</v>
      </c>
      <c r="I44" s="4" t="s">
        <v>32</v>
      </c>
    </row>
    <row r="45" spans="1:9" x14ac:dyDescent="0.3">
      <c r="A45" s="7">
        <v>2020</v>
      </c>
      <c r="B45" s="7" t="s">
        <v>31</v>
      </c>
      <c r="C45" s="7" t="s">
        <v>22</v>
      </c>
      <c r="D45" s="10" t="s">
        <v>29</v>
      </c>
      <c r="E45" s="17">
        <v>3</v>
      </c>
      <c r="F45" s="20">
        <v>3333</v>
      </c>
      <c r="G45" s="20">
        <v>5127</v>
      </c>
      <c r="H45" s="13">
        <v>667</v>
      </c>
      <c r="I45" s="7" t="s">
        <v>32</v>
      </c>
    </row>
    <row r="46" spans="1:9" x14ac:dyDescent="0.3">
      <c r="A46" s="4">
        <v>2020</v>
      </c>
      <c r="B46" s="4" t="s">
        <v>31</v>
      </c>
      <c r="C46" s="4" t="s">
        <v>28</v>
      </c>
      <c r="D46" s="11" t="s">
        <v>28</v>
      </c>
      <c r="E46" s="18">
        <v>2</v>
      </c>
      <c r="F46" s="21">
        <v>6600</v>
      </c>
      <c r="G46" s="21">
        <v>7392</v>
      </c>
      <c r="H46" s="6">
        <v>1320</v>
      </c>
      <c r="I46" s="4" t="s">
        <v>32</v>
      </c>
    </row>
    <row r="47" spans="1:9" ht="28.8" x14ac:dyDescent="0.3">
      <c r="A47" s="7">
        <v>2020</v>
      </c>
      <c r="B47" s="7" t="s">
        <v>33</v>
      </c>
      <c r="C47" s="7" t="s">
        <v>9</v>
      </c>
      <c r="D47" s="8" t="s">
        <v>10</v>
      </c>
      <c r="E47" s="15">
        <v>3566</v>
      </c>
      <c r="F47" s="9">
        <v>4577</v>
      </c>
      <c r="G47" s="9">
        <v>5127</v>
      </c>
      <c r="H47" s="13">
        <v>915</v>
      </c>
      <c r="I47" s="7" t="s">
        <v>32</v>
      </c>
    </row>
    <row r="48" spans="1:9" x14ac:dyDescent="0.3">
      <c r="A48" s="4">
        <v>2020</v>
      </c>
      <c r="B48" s="4" t="s">
        <v>33</v>
      </c>
      <c r="C48" s="4" t="s">
        <v>9</v>
      </c>
      <c r="D48" s="5" t="s">
        <v>12</v>
      </c>
      <c r="E48" s="14">
        <v>2498</v>
      </c>
      <c r="F48" s="6">
        <v>8000</v>
      </c>
      <c r="G48" s="6">
        <v>8960</v>
      </c>
      <c r="H48" s="6">
        <v>1600</v>
      </c>
      <c r="I48" s="4" t="s">
        <v>32</v>
      </c>
    </row>
    <row r="49" spans="1:9" x14ac:dyDescent="0.3">
      <c r="A49" s="7">
        <v>2020</v>
      </c>
      <c r="B49" s="7" t="s">
        <v>33</v>
      </c>
      <c r="C49" s="7" t="s">
        <v>13</v>
      </c>
      <c r="D49" s="8" t="s">
        <v>14</v>
      </c>
      <c r="E49" s="15">
        <v>1245</v>
      </c>
      <c r="F49" s="9">
        <v>4577</v>
      </c>
      <c r="G49" s="9">
        <v>5126</v>
      </c>
      <c r="H49" s="13">
        <v>915</v>
      </c>
      <c r="I49" s="7" t="s">
        <v>32</v>
      </c>
    </row>
    <row r="50" spans="1:9" x14ac:dyDescent="0.3">
      <c r="A50" s="4">
        <v>2020</v>
      </c>
      <c r="B50" s="4" t="s">
        <v>33</v>
      </c>
      <c r="C50" s="4" t="s">
        <v>15</v>
      </c>
      <c r="D50" s="11" t="s">
        <v>16</v>
      </c>
      <c r="E50" s="18">
        <v>644</v>
      </c>
      <c r="F50" s="21">
        <v>5744</v>
      </c>
      <c r="G50" s="21">
        <v>6433</v>
      </c>
      <c r="H50" s="6">
        <v>1149</v>
      </c>
      <c r="I50" s="4" t="s">
        <v>32</v>
      </c>
    </row>
    <row r="51" spans="1:9" x14ac:dyDescent="0.3">
      <c r="A51" s="7">
        <v>2020</v>
      </c>
      <c r="B51" s="7" t="s">
        <v>33</v>
      </c>
      <c r="C51" s="7" t="s">
        <v>17</v>
      </c>
      <c r="D51" s="10" t="s">
        <v>18</v>
      </c>
      <c r="E51" s="17">
        <v>643</v>
      </c>
      <c r="F51" s="20">
        <v>7000</v>
      </c>
      <c r="G51" s="20">
        <v>7840</v>
      </c>
      <c r="H51" s="9">
        <v>1400</v>
      </c>
      <c r="I51" s="7" t="s">
        <v>32</v>
      </c>
    </row>
    <row r="52" spans="1:9" x14ac:dyDescent="0.3">
      <c r="A52" s="4">
        <v>2020</v>
      </c>
      <c r="B52" s="4" t="s">
        <v>33</v>
      </c>
      <c r="C52" s="4" t="s">
        <v>15</v>
      </c>
      <c r="D52" s="11" t="s">
        <v>19</v>
      </c>
      <c r="E52" s="18">
        <v>455</v>
      </c>
      <c r="F52" s="21">
        <v>4579</v>
      </c>
      <c r="G52" s="21">
        <v>5128</v>
      </c>
      <c r="H52" s="12">
        <v>916</v>
      </c>
      <c r="I52" s="4" t="s">
        <v>32</v>
      </c>
    </row>
    <row r="53" spans="1:9" x14ac:dyDescent="0.3">
      <c r="A53" s="7">
        <v>2020</v>
      </c>
      <c r="B53" s="7" t="s">
        <v>33</v>
      </c>
      <c r="C53" s="7" t="s">
        <v>17</v>
      </c>
      <c r="D53" s="10" t="s">
        <v>20</v>
      </c>
      <c r="E53" s="15">
        <v>345</v>
      </c>
      <c r="F53" s="9">
        <v>7000</v>
      </c>
      <c r="G53" s="9">
        <v>7840</v>
      </c>
      <c r="H53" s="9">
        <v>1400</v>
      </c>
      <c r="I53" s="7" t="s">
        <v>32</v>
      </c>
    </row>
    <row r="54" spans="1:9" x14ac:dyDescent="0.3">
      <c r="A54" s="4">
        <v>2020</v>
      </c>
      <c r="B54" s="4" t="s">
        <v>33</v>
      </c>
      <c r="C54" s="4" t="s">
        <v>13</v>
      </c>
      <c r="D54" s="5" t="s">
        <v>21</v>
      </c>
      <c r="E54" s="14">
        <v>122</v>
      </c>
      <c r="F54" s="12">
        <v>100</v>
      </c>
      <c r="G54" s="12">
        <v>112</v>
      </c>
      <c r="H54" s="12">
        <v>20</v>
      </c>
      <c r="I54" s="4" t="s">
        <v>32</v>
      </c>
    </row>
    <row r="55" spans="1:9" x14ac:dyDescent="0.3">
      <c r="A55" s="7">
        <v>2020</v>
      </c>
      <c r="B55" s="7" t="s">
        <v>33</v>
      </c>
      <c r="C55" s="7" t="s">
        <v>22</v>
      </c>
      <c r="D55" s="10" t="s">
        <v>23</v>
      </c>
      <c r="E55" s="17">
        <v>78</v>
      </c>
      <c r="F55" s="20">
        <v>4577</v>
      </c>
      <c r="G55" s="20">
        <v>5126</v>
      </c>
      <c r="H55" s="13">
        <v>915</v>
      </c>
      <c r="I55" s="7" t="s">
        <v>32</v>
      </c>
    </row>
    <row r="56" spans="1:9" x14ac:dyDescent="0.3">
      <c r="A56" s="4">
        <v>2020</v>
      </c>
      <c r="B56" s="4" t="s">
        <v>33</v>
      </c>
      <c r="C56" s="4" t="s">
        <v>22</v>
      </c>
      <c r="D56" s="11" t="s">
        <v>24</v>
      </c>
      <c r="E56" s="18">
        <v>76</v>
      </c>
      <c r="F56" s="21">
        <v>4577</v>
      </c>
      <c r="G56" s="21">
        <v>5126</v>
      </c>
      <c r="H56" s="12">
        <v>915</v>
      </c>
      <c r="I56" s="4" t="s">
        <v>32</v>
      </c>
    </row>
    <row r="57" spans="1:9" x14ac:dyDescent="0.3">
      <c r="A57" s="7">
        <v>2020</v>
      </c>
      <c r="B57" s="7" t="s">
        <v>33</v>
      </c>
      <c r="C57" s="7" t="s">
        <v>22</v>
      </c>
      <c r="D57" s="10" t="s">
        <v>25</v>
      </c>
      <c r="E57" s="17">
        <v>46</v>
      </c>
      <c r="F57" s="23">
        <v>200</v>
      </c>
      <c r="G57" s="23">
        <v>224</v>
      </c>
      <c r="H57" s="13">
        <v>40</v>
      </c>
      <c r="I57" s="7" t="s">
        <v>32</v>
      </c>
    </row>
    <row r="58" spans="1:9" x14ac:dyDescent="0.3">
      <c r="A58" s="4">
        <v>2020</v>
      </c>
      <c r="B58" s="4" t="s">
        <v>33</v>
      </c>
      <c r="C58" s="4" t="s">
        <v>22</v>
      </c>
      <c r="D58" s="11" t="s">
        <v>26</v>
      </c>
      <c r="E58" s="18">
        <v>34</v>
      </c>
      <c r="F58" s="21">
        <v>4577</v>
      </c>
      <c r="G58" s="21">
        <v>5126</v>
      </c>
      <c r="H58" s="12">
        <v>915</v>
      </c>
      <c r="I58" s="4" t="s">
        <v>32</v>
      </c>
    </row>
    <row r="59" spans="1:9" x14ac:dyDescent="0.3">
      <c r="A59" s="7">
        <v>2020</v>
      </c>
      <c r="B59" s="7" t="s">
        <v>33</v>
      </c>
      <c r="C59" s="7" t="s">
        <v>13</v>
      </c>
      <c r="D59" s="8" t="s">
        <v>27</v>
      </c>
      <c r="E59" s="15">
        <v>7</v>
      </c>
      <c r="F59" s="13">
        <v>200</v>
      </c>
      <c r="G59" s="13">
        <v>224</v>
      </c>
      <c r="H59" s="13">
        <v>40</v>
      </c>
      <c r="I59" s="7" t="s">
        <v>32</v>
      </c>
    </row>
    <row r="60" spans="1:9" x14ac:dyDescent="0.3">
      <c r="A60" s="4">
        <v>2020</v>
      </c>
      <c r="B60" s="4" t="s">
        <v>33</v>
      </c>
      <c r="C60" s="4" t="s">
        <v>22</v>
      </c>
      <c r="D60" s="11" t="s">
        <v>29</v>
      </c>
      <c r="E60" s="18">
        <v>3</v>
      </c>
      <c r="F60" s="21">
        <v>4577</v>
      </c>
      <c r="G60" s="21">
        <v>5127</v>
      </c>
      <c r="H60" s="12">
        <v>915</v>
      </c>
      <c r="I60" s="4" t="s">
        <v>32</v>
      </c>
    </row>
    <row r="61" spans="1:9" x14ac:dyDescent="0.3">
      <c r="A61" s="7">
        <v>2020</v>
      </c>
      <c r="B61" s="7" t="s">
        <v>33</v>
      </c>
      <c r="C61" s="7" t="s">
        <v>28</v>
      </c>
      <c r="D61" s="10" t="s">
        <v>28</v>
      </c>
      <c r="E61" s="17">
        <v>2</v>
      </c>
      <c r="F61" s="20">
        <v>6600</v>
      </c>
      <c r="G61" s="20">
        <v>7392</v>
      </c>
      <c r="H61" s="9">
        <v>1320</v>
      </c>
      <c r="I61" s="7" t="s">
        <v>32</v>
      </c>
    </row>
    <row r="62" spans="1:9" ht="28.8" x14ac:dyDescent="0.3">
      <c r="A62" s="4">
        <v>2020</v>
      </c>
      <c r="B62" s="4" t="s">
        <v>34</v>
      </c>
      <c r="C62" s="4" t="s">
        <v>9</v>
      </c>
      <c r="D62" s="5" t="s">
        <v>10</v>
      </c>
      <c r="E62" s="14">
        <v>3566</v>
      </c>
      <c r="F62" s="6">
        <v>4577</v>
      </c>
      <c r="G62" s="6">
        <v>5127</v>
      </c>
      <c r="H62" s="12">
        <v>915</v>
      </c>
      <c r="I62" s="4" t="s">
        <v>32</v>
      </c>
    </row>
    <row r="63" spans="1:9" x14ac:dyDescent="0.3">
      <c r="A63" s="7">
        <v>2020</v>
      </c>
      <c r="B63" s="7" t="s">
        <v>34</v>
      </c>
      <c r="C63" s="7" t="s">
        <v>9</v>
      </c>
      <c r="D63" s="8" t="s">
        <v>12</v>
      </c>
      <c r="E63" s="15">
        <v>2498</v>
      </c>
      <c r="F63" s="9">
        <v>8000</v>
      </c>
      <c r="G63" s="9">
        <v>8960</v>
      </c>
      <c r="H63" s="9">
        <v>1600</v>
      </c>
      <c r="I63" s="7" t="s">
        <v>32</v>
      </c>
    </row>
    <row r="64" spans="1:9" x14ac:dyDescent="0.3">
      <c r="A64" s="4">
        <v>2020</v>
      </c>
      <c r="B64" s="4" t="s">
        <v>34</v>
      </c>
      <c r="C64" s="4" t="s">
        <v>13</v>
      </c>
      <c r="D64" s="5" t="s">
        <v>14</v>
      </c>
      <c r="E64" s="14">
        <v>1245</v>
      </c>
      <c r="F64" s="6">
        <v>4577</v>
      </c>
      <c r="G64" s="6">
        <v>5126</v>
      </c>
      <c r="H64" s="12">
        <v>915</v>
      </c>
      <c r="I64" s="4" t="s">
        <v>32</v>
      </c>
    </row>
    <row r="65" spans="1:9" x14ac:dyDescent="0.3">
      <c r="A65" s="7">
        <v>2020</v>
      </c>
      <c r="B65" s="7" t="s">
        <v>34</v>
      </c>
      <c r="C65" s="7" t="s">
        <v>15</v>
      </c>
      <c r="D65" s="10" t="s">
        <v>16</v>
      </c>
      <c r="E65" s="17">
        <v>644</v>
      </c>
      <c r="F65" s="20">
        <v>5744</v>
      </c>
      <c r="G65" s="20">
        <v>6433</v>
      </c>
      <c r="H65" s="9">
        <v>1149</v>
      </c>
      <c r="I65" s="7" t="s">
        <v>32</v>
      </c>
    </row>
    <row r="66" spans="1:9" x14ac:dyDescent="0.3">
      <c r="A66" s="4">
        <v>2020</v>
      </c>
      <c r="B66" s="4" t="s">
        <v>34</v>
      </c>
      <c r="C66" s="4" t="s">
        <v>17</v>
      </c>
      <c r="D66" s="11" t="s">
        <v>18</v>
      </c>
      <c r="E66" s="18">
        <v>643</v>
      </c>
      <c r="F66" s="21">
        <v>7000</v>
      </c>
      <c r="G66" s="21">
        <v>7840</v>
      </c>
      <c r="H66" s="6">
        <v>1400</v>
      </c>
      <c r="I66" s="4" t="s">
        <v>11</v>
      </c>
    </row>
    <row r="67" spans="1:9" x14ac:dyDescent="0.3">
      <c r="A67" s="7">
        <v>2020</v>
      </c>
      <c r="B67" s="7" t="s">
        <v>34</v>
      </c>
      <c r="C67" s="7" t="s">
        <v>15</v>
      </c>
      <c r="D67" s="10" t="s">
        <v>19</v>
      </c>
      <c r="E67" s="17">
        <v>455</v>
      </c>
      <c r="F67" s="20">
        <v>4579</v>
      </c>
      <c r="G67" s="20">
        <v>5128</v>
      </c>
      <c r="H67" s="13">
        <v>916</v>
      </c>
      <c r="I67" s="7" t="s">
        <v>11</v>
      </c>
    </row>
    <row r="68" spans="1:9" x14ac:dyDescent="0.3">
      <c r="A68" s="4">
        <v>2020</v>
      </c>
      <c r="B68" s="4" t="s">
        <v>34</v>
      </c>
      <c r="C68" s="4" t="s">
        <v>17</v>
      </c>
      <c r="D68" s="11" t="s">
        <v>20</v>
      </c>
      <c r="E68" s="14">
        <v>345</v>
      </c>
      <c r="F68" s="6">
        <v>7000</v>
      </c>
      <c r="G68" s="6">
        <v>7840</v>
      </c>
      <c r="H68" s="6">
        <v>1400</v>
      </c>
      <c r="I68" s="4" t="s">
        <v>11</v>
      </c>
    </row>
    <row r="69" spans="1:9" x14ac:dyDescent="0.3">
      <c r="A69" s="7">
        <v>2020</v>
      </c>
      <c r="B69" s="7" t="s">
        <v>34</v>
      </c>
      <c r="C69" s="7" t="s">
        <v>13</v>
      </c>
      <c r="D69" s="8" t="s">
        <v>21</v>
      </c>
      <c r="E69" s="15">
        <v>122</v>
      </c>
      <c r="F69" s="13">
        <v>100</v>
      </c>
      <c r="G69" s="13">
        <v>112</v>
      </c>
      <c r="H69" s="13">
        <v>20</v>
      </c>
      <c r="I69" s="7" t="s">
        <v>11</v>
      </c>
    </row>
    <row r="70" spans="1:9" x14ac:dyDescent="0.3">
      <c r="A70" s="4">
        <v>2020</v>
      </c>
      <c r="B70" s="4" t="s">
        <v>34</v>
      </c>
      <c r="C70" s="4" t="s">
        <v>22</v>
      </c>
      <c r="D70" s="11" t="s">
        <v>23</v>
      </c>
      <c r="E70" s="18">
        <v>78</v>
      </c>
      <c r="F70" s="21">
        <v>4577</v>
      </c>
      <c r="G70" s="21">
        <v>5126</v>
      </c>
      <c r="H70" s="12">
        <v>915</v>
      </c>
      <c r="I70" s="4" t="s">
        <v>11</v>
      </c>
    </row>
    <row r="71" spans="1:9" x14ac:dyDescent="0.3">
      <c r="A71" s="7">
        <v>2020</v>
      </c>
      <c r="B71" s="7" t="s">
        <v>34</v>
      </c>
      <c r="C71" s="7" t="s">
        <v>22</v>
      </c>
      <c r="D71" s="10" t="s">
        <v>24</v>
      </c>
      <c r="E71" s="17">
        <v>76</v>
      </c>
      <c r="F71" s="20">
        <v>4577</v>
      </c>
      <c r="G71" s="20">
        <v>5126</v>
      </c>
      <c r="H71" s="13">
        <v>915</v>
      </c>
      <c r="I71" s="7" t="s">
        <v>11</v>
      </c>
    </row>
    <row r="72" spans="1:9" x14ac:dyDescent="0.3">
      <c r="A72" s="4">
        <v>2020</v>
      </c>
      <c r="B72" s="4" t="s">
        <v>34</v>
      </c>
      <c r="C72" s="4" t="s">
        <v>22</v>
      </c>
      <c r="D72" s="11" t="s">
        <v>25</v>
      </c>
      <c r="E72" s="18">
        <v>46</v>
      </c>
      <c r="F72" s="22">
        <v>200</v>
      </c>
      <c r="G72" s="22">
        <v>224</v>
      </c>
      <c r="H72" s="12">
        <v>40</v>
      </c>
      <c r="I72" s="4" t="s">
        <v>11</v>
      </c>
    </row>
    <row r="73" spans="1:9" x14ac:dyDescent="0.3">
      <c r="A73" s="7">
        <v>2020</v>
      </c>
      <c r="B73" s="7" t="s">
        <v>34</v>
      </c>
      <c r="C73" s="7" t="s">
        <v>22</v>
      </c>
      <c r="D73" s="10" t="s">
        <v>26</v>
      </c>
      <c r="E73" s="17">
        <v>34</v>
      </c>
      <c r="F73" s="20">
        <v>4577</v>
      </c>
      <c r="G73" s="20">
        <v>5126</v>
      </c>
      <c r="H73" s="13">
        <v>915</v>
      </c>
      <c r="I73" s="7" t="s">
        <v>11</v>
      </c>
    </row>
    <row r="74" spans="1:9" x14ac:dyDescent="0.3">
      <c r="A74" s="4">
        <v>2020</v>
      </c>
      <c r="B74" s="4" t="s">
        <v>34</v>
      </c>
      <c r="C74" s="4" t="s">
        <v>13</v>
      </c>
      <c r="D74" s="5" t="s">
        <v>27</v>
      </c>
      <c r="E74" s="14">
        <v>7</v>
      </c>
      <c r="F74" s="12">
        <v>200</v>
      </c>
      <c r="G74" s="12">
        <v>224</v>
      </c>
      <c r="H74" s="12">
        <v>40</v>
      </c>
      <c r="I74" s="4" t="s">
        <v>11</v>
      </c>
    </row>
    <row r="75" spans="1:9" x14ac:dyDescent="0.3">
      <c r="A75" s="7">
        <v>2020</v>
      </c>
      <c r="B75" s="7" t="s">
        <v>34</v>
      </c>
      <c r="C75" s="7" t="s">
        <v>22</v>
      </c>
      <c r="D75" s="10" t="s">
        <v>29</v>
      </c>
      <c r="E75" s="17">
        <v>3</v>
      </c>
      <c r="F75" s="20">
        <v>4577</v>
      </c>
      <c r="G75" s="20">
        <v>5127</v>
      </c>
      <c r="H75" s="13">
        <v>915</v>
      </c>
      <c r="I75" s="7" t="s">
        <v>11</v>
      </c>
    </row>
    <row r="76" spans="1:9" x14ac:dyDescent="0.3">
      <c r="A76" s="4">
        <v>2020</v>
      </c>
      <c r="B76" s="4" t="s">
        <v>34</v>
      </c>
      <c r="C76" s="4" t="s">
        <v>28</v>
      </c>
      <c r="D76" s="11" t="s">
        <v>28</v>
      </c>
      <c r="E76" s="18">
        <v>2</v>
      </c>
      <c r="F76" s="21">
        <v>6600</v>
      </c>
      <c r="G76" s="21">
        <v>7392</v>
      </c>
      <c r="H76" s="6">
        <v>1320</v>
      </c>
      <c r="I76" s="4" t="s">
        <v>11</v>
      </c>
    </row>
    <row r="77" spans="1:9" ht="28.8" x14ac:dyDescent="0.3">
      <c r="A77" s="7">
        <v>2020</v>
      </c>
      <c r="B77" s="7" t="s">
        <v>35</v>
      </c>
      <c r="C77" s="7" t="s">
        <v>9</v>
      </c>
      <c r="D77" s="8" t="s">
        <v>10</v>
      </c>
      <c r="E77" s="15">
        <v>3566</v>
      </c>
      <c r="F77" s="9">
        <v>4577</v>
      </c>
      <c r="G77" s="9">
        <v>5127</v>
      </c>
      <c r="H77" s="13">
        <v>915</v>
      </c>
      <c r="I77" s="7" t="s">
        <v>11</v>
      </c>
    </row>
    <row r="78" spans="1:9" x14ac:dyDescent="0.3">
      <c r="A78" s="4">
        <v>2020</v>
      </c>
      <c r="B78" s="4" t="s">
        <v>35</v>
      </c>
      <c r="C78" s="4" t="s">
        <v>9</v>
      </c>
      <c r="D78" s="5" t="s">
        <v>12</v>
      </c>
      <c r="E78" s="14">
        <v>2498</v>
      </c>
      <c r="F78" s="6">
        <v>8000</v>
      </c>
      <c r="G78" s="6">
        <v>8960</v>
      </c>
      <c r="H78" s="6">
        <v>1600</v>
      </c>
      <c r="I78" s="4" t="s">
        <v>11</v>
      </c>
    </row>
    <row r="79" spans="1:9" x14ac:dyDescent="0.3">
      <c r="A79" s="7">
        <v>2020</v>
      </c>
      <c r="B79" s="7" t="s">
        <v>35</v>
      </c>
      <c r="C79" s="7" t="s">
        <v>13</v>
      </c>
      <c r="D79" s="8" t="s">
        <v>14</v>
      </c>
      <c r="E79" s="15">
        <v>1245</v>
      </c>
      <c r="F79" s="9">
        <v>4577</v>
      </c>
      <c r="G79" s="9">
        <v>5126</v>
      </c>
      <c r="H79" s="13">
        <v>915</v>
      </c>
      <c r="I79" s="7" t="s">
        <v>11</v>
      </c>
    </row>
    <row r="80" spans="1:9" x14ac:dyDescent="0.3">
      <c r="A80" s="4">
        <v>2020</v>
      </c>
      <c r="B80" s="4" t="s">
        <v>35</v>
      </c>
      <c r="C80" s="4" t="s">
        <v>15</v>
      </c>
      <c r="D80" s="11" t="s">
        <v>16</v>
      </c>
      <c r="E80" s="18">
        <v>644</v>
      </c>
      <c r="F80" s="21">
        <v>5744</v>
      </c>
      <c r="G80" s="21">
        <v>6433</v>
      </c>
      <c r="H80" s="6">
        <v>1149</v>
      </c>
      <c r="I80" s="4" t="s">
        <v>11</v>
      </c>
    </row>
    <row r="81" spans="1:9" x14ac:dyDescent="0.3">
      <c r="A81" s="7">
        <v>2020</v>
      </c>
      <c r="B81" s="7" t="s">
        <v>35</v>
      </c>
      <c r="C81" s="7" t="s">
        <v>17</v>
      </c>
      <c r="D81" s="10" t="s">
        <v>18</v>
      </c>
      <c r="E81" s="17">
        <v>643</v>
      </c>
      <c r="F81" s="20">
        <v>7000</v>
      </c>
      <c r="G81" s="20">
        <v>7840</v>
      </c>
      <c r="H81" s="9">
        <v>1400</v>
      </c>
      <c r="I81" s="7" t="s">
        <v>11</v>
      </c>
    </row>
    <row r="82" spans="1:9" x14ac:dyDescent="0.3">
      <c r="A82" s="4">
        <v>2020</v>
      </c>
      <c r="B82" s="4" t="s">
        <v>35</v>
      </c>
      <c r="C82" s="4" t="s">
        <v>15</v>
      </c>
      <c r="D82" s="11" t="s">
        <v>19</v>
      </c>
      <c r="E82" s="18">
        <v>455</v>
      </c>
      <c r="F82" s="21">
        <v>4579</v>
      </c>
      <c r="G82" s="21">
        <v>5128</v>
      </c>
      <c r="H82" s="12">
        <v>916</v>
      </c>
      <c r="I82" s="4" t="s">
        <v>11</v>
      </c>
    </row>
    <row r="83" spans="1:9" x14ac:dyDescent="0.3">
      <c r="A83" s="7">
        <v>2020</v>
      </c>
      <c r="B83" s="7" t="s">
        <v>35</v>
      </c>
      <c r="C83" s="7" t="s">
        <v>17</v>
      </c>
      <c r="D83" s="10" t="s">
        <v>20</v>
      </c>
      <c r="E83" s="15">
        <v>345</v>
      </c>
      <c r="F83" s="9">
        <v>7000</v>
      </c>
      <c r="G83" s="9">
        <v>7840</v>
      </c>
      <c r="H83" s="9">
        <v>1400</v>
      </c>
      <c r="I83" s="7" t="s">
        <v>11</v>
      </c>
    </row>
    <row r="84" spans="1:9" x14ac:dyDescent="0.3">
      <c r="A84" s="4">
        <v>2020</v>
      </c>
      <c r="B84" s="4" t="s">
        <v>35</v>
      </c>
      <c r="C84" s="4" t="s">
        <v>13</v>
      </c>
      <c r="D84" s="5" t="s">
        <v>21</v>
      </c>
      <c r="E84" s="14">
        <v>122</v>
      </c>
      <c r="F84" s="12">
        <v>100</v>
      </c>
      <c r="G84" s="12">
        <v>112</v>
      </c>
      <c r="H84" s="12">
        <v>20</v>
      </c>
      <c r="I84" s="4" t="s">
        <v>11</v>
      </c>
    </row>
    <row r="85" spans="1:9" x14ac:dyDescent="0.3">
      <c r="A85" s="7">
        <v>2020</v>
      </c>
      <c r="B85" s="7" t="s">
        <v>35</v>
      </c>
      <c r="C85" s="7" t="s">
        <v>22</v>
      </c>
      <c r="D85" s="10" t="s">
        <v>23</v>
      </c>
      <c r="E85" s="17">
        <v>78</v>
      </c>
      <c r="F85" s="20">
        <v>4577</v>
      </c>
      <c r="G85" s="20">
        <v>5126</v>
      </c>
      <c r="H85" s="13">
        <v>915</v>
      </c>
      <c r="I85" s="7" t="s">
        <v>11</v>
      </c>
    </row>
    <row r="86" spans="1:9" x14ac:dyDescent="0.3">
      <c r="A86" s="4">
        <v>2020</v>
      </c>
      <c r="B86" s="4" t="s">
        <v>35</v>
      </c>
      <c r="C86" s="4" t="s">
        <v>22</v>
      </c>
      <c r="D86" s="11" t="s">
        <v>24</v>
      </c>
      <c r="E86" s="18">
        <v>76</v>
      </c>
      <c r="F86" s="21">
        <v>4577</v>
      </c>
      <c r="G86" s="21">
        <v>5126</v>
      </c>
      <c r="H86" s="12">
        <v>915</v>
      </c>
      <c r="I86" s="4" t="s">
        <v>11</v>
      </c>
    </row>
    <row r="87" spans="1:9" x14ac:dyDescent="0.3">
      <c r="A87" s="7">
        <v>2020</v>
      </c>
      <c r="B87" s="7" t="s">
        <v>35</v>
      </c>
      <c r="C87" s="7" t="s">
        <v>22</v>
      </c>
      <c r="D87" s="10" t="s">
        <v>25</v>
      </c>
      <c r="E87" s="17">
        <v>46</v>
      </c>
      <c r="F87" s="23">
        <v>200</v>
      </c>
      <c r="G87" s="23">
        <v>224</v>
      </c>
      <c r="H87" s="13">
        <v>40</v>
      </c>
      <c r="I87" s="7" t="s">
        <v>11</v>
      </c>
    </row>
    <row r="88" spans="1:9" x14ac:dyDescent="0.3">
      <c r="A88" s="4">
        <v>2020</v>
      </c>
      <c r="B88" s="4" t="s">
        <v>35</v>
      </c>
      <c r="C88" s="4" t="s">
        <v>22</v>
      </c>
      <c r="D88" s="11" t="s">
        <v>26</v>
      </c>
      <c r="E88" s="18">
        <v>34</v>
      </c>
      <c r="F88" s="21">
        <v>4577</v>
      </c>
      <c r="G88" s="21">
        <v>5126</v>
      </c>
      <c r="H88" s="12">
        <v>915</v>
      </c>
      <c r="I88" s="4" t="s">
        <v>11</v>
      </c>
    </row>
    <row r="89" spans="1:9" x14ac:dyDescent="0.3">
      <c r="A89" s="7">
        <v>2020</v>
      </c>
      <c r="B89" s="7" t="s">
        <v>35</v>
      </c>
      <c r="C89" s="7" t="s">
        <v>13</v>
      </c>
      <c r="D89" s="8" t="s">
        <v>27</v>
      </c>
      <c r="E89" s="15">
        <v>7</v>
      </c>
      <c r="F89" s="13">
        <v>200</v>
      </c>
      <c r="G89" s="13">
        <v>224</v>
      </c>
      <c r="H89" s="13">
        <v>40</v>
      </c>
      <c r="I89" s="7" t="s">
        <v>11</v>
      </c>
    </row>
    <row r="90" spans="1:9" x14ac:dyDescent="0.3">
      <c r="A90" s="4">
        <v>2020</v>
      </c>
      <c r="B90" s="4" t="s">
        <v>35</v>
      </c>
      <c r="C90" s="4" t="s">
        <v>28</v>
      </c>
      <c r="D90" s="11" t="s">
        <v>28</v>
      </c>
      <c r="E90" s="18">
        <v>3</v>
      </c>
      <c r="F90" s="21">
        <v>6600</v>
      </c>
      <c r="G90" s="21">
        <v>7392</v>
      </c>
      <c r="H90" s="6">
        <v>1320</v>
      </c>
      <c r="I90" s="4" t="s">
        <v>11</v>
      </c>
    </row>
    <row r="91" spans="1:9" x14ac:dyDescent="0.3">
      <c r="A91" s="7">
        <v>2020</v>
      </c>
      <c r="B91" s="7" t="s">
        <v>35</v>
      </c>
      <c r="C91" s="7" t="s">
        <v>22</v>
      </c>
      <c r="D91" s="10" t="s">
        <v>29</v>
      </c>
      <c r="E91" s="17">
        <v>3</v>
      </c>
      <c r="F91" s="20">
        <v>4577</v>
      </c>
      <c r="G91" s="20">
        <v>5127</v>
      </c>
      <c r="H91" s="13">
        <v>915</v>
      </c>
      <c r="I91" s="7" t="s">
        <v>11</v>
      </c>
    </row>
    <row r="92" spans="1:9" ht="28.8" x14ac:dyDescent="0.3">
      <c r="A92" s="4">
        <v>2020</v>
      </c>
      <c r="B92" s="4" t="s">
        <v>36</v>
      </c>
      <c r="C92" s="4" t="s">
        <v>9</v>
      </c>
      <c r="D92" s="5" t="s">
        <v>10</v>
      </c>
      <c r="E92" s="14">
        <v>3566</v>
      </c>
      <c r="F92" s="6">
        <v>4577</v>
      </c>
      <c r="G92" s="6">
        <v>5127</v>
      </c>
      <c r="H92" s="12">
        <v>915</v>
      </c>
      <c r="I92" s="4" t="s">
        <v>11</v>
      </c>
    </row>
    <row r="93" spans="1:9" x14ac:dyDescent="0.3">
      <c r="A93" s="7">
        <v>2020</v>
      </c>
      <c r="B93" s="7" t="s">
        <v>36</v>
      </c>
      <c r="C93" s="7" t="s">
        <v>9</v>
      </c>
      <c r="D93" s="8" t="s">
        <v>12</v>
      </c>
      <c r="E93" s="15">
        <v>2498</v>
      </c>
      <c r="F93" s="9">
        <v>8000</v>
      </c>
      <c r="G93" s="9">
        <v>8960</v>
      </c>
      <c r="H93" s="9">
        <v>1600</v>
      </c>
      <c r="I93" s="7" t="s">
        <v>11</v>
      </c>
    </row>
    <row r="94" spans="1:9" x14ac:dyDescent="0.3">
      <c r="A94" s="4">
        <v>2020</v>
      </c>
      <c r="B94" s="4" t="s">
        <v>36</v>
      </c>
      <c r="C94" s="4" t="s">
        <v>13</v>
      </c>
      <c r="D94" s="5" t="s">
        <v>14</v>
      </c>
      <c r="E94" s="14">
        <v>1245</v>
      </c>
      <c r="F94" s="6">
        <v>4577</v>
      </c>
      <c r="G94" s="6">
        <v>5126</v>
      </c>
      <c r="H94" s="12">
        <v>915</v>
      </c>
      <c r="I94" s="4" t="s">
        <v>11</v>
      </c>
    </row>
    <row r="95" spans="1:9" x14ac:dyDescent="0.3">
      <c r="A95" s="7">
        <v>2020</v>
      </c>
      <c r="B95" s="7" t="s">
        <v>36</v>
      </c>
      <c r="C95" s="7" t="s">
        <v>15</v>
      </c>
      <c r="D95" s="10" t="s">
        <v>16</v>
      </c>
      <c r="E95" s="17">
        <v>644</v>
      </c>
      <c r="F95" s="20">
        <v>5744</v>
      </c>
      <c r="G95" s="20">
        <v>6433</v>
      </c>
      <c r="H95" s="9">
        <v>1149</v>
      </c>
      <c r="I95" s="7" t="s">
        <v>11</v>
      </c>
    </row>
    <row r="96" spans="1:9" x14ac:dyDescent="0.3">
      <c r="A96" s="4">
        <v>2020</v>
      </c>
      <c r="B96" s="4" t="s">
        <v>36</v>
      </c>
      <c r="C96" s="4" t="s">
        <v>17</v>
      </c>
      <c r="D96" s="11" t="s">
        <v>18</v>
      </c>
      <c r="E96" s="18">
        <v>643</v>
      </c>
      <c r="F96" s="21">
        <v>7000</v>
      </c>
      <c r="G96" s="21">
        <v>7840</v>
      </c>
      <c r="H96" s="6">
        <v>1400</v>
      </c>
      <c r="I96" s="4" t="s">
        <v>11</v>
      </c>
    </row>
    <row r="97" spans="1:9" x14ac:dyDescent="0.3">
      <c r="A97" s="7">
        <v>2020</v>
      </c>
      <c r="B97" s="7" t="s">
        <v>36</v>
      </c>
      <c r="C97" s="7" t="s">
        <v>15</v>
      </c>
      <c r="D97" s="10" t="s">
        <v>19</v>
      </c>
      <c r="E97" s="17">
        <v>455</v>
      </c>
      <c r="F97" s="20">
        <v>4579</v>
      </c>
      <c r="G97" s="20">
        <v>5128</v>
      </c>
      <c r="H97" s="13">
        <v>916</v>
      </c>
      <c r="I97" s="7" t="s">
        <v>11</v>
      </c>
    </row>
    <row r="98" spans="1:9" x14ac:dyDescent="0.3">
      <c r="A98" s="4">
        <v>2020</v>
      </c>
      <c r="B98" s="4" t="s">
        <v>36</v>
      </c>
      <c r="C98" s="4" t="s">
        <v>17</v>
      </c>
      <c r="D98" s="11" t="s">
        <v>20</v>
      </c>
      <c r="E98" s="14">
        <v>345</v>
      </c>
      <c r="F98" s="6">
        <v>7000</v>
      </c>
      <c r="G98" s="6">
        <v>7840</v>
      </c>
      <c r="H98" s="6">
        <v>1400</v>
      </c>
      <c r="I98" s="4" t="s">
        <v>11</v>
      </c>
    </row>
    <row r="99" spans="1:9" x14ac:dyDescent="0.3">
      <c r="A99" s="7">
        <v>2020</v>
      </c>
      <c r="B99" s="7" t="s">
        <v>36</v>
      </c>
      <c r="C99" s="7" t="s">
        <v>13</v>
      </c>
      <c r="D99" s="8" t="s">
        <v>21</v>
      </c>
      <c r="E99" s="15">
        <v>122</v>
      </c>
      <c r="F99" s="13">
        <v>100</v>
      </c>
      <c r="G99" s="13">
        <v>112</v>
      </c>
      <c r="H99" s="13">
        <v>20</v>
      </c>
      <c r="I99" s="7" t="s">
        <v>11</v>
      </c>
    </row>
    <row r="100" spans="1:9" x14ac:dyDescent="0.3">
      <c r="A100" s="4">
        <v>2020</v>
      </c>
      <c r="B100" s="4" t="s">
        <v>36</v>
      </c>
      <c r="C100" s="4" t="s">
        <v>22</v>
      </c>
      <c r="D100" s="11" t="s">
        <v>23</v>
      </c>
      <c r="E100" s="18">
        <v>78</v>
      </c>
      <c r="F100" s="21">
        <v>4577</v>
      </c>
      <c r="G100" s="21">
        <v>5126</v>
      </c>
      <c r="H100" s="12">
        <v>915</v>
      </c>
      <c r="I100" s="4" t="s">
        <v>11</v>
      </c>
    </row>
    <row r="101" spans="1:9" x14ac:dyDescent="0.3">
      <c r="A101" s="7">
        <v>2020</v>
      </c>
      <c r="B101" s="7" t="s">
        <v>36</v>
      </c>
      <c r="C101" s="7" t="s">
        <v>22</v>
      </c>
      <c r="D101" s="10" t="s">
        <v>24</v>
      </c>
      <c r="E101" s="17">
        <v>76</v>
      </c>
      <c r="F101" s="20">
        <v>4577</v>
      </c>
      <c r="G101" s="20">
        <v>5126</v>
      </c>
      <c r="H101" s="13">
        <v>915</v>
      </c>
      <c r="I101" s="7" t="s">
        <v>11</v>
      </c>
    </row>
    <row r="102" spans="1:9" x14ac:dyDescent="0.3">
      <c r="A102" s="4">
        <v>2020</v>
      </c>
      <c r="B102" s="4" t="s">
        <v>36</v>
      </c>
      <c r="C102" s="4" t="s">
        <v>22</v>
      </c>
      <c r="D102" s="11" t="s">
        <v>25</v>
      </c>
      <c r="E102" s="18">
        <v>46</v>
      </c>
      <c r="F102" s="22">
        <v>200</v>
      </c>
      <c r="G102" s="22">
        <v>224</v>
      </c>
      <c r="H102" s="12">
        <v>40</v>
      </c>
      <c r="I102" s="4" t="s">
        <v>11</v>
      </c>
    </row>
    <row r="103" spans="1:9" x14ac:dyDescent="0.3">
      <c r="A103" s="7">
        <v>2020</v>
      </c>
      <c r="B103" s="7" t="s">
        <v>36</v>
      </c>
      <c r="C103" s="7" t="s">
        <v>22</v>
      </c>
      <c r="D103" s="10" t="s">
        <v>26</v>
      </c>
      <c r="E103" s="17">
        <v>34</v>
      </c>
      <c r="F103" s="20">
        <v>4577</v>
      </c>
      <c r="G103" s="20">
        <v>5126</v>
      </c>
      <c r="H103" s="13">
        <v>915</v>
      </c>
      <c r="I103" s="7" t="s">
        <v>11</v>
      </c>
    </row>
    <row r="104" spans="1:9" x14ac:dyDescent="0.3">
      <c r="A104" s="4">
        <v>2020</v>
      </c>
      <c r="B104" s="4" t="s">
        <v>36</v>
      </c>
      <c r="C104" s="4" t="s">
        <v>13</v>
      </c>
      <c r="D104" s="5" t="s">
        <v>27</v>
      </c>
      <c r="E104" s="14">
        <v>7</v>
      </c>
      <c r="F104" s="12">
        <v>200</v>
      </c>
      <c r="G104" s="12">
        <v>224</v>
      </c>
      <c r="H104" s="12">
        <v>40</v>
      </c>
      <c r="I104" s="4" t="s">
        <v>11</v>
      </c>
    </row>
    <row r="105" spans="1:9" x14ac:dyDescent="0.3">
      <c r="A105" s="7">
        <v>2020</v>
      </c>
      <c r="B105" s="7" t="s">
        <v>36</v>
      </c>
      <c r="C105" s="7" t="s">
        <v>22</v>
      </c>
      <c r="D105" s="10" t="s">
        <v>29</v>
      </c>
      <c r="E105" s="17">
        <v>3</v>
      </c>
      <c r="F105" s="20">
        <v>4577</v>
      </c>
      <c r="G105" s="20">
        <v>5127</v>
      </c>
      <c r="H105" s="13">
        <v>915</v>
      </c>
      <c r="I105" s="7" t="s">
        <v>11</v>
      </c>
    </row>
    <row r="106" spans="1:9" x14ac:dyDescent="0.3">
      <c r="A106" s="4">
        <v>2020</v>
      </c>
      <c r="B106" s="4" t="s">
        <v>36</v>
      </c>
      <c r="C106" s="4" t="s">
        <v>28</v>
      </c>
      <c r="D106" s="11" t="s">
        <v>28</v>
      </c>
      <c r="E106" s="18">
        <v>2</v>
      </c>
      <c r="F106" s="21">
        <v>6600</v>
      </c>
      <c r="G106" s="21">
        <v>7392</v>
      </c>
      <c r="H106" s="6">
        <v>1320</v>
      </c>
      <c r="I106" s="4" t="s">
        <v>11</v>
      </c>
    </row>
    <row r="107" spans="1:9" ht="28.8" x14ac:dyDescent="0.3">
      <c r="A107" s="7">
        <v>2020</v>
      </c>
      <c r="B107" s="7" t="s">
        <v>37</v>
      </c>
      <c r="C107" s="7" t="s">
        <v>9</v>
      </c>
      <c r="D107" s="8" t="s">
        <v>10</v>
      </c>
      <c r="E107" s="15">
        <v>3566</v>
      </c>
      <c r="F107" s="9">
        <v>4577</v>
      </c>
      <c r="G107" s="9">
        <v>5127</v>
      </c>
      <c r="H107" s="13">
        <v>915</v>
      </c>
      <c r="I107" s="7" t="s">
        <v>11</v>
      </c>
    </row>
    <row r="108" spans="1:9" x14ac:dyDescent="0.3">
      <c r="A108" s="4">
        <v>2020</v>
      </c>
      <c r="B108" s="4" t="s">
        <v>37</v>
      </c>
      <c r="C108" s="4" t="s">
        <v>9</v>
      </c>
      <c r="D108" s="5" t="s">
        <v>12</v>
      </c>
      <c r="E108" s="14">
        <v>2498</v>
      </c>
      <c r="F108" s="6">
        <v>8000</v>
      </c>
      <c r="G108" s="6">
        <v>8960</v>
      </c>
      <c r="H108" s="6">
        <v>1600</v>
      </c>
      <c r="I108" s="4" t="s">
        <v>32</v>
      </c>
    </row>
    <row r="109" spans="1:9" x14ac:dyDescent="0.3">
      <c r="A109" s="7">
        <v>2020</v>
      </c>
      <c r="B109" s="7" t="s">
        <v>37</v>
      </c>
      <c r="C109" s="7" t="s">
        <v>13</v>
      </c>
      <c r="D109" s="8" t="s">
        <v>14</v>
      </c>
      <c r="E109" s="15">
        <v>1245</v>
      </c>
      <c r="F109" s="9">
        <v>4577</v>
      </c>
      <c r="G109" s="9">
        <v>5126</v>
      </c>
      <c r="H109" s="13">
        <v>915</v>
      </c>
      <c r="I109" s="7" t="s">
        <v>32</v>
      </c>
    </row>
    <row r="110" spans="1:9" x14ac:dyDescent="0.3">
      <c r="A110" s="4">
        <v>2020</v>
      </c>
      <c r="B110" s="4" t="s">
        <v>37</v>
      </c>
      <c r="C110" s="4" t="s">
        <v>15</v>
      </c>
      <c r="D110" s="11" t="s">
        <v>16</v>
      </c>
      <c r="E110" s="18">
        <v>644</v>
      </c>
      <c r="F110" s="21">
        <v>5744</v>
      </c>
      <c r="G110" s="21">
        <v>6433</v>
      </c>
      <c r="H110" s="6">
        <v>1149</v>
      </c>
      <c r="I110" s="4" t="s">
        <v>32</v>
      </c>
    </row>
    <row r="111" spans="1:9" x14ac:dyDescent="0.3">
      <c r="A111" s="7">
        <v>2020</v>
      </c>
      <c r="B111" s="7" t="s">
        <v>37</v>
      </c>
      <c r="C111" s="7" t="s">
        <v>17</v>
      </c>
      <c r="D111" s="10" t="s">
        <v>18</v>
      </c>
      <c r="E111" s="17">
        <v>643</v>
      </c>
      <c r="F111" s="20">
        <v>7000</v>
      </c>
      <c r="G111" s="20">
        <v>7840</v>
      </c>
      <c r="H111" s="9">
        <v>1400</v>
      </c>
      <c r="I111" s="7" t="s">
        <v>32</v>
      </c>
    </row>
    <row r="112" spans="1:9" x14ac:dyDescent="0.3">
      <c r="A112" s="4">
        <v>2020</v>
      </c>
      <c r="B112" s="4" t="s">
        <v>37</v>
      </c>
      <c r="C112" s="4" t="s">
        <v>15</v>
      </c>
      <c r="D112" s="11" t="s">
        <v>19</v>
      </c>
      <c r="E112" s="18">
        <v>455</v>
      </c>
      <c r="F112" s="21">
        <v>4579</v>
      </c>
      <c r="G112" s="21">
        <v>5128</v>
      </c>
      <c r="H112" s="12">
        <v>916</v>
      </c>
      <c r="I112" s="4" t="s">
        <v>32</v>
      </c>
    </row>
    <row r="113" spans="1:9" x14ac:dyDescent="0.3">
      <c r="A113" s="7">
        <v>2020</v>
      </c>
      <c r="B113" s="7" t="s">
        <v>37</v>
      </c>
      <c r="C113" s="7" t="s">
        <v>17</v>
      </c>
      <c r="D113" s="10" t="s">
        <v>20</v>
      </c>
      <c r="E113" s="15">
        <v>345</v>
      </c>
      <c r="F113" s="9">
        <v>7000</v>
      </c>
      <c r="G113" s="9">
        <v>7840</v>
      </c>
      <c r="H113" s="9">
        <v>1400</v>
      </c>
      <c r="I113" s="7" t="s">
        <v>32</v>
      </c>
    </row>
    <row r="114" spans="1:9" x14ac:dyDescent="0.3">
      <c r="A114" s="4">
        <v>2020</v>
      </c>
      <c r="B114" s="4" t="s">
        <v>37</v>
      </c>
      <c r="C114" s="4" t="s">
        <v>13</v>
      </c>
      <c r="D114" s="5" t="s">
        <v>21</v>
      </c>
      <c r="E114" s="14">
        <v>122</v>
      </c>
      <c r="F114" s="12">
        <v>100</v>
      </c>
      <c r="G114" s="12">
        <v>112</v>
      </c>
      <c r="H114" s="12">
        <v>20</v>
      </c>
      <c r="I114" s="4" t="s">
        <v>32</v>
      </c>
    </row>
    <row r="115" spans="1:9" x14ac:dyDescent="0.3">
      <c r="A115" s="7">
        <v>2020</v>
      </c>
      <c r="B115" s="7" t="s">
        <v>37</v>
      </c>
      <c r="C115" s="7" t="s">
        <v>22</v>
      </c>
      <c r="D115" s="10" t="s">
        <v>23</v>
      </c>
      <c r="E115" s="17">
        <v>78</v>
      </c>
      <c r="F115" s="20">
        <v>4577</v>
      </c>
      <c r="G115" s="20">
        <v>5126</v>
      </c>
      <c r="H115" s="13">
        <v>915</v>
      </c>
      <c r="I115" s="7" t="s">
        <v>32</v>
      </c>
    </row>
    <row r="116" spans="1:9" x14ac:dyDescent="0.3">
      <c r="A116" s="4">
        <v>2020</v>
      </c>
      <c r="B116" s="4" t="s">
        <v>37</v>
      </c>
      <c r="C116" s="4" t="s">
        <v>22</v>
      </c>
      <c r="D116" s="11" t="s">
        <v>24</v>
      </c>
      <c r="E116" s="18">
        <v>76</v>
      </c>
      <c r="F116" s="21">
        <v>4577</v>
      </c>
      <c r="G116" s="21">
        <v>5126</v>
      </c>
      <c r="H116" s="12">
        <v>915</v>
      </c>
      <c r="I116" s="4" t="s">
        <v>32</v>
      </c>
    </row>
    <row r="117" spans="1:9" x14ac:dyDescent="0.3">
      <c r="A117" s="7">
        <v>2020</v>
      </c>
      <c r="B117" s="7" t="s">
        <v>37</v>
      </c>
      <c r="C117" s="7" t="s">
        <v>22</v>
      </c>
      <c r="D117" s="10" t="s">
        <v>25</v>
      </c>
      <c r="E117" s="17">
        <v>46</v>
      </c>
      <c r="F117" s="23">
        <v>200</v>
      </c>
      <c r="G117" s="23">
        <v>224</v>
      </c>
      <c r="H117" s="13">
        <v>40</v>
      </c>
      <c r="I117" s="7" t="s">
        <v>32</v>
      </c>
    </row>
    <row r="118" spans="1:9" x14ac:dyDescent="0.3">
      <c r="A118" s="4">
        <v>2020</v>
      </c>
      <c r="B118" s="4" t="s">
        <v>37</v>
      </c>
      <c r="C118" s="4" t="s">
        <v>22</v>
      </c>
      <c r="D118" s="11" t="s">
        <v>26</v>
      </c>
      <c r="E118" s="18">
        <v>34</v>
      </c>
      <c r="F118" s="21">
        <v>4577</v>
      </c>
      <c r="G118" s="21">
        <v>5126</v>
      </c>
      <c r="H118" s="12">
        <v>915</v>
      </c>
      <c r="I118" s="4" t="s">
        <v>32</v>
      </c>
    </row>
    <row r="119" spans="1:9" x14ac:dyDescent="0.3">
      <c r="A119" s="7">
        <v>2020</v>
      </c>
      <c r="B119" s="7" t="s">
        <v>37</v>
      </c>
      <c r="C119" s="7" t="s">
        <v>13</v>
      </c>
      <c r="D119" s="8" t="s">
        <v>27</v>
      </c>
      <c r="E119" s="15">
        <v>7</v>
      </c>
      <c r="F119" s="13">
        <v>200</v>
      </c>
      <c r="G119" s="13">
        <v>224</v>
      </c>
      <c r="H119" s="13">
        <v>40</v>
      </c>
      <c r="I119" s="7" t="s">
        <v>32</v>
      </c>
    </row>
    <row r="120" spans="1:9" x14ac:dyDescent="0.3">
      <c r="A120" s="4">
        <v>2020</v>
      </c>
      <c r="B120" s="4" t="s">
        <v>37</v>
      </c>
      <c r="C120" s="4" t="s">
        <v>22</v>
      </c>
      <c r="D120" s="11" t="s">
        <v>29</v>
      </c>
      <c r="E120" s="18">
        <v>3</v>
      </c>
      <c r="F120" s="21">
        <v>4577</v>
      </c>
      <c r="G120" s="21">
        <v>5127</v>
      </c>
      <c r="H120" s="12">
        <v>915</v>
      </c>
      <c r="I120" s="4" t="s">
        <v>32</v>
      </c>
    </row>
    <row r="121" spans="1:9" x14ac:dyDescent="0.3">
      <c r="A121" s="7">
        <v>2020</v>
      </c>
      <c r="B121" s="7" t="s">
        <v>37</v>
      </c>
      <c r="C121" s="7" t="s">
        <v>28</v>
      </c>
      <c r="D121" s="10" t="s">
        <v>28</v>
      </c>
      <c r="E121" s="17">
        <v>2</v>
      </c>
      <c r="F121" s="20">
        <v>6600</v>
      </c>
      <c r="G121" s="20">
        <v>7392</v>
      </c>
      <c r="H121" s="9">
        <v>1320</v>
      </c>
      <c r="I121" s="7" t="s">
        <v>32</v>
      </c>
    </row>
    <row r="122" spans="1:9" ht="28.8" x14ac:dyDescent="0.3">
      <c r="A122" s="4">
        <v>2020</v>
      </c>
      <c r="B122" s="4" t="s">
        <v>38</v>
      </c>
      <c r="C122" s="4" t="s">
        <v>9</v>
      </c>
      <c r="D122" s="5" t="s">
        <v>10</v>
      </c>
      <c r="E122" s="14">
        <v>3566</v>
      </c>
      <c r="F122" s="6">
        <v>4577</v>
      </c>
      <c r="G122" s="6">
        <v>5127</v>
      </c>
      <c r="H122" s="12">
        <v>915</v>
      </c>
      <c r="I122" s="4" t="s">
        <v>32</v>
      </c>
    </row>
    <row r="123" spans="1:9" x14ac:dyDescent="0.3">
      <c r="A123" s="7">
        <v>2020</v>
      </c>
      <c r="B123" s="7" t="s">
        <v>38</v>
      </c>
      <c r="C123" s="7" t="s">
        <v>9</v>
      </c>
      <c r="D123" s="8" t="s">
        <v>12</v>
      </c>
      <c r="E123" s="15">
        <v>2498</v>
      </c>
      <c r="F123" s="9">
        <v>8000</v>
      </c>
      <c r="G123" s="9">
        <v>8960</v>
      </c>
      <c r="H123" s="9">
        <v>1600</v>
      </c>
      <c r="I123" s="7" t="s">
        <v>32</v>
      </c>
    </row>
    <row r="124" spans="1:9" x14ac:dyDescent="0.3">
      <c r="A124" s="4">
        <v>2020</v>
      </c>
      <c r="B124" s="4" t="s">
        <v>38</v>
      </c>
      <c r="C124" s="4" t="s">
        <v>13</v>
      </c>
      <c r="D124" s="5" t="s">
        <v>14</v>
      </c>
      <c r="E124" s="14">
        <v>1245</v>
      </c>
      <c r="F124" s="6">
        <v>4577</v>
      </c>
      <c r="G124" s="6">
        <v>5126</v>
      </c>
      <c r="H124" s="12">
        <v>915</v>
      </c>
      <c r="I124" s="4" t="s">
        <v>32</v>
      </c>
    </row>
    <row r="125" spans="1:9" x14ac:dyDescent="0.3">
      <c r="A125" s="7">
        <v>2020</v>
      </c>
      <c r="B125" s="7" t="s">
        <v>38</v>
      </c>
      <c r="C125" s="7" t="s">
        <v>15</v>
      </c>
      <c r="D125" s="10" t="s">
        <v>16</v>
      </c>
      <c r="E125" s="17">
        <v>644</v>
      </c>
      <c r="F125" s="20">
        <v>5744</v>
      </c>
      <c r="G125" s="20">
        <v>6433</v>
      </c>
      <c r="H125" s="9">
        <v>1149</v>
      </c>
      <c r="I125" s="7" t="s">
        <v>32</v>
      </c>
    </row>
    <row r="126" spans="1:9" x14ac:dyDescent="0.3">
      <c r="A126" s="4">
        <v>2020</v>
      </c>
      <c r="B126" s="4" t="s">
        <v>38</v>
      </c>
      <c r="C126" s="4" t="s">
        <v>17</v>
      </c>
      <c r="D126" s="11" t="s">
        <v>18</v>
      </c>
      <c r="E126" s="18">
        <v>643</v>
      </c>
      <c r="F126" s="21">
        <v>7000</v>
      </c>
      <c r="G126" s="21">
        <v>7840</v>
      </c>
      <c r="H126" s="6">
        <v>1400</v>
      </c>
      <c r="I126" s="4" t="s">
        <v>32</v>
      </c>
    </row>
    <row r="127" spans="1:9" x14ac:dyDescent="0.3">
      <c r="A127" s="7">
        <v>2020</v>
      </c>
      <c r="B127" s="7" t="s">
        <v>38</v>
      </c>
      <c r="C127" s="7" t="s">
        <v>15</v>
      </c>
      <c r="D127" s="10" t="s">
        <v>19</v>
      </c>
      <c r="E127" s="17">
        <v>455</v>
      </c>
      <c r="F127" s="20">
        <v>4579</v>
      </c>
      <c r="G127" s="20">
        <v>5128</v>
      </c>
      <c r="H127" s="13">
        <v>916</v>
      </c>
      <c r="I127" s="7" t="s">
        <v>32</v>
      </c>
    </row>
    <row r="128" spans="1:9" x14ac:dyDescent="0.3">
      <c r="A128" s="4">
        <v>2020</v>
      </c>
      <c r="B128" s="4" t="s">
        <v>38</v>
      </c>
      <c r="C128" s="4" t="s">
        <v>17</v>
      </c>
      <c r="D128" s="11" t="s">
        <v>20</v>
      </c>
      <c r="E128" s="14">
        <v>345</v>
      </c>
      <c r="F128" s="6">
        <v>7000</v>
      </c>
      <c r="G128" s="6">
        <v>7840</v>
      </c>
      <c r="H128" s="6">
        <v>1400</v>
      </c>
      <c r="I128" s="4" t="s">
        <v>32</v>
      </c>
    </row>
    <row r="129" spans="1:9" x14ac:dyDescent="0.3">
      <c r="A129" s="7">
        <v>2020</v>
      </c>
      <c r="B129" s="7" t="s">
        <v>38</v>
      </c>
      <c r="C129" s="7" t="s">
        <v>13</v>
      </c>
      <c r="D129" s="8" t="s">
        <v>21</v>
      </c>
      <c r="E129" s="15">
        <v>122</v>
      </c>
      <c r="F129" s="13">
        <v>100</v>
      </c>
      <c r="G129" s="13">
        <v>112</v>
      </c>
      <c r="H129" s="13">
        <v>20</v>
      </c>
      <c r="I129" s="7" t="s">
        <v>32</v>
      </c>
    </row>
    <row r="130" spans="1:9" x14ac:dyDescent="0.3">
      <c r="A130" s="4">
        <v>2020</v>
      </c>
      <c r="B130" s="4" t="s">
        <v>38</v>
      </c>
      <c r="C130" s="4" t="s">
        <v>22</v>
      </c>
      <c r="D130" s="11" t="s">
        <v>23</v>
      </c>
      <c r="E130" s="18">
        <v>78</v>
      </c>
      <c r="F130" s="21">
        <v>4577</v>
      </c>
      <c r="G130" s="21">
        <v>5126</v>
      </c>
      <c r="H130" s="12">
        <v>915</v>
      </c>
      <c r="I130" s="4" t="s">
        <v>32</v>
      </c>
    </row>
    <row r="131" spans="1:9" x14ac:dyDescent="0.3">
      <c r="A131" s="7">
        <v>2020</v>
      </c>
      <c r="B131" s="7" t="s">
        <v>38</v>
      </c>
      <c r="C131" s="7" t="s">
        <v>22</v>
      </c>
      <c r="D131" s="10" t="s">
        <v>24</v>
      </c>
      <c r="E131" s="17">
        <v>76</v>
      </c>
      <c r="F131" s="20">
        <v>4577</v>
      </c>
      <c r="G131" s="20">
        <v>5126</v>
      </c>
      <c r="H131" s="13">
        <v>915</v>
      </c>
      <c r="I131" s="7" t="s">
        <v>32</v>
      </c>
    </row>
    <row r="132" spans="1:9" x14ac:dyDescent="0.3">
      <c r="A132" s="4">
        <v>2020</v>
      </c>
      <c r="B132" s="4" t="s">
        <v>38</v>
      </c>
      <c r="C132" s="4" t="s">
        <v>22</v>
      </c>
      <c r="D132" s="11" t="s">
        <v>25</v>
      </c>
      <c r="E132" s="18">
        <v>46</v>
      </c>
      <c r="F132" s="22">
        <v>200</v>
      </c>
      <c r="G132" s="22">
        <v>224</v>
      </c>
      <c r="H132" s="12">
        <v>40</v>
      </c>
      <c r="I132" s="4" t="s">
        <v>32</v>
      </c>
    </row>
    <row r="133" spans="1:9" x14ac:dyDescent="0.3">
      <c r="A133" s="7">
        <v>2020</v>
      </c>
      <c r="B133" s="7" t="s">
        <v>38</v>
      </c>
      <c r="C133" s="7" t="s">
        <v>22</v>
      </c>
      <c r="D133" s="10" t="s">
        <v>26</v>
      </c>
      <c r="E133" s="17">
        <v>34</v>
      </c>
      <c r="F133" s="20">
        <v>4577</v>
      </c>
      <c r="G133" s="20">
        <v>5126</v>
      </c>
      <c r="H133" s="13">
        <v>915</v>
      </c>
      <c r="I133" s="7" t="s">
        <v>11</v>
      </c>
    </row>
    <row r="134" spans="1:9" x14ac:dyDescent="0.3">
      <c r="A134" s="4">
        <v>2020</v>
      </c>
      <c r="B134" s="4" t="s">
        <v>38</v>
      </c>
      <c r="C134" s="4" t="s">
        <v>13</v>
      </c>
      <c r="D134" s="5" t="s">
        <v>27</v>
      </c>
      <c r="E134" s="14">
        <v>7</v>
      </c>
      <c r="F134" s="12">
        <v>200</v>
      </c>
      <c r="G134" s="12">
        <v>224</v>
      </c>
      <c r="H134" s="12">
        <v>40</v>
      </c>
      <c r="I134" s="4" t="s">
        <v>11</v>
      </c>
    </row>
    <row r="135" spans="1:9" x14ac:dyDescent="0.3">
      <c r="A135" s="7">
        <v>2020</v>
      </c>
      <c r="B135" s="7" t="s">
        <v>38</v>
      </c>
      <c r="C135" s="7" t="s">
        <v>22</v>
      </c>
      <c r="D135" s="10" t="s">
        <v>29</v>
      </c>
      <c r="E135" s="17">
        <v>3</v>
      </c>
      <c r="F135" s="20">
        <v>4577</v>
      </c>
      <c r="G135" s="20">
        <v>5127</v>
      </c>
      <c r="H135" s="13">
        <v>915</v>
      </c>
      <c r="I135" s="7" t="s">
        <v>11</v>
      </c>
    </row>
    <row r="136" spans="1:9" x14ac:dyDescent="0.3">
      <c r="A136" s="4">
        <v>2020</v>
      </c>
      <c r="B136" s="4" t="s">
        <v>38</v>
      </c>
      <c r="C136" s="4" t="s">
        <v>28</v>
      </c>
      <c r="D136" s="11" t="s">
        <v>28</v>
      </c>
      <c r="E136" s="18">
        <v>2</v>
      </c>
      <c r="F136" s="21">
        <v>6600</v>
      </c>
      <c r="G136" s="21">
        <v>7392</v>
      </c>
      <c r="H136" s="6">
        <v>1320</v>
      </c>
      <c r="I136" s="4" t="s">
        <v>11</v>
      </c>
    </row>
    <row r="137" spans="1:9" ht="28.8" x14ac:dyDescent="0.3">
      <c r="A137" s="7">
        <v>2020</v>
      </c>
      <c r="B137" s="7" t="s">
        <v>39</v>
      </c>
      <c r="C137" s="7" t="s">
        <v>9</v>
      </c>
      <c r="D137" s="8" t="s">
        <v>10</v>
      </c>
      <c r="E137" s="15">
        <v>3566</v>
      </c>
      <c r="F137" s="9">
        <v>4577</v>
      </c>
      <c r="G137" s="9">
        <v>5127</v>
      </c>
      <c r="H137" s="13">
        <v>915</v>
      </c>
      <c r="I137" s="7" t="s">
        <v>11</v>
      </c>
    </row>
    <row r="138" spans="1:9" x14ac:dyDescent="0.3">
      <c r="A138" s="4">
        <v>2020</v>
      </c>
      <c r="B138" s="4" t="s">
        <v>39</v>
      </c>
      <c r="C138" s="4" t="s">
        <v>9</v>
      </c>
      <c r="D138" s="5" t="s">
        <v>12</v>
      </c>
      <c r="E138" s="14">
        <v>2498</v>
      </c>
      <c r="F138" s="6">
        <v>8000</v>
      </c>
      <c r="G138" s="6">
        <v>8960</v>
      </c>
      <c r="H138" s="6">
        <v>1600</v>
      </c>
      <c r="I138" s="4" t="s">
        <v>11</v>
      </c>
    </row>
    <row r="139" spans="1:9" x14ac:dyDescent="0.3">
      <c r="A139" s="7">
        <v>2020</v>
      </c>
      <c r="B139" s="7" t="s">
        <v>39</v>
      </c>
      <c r="C139" s="7" t="s">
        <v>13</v>
      </c>
      <c r="D139" s="8" t="s">
        <v>14</v>
      </c>
      <c r="E139" s="15">
        <v>1245</v>
      </c>
      <c r="F139" s="9">
        <v>4577</v>
      </c>
      <c r="G139" s="9">
        <v>5126</v>
      </c>
      <c r="H139" s="13">
        <v>915</v>
      </c>
      <c r="I139" s="7" t="s">
        <v>11</v>
      </c>
    </row>
    <row r="140" spans="1:9" x14ac:dyDescent="0.3">
      <c r="A140" s="4">
        <v>2020</v>
      </c>
      <c r="B140" s="4" t="s">
        <v>39</v>
      </c>
      <c r="C140" s="4" t="s">
        <v>15</v>
      </c>
      <c r="D140" s="11" t="s">
        <v>16</v>
      </c>
      <c r="E140" s="18">
        <v>644</v>
      </c>
      <c r="F140" s="21">
        <v>5744</v>
      </c>
      <c r="G140" s="21">
        <v>6433</v>
      </c>
      <c r="H140" s="6">
        <v>1149</v>
      </c>
      <c r="I140" s="4" t="s">
        <v>11</v>
      </c>
    </row>
    <row r="141" spans="1:9" x14ac:dyDescent="0.3">
      <c r="A141" s="7">
        <v>2020</v>
      </c>
      <c r="B141" s="7" t="s">
        <v>39</v>
      </c>
      <c r="C141" s="7" t="s">
        <v>17</v>
      </c>
      <c r="D141" s="10" t="s">
        <v>18</v>
      </c>
      <c r="E141" s="17">
        <v>643</v>
      </c>
      <c r="F141" s="20">
        <v>7000</v>
      </c>
      <c r="G141" s="20">
        <v>7840</v>
      </c>
      <c r="H141" s="9">
        <v>1400</v>
      </c>
      <c r="I141" s="7" t="s">
        <v>11</v>
      </c>
    </row>
    <row r="142" spans="1:9" x14ac:dyDescent="0.3">
      <c r="A142" s="4">
        <v>2020</v>
      </c>
      <c r="B142" s="4" t="s">
        <v>39</v>
      </c>
      <c r="C142" s="4" t="s">
        <v>15</v>
      </c>
      <c r="D142" s="11" t="s">
        <v>19</v>
      </c>
      <c r="E142" s="18">
        <v>455</v>
      </c>
      <c r="F142" s="21">
        <v>4579</v>
      </c>
      <c r="G142" s="21">
        <v>5128</v>
      </c>
      <c r="H142" s="12">
        <v>916</v>
      </c>
      <c r="I142" s="4" t="s">
        <v>11</v>
      </c>
    </row>
    <row r="143" spans="1:9" x14ac:dyDescent="0.3">
      <c r="A143" s="7">
        <v>2020</v>
      </c>
      <c r="B143" s="7" t="s">
        <v>39</v>
      </c>
      <c r="C143" s="7" t="s">
        <v>17</v>
      </c>
      <c r="D143" s="10" t="s">
        <v>20</v>
      </c>
      <c r="E143" s="15">
        <v>345</v>
      </c>
      <c r="F143" s="9">
        <v>7000</v>
      </c>
      <c r="G143" s="9">
        <v>7840</v>
      </c>
      <c r="H143" s="9">
        <v>1400</v>
      </c>
      <c r="I143" s="7" t="s">
        <v>11</v>
      </c>
    </row>
    <row r="144" spans="1:9" x14ac:dyDescent="0.3">
      <c r="A144" s="4">
        <v>2020</v>
      </c>
      <c r="B144" s="4" t="s">
        <v>39</v>
      </c>
      <c r="C144" s="4" t="s">
        <v>13</v>
      </c>
      <c r="D144" s="5" t="s">
        <v>21</v>
      </c>
      <c r="E144" s="14">
        <v>122</v>
      </c>
      <c r="F144" s="12">
        <v>100</v>
      </c>
      <c r="G144" s="12">
        <v>112</v>
      </c>
      <c r="H144" s="12">
        <v>20</v>
      </c>
      <c r="I144" s="4" t="s">
        <v>11</v>
      </c>
    </row>
    <row r="145" spans="1:9" x14ac:dyDescent="0.3">
      <c r="A145" s="7">
        <v>2020</v>
      </c>
      <c r="B145" s="7" t="s">
        <v>39</v>
      </c>
      <c r="C145" s="7" t="s">
        <v>22</v>
      </c>
      <c r="D145" s="10" t="s">
        <v>23</v>
      </c>
      <c r="E145" s="17">
        <v>78</v>
      </c>
      <c r="F145" s="20">
        <v>4577</v>
      </c>
      <c r="G145" s="20">
        <v>5126</v>
      </c>
      <c r="H145" s="13">
        <v>915</v>
      </c>
      <c r="I145" s="7" t="s">
        <v>11</v>
      </c>
    </row>
    <row r="146" spans="1:9" x14ac:dyDescent="0.3">
      <c r="A146" s="4">
        <v>2020</v>
      </c>
      <c r="B146" s="4" t="s">
        <v>39</v>
      </c>
      <c r="C146" s="4" t="s">
        <v>22</v>
      </c>
      <c r="D146" s="11" t="s">
        <v>24</v>
      </c>
      <c r="E146" s="18">
        <v>76</v>
      </c>
      <c r="F146" s="21">
        <v>4577</v>
      </c>
      <c r="G146" s="21">
        <v>5126</v>
      </c>
      <c r="H146" s="12">
        <v>915</v>
      </c>
      <c r="I146" s="4" t="s">
        <v>11</v>
      </c>
    </row>
    <row r="147" spans="1:9" x14ac:dyDescent="0.3">
      <c r="A147" s="7">
        <v>2020</v>
      </c>
      <c r="B147" s="7" t="s">
        <v>39</v>
      </c>
      <c r="C147" s="7" t="s">
        <v>22</v>
      </c>
      <c r="D147" s="10" t="s">
        <v>25</v>
      </c>
      <c r="E147" s="17">
        <v>46</v>
      </c>
      <c r="F147" s="23">
        <v>200</v>
      </c>
      <c r="G147" s="23">
        <v>224</v>
      </c>
      <c r="H147" s="13">
        <v>40</v>
      </c>
      <c r="I147" s="7" t="s">
        <v>11</v>
      </c>
    </row>
    <row r="148" spans="1:9" x14ac:dyDescent="0.3">
      <c r="A148" s="4">
        <v>2020</v>
      </c>
      <c r="B148" s="4" t="s">
        <v>39</v>
      </c>
      <c r="C148" s="4" t="s">
        <v>22</v>
      </c>
      <c r="D148" s="11" t="s">
        <v>26</v>
      </c>
      <c r="E148" s="18">
        <v>34</v>
      </c>
      <c r="F148" s="21">
        <v>4577</v>
      </c>
      <c r="G148" s="21">
        <v>5126</v>
      </c>
      <c r="H148" s="12">
        <v>915</v>
      </c>
      <c r="I148" s="4" t="s">
        <v>11</v>
      </c>
    </row>
    <row r="149" spans="1:9" x14ac:dyDescent="0.3">
      <c r="A149" s="7">
        <v>2020</v>
      </c>
      <c r="B149" s="7" t="s">
        <v>39</v>
      </c>
      <c r="C149" s="7" t="s">
        <v>13</v>
      </c>
      <c r="D149" s="8" t="s">
        <v>27</v>
      </c>
      <c r="E149" s="15">
        <v>7</v>
      </c>
      <c r="F149" s="13">
        <v>200</v>
      </c>
      <c r="G149" s="13">
        <v>224</v>
      </c>
      <c r="H149" s="13">
        <v>40</v>
      </c>
      <c r="I149" s="7" t="s">
        <v>11</v>
      </c>
    </row>
    <row r="150" spans="1:9" x14ac:dyDescent="0.3">
      <c r="A150" s="4">
        <v>2020</v>
      </c>
      <c r="B150" s="4" t="s">
        <v>39</v>
      </c>
      <c r="C150" s="4" t="s">
        <v>22</v>
      </c>
      <c r="D150" s="11" t="s">
        <v>29</v>
      </c>
      <c r="E150" s="18">
        <v>3</v>
      </c>
      <c r="F150" s="21">
        <v>4577</v>
      </c>
      <c r="G150" s="21">
        <v>5127</v>
      </c>
      <c r="H150" s="12">
        <v>915</v>
      </c>
      <c r="I150" s="4" t="s">
        <v>32</v>
      </c>
    </row>
    <row r="151" spans="1:9" x14ac:dyDescent="0.3">
      <c r="A151" s="7">
        <v>2020</v>
      </c>
      <c r="B151" s="7" t="s">
        <v>39</v>
      </c>
      <c r="C151" s="7" t="s">
        <v>28</v>
      </c>
      <c r="D151" s="10" t="s">
        <v>28</v>
      </c>
      <c r="E151" s="17">
        <v>2</v>
      </c>
      <c r="F151" s="20">
        <v>6600</v>
      </c>
      <c r="G151" s="20">
        <v>7392</v>
      </c>
      <c r="H151" s="9">
        <v>1320</v>
      </c>
      <c r="I151" s="7" t="s">
        <v>32</v>
      </c>
    </row>
    <row r="152" spans="1:9" ht="28.8" x14ac:dyDescent="0.3">
      <c r="A152" s="4">
        <v>2020</v>
      </c>
      <c r="B152" s="4" t="s">
        <v>40</v>
      </c>
      <c r="C152" s="4" t="s">
        <v>9</v>
      </c>
      <c r="D152" s="5" t="s">
        <v>10</v>
      </c>
      <c r="E152" s="14">
        <v>3566</v>
      </c>
      <c r="F152" s="6">
        <v>4577</v>
      </c>
      <c r="G152" s="6">
        <v>5127</v>
      </c>
      <c r="H152" s="12">
        <v>915</v>
      </c>
      <c r="I152" s="4" t="s">
        <v>32</v>
      </c>
    </row>
    <row r="153" spans="1:9" x14ac:dyDescent="0.3">
      <c r="A153" s="7">
        <v>2020</v>
      </c>
      <c r="B153" s="7" t="s">
        <v>40</v>
      </c>
      <c r="C153" s="7" t="s">
        <v>9</v>
      </c>
      <c r="D153" s="8" t="s">
        <v>12</v>
      </c>
      <c r="E153" s="15">
        <v>2498</v>
      </c>
      <c r="F153" s="9">
        <v>8000</v>
      </c>
      <c r="G153" s="9">
        <v>8960</v>
      </c>
      <c r="H153" s="9">
        <v>1600</v>
      </c>
      <c r="I153" s="7" t="s">
        <v>32</v>
      </c>
    </row>
    <row r="154" spans="1:9" x14ac:dyDescent="0.3">
      <c r="A154" s="4">
        <v>2020</v>
      </c>
      <c r="B154" s="4" t="s">
        <v>40</v>
      </c>
      <c r="C154" s="4" t="s">
        <v>13</v>
      </c>
      <c r="D154" s="5" t="s">
        <v>14</v>
      </c>
      <c r="E154" s="14">
        <v>1245</v>
      </c>
      <c r="F154" s="6">
        <v>4577</v>
      </c>
      <c r="G154" s="6">
        <v>5126</v>
      </c>
      <c r="H154" s="12">
        <v>915</v>
      </c>
      <c r="I154" s="4" t="s">
        <v>32</v>
      </c>
    </row>
    <row r="155" spans="1:9" x14ac:dyDescent="0.3">
      <c r="A155" s="7">
        <v>2020</v>
      </c>
      <c r="B155" s="7" t="s">
        <v>40</v>
      </c>
      <c r="C155" s="7" t="s">
        <v>15</v>
      </c>
      <c r="D155" s="10" t="s">
        <v>16</v>
      </c>
      <c r="E155" s="17">
        <v>644</v>
      </c>
      <c r="F155" s="20">
        <v>5744</v>
      </c>
      <c r="G155" s="20">
        <v>6433</v>
      </c>
      <c r="H155" s="9">
        <v>1149</v>
      </c>
      <c r="I155" s="7" t="s">
        <v>32</v>
      </c>
    </row>
    <row r="156" spans="1:9" x14ac:dyDescent="0.3">
      <c r="A156" s="4">
        <v>2020</v>
      </c>
      <c r="B156" s="4" t="s">
        <v>40</v>
      </c>
      <c r="C156" s="4" t="s">
        <v>17</v>
      </c>
      <c r="D156" s="11" t="s">
        <v>18</v>
      </c>
      <c r="E156" s="18">
        <v>643</v>
      </c>
      <c r="F156" s="21">
        <v>7000</v>
      </c>
      <c r="G156" s="21">
        <v>7840</v>
      </c>
      <c r="H156" s="6">
        <v>1400</v>
      </c>
      <c r="I156" s="4" t="s">
        <v>32</v>
      </c>
    </row>
    <row r="157" spans="1:9" x14ac:dyDescent="0.3">
      <c r="A157" s="7">
        <v>2020</v>
      </c>
      <c r="B157" s="7" t="s">
        <v>40</v>
      </c>
      <c r="C157" s="7" t="s">
        <v>15</v>
      </c>
      <c r="D157" s="10" t="s">
        <v>19</v>
      </c>
      <c r="E157" s="17">
        <v>455</v>
      </c>
      <c r="F157" s="20">
        <v>4579</v>
      </c>
      <c r="G157" s="20">
        <v>5128</v>
      </c>
      <c r="H157" s="13">
        <v>916</v>
      </c>
      <c r="I157" s="7" t="s">
        <v>32</v>
      </c>
    </row>
    <row r="158" spans="1:9" x14ac:dyDescent="0.3">
      <c r="A158" s="4">
        <v>2020</v>
      </c>
      <c r="B158" s="4" t="s">
        <v>40</v>
      </c>
      <c r="C158" s="4" t="s">
        <v>17</v>
      </c>
      <c r="D158" s="11" t="s">
        <v>20</v>
      </c>
      <c r="E158" s="14">
        <v>345</v>
      </c>
      <c r="F158" s="6">
        <v>7000</v>
      </c>
      <c r="G158" s="6">
        <v>7840</v>
      </c>
      <c r="H158" s="6">
        <v>1400</v>
      </c>
      <c r="I158" s="4" t="s">
        <v>32</v>
      </c>
    </row>
    <row r="159" spans="1:9" x14ac:dyDescent="0.3">
      <c r="A159" s="7">
        <v>2020</v>
      </c>
      <c r="B159" s="7" t="s">
        <v>40</v>
      </c>
      <c r="C159" s="7" t="s">
        <v>13</v>
      </c>
      <c r="D159" s="8" t="s">
        <v>21</v>
      </c>
      <c r="E159" s="15">
        <v>122</v>
      </c>
      <c r="F159" s="13">
        <v>100</v>
      </c>
      <c r="G159" s="13">
        <v>112</v>
      </c>
      <c r="H159" s="13">
        <v>20</v>
      </c>
      <c r="I159" s="7" t="s">
        <v>32</v>
      </c>
    </row>
    <row r="160" spans="1:9" x14ac:dyDescent="0.3">
      <c r="A160" s="4">
        <v>2020</v>
      </c>
      <c r="B160" s="4" t="s">
        <v>40</v>
      </c>
      <c r="C160" s="4" t="s">
        <v>22</v>
      </c>
      <c r="D160" s="11" t="s">
        <v>23</v>
      </c>
      <c r="E160" s="18">
        <v>78</v>
      </c>
      <c r="F160" s="21">
        <v>4577</v>
      </c>
      <c r="G160" s="21">
        <v>5126</v>
      </c>
      <c r="H160" s="12">
        <v>915</v>
      </c>
      <c r="I160" s="4" t="s">
        <v>32</v>
      </c>
    </row>
    <row r="161" spans="1:9" x14ac:dyDescent="0.3">
      <c r="A161" s="7">
        <v>2020</v>
      </c>
      <c r="B161" s="7" t="s">
        <v>40</v>
      </c>
      <c r="C161" s="7" t="s">
        <v>22</v>
      </c>
      <c r="D161" s="10" t="s">
        <v>24</v>
      </c>
      <c r="E161" s="17">
        <v>76</v>
      </c>
      <c r="F161" s="20">
        <v>4577</v>
      </c>
      <c r="G161" s="20">
        <v>5126</v>
      </c>
      <c r="H161" s="13">
        <v>915</v>
      </c>
      <c r="I161" s="7" t="s">
        <v>32</v>
      </c>
    </row>
    <row r="162" spans="1:9" x14ac:dyDescent="0.3">
      <c r="A162" s="4">
        <v>2020</v>
      </c>
      <c r="B162" s="4" t="s">
        <v>40</v>
      </c>
      <c r="C162" s="4" t="s">
        <v>22</v>
      </c>
      <c r="D162" s="11" t="s">
        <v>25</v>
      </c>
      <c r="E162" s="18">
        <v>46</v>
      </c>
      <c r="F162" s="22">
        <v>200</v>
      </c>
      <c r="G162" s="22">
        <v>224</v>
      </c>
      <c r="H162" s="12">
        <v>40</v>
      </c>
      <c r="I162" s="4" t="s">
        <v>32</v>
      </c>
    </row>
    <row r="163" spans="1:9" x14ac:dyDescent="0.3">
      <c r="A163" s="7">
        <v>2020</v>
      </c>
      <c r="B163" s="7" t="s">
        <v>40</v>
      </c>
      <c r="C163" s="7" t="s">
        <v>22</v>
      </c>
      <c r="D163" s="10" t="s">
        <v>26</v>
      </c>
      <c r="E163" s="17">
        <v>34</v>
      </c>
      <c r="F163" s="20">
        <v>4577</v>
      </c>
      <c r="G163" s="20">
        <v>5126</v>
      </c>
      <c r="H163" s="13">
        <v>915</v>
      </c>
      <c r="I163" s="7" t="s">
        <v>32</v>
      </c>
    </row>
    <row r="164" spans="1:9" x14ac:dyDescent="0.3">
      <c r="A164" s="4">
        <v>2020</v>
      </c>
      <c r="B164" s="4" t="s">
        <v>40</v>
      </c>
      <c r="C164" s="4" t="s">
        <v>13</v>
      </c>
      <c r="D164" s="5" t="s">
        <v>27</v>
      </c>
      <c r="E164" s="14">
        <v>7</v>
      </c>
      <c r="F164" s="12">
        <v>200</v>
      </c>
      <c r="G164" s="12">
        <v>224</v>
      </c>
      <c r="H164" s="12">
        <v>40</v>
      </c>
      <c r="I164" s="4" t="s">
        <v>32</v>
      </c>
    </row>
    <row r="165" spans="1:9" x14ac:dyDescent="0.3">
      <c r="A165" s="7">
        <v>2020</v>
      </c>
      <c r="B165" s="7" t="s">
        <v>40</v>
      </c>
      <c r="C165" s="7" t="s">
        <v>22</v>
      </c>
      <c r="D165" s="10" t="s">
        <v>29</v>
      </c>
      <c r="E165" s="17">
        <v>3</v>
      </c>
      <c r="F165" s="20">
        <v>4577</v>
      </c>
      <c r="G165" s="20">
        <v>5127</v>
      </c>
      <c r="H165" s="13">
        <v>915</v>
      </c>
      <c r="I165" s="7" t="s">
        <v>32</v>
      </c>
    </row>
    <row r="166" spans="1:9" x14ac:dyDescent="0.3">
      <c r="A166" s="4">
        <v>2020</v>
      </c>
      <c r="B166" s="4" t="s">
        <v>40</v>
      </c>
      <c r="C166" s="4" t="s">
        <v>28</v>
      </c>
      <c r="D166" s="11" t="s">
        <v>28</v>
      </c>
      <c r="E166" s="18">
        <v>2</v>
      </c>
      <c r="F166" s="21">
        <v>6600</v>
      </c>
      <c r="G166" s="21">
        <v>7392</v>
      </c>
      <c r="H166" s="6">
        <v>1320</v>
      </c>
      <c r="I166" s="4" t="s">
        <v>11</v>
      </c>
    </row>
    <row r="167" spans="1:9" ht="28.8" x14ac:dyDescent="0.3">
      <c r="A167" s="7">
        <v>2020</v>
      </c>
      <c r="B167" s="7" t="s">
        <v>41</v>
      </c>
      <c r="C167" s="7" t="s">
        <v>9</v>
      </c>
      <c r="D167" s="8" t="s">
        <v>10</v>
      </c>
      <c r="E167" s="15">
        <v>3566</v>
      </c>
      <c r="F167" s="9">
        <v>4577</v>
      </c>
      <c r="G167" s="9">
        <v>5127</v>
      </c>
      <c r="H167" s="13">
        <v>915</v>
      </c>
      <c r="I167" s="7" t="s">
        <v>11</v>
      </c>
    </row>
    <row r="168" spans="1:9" x14ac:dyDescent="0.3">
      <c r="A168" s="4">
        <v>2020</v>
      </c>
      <c r="B168" s="4" t="s">
        <v>41</v>
      </c>
      <c r="C168" s="4" t="s">
        <v>9</v>
      </c>
      <c r="D168" s="5" t="s">
        <v>12</v>
      </c>
      <c r="E168" s="14">
        <v>2498</v>
      </c>
      <c r="F168" s="6">
        <v>8000</v>
      </c>
      <c r="G168" s="6">
        <v>8960</v>
      </c>
      <c r="H168" s="6">
        <v>1600</v>
      </c>
      <c r="I168" s="4" t="s">
        <v>11</v>
      </c>
    </row>
    <row r="169" spans="1:9" x14ac:dyDescent="0.3">
      <c r="A169" s="7">
        <v>2020</v>
      </c>
      <c r="B169" s="7" t="s">
        <v>41</v>
      </c>
      <c r="C169" s="7" t="s">
        <v>13</v>
      </c>
      <c r="D169" s="8" t="s">
        <v>14</v>
      </c>
      <c r="E169" s="15">
        <v>1245</v>
      </c>
      <c r="F169" s="9">
        <v>4577</v>
      </c>
      <c r="G169" s="9">
        <v>5126</v>
      </c>
      <c r="H169" s="13">
        <v>915</v>
      </c>
      <c r="I169" s="7" t="s">
        <v>11</v>
      </c>
    </row>
    <row r="170" spans="1:9" x14ac:dyDescent="0.3">
      <c r="A170" s="4">
        <v>2020</v>
      </c>
      <c r="B170" s="4" t="s">
        <v>41</v>
      </c>
      <c r="C170" s="4" t="s">
        <v>15</v>
      </c>
      <c r="D170" s="11" t="s">
        <v>16</v>
      </c>
      <c r="E170" s="18">
        <v>644</v>
      </c>
      <c r="F170" s="21">
        <v>5744</v>
      </c>
      <c r="G170" s="21">
        <v>6433</v>
      </c>
      <c r="H170" s="6">
        <v>1149</v>
      </c>
      <c r="I170" s="4" t="s">
        <v>11</v>
      </c>
    </row>
    <row r="171" spans="1:9" x14ac:dyDescent="0.3">
      <c r="A171" s="7">
        <v>2020</v>
      </c>
      <c r="B171" s="7" t="s">
        <v>41</v>
      </c>
      <c r="C171" s="7" t="s">
        <v>17</v>
      </c>
      <c r="D171" s="10" t="s">
        <v>18</v>
      </c>
      <c r="E171" s="17">
        <v>643</v>
      </c>
      <c r="F171" s="20">
        <v>7000</v>
      </c>
      <c r="G171" s="20">
        <v>7840</v>
      </c>
      <c r="H171" s="9">
        <v>1400</v>
      </c>
      <c r="I171" s="7" t="s">
        <v>32</v>
      </c>
    </row>
    <row r="172" spans="1:9" x14ac:dyDescent="0.3">
      <c r="A172" s="4">
        <v>2020</v>
      </c>
      <c r="B172" s="4" t="s">
        <v>41</v>
      </c>
      <c r="C172" s="4" t="s">
        <v>15</v>
      </c>
      <c r="D172" s="11" t="s">
        <v>19</v>
      </c>
      <c r="E172" s="18">
        <v>455</v>
      </c>
      <c r="F172" s="21">
        <v>4579</v>
      </c>
      <c r="G172" s="21">
        <v>5128</v>
      </c>
      <c r="H172" s="12">
        <v>916</v>
      </c>
      <c r="I172" s="4" t="s">
        <v>32</v>
      </c>
    </row>
    <row r="173" spans="1:9" x14ac:dyDescent="0.3">
      <c r="A173" s="7">
        <v>2020</v>
      </c>
      <c r="B173" s="7" t="s">
        <v>41</v>
      </c>
      <c r="C173" s="7" t="s">
        <v>17</v>
      </c>
      <c r="D173" s="10" t="s">
        <v>20</v>
      </c>
      <c r="E173" s="15">
        <v>345</v>
      </c>
      <c r="F173" s="9">
        <v>7000</v>
      </c>
      <c r="G173" s="9">
        <v>7840</v>
      </c>
      <c r="H173" s="9">
        <v>1400</v>
      </c>
      <c r="I173" s="7" t="s">
        <v>32</v>
      </c>
    </row>
    <row r="174" spans="1:9" x14ac:dyDescent="0.3">
      <c r="A174" s="4">
        <v>2020</v>
      </c>
      <c r="B174" s="4" t="s">
        <v>41</v>
      </c>
      <c r="C174" s="4" t="s">
        <v>13</v>
      </c>
      <c r="D174" s="5" t="s">
        <v>21</v>
      </c>
      <c r="E174" s="14">
        <v>122</v>
      </c>
      <c r="F174" s="12">
        <v>100</v>
      </c>
      <c r="G174" s="12">
        <v>112</v>
      </c>
      <c r="H174" s="12">
        <v>20</v>
      </c>
      <c r="I174" s="4" t="s">
        <v>32</v>
      </c>
    </row>
    <row r="175" spans="1:9" x14ac:dyDescent="0.3">
      <c r="A175" s="7">
        <v>2020</v>
      </c>
      <c r="B175" s="7" t="s">
        <v>41</v>
      </c>
      <c r="C175" s="7" t="s">
        <v>22</v>
      </c>
      <c r="D175" s="10" t="s">
        <v>23</v>
      </c>
      <c r="E175" s="17">
        <v>78</v>
      </c>
      <c r="F175" s="20">
        <v>4577</v>
      </c>
      <c r="G175" s="20">
        <v>5126</v>
      </c>
      <c r="H175" s="13">
        <v>915</v>
      </c>
      <c r="I175" s="7" t="s">
        <v>32</v>
      </c>
    </row>
    <row r="176" spans="1:9" x14ac:dyDescent="0.3">
      <c r="A176" s="4">
        <v>2020</v>
      </c>
      <c r="B176" s="4" t="s">
        <v>41</v>
      </c>
      <c r="C176" s="4" t="s">
        <v>22</v>
      </c>
      <c r="D176" s="11" t="s">
        <v>24</v>
      </c>
      <c r="E176" s="18">
        <v>76</v>
      </c>
      <c r="F176" s="21">
        <v>4577</v>
      </c>
      <c r="G176" s="21">
        <v>5126</v>
      </c>
      <c r="H176" s="12">
        <v>915</v>
      </c>
      <c r="I176" s="4" t="s">
        <v>32</v>
      </c>
    </row>
    <row r="177" spans="1:9" x14ac:dyDescent="0.3">
      <c r="A177" s="7">
        <v>2020</v>
      </c>
      <c r="B177" s="7" t="s">
        <v>41</v>
      </c>
      <c r="C177" s="7" t="s">
        <v>22</v>
      </c>
      <c r="D177" s="10" t="s">
        <v>25</v>
      </c>
      <c r="E177" s="17">
        <v>46</v>
      </c>
      <c r="F177" s="23">
        <v>200</v>
      </c>
      <c r="G177" s="23">
        <v>224</v>
      </c>
      <c r="H177" s="13">
        <v>40</v>
      </c>
      <c r="I177" s="7" t="s">
        <v>32</v>
      </c>
    </row>
    <row r="178" spans="1:9" x14ac:dyDescent="0.3">
      <c r="A178" s="4">
        <v>2020</v>
      </c>
      <c r="B178" s="4" t="s">
        <v>41</v>
      </c>
      <c r="C178" s="4" t="s">
        <v>22</v>
      </c>
      <c r="D178" s="11" t="s">
        <v>26</v>
      </c>
      <c r="E178" s="18">
        <v>34</v>
      </c>
      <c r="F178" s="21">
        <v>4577</v>
      </c>
      <c r="G178" s="21">
        <v>5126</v>
      </c>
      <c r="H178" s="12">
        <v>915</v>
      </c>
      <c r="I178" s="4" t="s">
        <v>32</v>
      </c>
    </row>
    <row r="179" spans="1:9" x14ac:dyDescent="0.3">
      <c r="A179" s="7">
        <v>2020</v>
      </c>
      <c r="B179" s="7" t="s">
        <v>41</v>
      </c>
      <c r="C179" s="7" t="s">
        <v>13</v>
      </c>
      <c r="D179" s="8" t="s">
        <v>27</v>
      </c>
      <c r="E179" s="15">
        <v>7</v>
      </c>
      <c r="F179" s="13">
        <v>200</v>
      </c>
      <c r="G179" s="13">
        <v>224</v>
      </c>
      <c r="H179" s="13">
        <v>40</v>
      </c>
      <c r="I179" s="7" t="s">
        <v>32</v>
      </c>
    </row>
    <row r="180" spans="1:9" x14ac:dyDescent="0.3">
      <c r="A180" s="4">
        <v>2020</v>
      </c>
      <c r="B180" s="4" t="s">
        <v>41</v>
      </c>
      <c r="C180" s="4" t="s">
        <v>22</v>
      </c>
      <c r="D180" s="11" t="s">
        <v>29</v>
      </c>
      <c r="E180" s="18">
        <v>3</v>
      </c>
      <c r="F180" s="21">
        <v>4577</v>
      </c>
      <c r="G180" s="21">
        <v>5127</v>
      </c>
      <c r="H180" s="12">
        <v>915</v>
      </c>
      <c r="I180" s="4" t="s">
        <v>11</v>
      </c>
    </row>
    <row r="181" spans="1:9" x14ac:dyDescent="0.3">
      <c r="A181" s="7">
        <v>2020</v>
      </c>
      <c r="B181" s="7" t="s">
        <v>41</v>
      </c>
      <c r="C181" s="7" t="s">
        <v>28</v>
      </c>
      <c r="D181" s="10" t="s">
        <v>28</v>
      </c>
      <c r="E181" s="17">
        <v>2</v>
      </c>
      <c r="F181" s="20">
        <v>6600</v>
      </c>
      <c r="G181" s="20">
        <v>7392</v>
      </c>
      <c r="H181" s="9">
        <v>1320</v>
      </c>
      <c r="I181" s="7" t="s">
        <v>32</v>
      </c>
    </row>
    <row r="182" spans="1:9" ht="28.8" x14ac:dyDescent="0.3">
      <c r="A182" s="4">
        <v>2021</v>
      </c>
      <c r="B182" s="4" t="s">
        <v>8</v>
      </c>
      <c r="C182" s="4" t="s">
        <v>9</v>
      </c>
      <c r="D182" s="5" t="s">
        <v>10</v>
      </c>
      <c r="E182" s="14">
        <v>6591</v>
      </c>
      <c r="F182" s="6">
        <v>4577</v>
      </c>
      <c r="G182" s="6">
        <v>5127</v>
      </c>
      <c r="H182" s="12">
        <v>915</v>
      </c>
      <c r="I182" s="4" t="s">
        <v>11</v>
      </c>
    </row>
    <row r="183" spans="1:9" x14ac:dyDescent="0.3">
      <c r="A183" s="7">
        <v>2021</v>
      </c>
      <c r="B183" s="7" t="s">
        <v>8</v>
      </c>
      <c r="C183" s="7" t="s">
        <v>9</v>
      </c>
      <c r="D183" s="8" t="s">
        <v>12</v>
      </c>
      <c r="E183" s="15">
        <v>8271</v>
      </c>
      <c r="F183" s="9">
        <v>8800</v>
      </c>
      <c r="G183" s="9">
        <v>8960</v>
      </c>
      <c r="H183" s="9">
        <v>1760</v>
      </c>
      <c r="I183" s="7" t="s">
        <v>11</v>
      </c>
    </row>
    <row r="184" spans="1:9" x14ac:dyDescent="0.3">
      <c r="A184" s="4">
        <v>2021</v>
      </c>
      <c r="B184" s="4" t="s">
        <v>8</v>
      </c>
      <c r="C184" s="4" t="s">
        <v>13</v>
      </c>
      <c r="D184" s="5" t="s">
        <v>14</v>
      </c>
      <c r="E184" s="14">
        <v>8470</v>
      </c>
      <c r="F184" s="6">
        <v>5035</v>
      </c>
      <c r="G184" s="6">
        <v>5126</v>
      </c>
      <c r="H184" s="6">
        <v>1007</v>
      </c>
      <c r="I184" s="4" t="s">
        <v>11</v>
      </c>
    </row>
    <row r="185" spans="1:9" x14ac:dyDescent="0.3">
      <c r="A185" s="7">
        <v>2021</v>
      </c>
      <c r="B185" s="7" t="s">
        <v>8</v>
      </c>
      <c r="C185" s="7" t="s">
        <v>15</v>
      </c>
      <c r="D185" s="10" t="s">
        <v>16</v>
      </c>
      <c r="E185" s="17">
        <v>6055</v>
      </c>
      <c r="F185" s="20">
        <v>6318</v>
      </c>
      <c r="G185" s="20">
        <v>6433</v>
      </c>
      <c r="H185" s="9">
        <v>1264</v>
      </c>
      <c r="I185" s="7" t="s">
        <v>11</v>
      </c>
    </row>
    <row r="186" spans="1:9" x14ac:dyDescent="0.3">
      <c r="A186" s="4">
        <v>2021</v>
      </c>
      <c r="B186" s="4" t="s">
        <v>8</v>
      </c>
      <c r="C186" s="4" t="s">
        <v>17</v>
      </c>
      <c r="D186" s="11" t="s">
        <v>18</v>
      </c>
      <c r="E186" s="18">
        <v>10368</v>
      </c>
      <c r="F186" s="21">
        <v>7700</v>
      </c>
      <c r="G186" s="21">
        <v>7840</v>
      </c>
      <c r="H186" s="6">
        <v>1540</v>
      </c>
      <c r="I186" s="4" t="s">
        <v>11</v>
      </c>
    </row>
    <row r="187" spans="1:9" x14ac:dyDescent="0.3">
      <c r="A187" s="7">
        <v>2021</v>
      </c>
      <c r="B187" s="7" t="s">
        <v>8</v>
      </c>
      <c r="C187" s="7" t="s">
        <v>15</v>
      </c>
      <c r="D187" s="10" t="s">
        <v>19</v>
      </c>
      <c r="E187" s="17">
        <v>3101</v>
      </c>
      <c r="F187" s="20">
        <v>5036</v>
      </c>
      <c r="G187" s="20">
        <v>5128</v>
      </c>
      <c r="H187" s="9">
        <v>1007</v>
      </c>
      <c r="I187" s="7" t="s">
        <v>11</v>
      </c>
    </row>
    <row r="188" spans="1:9" x14ac:dyDescent="0.3">
      <c r="A188" s="4">
        <v>2021</v>
      </c>
      <c r="B188" s="4" t="s">
        <v>8</v>
      </c>
      <c r="C188" s="4" t="s">
        <v>17</v>
      </c>
      <c r="D188" s="11" t="s">
        <v>20</v>
      </c>
      <c r="E188" s="14">
        <v>6591</v>
      </c>
      <c r="F188" s="6">
        <v>7700</v>
      </c>
      <c r="G188" s="6">
        <v>7840</v>
      </c>
      <c r="H188" s="6">
        <v>1540</v>
      </c>
      <c r="I188" s="4" t="s">
        <v>11</v>
      </c>
    </row>
    <row r="189" spans="1:9" x14ac:dyDescent="0.3">
      <c r="A189" s="7">
        <v>2021</v>
      </c>
      <c r="B189" s="7" t="s">
        <v>8</v>
      </c>
      <c r="C189" s="7" t="s">
        <v>13</v>
      </c>
      <c r="D189" s="8" t="s">
        <v>21</v>
      </c>
      <c r="E189" s="15">
        <v>6591</v>
      </c>
      <c r="F189" s="13">
        <v>110</v>
      </c>
      <c r="G189" s="13">
        <v>112</v>
      </c>
      <c r="H189" s="13">
        <v>22</v>
      </c>
      <c r="I189" s="7" t="s">
        <v>11</v>
      </c>
    </row>
    <row r="190" spans="1:9" x14ac:dyDescent="0.3">
      <c r="A190" s="4">
        <v>2021</v>
      </c>
      <c r="B190" s="4" t="s">
        <v>8</v>
      </c>
      <c r="C190" s="4" t="s">
        <v>22</v>
      </c>
      <c r="D190" s="11" t="s">
        <v>23</v>
      </c>
      <c r="E190" s="18">
        <v>288</v>
      </c>
      <c r="F190" s="21">
        <v>5035</v>
      </c>
      <c r="G190" s="21">
        <v>5126</v>
      </c>
      <c r="H190" s="6">
        <v>1007</v>
      </c>
      <c r="I190" s="4" t="s">
        <v>11</v>
      </c>
    </row>
    <row r="191" spans="1:9" x14ac:dyDescent="0.3">
      <c r="A191" s="7">
        <v>2021</v>
      </c>
      <c r="B191" s="7" t="s">
        <v>8</v>
      </c>
      <c r="C191" s="7" t="s">
        <v>22</v>
      </c>
      <c r="D191" s="10" t="s">
        <v>24</v>
      </c>
      <c r="E191" s="17">
        <v>6591</v>
      </c>
      <c r="F191" s="20">
        <v>4577</v>
      </c>
      <c r="G191" s="20">
        <v>5126</v>
      </c>
      <c r="H191" s="13">
        <v>915</v>
      </c>
      <c r="I191" s="7" t="s">
        <v>11</v>
      </c>
    </row>
    <row r="192" spans="1:9" x14ac:dyDescent="0.3">
      <c r="A192" s="4">
        <v>2021</v>
      </c>
      <c r="B192" s="4" t="s">
        <v>8</v>
      </c>
      <c r="C192" s="4" t="s">
        <v>22</v>
      </c>
      <c r="D192" s="11" t="s">
        <v>25</v>
      </c>
      <c r="E192" s="18">
        <v>4033</v>
      </c>
      <c r="F192" s="22">
        <v>200</v>
      </c>
      <c r="G192" s="22">
        <v>224</v>
      </c>
      <c r="H192" s="12">
        <v>40</v>
      </c>
      <c r="I192" s="4" t="s">
        <v>11</v>
      </c>
    </row>
    <row r="193" spans="1:9" x14ac:dyDescent="0.3">
      <c r="A193" s="7">
        <v>2021</v>
      </c>
      <c r="B193" s="7" t="s">
        <v>8</v>
      </c>
      <c r="C193" s="7" t="s">
        <v>22</v>
      </c>
      <c r="D193" s="10" t="s">
        <v>26</v>
      </c>
      <c r="E193" s="17">
        <v>7986</v>
      </c>
      <c r="F193" s="20">
        <v>4577</v>
      </c>
      <c r="G193" s="20">
        <v>5126</v>
      </c>
      <c r="H193" s="13">
        <v>915</v>
      </c>
      <c r="I193" s="7" t="s">
        <v>11</v>
      </c>
    </row>
    <row r="194" spans="1:9" x14ac:dyDescent="0.3">
      <c r="A194" s="4">
        <v>2021</v>
      </c>
      <c r="B194" s="4" t="s">
        <v>8</v>
      </c>
      <c r="C194" s="4" t="s">
        <v>13</v>
      </c>
      <c r="D194" s="5" t="s">
        <v>27</v>
      </c>
      <c r="E194" s="14">
        <v>5539</v>
      </c>
      <c r="F194" s="12">
        <v>200</v>
      </c>
      <c r="G194" s="12">
        <v>224</v>
      </c>
      <c r="H194" s="12">
        <v>40</v>
      </c>
      <c r="I194" s="4" t="s">
        <v>11</v>
      </c>
    </row>
    <row r="195" spans="1:9" x14ac:dyDescent="0.3">
      <c r="A195" s="7">
        <v>2021</v>
      </c>
      <c r="B195" s="7" t="s">
        <v>8</v>
      </c>
      <c r="C195" s="7" t="s">
        <v>28</v>
      </c>
      <c r="D195" s="10" t="s">
        <v>28</v>
      </c>
      <c r="E195" s="17">
        <v>3</v>
      </c>
      <c r="F195" s="20">
        <v>6600</v>
      </c>
      <c r="G195" s="20">
        <v>7392</v>
      </c>
      <c r="H195" s="9">
        <v>1320</v>
      </c>
      <c r="I195" s="7" t="s">
        <v>11</v>
      </c>
    </row>
    <row r="196" spans="1:9" x14ac:dyDescent="0.3">
      <c r="A196" s="4">
        <v>2021</v>
      </c>
      <c r="B196" s="4" t="s">
        <v>8</v>
      </c>
      <c r="C196" s="4" t="s">
        <v>22</v>
      </c>
      <c r="D196" s="11" t="s">
        <v>29</v>
      </c>
      <c r="E196" s="18">
        <v>3</v>
      </c>
      <c r="F196" s="21">
        <v>4577</v>
      </c>
      <c r="G196" s="21">
        <v>5127</v>
      </c>
      <c r="H196" s="12">
        <v>915</v>
      </c>
      <c r="I196" s="4" t="s">
        <v>11</v>
      </c>
    </row>
    <row r="197" spans="1:9" ht="28.8" x14ac:dyDescent="0.3">
      <c r="A197" s="7">
        <v>2021</v>
      </c>
      <c r="B197" s="7" t="s">
        <v>30</v>
      </c>
      <c r="C197" s="7" t="s">
        <v>9</v>
      </c>
      <c r="D197" s="8" t="s">
        <v>10</v>
      </c>
      <c r="E197" s="15">
        <v>3566</v>
      </c>
      <c r="F197" s="9">
        <v>4577</v>
      </c>
      <c r="G197" s="9">
        <v>5127</v>
      </c>
      <c r="H197" s="13">
        <v>915</v>
      </c>
      <c r="I197" s="7" t="s">
        <v>11</v>
      </c>
    </row>
    <row r="198" spans="1:9" x14ac:dyDescent="0.3">
      <c r="A198" s="4">
        <v>2021</v>
      </c>
      <c r="B198" s="4" t="s">
        <v>30</v>
      </c>
      <c r="C198" s="4" t="s">
        <v>9</v>
      </c>
      <c r="D198" s="5" t="s">
        <v>12</v>
      </c>
      <c r="E198" s="14">
        <v>2498</v>
      </c>
      <c r="F198" s="6">
        <v>8000</v>
      </c>
      <c r="G198" s="6">
        <v>8960</v>
      </c>
      <c r="H198" s="6">
        <v>1600</v>
      </c>
      <c r="I198" s="4" t="s">
        <v>11</v>
      </c>
    </row>
    <row r="199" spans="1:9" x14ac:dyDescent="0.3">
      <c r="A199" s="7">
        <v>2021</v>
      </c>
      <c r="B199" s="7" t="s">
        <v>30</v>
      </c>
      <c r="C199" s="7" t="s">
        <v>13</v>
      </c>
      <c r="D199" s="8" t="s">
        <v>14</v>
      </c>
      <c r="E199" s="15">
        <v>1245</v>
      </c>
      <c r="F199" s="9">
        <v>4577</v>
      </c>
      <c r="G199" s="9">
        <v>5126</v>
      </c>
      <c r="H199" s="13">
        <v>915</v>
      </c>
      <c r="I199" s="7" t="s">
        <v>11</v>
      </c>
    </row>
    <row r="200" spans="1:9" x14ac:dyDescent="0.3">
      <c r="A200" s="4">
        <v>2021</v>
      </c>
      <c r="B200" s="4" t="s">
        <v>30</v>
      </c>
      <c r="C200" s="4" t="s">
        <v>15</v>
      </c>
      <c r="D200" s="11" t="s">
        <v>16</v>
      </c>
      <c r="E200" s="18">
        <v>644</v>
      </c>
      <c r="F200" s="21">
        <v>5744</v>
      </c>
      <c r="G200" s="21">
        <v>6433</v>
      </c>
      <c r="H200" s="6">
        <v>1149</v>
      </c>
      <c r="I200" s="4" t="s">
        <v>11</v>
      </c>
    </row>
    <row r="201" spans="1:9" x14ac:dyDescent="0.3">
      <c r="A201" s="7">
        <v>2021</v>
      </c>
      <c r="B201" s="7" t="s">
        <v>30</v>
      </c>
      <c r="C201" s="7" t="s">
        <v>17</v>
      </c>
      <c r="D201" s="10" t="s">
        <v>18</v>
      </c>
      <c r="E201" s="17">
        <v>643</v>
      </c>
      <c r="F201" s="20">
        <v>7000</v>
      </c>
      <c r="G201" s="20">
        <v>7840</v>
      </c>
      <c r="H201" s="9">
        <v>1400</v>
      </c>
      <c r="I201" s="7" t="s">
        <v>11</v>
      </c>
    </row>
    <row r="202" spans="1:9" x14ac:dyDescent="0.3">
      <c r="A202" s="4">
        <v>2021</v>
      </c>
      <c r="B202" s="4" t="s">
        <v>30</v>
      </c>
      <c r="C202" s="4" t="s">
        <v>15</v>
      </c>
      <c r="D202" s="11" t="s">
        <v>19</v>
      </c>
      <c r="E202" s="18">
        <v>455</v>
      </c>
      <c r="F202" s="21">
        <v>4579</v>
      </c>
      <c r="G202" s="21">
        <v>5128</v>
      </c>
      <c r="H202" s="12">
        <v>916</v>
      </c>
      <c r="I202" s="4" t="s">
        <v>11</v>
      </c>
    </row>
    <row r="203" spans="1:9" x14ac:dyDescent="0.3">
      <c r="A203" s="7">
        <v>2021</v>
      </c>
      <c r="B203" s="7" t="s">
        <v>30</v>
      </c>
      <c r="C203" s="7" t="s">
        <v>17</v>
      </c>
      <c r="D203" s="10" t="s">
        <v>20</v>
      </c>
      <c r="E203" s="15">
        <v>345</v>
      </c>
      <c r="F203" s="9">
        <v>7000</v>
      </c>
      <c r="G203" s="9">
        <v>7840</v>
      </c>
      <c r="H203" s="9">
        <v>1400</v>
      </c>
      <c r="I203" s="7" t="s">
        <v>11</v>
      </c>
    </row>
    <row r="204" spans="1:9" x14ac:dyDescent="0.3">
      <c r="A204" s="4">
        <v>2021</v>
      </c>
      <c r="B204" s="4" t="s">
        <v>30</v>
      </c>
      <c r="C204" s="4" t="s">
        <v>13</v>
      </c>
      <c r="D204" s="5" t="s">
        <v>21</v>
      </c>
      <c r="E204" s="14">
        <v>122</v>
      </c>
      <c r="F204" s="12">
        <v>100</v>
      </c>
      <c r="G204" s="12">
        <v>112</v>
      </c>
      <c r="H204" s="12">
        <v>20</v>
      </c>
      <c r="I204" s="4" t="s">
        <v>11</v>
      </c>
    </row>
    <row r="205" spans="1:9" x14ac:dyDescent="0.3">
      <c r="A205" s="7">
        <v>2021</v>
      </c>
      <c r="B205" s="7" t="s">
        <v>30</v>
      </c>
      <c r="C205" s="7" t="s">
        <v>22</v>
      </c>
      <c r="D205" s="10" t="s">
        <v>23</v>
      </c>
      <c r="E205" s="17">
        <v>78</v>
      </c>
      <c r="F205" s="20">
        <v>4577</v>
      </c>
      <c r="G205" s="20">
        <v>5126</v>
      </c>
      <c r="H205" s="13">
        <v>915</v>
      </c>
      <c r="I205" s="7" t="s">
        <v>11</v>
      </c>
    </row>
    <row r="206" spans="1:9" x14ac:dyDescent="0.3">
      <c r="A206" s="4">
        <v>2021</v>
      </c>
      <c r="B206" s="4" t="s">
        <v>30</v>
      </c>
      <c r="C206" s="4" t="s">
        <v>22</v>
      </c>
      <c r="D206" s="11" t="s">
        <v>24</v>
      </c>
      <c r="E206" s="18">
        <v>240</v>
      </c>
      <c r="F206" s="21">
        <v>4577</v>
      </c>
      <c r="G206" s="21">
        <v>5126</v>
      </c>
      <c r="H206" s="12">
        <v>915</v>
      </c>
      <c r="I206" s="4" t="s">
        <v>11</v>
      </c>
    </row>
    <row r="207" spans="1:9" x14ac:dyDescent="0.3">
      <c r="A207" s="7">
        <v>2021</v>
      </c>
      <c r="B207" s="7" t="s">
        <v>30</v>
      </c>
      <c r="C207" s="7" t="s">
        <v>22</v>
      </c>
      <c r="D207" s="10" t="s">
        <v>25</v>
      </c>
      <c r="E207" s="17">
        <v>5492</v>
      </c>
      <c r="F207" s="23">
        <v>200</v>
      </c>
      <c r="G207" s="23">
        <v>224</v>
      </c>
      <c r="H207" s="13">
        <v>40</v>
      </c>
      <c r="I207" s="7" t="s">
        <v>11</v>
      </c>
    </row>
    <row r="208" spans="1:9" x14ac:dyDescent="0.3">
      <c r="A208" s="4">
        <v>2021</v>
      </c>
      <c r="B208" s="4" t="s">
        <v>30</v>
      </c>
      <c r="C208" s="4" t="s">
        <v>22</v>
      </c>
      <c r="D208" s="11" t="s">
        <v>26</v>
      </c>
      <c r="E208" s="18">
        <v>240</v>
      </c>
      <c r="F208" s="21">
        <v>4577</v>
      </c>
      <c r="G208" s="21">
        <v>5126</v>
      </c>
      <c r="H208" s="12">
        <v>915</v>
      </c>
      <c r="I208" s="4" t="s">
        <v>11</v>
      </c>
    </row>
    <row r="209" spans="1:9" x14ac:dyDescent="0.3">
      <c r="A209" s="7">
        <v>2021</v>
      </c>
      <c r="B209" s="7" t="s">
        <v>30</v>
      </c>
      <c r="C209" s="7" t="s">
        <v>13</v>
      </c>
      <c r="D209" s="8" t="s">
        <v>27</v>
      </c>
      <c r="E209" s="15">
        <v>5493</v>
      </c>
      <c r="F209" s="13">
        <v>200</v>
      </c>
      <c r="G209" s="13">
        <v>224</v>
      </c>
      <c r="H209" s="13">
        <v>40</v>
      </c>
      <c r="I209" s="7" t="s">
        <v>11</v>
      </c>
    </row>
    <row r="210" spans="1:9" x14ac:dyDescent="0.3">
      <c r="A210" s="4">
        <v>2021</v>
      </c>
      <c r="B210" s="4" t="s">
        <v>30</v>
      </c>
      <c r="C210" s="4" t="s">
        <v>22</v>
      </c>
      <c r="D210" s="11" t="s">
        <v>29</v>
      </c>
      <c r="E210" s="18">
        <v>7920</v>
      </c>
      <c r="F210" s="21">
        <v>4577</v>
      </c>
      <c r="G210" s="21">
        <v>5127</v>
      </c>
      <c r="H210" s="12">
        <v>915</v>
      </c>
      <c r="I210" s="4" t="s">
        <v>11</v>
      </c>
    </row>
    <row r="211" spans="1:9" x14ac:dyDescent="0.3">
      <c r="A211" s="7">
        <v>2021</v>
      </c>
      <c r="B211" s="7" t="s">
        <v>30</v>
      </c>
      <c r="C211" s="7" t="s">
        <v>28</v>
      </c>
      <c r="D211" s="10" t="s">
        <v>28</v>
      </c>
      <c r="E211" s="17">
        <v>5493</v>
      </c>
      <c r="F211" s="20">
        <v>6600</v>
      </c>
      <c r="G211" s="20">
        <v>7392</v>
      </c>
      <c r="H211" s="9">
        <v>1320</v>
      </c>
      <c r="I211" s="7" t="s">
        <v>11</v>
      </c>
    </row>
    <row r="212" spans="1:9" ht="28.8" x14ac:dyDescent="0.3">
      <c r="A212" s="4">
        <v>2021</v>
      </c>
      <c r="B212" s="4" t="s">
        <v>31</v>
      </c>
      <c r="C212" s="4" t="s">
        <v>9</v>
      </c>
      <c r="D212" s="5" t="s">
        <v>10</v>
      </c>
      <c r="E212" s="14">
        <v>9600</v>
      </c>
      <c r="F212" s="6">
        <v>4577</v>
      </c>
      <c r="G212" s="6">
        <v>5127</v>
      </c>
      <c r="H212" s="12">
        <v>915</v>
      </c>
      <c r="I212" s="4" t="s">
        <v>11</v>
      </c>
    </row>
    <row r="213" spans="1:9" x14ac:dyDescent="0.3">
      <c r="A213" s="7">
        <v>2021</v>
      </c>
      <c r="B213" s="7" t="s">
        <v>31</v>
      </c>
      <c r="C213" s="7" t="s">
        <v>9</v>
      </c>
      <c r="D213" s="8" t="s">
        <v>12</v>
      </c>
      <c r="E213" s="15">
        <v>5493</v>
      </c>
      <c r="F213" s="9">
        <v>8000</v>
      </c>
      <c r="G213" s="9">
        <v>8960</v>
      </c>
      <c r="H213" s="9">
        <v>1600</v>
      </c>
      <c r="I213" s="7" t="s">
        <v>11</v>
      </c>
    </row>
    <row r="214" spans="1:9" x14ac:dyDescent="0.3">
      <c r="A214" s="4">
        <v>2021</v>
      </c>
      <c r="B214" s="4" t="s">
        <v>31</v>
      </c>
      <c r="C214" s="4" t="s">
        <v>13</v>
      </c>
      <c r="D214" s="5" t="s">
        <v>14</v>
      </c>
      <c r="E214" s="14">
        <v>6892</v>
      </c>
      <c r="F214" s="6">
        <v>4577</v>
      </c>
      <c r="G214" s="6">
        <v>5126</v>
      </c>
      <c r="H214" s="12">
        <v>915</v>
      </c>
      <c r="I214" s="4" t="s">
        <v>11</v>
      </c>
    </row>
    <row r="215" spans="1:9" x14ac:dyDescent="0.3">
      <c r="A215" s="7">
        <v>2021</v>
      </c>
      <c r="B215" s="7" t="s">
        <v>31</v>
      </c>
      <c r="C215" s="7" t="s">
        <v>15</v>
      </c>
      <c r="D215" s="10" t="s">
        <v>16</v>
      </c>
      <c r="E215" s="17">
        <v>644</v>
      </c>
      <c r="F215" s="20">
        <v>5744</v>
      </c>
      <c r="G215" s="20">
        <v>6433</v>
      </c>
      <c r="H215" s="9">
        <v>1149</v>
      </c>
      <c r="I215" s="7" t="s">
        <v>11</v>
      </c>
    </row>
    <row r="216" spans="1:9" x14ac:dyDescent="0.3">
      <c r="A216" s="4">
        <v>2021</v>
      </c>
      <c r="B216" s="4" t="s">
        <v>31</v>
      </c>
      <c r="C216" s="4" t="s">
        <v>17</v>
      </c>
      <c r="D216" s="11" t="s">
        <v>18</v>
      </c>
      <c r="E216" s="18">
        <v>643</v>
      </c>
      <c r="F216" s="21">
        <v>7000</v>
      </c>
      <c r="G216" s="21">
        <v>7840</v>
      </c>
      <c r="H216" s="6">
        <v>1400</v>
      </c>
      <c r="I216" s="4" t="s">
        <v>11</v>
      </c>
    </row>
    <row r="217" spans="1:9" x14ac:dyDescent="0.3">
      <c r="A217" s="7">
        <v>2021</v>
      </c>
      <c r="B217" s="7" t="s">
        <v>31</v>
      </c>
      <c r="C217" s="7" t="s">
        <v>15</v>
      </c>
      <c r="D217" s="10" t="s">
        <v>19</v>
      </c>
      <c r="E217" s="17">
        <v>455</v>
      </c>
      <c r="F217" s="20">
        <v>4579</v>
      </c>
      <c r="G217" s="20">
        <v>5128</v>
      </c>
      <c r="H217" s="13">
        <v>916</v>
      </c>
      <c r="I217" s="7" t="s">
        <v>11</v>
      </c>
    </row>
    <row r="218" spans="1:9" x14ac:dyDescent="0.3">
      <c r="A218" s="4">
        <v>2021</v>
      </c>
      <c r="B218" s="4" t="s">
        <v>31</v>
      </c>
      <c r="C218" s="4" t="s">
        <v>17</v>
      </c>
      <c r="D218" s="11" t="s">
        <v>20</v>
      </c>
      <c r="E218" s="14">
        <v>345</v>
      </c>
      <c r="F218" s="6">
        <v>7000</v>
      </c>
      <c r="G218" s="6">
        <v>7840</v>
      </c>
      <c r="H218" s="6">
        <v>1400</v>
      </c>
      <c r="I218" s="4" t="s">
        <v>11</v>
      </c>
    </row>
    <row r="219" spans="1:9" x14ac:dyDescent="0.3">
      <c r="A219" s="7">
        <v>2021</v>
      </c>
      <c r="B219" s="7" t="s">
        <v>31</v>
      </c>
      <c r="C219" s="7" t="s">
        <v>13</v>
      </c>
      <c r="D219" s="8" t="s">
        <v>21</v>
      </c>
      <c r="E219" s="15">
        <v>122</v>
      </c>
      <c r="F219" s="13">
        <v>100</v>
      </c>
      <c r="G219" s="13">
        <v>112</v>
      </c>
      <c r="H219" s="13">
        <v>20</v>
      </c>
      <c r="I219" s="7" t="s">
        <v>11</v>
      </c>
    </row>
    <row r="220" spans="1:9" x14ac:dyDescent="0.3">
      <c r="A220" s="4">
        <v>2021</v>
      </c>
      <c r="B220" s="4" t="s">
        <v>31</v>
      </c>
      <c r="C220" s="4" t="s">
        <v>22</v>
      </c>
      <c r="D220" s="11" t="s">
        <v>23</v>
      </c>
      <c r="E220" s="18">
        <v>78</v>
      </c>
      <c r="F220" s="21">
        <v>4577</v>
      </c>
      <c r="G220" s="21">
        <v>5126</v>
      </c>
      <c r="H220" s="12">
        <v>915</v>
      </c>
      <c r="I220" s="4" t="s">
        <v>11</v>
      </c>
    </row>
    <row r="221" spans="1:9" x14ac:dyDescent="0.3">
      <c r="A221" s="7">
        <v>2021</v>
      </c>
      <c r="B221" s="7" t="s">
        <v>31</v>
      </c>
      <c r="C221" s="7" t="s">
        <v>22</v>
      </c>
      <c r="D221" s="10" t="s">
        <v>24</v>
      </c>
      <c r="E221" s="17">
        <v>76</v>
      </c>
      <c r="F221" s="20">
        <v>4577</v>
      </c>
      <c r="G221" s="20">
        <v>5126</v>
      </c>
      <c r="H221" s="13">
        <v>915</v>
      </c>
      <c r="I221" s="7" t="s">
        <v>11</v>
      </c>
    </row>
    <row r="222" spans="1:9" x14ac:dyDescent="0.3">
      <c r="A222" s="4">
        <v>2021</v>
      </c>
      <c r="B222" s="4" t="s">
        <v>31</v>
      </c>
      <c r="C222" s="4" t="s">
        <v>22</v>
      </c>
      <c r="D222" s="11" t="s">
        <v>25</v>
      </c>
      <c r="E222" s="18">
        <v>46</v>
      </c>
      <c r="F222" s="22">
        <v>200</v>
      </c>
      <c r="G222" s="22">
        <v>224</v>
      </c>
      <c r="H222" s="12">
        <v>40</v>
      </c>
      <c r="I222" s="4" t="s">
        <v>11</v>
      </c>
    </row>
    <row r="223" spans="1:9" x14ac:dyDescent="0.3">
      <c r="A223" s="7">
        <v>2021</v>
      </c>
      <c r="B223" s="7" t="s">
        <v>31</v>
      </c>
      <c r="C223" s="7" t="s">
        <v>22</v>
      </c>
      <c r="D223" s="10" t="s">
        <v>26</v>
      </c>
      <c r="E223" s="17">
        <v>34</v>
      </c>
      <c r="F223" s="20">
        <v>4577</v>
      </c>
      <c r="G223" s="20">
        <v>5126</v>
      </c>
      <c r="H223" s="13">
        <v>915</v>
      </c>
      <c r="I223" s="7" t="s">
        <v>11</v>
      </c>
    </row>
    <row r="224" spans="1:9" x14ac:dyDescent="0.3">
      <c r="A224" s="4">
        <v>2021</v>
      </c>
      <c r="B224" s="4" t="s">
        <v>31</v>
      </c>
      <c r="C224" s="4" t="s">
        <v>13</v>
      </c>
      <c r="D224" s="5" t="s">
        <v>27</v>
      </c>
      <c r="E224" s="14">
        <v>7</v>
      </c>
      <c r="F224" s="12">
        <v>200</v>
      </c>
      <c r="G224" s="12">
        <v>224</v>
      </c>
      <c r="H224" s="12">
        <v>40</v>
      </c>
      <c r="I224" s="4" t="s">
        <v>11</v>
      </c>
    </row>
    <row r="225" spans="1:9" x14ac:dyDescent="0.3">
      <c r="A225" s="7">
        <v>2021</v>
      </c>
      <c r="B225" s="7" t="s">
        <v>31</v>
      </c>
      <c r="C225" s="7" t="s">
        <v>22</v>
      </c>
      <c r="D225" s="10" t="s">
        <v>29</v>
      </c>
      <c r="E225" s="17">
        <v>3</v>
      </c>
      <c r="F225" s="20">
        <v>4577</v>
      </c>
      <c r="G225" s="20">
        <v>5127</v>
      </c>
      <c r="H225" s="13">
        <v>915</v>
      </c>
      <c r="I225" s="7" t="s">
        <v>11</v>
      </c>
    </row>
    <row r="226" spans="1:9" x14ac:dyDescent="0.3">
      <c r="A226" s="4">
        <v>2021</v>
      </c>
      <c r="B226" s="4" t="s">
        <v>31</v>
      </c>
      <c r="C226" s="4" t="s">
        <v>28</v>
      </c>
      <c r="D226" s="11" t="s">
        <v>28</v>
      </c>
      <c r="E226" s="18">
        <v>2</v>
      </c>
      <c r="F226" s="21">
        <v>6600</v>
      </c>
      <c r="G226" s="21">
        <v>7392</v>
      </c>
      <c r="H226" s="6">
        <v>1320</v>
      </c>
      <c r="I226" s="4" t="s">
        <v>11</v>
      </c>
    </row>
    <row r="227" spans="1:9" ht="28.8" x14ac:dyDescent="0.3">
      <c r="A227" s="7">
        <v>2021</v>
      </c>
      <c r="B227" s="7" t="s">
        <v>33</v>
      </c>
      <c r="C227" s="7" t="s">
        <v>9</v>
      </c>
      <c r="D227" s="8" t="s">
        <v>10</v>
      </c>
      <c r="E227" s="15">
        <v>3566</v>
      </c>
      <c r="F227" s="9">
        <v>4577</v>
      </c>
      <c r="G227" s="9">
        <v>5127</v>
      </c>
      <c r="H227" s="13">
        <v>915</v>
      </c>
      <c r="I227" s="7" t="s">
        <v>11</v>
      </c>
    </row>
    <row r="228" spans="1:9" x14ac:dyDescent="0.3">
      <c r="A228" s="4">
        <v>2021</v>
      </c>
      <c r="B228" s="4" t="s">
        <v>33</v>
      </c>
      <c r="C228" s="4" t="s">
        <v>9</v>
      </c>
      <c r="D228" s="5" t="s">
        <v>12</v>
      </c>
      <c r="E228" s="14">
        <v>2498</v>
      </c>
      <c r="F228" s="6">
        <v>8000</v>
      </c>
      <c r="G228" s="6">
        <v>8960</v>
      </c>
      <c r="H228" s="6">
        <v>1600</v>
      </c>
      <c r="I228" s="4" t="s">
        <v>11</v>
      </c>
    </row>
    <row r="229" spans="1:9" x14ac:dyDescent="0.3">
      <c r="A229" s="7">
        <v>2021</v>
      </c>
      <c r="B229" s="7" t="s">
        <v>33</v>
      </c>
      <c r="C229" s="7" t="s">
        <v>13</v>
      </c>
      <c r="D229" s="8" t="s">
        <v>14</v>
      </c>
      <c r="E229" s="15">
        <v>1245</v>
      </c>
      <c r="F229" s="9">
        <v>4577</v>
      </c>
      <c r="G229" s="9">
        <v>5126</v>
      </c>
      <c r="H229" s="13">
        <v>915</v>
      </c>
      <c r="I229" s="7" t="s">
        <v>11</v>
      </c>
    </row>
    <row r="230" spans="1:9" x14ac:dyDescent="0.3">
      <c r="A230" s="4">
        <v>2021</v>
      </c>
      <c r="B230" s="4" t="s">
        <v>33</v>
      </c>
      <c r="C230" s="4" t="s">
        <v>15</v>
      </c>
      <c r="D230" s="11" t="s">
        <v>16</v>
      </c>
      <c r="E230" s="18">
        <v>644</v>
      </c>
      <c r="F230" s="21">
        <v>5744</v>
      </c>
      <c r="G230" s="21">
        <v>6433</v>
      </c>
      <c r="H230" s="6">
        <v>1149</v>
      </c>
      <c r="I230" s="4" t="s">
        <v>11</v>
      </c>
    </row>
    <row r="231" spans="1:9" x14ac:dyDescent="0.3">
      <c r="A231" s="7">
        <v>2021</v>
      </c>
      <c r="B231" s="7" t="s">
        <v>33</v>
      </c>
      <c r="C231" s="7" t="s">
        <v>17</v>
      </c>
      <c r="D231" s="10" t="s">
        <v>18</v>
      </c>
      <c r="E231" s="17">
        <v>643</v>
      </c>
      <c r="F231" s="20">
        <v>7000</v>
      </c>
      <c r="G231" s="20">
        <v>7840</v>
      </c>
      <c r="H231" s="9">
        <v>1400</v>
      </c>
      <c r="I231" s="7" t="s">
        <v>11</v>
      </c>
    </row>
    <row r="232" spans="1:9" x14ac:dyDescent="0.3">
      <c r="A232" s="4">
        <v>2021</v>
      </c>
      <c r="B232" s="4" t="s">
        <v>33</v>
      </c>
      <c r="C232" s="4" t="s">
        <v>15</v>
      </c>
      <c r="D232" s="11" t="s">
        <v>19</v>
      </c>
      <c r="E232" s="18">
        <v>455</v>
      </c>
      <c r="F232" s="21">
        <v>4579</v>
      </c>
      <c r="G232" s="21">
        <v>5128</v>
      </c>
      <c r="H232" s="12">
        <v>916</v>
      </c>
      <c r="I232" s="4" t="s">
        <v>11</v>
      </c>
    </row>
    <row r="233" spans="1:9" x14ac:dyDescent="0.3">
      <c r="A233" s="7">
        <v>2021</v>
      </c>
      <c r="B233" s="7" t="s">
        <v>33</v>
      </c>
      <c r="C233" s="7" t="s">
        <v>17</v>
      </c>
      <c r="D233" s="10" t="s">
        <v>20</v>
      </c>
      <c r="E233" s="15">
        <v>345</v>
      </c>
      <c r="F233" s="9">
        <v>7000</v>
      </c>
      <c r="G233" s="9">
        <v>7840</v>
      </c>
      <c r="H233" s="9">
        <v>1400</v>
      </c>
      <c r="I233" s="7" t="s">
        <v>11</v>
      </c>
    </row>
    <row r="234" spans="1:9" x14ac:dyDescent="0.3">
      <c r="A234" s="4">
        <v>2021</v>
      </c>
      <c r="B234" s="4" t="s">
        <v>33</v>
      </c>
      <c r="C234" s="4" t="s">
        <v>13</v>
      </c>
      <c r="D234" s="5" t="s">
        <v>21</v>
      </c>
      <c r="E234" s="14">
        <v>122</v>
      </c>
      <c r="F234" s="12">
        <v>100</v>
      </c>
      <c r="G234" s="12">
        <v>112</v>
      </c>
      <c r="H234" s="12">
        <v>20</v>
      </c>
      <c r="I234" s="4" t="s">
        <v>11</v>
      </c>
    </row>
    <row r="235" spans="1:9" x14ac:dyDescent="0.3">
      <c r="A235" s="7">
        <v>2021</v>
      </c>
      <c r="B235" s="7" t="s">
        <v>33</v>
      </c>
      <c r="C235" s="7" t="s">
        <v>22</v>
      </c>
      <c r="D235" s="10" t="s">
        <v>23</v>
      </c>
      <c r="E235" s="17">
        <v>78</v>
      </c>
      <c r="F235" s="20">
        <v>4577</v>
      </c>
      <c r="G235" s="20">
        <v>5126</v>
      </c>
      <c r="H235" s="13">
        <v>915</v>
      </c>
      <c r="I235" s="7" t="s">
        <v>11</v>
      </c>
    </row>
    <row r="236" spans="1:9" x14ac:dyDescent="0.3">
      <c r="A236" s="4">
        <v>2021</v>
      </c>
      <c r="B236" s="4" t="s">
        <v>33</v>
      </c>
      <c r="C236" s="4" t="s">
        <v>22</v>
      </c>
      <c r="D236" s="11" t="s">
        <v>24</v>
      </c>
      <c r="E236" s="18">
        <v>76</v>
      </c>
      <c r="F236" s="21">
        <v>4577</v>
      </c>
      <c r="G236" s="21">
        <v>5126</v>
      </c>
      <c r="H236" s="12">
        <v>915</v>
      </c>
      <c r="I236" s="4" t="s">
        <v>11</v>
      </c>
    </row>
    <row r="237" spans="1:9" x14ac:dyDescent="0.3">
      <c r="A237" s="7">
        <v>2021</v>
      </c>
      <c r="B237" s="7" t="s">
        <v>33</v>
      </c>
      <c r="C237" s="7" t="s">
        <v>22</v>
      </c>
      <c r="D237" s="10" t="s">
        <v>25</v>
      </c>
      <c r="E237" s="17">
        <v>46</v>
      </c>
      <c r="F237" s="23">
        <v>200</v>
      </c>
      <c r="G237" s="23">
        <v>224</v>
      </c>
      <c r="H237" s="13">
        <v>40</v>
      </c>
      <c r="I237" s="7" t="s">
        <v>11</v>
      </c>
    </row>
    <row r="238" spans="1:9" x14ac:dyDescent="0.3">
      <c r="A238" s="4">
        <v>2021</v>
      </c>
      <c r="B238" s="4" t="s">
        <v>33</v>
      </c>
      <c r="C238" s="4" t="s">
        <v>22</v>
      </c>
      <c r="D238" s="11" t="s">
        <v>26</v>
      </c>
      <c r="E238" s="18">
        <v>34</v>
      </c>
      <c r="F238" s="21">
        <v>4577</v>
      </c>
      <c r="G238" s="21">
        <v>5126</v>
      </c>
      <c r="H238" s="12">
        <v>915</v>
      </c>
      <c r="I238" s="4" t="s">
        <v>11</v>
      </c>
    </row>
    <row r="239" spans="1:9" x14ac:dyDescent="0.3">
      <c r="A239" s="7">
        <v>2021</v>
      </c>
      <c r="B239" s="7" t="s">
        <v>33</v>
      </c>
      <c r="C239" s="7" t="s">
        <v>13</v>
      </c>
      <c r="D239" s="8" t="s">
        <v>27</v>
      </c>
      <c r="E239" s="15">
        <v>7</v>
      </c>
      <c r="F239" s="13">
        <v>200</v>
      </c>
      <c r="G239" s="13">
        <v>224</v>
      </c>
      <c r="H239" s="13">
        <v>40</v>
      </c>
      <c r="I239" s="7" t="s">
        <v>11</v>
      </c>
    </row>
    <row r="240" spans="1:9" x14ac:dyDescent="0.3">
      <c r="A240" s="4">
        <v>2021</v>
      </c>
      <c r="B240" s="4" t="s">
        <v>33</v>
      </c>
      <c r="C240" s="4" t="s">
        <v>22</v>
      </c>
      <c r="D240" s="11" t="s">
        <v>29</v>
      </c>
      <c r="E240" s="18">
        <v>3</v>
      </c>
      <c r="F240" s="21">
        <v>4577</v>
      </c>
      <c r="G240" s="21">
        <v>5127</v>
      </c>
      <c r="H240" s="12">
        <v>915</v>
      </c>
      <c r="I240" s="4" t="s">
        <v>11</v>
      </c>
    </row>
    <row r="241" spans="1:9" x14ac:dyDescent="0.3">
      <c r="A241" s="7">
        <v>2021</v>
      </c>
      <c r="B241" s="7" t="s">
        <v>33</v>
      </c>
      <c r="C241" s="7" t="s">
        <v>28</v>
      </c>
      <c r="D241" s="10" t="s">
        <v>28</v>
      </c>
      <c r="E241" s="17">
        <v>2</v>
      </c>
      <c r="F241" s="20">
        <v>7920</v>
      </c>
      <c r="G241" s="20">
        <v>10296</v>
      </c>
      <c r="H241" s="9">
        <v>1584</v>
      </c>
      <c r="I241" s="7" t="s">
        <v>11</v>
      </c>
    </row>
    <row r="242" spans="1:9" ht="28.8" x14ac:dyDescent="0.3">
      <c r="A242" s="4">
        <v>2021</v>
      </c>
      <c r="B242" s="4" t="s">
        <v>34</v>
      </c>
      <c r="C242" s="4" t="s">
        <v>9</v>
      </c>
      <c r="D242" s="5" t="s">
        <v>10</v>
      </c>
      <c r="E242" s="14">
        <v>3566</v>
      </c>
      <c r="F242" s="6">
        <v>5493</v>
      </c>
      <c r="G242" s="6">
        <v>7141</v>
      </c>
      <c r="H242" s="6">
        <v>1099</v>
      </c>
      <c r="I242" s="4" t="s">
        <v>11</v>
      </c>
    </row>
    <row r="243" spans="1:9" x14ac:dyDescent="0.3">
      <c r="A243" s="7">
        <v>2021</v>
      </c>
      <c r="B243" s="7" t="s">
        <v>34</v>
      </c>
      <c r="C243" s="7" t="s">
        <v>9</v>
      </c>
      <c r="D243" s="8" t="s">
        <v>12</v>
      </c>
      <c r="E243" s="15">
        <v>2498</v>
      </c>
      <c r="F243" s="9">
        <v>9600</v>
      </c>
      <c r="G243" s="9">
        <v>12480</v>
      </c>
      <c r="H243" s="9">
        <v>1920</v>
      </c>
      <c r="I243" s="7" t="s">
        <v>11</v>
      </c>
    </row>
    <row r="244" spans="1:9" x14ac:dyDescent="0.3">
      <c r="A244" s="4">
        <v>2021</v>
      </c>
      <c r="B244" s="4" t="s">
        <v>34</v>
      </c>
      <c r="C244" s="4" t="s">
        <v>13</v>
      </c>
      <c r="D244" s="5" t="s">
        <v>14</v>
      </c>
      <c r="E244" s="14">
        <v>1245</v>
      </c>
      <c r="F244" s="6">
        <v>5493</v>
      </c>
      <c r="G244" s="6">
        <v>7140</v>
      </c>
      <c r="H244" s="6">
        <v>1099</v>
      </c>
      <c r="I244" s="4" t="s">
        <v>11</v>
      </c>
    </row>
    <row r="245" spans="1:9" x14ac:dyDescent="0.3">
      <c r="A245" s="7">
        <v>2021</v>
      </c>
      <c r="B245" s="7" t="s">
        <v>34</v>
      </c>
      <c r="C245" s="7" t="s">
        <v>15</v>
      </c>
      <c r="D245" s="10" t="s">
        <v>16</v>
      </c>
      <c r="E245" s="17">
        <v>644</v>
      </c>
      <c r="F245" s="20">
        <v>6892</v>
      </c>
      <c r="G245" s="20">
        <v>8960</v>
      </c>
      <c r="H245" s="9">
        <v>1378</v>
      </c>
      <c r="I245" s="7" t="s">
        <v>11</v>
      </c>
    </row>
    <row r="246" spans="1:9" x14ac:dyDescent="0.3">
      <c r="A246" s="4">
        <v>2021</v>
      </c>
      <c r="B246" s="4" t="s">
        <v>34</v>
      </c>
      <c r="C246" s="4" t="s">
        <v>17</v>
      </c>
      <c r="D246" s="11" t="s">
        <v>18</v>
      </c>
      <c r="E246" s="18">
        <v>643</v>
      </c>
      <c r="F246" s="21">
        <v>8400</v>
      </c>
      <c r="G246" s="21">
        <v>10920</v>
      </c>
      <c r="H246" s="6">
        <v>1680</v>
      </c>
      <c r="I246" s="4" t="s">
        <v>11</v>
      </c>
    </row>
    <row r="247" spans="1:9" x14ac:dyDescent="0.3">
      <c r="A247" s="7">
        <v>2021</v>
      </c>
      <c r="B247" s="7" t="s">
        <v>34</v>
      </c>
      <c r="C247" s="7" t="s">
        <v>15</v>
      </c>
      <c r="D247" s="10" t="s">
        <v>19</v>
      </c>
      <c r="E247" s="17">
        <v>455</v>
      </c>
      <c r="F247" s="20">
        <v>5494</v>
      </c>
      <c r="G247" s="20">
        <v>7143</v>
      </c>
      <c r="H247" s="9">
        <v>1099</v>
      </c>
      <c r="I247" s="7" t="s">
        <v>11</v>
      </c>
    </row>
    <row r="248" spans="1:9" x14ac:dyDescent="0.3">
      <c r="A248" s="4">
        <v>2021</v>
      </c>
      <c r="B248" s="4" t="s">
        <v>34</v>
      </c>
      <c r="C248" s="4" t="s">
        <v>17</v>
      </c>
      <c r="D248" s="11" t="s">
        <v>20</v>
      </c>
      <c r="E248" s="14">
        <v>345</v>
      </c>
      <c r="F248" s="6">
        <v>8400</v>
      </c>
      <c r="G248" s="6">
        <v>10920</v>
      </c>
      <c r="H248" s="6">
        <v>1680</v>
      </c>
      <c r="I248" s="4" t="s">
        <v>11</v>
      </c>
    </row>
    <row r="249" spans="1:9" x14ac:dyDescent="0.3">
      <c r="A249" s="7">
        <v>2021</v>
      </c>
      <c r="B249" s="7" t="s">
        <v>34</v>
      </c>
      <c r="C249" s="7" t="s">
        <v>13</v>
      </c>
      <c r="D249" s="8" t="s">
        <v>21</v>
      </c>
      <c r="E249" s="15">
        <v>122</v>
      </c>
      <c r="F249" s="13">
        <v>120</v>
      </c>
      <c r="G249" s="13">
        <v>156</v>
      </c>
      <c r="H249" s="13">
        <v>24</v>
      </c>
      <c r="I249" s="7" t="s">
        <v>11</v>
      </c>
    </row>
    <row r="250" spans="1:9" x14ac:dyDescent="0.3">
      <c r="A250" s="4">
        <v>2021</v>
      </c>
      <c r="B250" s="4" t="s">
        <v>34</v>
      </c>
      <c r="C250" s="4" t="s">
        <v>22</v>
      </c>
      <c r="D250" s="11" t="s">
        <v>23</v>
      </c>
      <c r="E250" s="18">
        <v>78</v>
      </c>
      <c r="F250" s="21">
        <v>4577</v>
      </c>
      <c r="G250" s="21">
        <v>5126</v>
      </c>
      <c r="H250" s="12">
        <v>915</v>
      </c>
      <c r="I250" s="4" t="s">
        <v>11</v>
      </c>
    </row>
    <row r="251" spans="1:9" x14ac:dyDescent="0.3">
      <c r="A251" s="7">
        <v>2021</v>
      </c>
      <c r="B251" s="7" t="s">
        <v>34</v>
      </c>
      <c r="C251" s="7" t="s">
        <v>22</v>
      </c>
      <c r="D251" s="10" t="s">
        <v>24</v>
      </c>
      <c r="E251" s="17">
        <v>76</v>
      </c>
      <c r="F251" s="20">
        <v>4577</v>
      </c>
      <c r="G251" s="20">
        <v>5126</v>
      </c>
      <c r="H251" s="13">
        <v>915</v>
      </c>
      <c r="I251" s="7" t="s">
        <v>11</v>
      </c>
    </row>
    <row r="252" spans="1:9" x14ac:dyDescent="0.3">
      <c r="A252" s="4">
        <v>2021</v>
      </c>
      <c r="B252" s="4" t="s">
        <v>34</v>
      </c>
      <c r="C252" s="4" t="s">
        <v>22</v>
      </c>
      <c r="D252" s="11" t="s">
        <v>25</v>
      </c>
      <c r="E252" s="18">
        <v>46</v>
      </c>
      <c r="F252" s="22">
        <v>200</v>
      </c>
      <c r="G252" s="22">
        <v>224</v>
      </c>
      <c r="H252" s="12">
        <v>40</v>
      </c>
      <c r="I252" s="4" t="s">
        <v>11</v>
      </c>
    </row>
    <row r="253" spans="1:9" x14ac:dyDescent="0.3">
      <c r="A253" s="7">
        <v>2021</v>
      </c>
      <c r="B253" s="7" t="s">
        <v>34</v>
      </c>
      <c r="C253" s="7" t="s">
        <v>22</v>
      </c>
      <c r="D253" s="10" t="s">
        <v>26</v>
      </c>
      <c r="E253" s="17">
        <v>34</v>
      </c>
      <c r="F253" s="20">
        <v>4577</v>
      </c>
      <c r="G253" s="20">
        <v>5126</v>
      </c>
      <c r="H253" s="13">
        <v>915</v>
      </c>
      <c r="I253" s="7" t="s">
        <v>11</v>
      </c>
    </row>
    <row r="254" spans="1:9" x14ac:dyDescent="0.3">
      <c r="A254" s="4">
        <v>2021</v>
      </c>
      <c r="B254" s="4" t="s">
        <v>34</v>
      </c>
      <c r="C254" s="4" t="s">
        <v>13</v>
      </c>
      <c r="D254" s="5" t="s">
        <v>27</v>
      </c>
      <c r="E254" s="14">
        <v>7</v>
      </c>
      <c r="F254" s="12">
        <v>200</v>
      </c>
      <c r="G254" s="12">
        <v>224</v>
      </c>
      <c r="H254" s="12">
        <v>40</v>
      </c>
      <c r="I254" s="4" t="s">
        <v>11</v>
      </c>
    </row>
    <row r="255" spans="1:9" x14ac:dyDescent="0.3">
      <c r="A255" s="7">
        <v>2021</v>
      </c>
      <c r="B255" s="7" t="s">
        <v>34</v>
      </c>
      <c r="C255" s="7" t="s">
        <v>22</v>
      </c>
      <c r="D255" s="10" t="s">
        <v>29</v>
      </c>
      <c r="E255" s="17">
        <v>3</v>
      </c>
      <c r="F255" s="20">
        <v>4577</v>
      </c>
      <c r="G255" s="20">
        <v>5127</v>
      </c>
      <c r="H255" s="13">
        <v>915</v>
      </c>
      <c r="I255" s="7" t="s">
        <v>11</v>
      </c>
    </row>
    <row r="256" spans="1:9" x14ac:dyDescent="0.3">
      <c r="A256" s="4">
        <v>2021</v>
      </c>
      <c r="B256" s="4" t="s">
        <v>34</v>
      </c>
      <c r="C256" s="4" t="s">
        <v>28</v>
      </c>
      <c r="D256" s="11" t="s">
        <v>28</v>
      </c>
      <c r="E256" s="18">
        <v>2</v>
      </c>
      <c r="F256" s="21">
        <v>6600</v>
      </c>
      <c r="G256" s="21">
        <v>7392</v>
      </c>
      <c r="H256" s="6">
        <v>1320</v>
      </c>
      <c r="I256" s="4" t="s">
        <v>11</v>
      </c>
    </row>
    <row r="257" spans="1:9" ht="28.8" x14ac:dyDescent="0.3">
      <c r="A257" s="7">
        <v>2021</v>
      </c>
      <c r="B257" s="7" t="s">
        <v>35</v>
      </c>
      <c r="C257" s="7" t="s">
        <v>9</v>
      </c>
      <c r="D257" s="8" t="s">
        <v>10</v>
      </c>
      <c r="E257" s="15">
        <v>3566</v>
      </c>
      <c r="F257" s="9">
        <v>4577</v>
      </c>
      <c r="G257" s="9">
        <v>5127</v>
      </c>
      <c r="H257" s="13">
        <v>915</v>
      </c>
      <c r="I257" s="7" t="s">
        <v>11</v>
      </c>
    </row>
    <row r="258" spans="1:9" x14ac:dyDescent="0.3">
      <c r="A258" s="4">
        <v>2021</v>
      </c>
      <c r="B258" s="4" t="s">
        <v>35</v>
      </c>
      <c r="C258" s="4" t="s">
        <v>9</v>
      </c>
      <c r="D258" s="5" t="s">
        <v>12</v>
      </c>
      <c r="E258" s="14">
        <v>2498</v>
      </c>
      <c r="F258" s="6">
        <v>8000</v>
      </c>
      <c r="G258" s="6">
        <v>8960</v>
      </c>
      <c r="H258" s="6">
        <v>1600</v>
      </c>
      <c r="I258" s="4" t="s">
        <v>11</v>
      </c>
    </row>
    <row r="259" spans="1:9" x14ac:dyDescent="0.3">
      <c r="A259" s="7">
        <v>2021</v>
      </c>
      <c r="B259" s="7" t="s">
        <v>35</v>
      </c>
      <c r="C259" s="7" t="s">
        <v>13</v>
      </c>
      <c r="D259" s="8" t="s">
        <v>14</v>
      </c>
      <c r="E259" s="15">
        <v>1245</v>
      </c>
      <c r="F259" s="9">
        <v>4577</v>
      </c>
      <c r="G259" s="9">
        <v>5126</v>
      </c>
      <c r="H259" s="13">
        <v>915</v>
      </c>
      <c r="I259" s="7" t="s">
        <v>11</v>
      </c>
    </row>
    <row r="260" spans="1:9" x14ac:dyDescent="0.3">
      <c r="A260" s="4">
        <v>2021</v>
      </c>
      <c r="B260" s="4" t="s">
        <v>35</v>
      </c>
      <c r="C260" s="4" t="s">
        <v>15</v>
      </c>
      <c r="D260" s="11" t="s">
        <v>16</v>
      </c>
      <c r="E260" s="18">
        <v>644</v>
      </c>
      <c r="F260" s="21">
        <v>5744</v>
      </c>
      <c r="G260" s="21">
        <v>6433</v>
      </c>
      <c r="H260" s="6">
        <v>1149</v>
      </c>
      <c r="I260" s="4" t="s">
        <v>11</v>
      </c>
    </row>
    <row r="261" spans="1:9" x14ac:dyDescent="0.3">
      <c r="A261" s="7">
        <v>2021</v>
      </c>
      <c r="B261" s="7" t="s">
        <v>35</v>
      </c>
      <c r="C261" s="7" t="s">
        <v>17</v>
      </c>
      <c r="D261" s="10" t="s">
        <v>18</v>
      </c>
      <c r="E261" s="17">
        <v>643</v>
      </c>
      <c r="F261" s="20">
        <v>7000</v>
      </c>
      <c r="G261" s="20">
        <v>7840</v>
      </c>
      <c r="H261" s="9">
        <v>1400</v>
      </c>
      <c r="I261" s="7" t="s">
        <v>11</v>
      </c>
    </row>
    <row r="262" spans="1:9" x14ac:dyDescent="0.3">
      <c r="A262" s="4">
        <v>2021</v>
      </c>
      <c r="B262" s="4" t="s">
        <v>35</v>
      </c>
      <c r="C262" s="4" t="s">
        <v>15</v>
      </c>
      <c r="D262" s="11" t="s">
        <v>19</v>
      </c>
      <c r="E262" s="18">
        <v>455</v>
      </c>
      <c r="F262" s="21">
        <v>4579</v>
      </c>
      <c r="G262" s="21">
        <v>5128</v>
      </c>
      <c r="H262" s="12">
        <v>916</v>
      </c>
      <c r="I262" s="4" t="s">
        <v>11</v>
      </c>
    </row>
    <row r="263" spans="1:9" x14ac:dyDescent="0.3">
      <c r="A263" s="7">
        <v>2021</v>
      </c>
      <c r="B263" s="7" t="s">
        <v>35</v>
      </c>
      <c r="C263" s="7" t="s">
        <v>17</v>
      </c>
      <c r="D263" s="10" t="s">
        <v>20</v>
      </c>
      <c r="E263" s="15">
        <v>345</v>
      </c>
      <c r="F263" s="9">
        <v>7000</v>
      </c>
      <c r="G263" s="9">
        <v>7840</v>
      </c>
      <c r="H263" s="9">
        <v>1400</v>
      </c>
      <c r="I263" s="7" t="s">
        <v>11</v>
      </c>
    </row>
    <row r="264" spans="1:9" x14ac:dyDescent="0.3">
      <c r="A264" s="4">
        <v>2021</v>
      </c>
      <c r="B264" s="4" t="s">
        <v>35</v>
      </c>
      <c r="C264" s="4" t="s">
        <v>13</v>
      </c>
      <c r="D264" s="5" t="s">
        <v>21</v>
      </c>
      <c r="E264" s="14">
        <v>122</v>
      </c>
      <c r="F264" s="12">
        <v>100</v>
      </c>
      <c r="G264" s="12">
        <v>112</v>
      </c>
      <c r="H264" s="12">
        <v>20</v>
      </c>
      <c r="I264" s="4" t="s">
        <v>11</v>
      </c>
    </row>
    <row r="265" spans="1:9" x14ac:dyDescent="0.3">
      <c r="A265" s="7">
        <v>2021</v>
      </c>
      <c r="B265" s="7" t="s">
        <v>35</v>
      </c>
      <c r="C265" s="7" t="s">
        <v>22</v>
      </c>
      <c r="D265" s="10" t="s">
        <v>23</v>
      </c>
      <c r="E265" s="17">
        <v>78</v>
      </c>
      <c r="F265" s="20">
        <v>4577</v>
      </c>
      <c r="G265" s="20">
        <v>5126</v>
      </c>
      <c r="H265" s="13">
        <v>915</v>
      </c>
      <c r="I265" s="7" t="s">
        <v>11</v>
      </c>
    </row>
    <row r="266" spans="1:9" x14ac:dyDescent="0.3">
      <c r="A266" s="4">
        <v>2021</v>
      </c>
      <c r="B266" s="4" t="s">
        <v>35</v>
      </c>
      <c r="C266" s="4" t="s">
        <v>22</v>
      </c>
      <c r="D266" s="11" t="s">
        <v>24</v>
      </c>
      <c r="E266" s="18">
        <v>5035</v>
      </c>
      <c r="F266" s="21">
        <v>4577</v>
      </c>
      <c r="G266" s="21">
        <v>5126</v>
      </c>
      <c r="H266" s="12">
        <v>915</v>
      </c>
      <c r="I266" s="4" t="s">
        <v>11</v>
      </c>
    </row>
    <row r="267" spans="1:9" x14ac:dyDescent="0.3">
      <c r="A267" s="7">
        <v>2021</v>
      </c>
      <c r="B267" s="7" t="s">
        <v>35</v>
      </c>
      <c r="C267" s="7" t="s">
        <v>22</v>
      </c>
      <c r="D267" s="10" t="s">
        <v>25</v>
      </c>
      <c r="E267" s="17">
        <v>220</v>
      </c>
      <c r="F267" s="23">
        <v>200</v>
      </c>
      <c r="G267" s="23">
        <v>224</v>
      </c>
      <c r="H267" s="13">
        <v>40</v>
      </c>
      <c r="I267" s="7" t="s">
        <v>11</v>
      </c>
    </row>
    <row r="268" spans="1:9" x14ac:dyDescent="0.3">
      <c r="A268" s="4">
        <v>2021</v>
      </c>
      <c r="B268" s="4" t="s">
        <v>35</v>
      </c>
      <c r="C268" s="4" t="s">
        <v>22</v>
      </c>
      <c r="D268" s="11" t="s">
        <v>26</v>
      </c>
      <c r="E268" s="18">
        <v>5034</v>
      </c>
      <c r="F268" s="21">
        <v>4577</v>
      </c>
      <c r="G268" s="21">
        <v>5126</v>
      </c>
      <c r="H268" s="12">
        <v>915</v>
      </c>
      <c r="I268" s="4" t="s">
        <v>11</v>
      </c>
    </row>
    <row r="269" spans="1:9" x14ac:dyDescent="0.3">
      <c r="A269" s="7">
        <v>2021</v>
      </c>
      <c r="B269" s="7" t="s">
        <v>35</v>
      </c>
      <c r="C269" s="7" t="s">
        <v>13</v>
      </c>
      <c r="D269" s="8" t="s">
        <v>27</v>
      </c>
      <c r="E269" s="15">
        <v>220</v>
      </c>
      <c r="F269" s="13">
        <v>200</v>
      </c>
      <c r="G269" s="13">
        <v>224</v>
      </c>
      <c r="H269" s="13">
        <v>40</v>
      </c>
      <c r="I269" s="7" t="s">
        <v>11</v>
      </c>
    </row>
    <row r="270" spans="1:9" x14ac:dyDescent="0.3">
      <c r="A270" s="4">
        <v>2021</v>
      </c>
      <c r="B270" s="4" t="s">
        <v>35</v>
      </c>
      <c r="C270" s="4" t="s">
        <v>28</v>
      </c>
      <c r="D270" s="11" t="s">
        <v>28</v>
      </c>
      <c r="E270" s="18">
        <v>7260</v>
      </c>
      <c r="F270" s="21">
        <v>6600</v>
      </c>
      <c r="G270" s="21">
        <v>7392</v>
      </c>
      <c r="H270" s="6">
        <v>1320</v>
      </c>
      <c r="I270" s="4" t="s">
        <v>11</v>
      </c>
    </row>
    <row r="271" spans="1:9" x14ac:dyDescent="0.3">
      <c r="A271" s="7">
        <v>2021</v>
      </c>
      <c r="B271" s="7" t="s">
        <v>35</v>
      </c>
      <c r="C271" s="7" t="s">
        <v>22</v>
      </c>
      <c r="D271" s="10" t="s">
        <v>29</v>
      </c>
      <c r="E271" s="17">
        <v>5035</v>
      </c>
      <c r="F271" s="20">
        <v>4577</v>
      </c>
      <c r="G271" s="20">
        <v>5127</v>
      </c>
      <c r="H271" s="13">
        <v>915</v>
      </c>
      <c r="I271" s="7" t="s">
        <v>11</v>
      </c>
    </row>
    <row r="272" spans="1:9" ht="28.8" x14ac:dyDescent="0.3">
      <c r="A272" s="4">
        <v>2021</v>
      </c>
      <c r="B272" s="4" t="s">
        <v>36</v>
      </c>
      <c r="C272" s="4" t="s">
        <v>9</v>
      </c>
      <c r="D272" s="5" t="s">
        <v>10</v>
      </c>
      <c r="E272" s="14">
        <v>5035</v>
      </c>
      <c r="F272" s="6">
        <v>4577</v>
      </c>
      <c r="G272" s="6">
        <v>5127</v>
      </c>
      <c r="H272" s="12">
        <v>915</v>
      </c>
      <c r="I272" s="4" t="s">
        <v>11</v>
      </c>
    </row>
    <row r="273" spans="1:9" x14ac:dyDescent="0.3">
      <c r="A273" s="7">
        <v>2021</v>
      </c>
      <c r="B273" s="7" t="s">
        <v>36</v>
      </c>
      <c r="C273" s="7" t="s">
        <v>9</v>
      </c>
      <c r="D273" s="8" t="s">
        <v>12</v>
      </c>
      <c r="E273" s="15">
        <v>8800</v>
      </c>
      <c r="F273" s="9">
        <v>8000</v>
      </c>
      <c r="G273" s="9">
        <v>8960</v>
      </c>
      <c r="H273" s="9">
        <v>1600</v>
      </c>
      <c r="I273" s="7" t="s">
        <v>11</v>
      </c>
    </row>
    <row r="274" spans="1:9" x14ac:dyDescent="0.3">
      <c r="A274" s="4">
        <v>2021</v>
      </c>
      <c r="B274" s="4" t="s">
        <v>36</v>
      </c>
      <c r="C274" s="4" t="s">
        <v>13</v>
      </c>
      <c r="D274" s="5" t="s">
        <v>14</v>
      </c>
      <c r="E274" s="14">
        <v>5035</v>
      </c>
      <c r="F274" s="6">
        <v>4577</v>
      </c>
      <c r="G274" s="6">
        <v>5126</v>
      </c>
      <c r="H274" s="12">
        <v>915</v>
      </c>
      <c r="I274" s="4" t="s">
        <v>11</v>
      </c>
    </row>
    <row r="275" spans="1:9" x14ac:dyDescent="0.3">
      <c r="A275" s="7">
        <v>2021</v>
      </c>
      <c r="B275" s="7" t="s">
        <v>36</v>
      </c>
      <c r="C275" s="7" t="s">
        <v>15</v>
      </c>
      <c r="D275" s="10" t="s">
        <v>16</v>
      </c>
      <c r="E275" s="17">
        <v>644</v>
      </c>
      <c r="F275" s="20">
        <v>5744</v>
      </c>
      <c r="G275" s="20">
        <v>6433</v>
      </c>
      <c r="H275" s="9">
        <v>1149</v>
      </c>
      <c r="I275" s="7" t="s">
        <v>11</v>
      </c>
    </row>
    <row r="276" spans="1:9" x14ac:dyDescent="0.3">
      <c r="A276" s="4">
        <v>2021</v>
      </c>
      <c r="B276" s="4" t="s">
        <v>36</v>
      </c>
      <c r="C276" s="4" t="s">
        <v>17</v>
      </c>
      <c r="D276" s="11" t="s">
        <v>18</v>
      </c>
      <c r="E276" s="18">
        <v>643</v>
      </c>
      <c r="F276" s="21">
        <v>7000</v>
      </c>
      <c r="G276" s="21">
        <v>7840</v>
      </c>
      <c r="H276" s="6">
        <v>1400</v>
      </c>
      <c r="I276" s="4" t="s">
        <v>11</v>
      </c>
    </row>
    <row r="277" spans="1:9" x14ac:dyDescent="0.3">
      <c r="A277" s="7">
        <v>2021</v>
      </c>
      <c r="B277" s="7" t="s">
        <v>36</v>
      </c>
      <c r="C277" s="7" t="s">
        <v>15</v>
      </c>
      <c r="D277" s="10" t="s">
        <v>19</v>
      </c>
      <c r="E277" s="17">
        <v>455</v>
      </c>
      <c r="F277" s="20">
        <v>4579</v>
      </c>
      <c r="G277" s="20">
        <v>5128</v>
      </c>
      <c r="H277" s="13">
        <v>916</v>
      </c>
      <c r="I277" s="7" t="s">
        <v>11</v>
      </c>
    </row>
    <row r="278" spans="1:9" x14ac:dyDescent="0.3">
      <c r="A278" s="4">
        <v>2021</v>
      </c>
      <c r="B278" s="4" t="s">
        <v>36</v>
      </c>
      <c r="C278" s="4" t="s">
        <v>17</v>
      </c>
      <c r="D278" s="11" t="s">
        <v>20</v>
      </c>
      <c r="E278" s="14">
        <v>345</v>
      </c>
      <c r="F278" s="6">
        <v>7000</v>
      </c>
      <c r="G278" s="6">
        <v>7840</v>
      </c>
      <c r="H278" s="6">
        <v>1400</v>
      </c>
      <c r="I278" s="4" t="s">
        <v>11</v>
      </c>
    </row>
    <row r="279" spans="1:9" x14ac:dyDescent="0.3">
      <c r="A279" s="7">
        <v>2021</v>
      </c>
      <c r="B279" s="7" t="s">
        <v>36</v>
      </c>
      <c r="C279" s="7" t="s">
        <v>13</v>
      </c>
      <c r="D279" s="8" t="s">
        <v>21</v>
      </c>
      <c r="E279" s="15">
        <v>122</v>
      </c>
      <c r="F279" s="13">
        <v>100</v>
      </c>
      <c r="G279" s="13">
        <v>112</v>
      </c>
      <c r="H279" s="13">
        <v>20</v>
      </c>
      <c r="I279" s="7" t="s">
        <v>11</v>
      </c>
    </row>
    <row r="280" spans="1:9" x14ac:dyDescent="0.3">
      <c r="A280" s="4">
        <v>2021</v>
      </c>
      <c r="B280" s="4" t="s">
        <v>36</v>
      </c>
      <c r="C280" s="4" t="s">
        <v>22</v>
      </c>
      <c r="D280" s="11" t="s">
        <v>23</v>
      </c>
      <c r="E280" s="18">
        <v>78</v>
      </c>
      <c r="F280" s="21">
        <v>4577</v>
      </c>
      <c r="G280" s="21">
        <v>5126</v>
      </c>
      <c r="H280" s="12">
        <v>915</v>
      </c>
      <c r="I280" s="4" t="s">
        <v>11</v>
      </c>
    </row>
    <row r="281" spans="1:9" x14ac:dyDescent="0.3">
      <c r="A281" s="7">
        <v>2021</v>
      </c>
      <c r="B281" s="7" t="s">
        <v>36</v>
      </c>
      <c r="C281" s="7" t="s">
        <v>22</v>
      </c>
      <c r="D281" s="10" t="s">
        <v>24</v>
      </c>
      <c r="E281" s="17">
        <v>76</v>
      </c>
      <c r="F281" s="20">
        <v>4577</v>
      </c>
      <c r="G281" s="20">
        <v>5126</v>
      </c>
      <c r="H281" s="13">
        <v>915</v>
      </c>
      <c r="I281" s="7" t="s">
        <v>11</v>
      </c>
    </row>
    <row r="282" spans="1:9" x14ac:dyDescent="0.3">
      <c r="A282" s="4">
        <v>2021</v>
      </c>
      <c r="B282" s="4" t="s">
        <v>36</v>
      </c>
      <c r="C282" s="4" t="s">
        <v>22</v>
      </c>
      <c r="D282" s="11" t="s">
        <v>25</v>
      </c>
      <c r="E282" s="18">
        <v>46</v>
      </c>
      <c r="F282" s="22">
        <v>200</v>
      </c>
      <c r="G282" s="22">
        <v>224</v>
      </c>
      <c r="H282" s="12">
        <v>40</v>
      </c>
      <c r="I282" s="4" t="s">
        <v>11</v>
      </c>
    </row>
    <row r="283" spans="1:9" x14ac:dyDescent="0.3">
      <c r="A283" s="7">
        <v>2021</v>
      </c>
      <c r="B283" s="7" t="s">
        <v>36</v>
      </c>
      <c r="C283" s="7" t="s">
        <v>22</v>
      </c>
      <c r="D283" s="10" t="s">
        <v>26</v>
      </c>
      <c r="E283" s="17">
        <v>34</v>
      </c>
      <c r="F283" s="20">
        <v>4577</v>
      </c>
      <c r="G283" s="20">
        <v>5126</v>
      </c>
      <c r="H283" s="13">
        <v>915</v>
      </c>
      <c r="I283" s="7" t="s">
        <v>11</v>
      </c>
    </row>
    <row r="284" spans="1:9" x14ac:dyDescent="0.3">
      <c r="A284" s="4">
        <v>2021</v>
      </c>
      <c r="B284" s="4" t="s">
        <v>36</v>
      </c>
      <c r="C284" s="4" t="s">
        <v>13</v>
      </c>
      <c r="D284" s="5" t="s">
        <v>27</v>
      </c>
      <c r="E284" s="14">
        <v>7</v>
      </c>
      <c r="F284" s="12">
        <v>200</v>
      </c>
      <c r="G284" s="12">
        <v>224</v>
      </c>
      <c r="H284" s="12">
        <v>40</v>
      </c>
      <c r="I284" s="4" t="s">
        <v>11</v>
      </c>
    </row>
    <row r="285" spans="1:9" x14ac:dyDescent="0.3">
      <c r="A285" s="7">
        <v>2021</v>
      </c>
      <c r="B285" s="7" t="s">
        <v>36</v>
      </c>
      <c r="C285" s="7" t="s">
        <v>22</v>
      </c>
      <c r="D285" s="10" t="s">
        <v>29</v>
      </c>
      <c r="E285" s="17">
        <v>3</v>
      </c>
      <c r="F285" s="20">
        <v>4577</v>
      </c>
      <c r="G285" s="20">
        <v>5127</v>
      </c>
      <c r="H285" s="13">
        <v>915</v>
      </c>
      <c r="I285" s="7" t="s">
        <v>11</v>
      </c>
    </row>
    <row r="286" spans="1:9" x14ac:dyDescent="0.3">
      <c r="A286" s="4">
        <v>2021</v>
      </c>
      <c r="B286" s="4" t="s">
        <v>36</v>
      </c>
      <c r="C286" s="4" t="s">
        <v>28</v>
      </c>
      <c r="D286" s="11" t="s">
        <v>28</v>
      </c>
      <c r="E286" s="18">
        <v>2</v>
      </c>
      <c r="F286" s="21">
        <v>6600</v>
      </c>
      <c r="G286" s="21">
        <v>7392</v>
      </c>
      <c r="H286" s="6">
        <v>1320</v>
      </c>
      <c r="I286" s="4" t="s">
        <v>11</v>
      </c>
    </row>
    <row r="287" spans="1:9" ht="28.8" x14ac:dyDescent="0.3">
      <c r="A287" s="7">
        <v>2021</v>
      </c>
      <c r="B287" s="7" t="s">
        <v>37</v>
      </c>
      <c r="C287" s="7" t="s">
        <v>9</v>
      </c>
      <c r="D287" s="8" t="s">
        <v>10</v>
      </c>
      <c r="E287" s="15">
        <v>3566</v>
      </c>
      <c r="F287" s="9">
        <v>4577</v>
      </c>
      <c r="G287" s="9">
        <v>5127</v>
      </c>
      <c r="H287" s="13">
        <v>915</v>
      </c>
      <c r="I287" s="7" t="s">
        <v>11</v>
      </c>
    </row>
    <row r="288" spans="1:9" x14ac:dyDescent="0.3">
      <c r="A288" s="4">
        <v>2021</v>
      </c>
      <c r="B288" s="4" t="s">
        <v>37</v>
      </c>
      <c r="C288" s="4" t="s">
        <v>9</v>
      </c>
      <c r="D288" s="5" t="s">
        <v>12</v>
      </c>
      <c r="E288" s="14">
        <v>2498</v>
      </c>
      <c r="F288" s="6">
        <v>8000</v>
      </c>
      <c r="G288" s="6">
        <v>8960</v>
      </c>
      <c r="H288" s="6">
        <v>1600</v>
      </c>
      <c r="I288" s="4" t="s">
        <v>11</v>
      </c>
    </row>
    <row r="289" spans="1:9" x14ac:dyDescent="0.3">
      <c r="A289" s="7">
        <v>2021</v>
      </c>
      <c r="B289" s="7" t="s">
        <v>37</v>
      </c>
      <c r="C289" s="7" t="s">
        <v>13</v>
      </c>
      <c r="D289" s="8" t="s">
        <v>14</v>
      </c>
      <c r="E289" s="15">
        <v>1245</v>
      </c>
      <c r="F289" s="9">
        <v>4577</v>
      </c>
      <c r="G289" s="9">
        <v>5126</v>
      </c>
      <c r="H289" s="13">
        <v>915</v>
      </c>
      <c r="I289" s="7" t="s">
        <v>11</v>
      </c>
    </row>
    <row r="290" spans="1:9" x14ac:dyDescent="0.3">
      <c r="A290" s="4">
        <v>2021</v>
      </c>
      <c r="B290" s="4" t="s">
        <v>37</v>
      </c>
      <c r="C290" s="4" t="s">
        <v>15</v>
      </c>
      <c r="D290" s="11" t="s">
        <v>16</v>
      </c>
      <c r="E290" s="18">
        <v>644</v>
      </c>
      <c r="F290" s="21">
        <v>5744</v>
      </c>
      <c r="G290" s="21">
        <v>6433</v>
      </c>
      <c r="H290" s="6">
        <v>1149</v>
      </c>
      <c r="I290" s="4" t="s">
        <v>11</v>
      </c>
    </row>
    <row r="291" spans="1:9" x14ac:dyDescent="0.3">
      <c r="A291" s="7">
        <v>2021</v>
      </c>
      <c r="B291" s="7" t="s">
        <v>37</v>
      </c>
      <c r="C291" s="7" t="s">
        <v>17</v>
      </c>
      <c r="D291" s="10" t="s">
        <v>18</v>
      </c>
      <c r="E291" s="17">
        <v>643</v>
      </c>
      <c r="F291" s="20">
        <v>7000</v>
      </c>
      <c r="G291" s="20">
        <v>7840</v>
      </c>
      <c r="H291" s="9">
        <v>1400</v>
      </c>
      <c r="I291" s="7" t="s">
        <v>11</v>
      </c>
    </row>
    <row r="292" spans="1:9" x14ac:dyDescent="0.3">
      <c r="A292" s="4">
        <v>2021</v>
      </c>
      <c r="B292" s="4" t="s">
        <v>37</v>
      </c>
      <c r="C292" s="4" t="s">
        <v>15</v>
      </c>
      <c r="D292" s="11" t="s">
        <v>19</v>
      </c>
      <c r="E292" s="18">
        <v>455</v>
      </c>
      <c r="F292" s="21">
        <v>5036</v>
      </c>
      <c r="G292" s="21">
        <v>5128</v>
      </c>
      <c r="H292" s="6">
        <v>1007</v>
      </c>
      <c r="I292" s="4" t="s">
        <v>11</v>
      </c>
    </row>
    <row r="293" spans="1:9" x14ac:dyDescent="0.3">
      <c r="A293" s="7">
        <v>2021</v>
      </c>
      <c r="B293" s="7" t="s">
        <v>37</v>
      </c>
      <c r="C293" s="7" t="s">
        <v>17</v>
      </c>
      <c r="D293" s="10" t="s">
        <v>20</v>
      </c>
      <c r="E293" s="15">
        <v>345</v>
      </c>
      <c r="F293" s="9">
        <v>7700</v>
      </c>
      <c r="G293" s="9">
        <v>7840</v>
      </c>
      <c r="H293" s="9">
        <v>1540</v>
      </c>
      <c r="I293" s="7" t="s">
        <v>11</v>
      </c>
    </row>
    <row r="294" spans="1:9" x14ac:dyDescent="0.3">
      <c r="A294" s="4">
        <v>2021</v>
      </c>
      <c r="B294" s="4" t="s">
        <v>37</v>
      </c>
      <c r="C294" s="4" t="s">
        <v>13</v>
      </c>
      <c r="D294" s="5" t="s">
        <v>21</v>
      </c>
      <c r="E294" s="14">
        <v>122</v>
      </c>
      <c r="F294" s="12">
        <v>110</v>
      </c>
      <c r="G294" s="12">
        <v>112</v>
      </c>
      <c r="H294" s="12">
        <v>22</v>
      </c>
      <c r="I294" s="4" t="s">
        <v>11</v>
      </c>
    </row>
    <row r="295" spans="1:9" x14ac:dyDescent="0.3">
      <c r="A295" s="7">
        <v>2021</v>
      </c>
      <c r="B295" s="7" t="s">
        <v>37</v>
      </c>
      <c r="C295" s="7" t="s">
        <v>22</v>
      </c>
      <c r="D295" s="10" t="s">
        <v>23</v>
      </c>
      <c r="E295" s="17">
        <v>78</v>
      </c>
      <c r="F295" s="20">
        <v>5035</v>
      </c>
      <c r="G295" s="20">
        <v>5126</v>
      </c>
      <c r="H295" s="9">
        <v>1007</v>
      </c>
      <c r="I295" s="7" t="s">
        <v>11</v>
      </c>
    </row>
    <row r="296" spans="1:9" x14ac:dyDescent="0.3">
      <c r="A296" s="4">
        <v>2021</v>
      </c>
      <c r="B296" s="4" t="s">
        <v>37</v>
      </c>
      <c r="C296" s="4" t="s">
        <v>22</v>
      </c>
      <c r="D296" s="11" t="s">
        <v>24</v>
      </c>
      <c r="E296" s="18">
        <v>76</v>
      </c>
      <c r="F296" s="21">
        <v>5035</v>
      </c>
      <c r="G296" s="21">
        <v>5126</v>
      </c>
      <c r="H296" s="6">
        <v>1007</v>
      </c>
      <c r="I296" s="4" t="s">
        <v>11</v>
      </c>
    </row>
    <row r="297" spans="1:9" x14ac:dyDescent="0.3">
      <c r="A297" s="7">
        <v>2021</v>
      </c>
      <c r="B297" s="7" t="s">
        <v>37</v>
      </c>
      <c r="C297" s="7" t="s">
        <v>22</v>
      </c>
      <c r="D297" s="10" t="s">
        <v>25</v>
      </c>
      <c r="E297" s="17">
        <v>46</v>
      </c>
      <c r="F297" s="23">
        <v>230</v>
      </c>
      <c r="G297" s="23">
        <v>224</v>
      </c>
      <c r="H297" s="13">
        <v>46</v>
      </c>
      <c r="I297" s="7" t="s">
        <v>11</v>
      </c>
    </row>
    <row r="298" spans="1:9" x14ac:dyDescent="0.3">
      <c r="A298" s="4">
        <v>2021</v>
      </c>
      <c r="B298" s="4" t="s">
        <v>37</v>
      </c>
      <c r="C298" s="4" t="s">
        <v>22</v>
      </c>
      <c r="D298" s="11" t="s">
        <v>26</v>
      </c>
      <c r="E298" s="18">
        <v>34</v>
      </c>
      <c r="F298" s="21">
        <v>5263</v>
      </c>
      <c r="G298" s="21">
        <v>5126</v>
      </c>
      <c r="H298" s="6">
        <v>1053</v>
      </c>
      <c r="I298" s="4" t="s">
        <v>11</v>
      </c>
    </row>
    <row r="299" spans="1:9" x14ac:dyDescent="0.3">
      <c r="A299" s="7">
        <v>2021</v>
      </c>
      <c r="B299" s="7" t="s">
        <v>37</v>
      </c>
      <c r="C299" s="7" t="s">
        <v>13</v>
      </c>
      <c r="D299" s="8" t="s">
        <v>27</v>
      </c>
      <c r="E299" s="15">
        <v>7</v>
      </c>
      <c r="F299" s="13">
        <v>230</v>
      </c>
      <c r="G299" s="13">
        <v>224</v>
      </c>
      <c r="H299" s="13">
        <v>46</v>
      </c>
      <c r="I299" s="7" t="s">
        <v>32</v>
      </c>
    </row>
    <row r="300" spans="1:9" x14ac:dyDescent="0.3">
      <c r="A300" s="4">
        <v>2021</v>
      </c>
      <c r="B300" s="4" t="s">
        <v>37</v>
      </c>
      <c r="C300" s="4" t="s">
        <v>22</v>
      </c>
      <c r="D300" s="11" t="s">
        <v>29</v>
      </c>
      <c r="E300" s="18">
        <v>3</v>
      </c>
      <c r="F300" s="21">
        <v>5264</v>
      </c>
      <c r="G300" s="21">
        <v>5127</v>
      </c>
      <c r="H300" s="6">
        <v>1053</v>
      </c>
      <c r="I300" s="4" t="s">
        <v>32</v>
      </c>
    </row>
    <row r="301" spans="1:9" x14ac:dyDescent="0.3">
      <c r="A301" s="7">
        <v>2021</v>
      </c>
      <c r="B301" s="7" t="s">
        <v>37</v>
      </c>
      <c r="C301" s="7" t="s">
        <v>28</v>
      </c>
      <c r="D301" s="10" t="s">
        <v>28</v>
      </c>
      <c r="E301" s="17">
        <v>2</v>
      </c>
      <c r="F301" s="20">
        <v>7590</v>
      </c>
      <c r="G301" s="20">
        <v>7392</v>
      </c>
      <c r="H301" s="9">
        <v>1518</v>
      </c>
      <c r="I301" s="7" t="s">
        <v>32</v>
      </c>
    </row>
    <row r="302" spans="1:9" ht="28.8" x14ac:dyDescent="0.3">
      <c r="A302" s="4">
        <v>2021</v>
      </c>
      <c r="B302" s="4" t="s">
        <v>38</v>
      </c>
      <c r="C302" s="4" t="s">
        <v>9</v>
      </c>
      <c r="D302" s="5" t="s">
        <v>10</v>
      </c>
      <c r="E302" s="14">
        <v>3566</v>
      </c>
      <c r="F302" s="6">
        <v>5264</v>
      </c>
      <c r="G302" s="6">
        <v>5127</v>
      </c>
      <c r="H302" s="6">
        <v>1053</v>
      </c>
      <c r="I302" s="4" t="s">
        <v>32</v>
      </c>
    </row>
    <row r="303" spans="1:9" x14ac:dyDescent="0.3">
      <c r="A303" s="7">
        <v>2021</v>
      </c>
      <c r="B303" s="7" t="s">
        <v>38</v>
      </c>
      <c r="C303" s="7" t="s">
        <v>9</v>
      </c>
      <c r="D303" s="8" t="s">
        <v>12</v>
      </c>
      <c r="E303" s="15">
        <v>2498</v>
      </c>
      <c r="F303" s="9">
        <v>8800</v>
      </c>
      <c r="G303" s="9">
        <v>8960</v>
      </c>
      <c r="H303" s="9">
        <v>1760</v>
      </c>
      <c r="I303" s="7" t="s">
        <v>32</v>
      </c>
    </row>
    <row r="304" spans="1:9" x14ac:dyDescent="0.3">
      <c r="A304" s="4">
        <v>2021</v>
      </c>
      <c r="B304" s="4" t="s">
        <v>38</v>
      </c>
      <c r="C304" s="4" t="s">
        <v>13</v>
      </c>
      <c r="D304" s="5" t="s">
        <v>14</v>
      </c>
      <c r="E304" s="14">
        <v>1245</v>
      </c>
      <c r="F304" s="6">
        <v>5035</v>
      </c>
      <c r="G304" s="6">
        <v>5126</v>
      </c>
      <c r="H304" s="6">
        <v>1007</v>
      </c>
      <c r="I304" s="4" t="s">
        <v>32</v>
      </c>
    </row>
    <row r="305" spans="1:9" x14ac:dyDescent="0.3">
      <c r="A305" s="7">
        <v>2021</v>
      </c>
      <c r="B305" s="7" t="s">
        <v>38</v>
      </c>
      <c r="C305" s="7" t="s">
        <v>15</v>
      </c>
      <c r="D305" s="10" t="s">
        <v>16</v>
      </c>
      <c r="E305" s="17">
        <v>644</v>
      </c>
      <c r="F305" s="20">
        <v>6318</v>
      </c>
      <c r="G305" s="20">
        <v>6433</v>
      </c>
      <c r="H305" s="9">
        <v>1264</v>
      </c>
      <c r="I305" s="7" t="s">
        <v>32</v>
      </c>
    </row>
    <row r="306" spans="1:9" x14ac:dyDescent="0.3">
      <c r="A306" s="4">
        <v>2021</v>
      </c>
      <c r="B306" s="4" t="s">
        <v>38</v>
      </c>
      <c r="C306" s="4" t="s">
        <v>17</v>
      </c>
      <c r="D306" s="11" t="s">
        <v>18</v>
      </c>
      <c r="E306" s="18">
        <v>643</v>
      </c>
      <c r="F306" s="21">
        <v>7700</v>
      </c>
      <c r="G306" s="21">
        <v>7840</v>
      </c>
      <c r="H306" s="6">
        <v>1540</v>
      </c>
      <c r="I306" s="4" t="s">
        <v>32</v>
      </c>
    </row>
    <row r="307" spans="1:9" x14ac:dyDescent="0.3">
      <c r="A307" s="7">
        <v>2021</v>
      </c>
      <c r="B307" s="7" t="s">
        <v>38</v>
      </c>
      <c r="C307" s="7" t="s">
        <v>15</v>
      </c>
      <c r="D307" s="10" t="s">
        <v>19</v>
      </c>
      <c r="E307" s="17">
        <v>455</v>
      </c>
      <c r="F307" s="20">
        <v>5036</v>
      </c>
      <c r="G307" s="20">
        <v>5128</v>
      </c>
      <c r="H307" s="9">
        <v>1007</v>
      </c>
      <c r="I307" s="7" t="s">
        <v>32</v>
      </c>
    </row>
    <row r="308" spans="1:9" x14ac:dyDescent="0.3">
      <c r="A308" s="4">
        <v>2021</v>
      </c>
      <c r="B308" s="4" t="s">
        <v>38</v>
      </c>
      <c r="C308" s="4" t="s">
        <v>17</v>
      </c>
      <c r="D308" s="11" t="s">
        <v>20</v>
      </c>
      <c r="E308" s="14">
        <v>345</v>
      </c>
      <c r="F308" s="6">
        <v>7700</v>
      </c>
      <c r="G308" s="6">
        <v>7840</v>
      </c>
      <c r="H308" s="6">
        <v>1540</v>
      </c>
      <c r="I308" s="4" t="s">
        <v>32</v>
      </c>
    </row>
    <row r="309" spans="1:9" x14ac:dyDescent="0.3">
      <c r="A309" s="7">
        <v>2021</v>
      </c>
      <c r="B309" s="7" t="s">
        <v>38</v>
      </c>
      <c r="C309" s="7" t="s">
        <v>13</v>
      </c>
      <c r="D309" s="8" t="s">
        <v>21</v>
      </c>
      <c r="E309" s="15">
        <v>122</v>
      </c>
      <c r="F309" s="13">
        <v>110</v>
      </c>
      <c r="G309" s="13">
        <v>112</v>
      </c>
      <c r="H309" s="13">
        <v>22</v>
      </c>
      <c r="I309" s="7" t="s">
        <v>32</v>
      </c>
    </row>
    <row r="310" spans="1:9" x14ac:dyDescent="0.3">
      <c r="A310" s="4">
        <v>2021</v>
      </c>
      <c r="B310" s="4" t="s">
        <v>38</v>
      </c>
      <c r="C310" s="4" t="s">
        <v>22</v>
      </c>
      <c r="D310" s="11" t="s">
        <v>23</v>
      </c>
      <c r="E310" s="18">
        <v>78</v>
      </c>
      <c r="F310" s="21">
        <v>5035</v>
      </c>
      <c r="G310" s="21">
        <v>5126</v>
      </c>
      <c r="H310" s="6">
        <v>1007</v>
      </c>
      <c r="I310" s="4" t="s">
        <v>32</v>
      </c>
    </row>
    <row r="311" spans="1:9" x14ac:dyDescent="0.3">
      <c r="A311" s="7">
        <v>2021</v>
      </c>
      <c r="B311" s="7" t="s">
        <v>38</v>
      </c>
      <c r="C311" s="7" t="s">
        <v>22</v>
      </c>
      <c r="D311" s="10" t="s">
        <v>24</v>
      </c>
      <c r="E311" s="17">
        <v>76</v>
      </c>
      <c r="F311" s="20">
        <v>4577</v>
      </c>
      <c r="G311" s="20">
        <v>5126</v>
      </c>
      <c r="H311" s="13">
        <v>915</v>
      </c>
      <c r="I311" s="7" t="s">
        <v>32</v>
      </c>
    </row>
    <row r="312" spans="1:9" x14ac:dyDescent="0.3">
      <c r="A312" s="4">
        <v>2021</v>
      </c>
      <c r="B312" s="4" t="s">
        <v>38</v>
      </c>
      <c r="C312" s="4" t="s">
        <v>22</v>
      </c>
      <c r="D312" s="11" t="s">
        <v>25</v>
      </c>
      <c r="E312" s="18">
        <v>46</v>
      </c>
      <c r="F312" s="22">
        <v>200</v>
      </c>
      <c r="G312" s="22">
        <v>224</v>
      </c>
      <c r="H312" s="12">
        <v>40</v>
      </c>
      <c r="I312" s="4" t="s">
        <v>32</v>
      </c>
    </row>
    <row r="313" spans="1:9" x14ac:dyDescent="0.3">
      <c r="A313" s="7">
        <v>2021</v>
      </c>
      <c r="B313" s="7" t="s">
        <v>38</v>
      </c>
      <c r="C313" s="7" t="s">
        <v>22</v>
      </c>
      <c r="D313" s="10" t="s">
        <v>26</v>
      </c>
      <c r="E313" s="17">
        <v>34</v>
      </c>
      <c r="F313" s="20">
        <v>4577</v>
      </c>
      <c r="G313" s="20">
        <v>5126</v>
      </c>
      <c r="H313" s="13">
        <v>915</v>
      </c>
      <c r="I313" s="7" t="s">
        <v>32</v>
      </c>
    </row>
    <row r="314" spans="1:9" x14ac:dyDescent="0.3">
      <c r="A314" s="4">
        <v>2021</v>
      </c>
      <c r="B314" s="4" t="s">
        <v>38</v>
      </c>
      <c r="C314" s="4" t="s">
        <v>13</v>
      </c>
      <c r="D314" s="5" t="s">
        <v>27</v>
      </c>
      <c r="E314" s="14">
        <v>7</v>
      </c>
      <c r="F314" s="12">
        <v>200</v>
      </c>
      <c r="G314" s="12">
        <v>224</v>
      </c>
      <c r="H314" s="12">
        <v>40</v>
      </c>
      <c r="I314" s="4" t="s">
        <v>32</v>
      </c>
    </row>
    <row r="315" spans="1:9" x14ac:dyDescent="0.3">
      <c r="A315" s="7">
        <v>2021</v>
      </c>
      <c r="B315" s="7" t="s">
        <v>38</v>
      </c>
      <c r="C315" s="7" t="s">
        <v>22</v>
      </c>
      <c r="D315" s="10" t="s">
        <v>29</v>
      </c>
      <c r="E315" s="17">
        <v>3</v>
      </c>
      <c r="F315" s="20">
        <v>4577</v>
      </c>
      <c r="G315" s="20">
        <v>5127</v>
      </c>
      <c r="H315" s="13">
        <v>915</v>
      </c>
      <c r="I315" s="7" t="s">
        <v>32</v>
      </c>
    </row>
    <row r="316" spans="1:9" x14ac:dyDescent="0.3">
      <c r="A316" s="4">
        <v>2021</v>
      </c>
      <c r="B316" s="4" t="s">
        <v>38</v>
      </c>
      <c r="C316" s="4" t="s">
        <v>28</v>
      </c>
      <c r="D316" s="11" t="s">
        <v>28</v>
      </c>
      <c r="E316" s="18">
        <v>2</v>
      </c>
      <c r="F316" s="21">
        <v>6600</v>
      </c>
      <c r="G316" s="21">
        <v>7392</v>
      </c>
      <c r="H316" s="6">
        <v>1320</v>
      </c>
      <c r="I316" s="4" t="s">
        <v>32</v>
      </c>
    </row>
    <row r="317" spans="1:9" ht="28.8" x14ac:dyDescent="0.3">
      <c r="A317" s="7">
        <v>2021</v>
      </c>
      <c r="B317" s="7" t="s">
        <v>39</v>
      </c>
      <c r="C317" s="7" t="s">
        <v>9</v>
      </c>
      <c r="D317" s="8" t="s">
        <v>10</v>
      </c>
      <c r="E317" s="15">
        <v>3566</v>
      </c>
      <c r="F317" s="9">
        <v>4577</v>
      </c>
      <c r="G317" s="9">
        <v>5127</v>
      </c>
      <c r="H317" s="13">
        <v>915</v>
      </c>
      <c r="I317" s="7" t="s">
        <v>32</v>
      </c>
    </row>
    <row r="318" spans="1:9" x14ac:dyDescent="0.3">
      <c r="A318" s="4">
        <v>2021</v>
      </c>
      <c r="B318" s="4" t="s">
        <v>39</v>
      </c>
      <c r="C318" s="4" t="s">
        <v>9</v>
      </c>
      <c r="D318" s="5" t="s">
        <v>12</v>
      </c>
      <c r="E318" s="14">
        <v>2498</v>
      </c>
      <c r="F318" s="6">
        <v>8000</v>
      </c>
      <c r="G318" s="6">
        <v>8960</v>
      </c>
      <c r="H318" s="6">
        <v>1600</v>
      </c>
      <c r="I318" s="4" t="s">
        <v>32</v>
      </c>
    </row>
    <row r="319" spans="1:9" x14ac:dyDescent="0.3">
      <c r="A319" s="7">
        <v>2021</v>
      </c>
      <c r="B319" s="7" t="s">
        <v>39</v>
      </c>
      <c r="C319" s="7" t="s">
        <v>13</v>
      </c>
      <c r="D319" s="8" t="s">
        <v>14</v>
      </c>
      <c r="E319" s="15">
        <v>1245</v>
      </c>
      <c r="F319" s="9">
        <v>4577</v>
      </c>
      <c r="G319" s="9">
        <v>5126</v>
      </c>
      <c r="H319" s="13">
        <v>915</v>
      </c>
      <c r="I319" s="7" t="s">
        <v>32</v>
      </c>
    </row>
    <row r="320" spans="1:9" x14ac:dyDescent="0.3">
      <c r="A320" s="4">
        <v>2021</v>
      </c>
      <c r="B320" s="4" t="s">
        <v>39</v>
      </c>
      <c r="C320" s="4" t="s">
        <v>15</v>
      </c>
      <c r="D320" s="11" t="s">
        <v>16</v>
      </c>
      <c r="E320" s="18">
        <v>644</v>
      </c>
      <c r="F320" s="21">
        <v>5744</v>
      </c>
      <c r="G320" s="21">
        <v>6433</v>
      </c>
      <c r="H320" s="6">
        <v>1149</v>
      </c>
      <c r="I320" s="4" t="s">
        <v>32</v>
      </c>
    </row>
    <row r="321" spans="1:9" x14ac:dyDescent="0.3">
      <c r="A321" s="7">
        <v>2021</v>
      </c>
      <c r="B321" s="7" t="s">
        <v>39</v>
      </c>
      <c r="C321" s="7" t="s">
        <v>17</v>
      </c>
      <c r="D321" s="10" t="s">
        <v>18</v>
      </c>
      <c r="E321" s="17">
        <v>643</v>
      </c>
      <c r="F321" s="20">
        <v>7000</v>
      </c>
      <c r="G321" s="20">
        <v>7840</v>
      </c>
      <c r="H321" s="9">
        <v>1400</v>
      </c>
      <c r="I321" s="7" t="s">
        <v>32</v>
      </c>
    </row>
    <row r="322" spans="1:9" x14ac:dyDescent="0.3">
      <c r="A322" s="4">
        <v>2021</v>
      </c>
      <c r="B322" s="4" t="s">
        <v>39</v>
      </c>
      <c r="C322" s="4" t="s">
        <v>15</v>
      </c>
      <c r="D322" s="11" t="s">
        <v>19</v>
      </c>
      <c r="E322" s="18">
        <v>455</v>
      </c>
      <c r="F322" s="21">
        <v>4579</v>
      </c>
      <c r="G322" s="21">
        <v>5128</v>
      </c>
      <c r="H322" s="12">
        <v>916</v>
      </c>
      <c r="I322" s="4" t="s">
        <v>11</v>
      </c>
    </row>
    <row r="323" spans="1:9" x14ac:dyDescent="0.3">
      <c r="A323" s="7">
        <v>2021</v>
      </c>
      <c r="B323" s="7" t="s">
        <v>39</v>
      </c>
      <c r="C323" s="7" t="s">
        <v>17</v>
      </c>
      <c r="D323" s="10" t="s">
        <v>20</v>
      </c>
      <c r="E323" s="15">
        <v>345</v>
      </c>
      <c r="F323" s="9">
        <v>7000</v>
      </c>
      <c r="G323" s="9">
        <v>7840</v>
      </c>
      <c r="H323" s="9">
        <v>1400</v>
      </c>
      <c r="I323" s="7" t="s">
        <v>11</v>
      </c>
    </row>
    <row r="324" spans="1:9" x14ac:dyDescent="0.3">
      <c r="A324" s="4">
        <v>2021</v>
      </c>
      <c r="B324" s="4" t="s">
        <v>39</v>
      </c>
      <c r="C324" s="4" t="s">
        <v>13</v>
      </c>
      <c r="D324" s="5" t="s">
        <v>21</v>
      </c>
      <c r="E324" s="14">
        <v>122</v>
      </c>
      <c r="F324" s="12">
        <v>100</v>
      </c>
      <c r="G324" s="12">
        <v>112</v>
      </c>
      <c r="H324" s="12">
        <v>20</v>
      </c>
      <c r="I324" s="4" t="s">
        <v>11</v>
      </c>
    </row>
    <row r="325" spans="1:9" x14ac:dyDescent="0.3">
      <c r="A325" s="7">
        <v>2021</v>
      </c>
      <c r="B325" s="7" t="s">
        <v>39</v>
      </c>
      <c r="C325" s="7" t="s">
        <v>22</v>
      </c>
      <c r="D325" s="10" t="s">
        <v>23</v>
      </c>
      <c r="E325" s="17">
        <v>78</v>
      </c>
      <c r="F325" s="20">
        <v>4577</v>
      </c>
      <c r="G325" s="20">
        <v>5126</v>
      </c>
      <c r="H325" s="13">
        <v>915</v>
      </c>
      <c r="I325" s="7" t="s">
        <v>11</v>
      </c>
    </row>
    <row r="326" spans="1:9" x14ac:dyDescent="0.3">
      <c r="A326" s="4">
        <v>2021</v>
      </c>
      <c r="B326" s="4" t="s">
        <v>39</v>
      </c>
      <c r="C326" s="4" t="s">
        <v>22</v>
      </c>
      <c r="D326" s="11" t="s">
        <v>24</v>
      </c>
      <c r="E326" s="18">
        <v>76</v>
      </c>
      <c r="F326" s="21">
        <v>4577</v>
      </c>
      <c r="G326" s="21">
        <v>5126</v>
      </c>
      <c r="H326" s="12">
        <v>915</v>
      </c>
      <c r="I326" s="4" t="s">
        <v>11</v>
      </c>
    </row>
    <row r="327" spans="1:9" x14ac:dyDescent="0.3">
      <c r="A327" s="7">
        <v>2021</v>
      </c>
      <c r="B327" s="7" t="s">
        <v>39</v>
      </c>
      <c r="C327" s="7" t="s">
        <v>22</v>
      </c>
      <c r="D327" s="10" t="s">
        <v>25</v>
      </c>
      <c r="E327" s="17">
        <v>46</v>
      </c>
      <c r="F327" s="23">
        <v>200</v>
      </c>
      <c r="G327" s="23">
        <v>224</v>
      </c>
      <c r="H327" s="13">
        <v>40</v>
      </c>
      <c r="I327" s="7" t="s">
        <v>11</v>
      </c>
    </row>
    <row r="328" spans="1:9" x14ac:dyDescent="0.3">
      <c r="A328" s="4">
        <v>2021</v>
      </c>
      <c r="B328" s="4" t="s">
        <v>39</v>
      </c>
      <c r="C328" s="4" t="s">
        <v>22</v>
      </c>
      <c r="D328" s="11" t="s">
        <v>26</v>
      </c>
      <c r="E328" s="18">
        <v>34</v>
      </c>
      <c r="F328" s="21">
        <v>4577</v>
      </c>
      <c r="G328" s="21">
        <v>5126</v>
      </c>
      <c r="H328" s="12">
        <v>915</v>
      </c>
      <c r="I328" s="4" t="s">
        <v>11</v>
      </c>
    </row>
    <row r="329" spans="1:9" x14ac:dyDescent="0.3">
      <c r="A329" s="7">
        <v>2021</v>
      </c>
      <c r="B329" s="7" t="s">
        <v>39</v>
      </c>
      <c r="C329" s="7" t="s">
        <v>13</v>
      </c>
      <c r="D329" s="8" t="s">
        <v>27</v>
      </c>
      <c r="E329" s="15">
        <v>7</v>
      </c>
      <c r="F329" s="13">
        <v>200</v>
      </c>
      <c r="G329" s="13">
        <v>224</v>
      </c>
      <c r="H329" s="13">
        <v>40</v>
      </c>
      <c r="I329" s="7" t="s">
        <v>11</v>
      </c>
    </row>
    <row r="330" spans="1:9" x14ac:dyDescent="0.3">
      <c r="A330" s="4">
        <v>2021</v>
      </c>
      <c r="B330" s="4" t="s">
        <v>39</v>
      </c>
      <c r="C330" s="4" t="s">
        <v>22</v>
      </c>
      <c r="D330" s="11" t="s">
        <v>29</v>
      </c>
      <c r="E330" s="18">
        <v>3</v>
      </c>
      <c r="F330" s="21">
        <v>4577</v>
      </c>
      <c r="G330" s="21">
        <v>5127</v>
      </c>
      <c r="H330" s="12">
        <v>915</v>
      </c>
      <c r="I330" s="4" t="s">
        <v>11</v>
      </c>
    </row>
    <row r="331" spans="1:9" x14ac:dyDescent="0.3">
      <c r="A331" s="7">
        <v>2021</v>
      </c>
      <c r="B331" s="7" t="s">
        <v>39</v>
      </c>
      <c r="C331" s="7" t="s">
        <v>28</v>
      </c>
      <c r="D331" s="10" t="s">
        <v>28</v>
      </c>
      <c r="E331" s="17">
        <v>2</v>
      </c>
      <c r="F331" s="20">
        <v>6600</v>
      </c>
      <c r="G331" s="20">
        <v>7392</v>
      </c>
      <c r="H331" s="9">
        <v>1320</v>
      </c>
      <c r="I331" s="7" t="s">
        <v>11</v>
      </c>
    </row>
    <row r="332" spans="1:9" ht="28.8" x14ac:dyDescent="0.3">
      <c r="A332" s="4">
        <v>2021</v>
      </c>
      <c r="B332" s="4" t="s">
        <v>40</v>
      </c>
      <c r="C332" s="4" t="s">
        <v>9</v>
      </c>
      <c r="D332" s="5" t="s">
        <v>10</v>
      </c>
      <c r="E332" s="14">
        <v>3566</v>
      </c>
      <c r="F332" s="6">
        <v>4577</v>
      </c>
      <c r="G332" s="6">
        <v>5127</v>
      </c>
      <c r="H332" s="12">
        <v>915</v>
      </c>
      <c r="I332" s="4" t="s">
        <v>11</v>
      </c>
    </row>
    <row r="333" spans="1:9" x14ac:dyDescent="0.3">
      <c r="A333" s="7">
        <v>2021</v>
      </c>
      <c r="B333" s="7" t="s">
        <v>40</v>
      </c>
      <c r="C333" s="7" t="s">
        <v>9</v>
      </c>
      <c r="D333" s="8" t="s">
        <v>12</v>
      </c>
      <c r="E333" s="15">
        <v>2498</v>
      </c>
      <c r="F333" s="9">
        <v>8000</v>
      </c>
      <c r="G333" s="9">
        <v>8960</v>
      </c>
      <c r="H333" s="9">
        <v>1600</v>
      </c>
      <c r="I333" s="7" t="s">
        <v>11</v>
      </c>
    </row>
    <row r="334" spans="1:9" x14ac:dyDescent="0.3">
      <c r="A334" s="4">
        <v>2021</v>
      </c>
      <c r="B334" s="4" t="s">
        <v>40</v>
      </c>
      <c r="C334" s="4" t="s">
        <v>13</v>
      </c>
      <c r="D334" s="5" t="s">
        <v>14</v>
      </c>
      <c r="E334" s="14">
        <v>1245</v>
      </c>
      <c r="F334" s="6">
        <v>4577</v>
      </c>
      <c r="G334" s="6">
        <v>5126</v>
      </c>
      <c r="H334" s="12">
        <v>915</v>
      </c>
      <c r="I334" s="4" t="s">
        <v>11</v>
      </c>
    </row>
    <row r="335" spans="1:9" x14ac:dyDescent="0.3">
      <c r="A335" s="7">
        <v>2021</v>
      </c>
      <c r="B335" s="7" t="s">
        <v>40</v>
      </c>
      <c r="C335" s="7" t="s">
        <v>15</v>
      </c>
      <c r="D335" s="10" t="s">
        <v>16</v>
      </c>
      <c r="E335" s="17">
        <v>644</v>
      </c>
      <c r="F335" s="20">
        <v>5744</v>
      </c>
      <c r="G335" s="20">
        <v>6433</v>
      </c>
      <c r="H335" s="9">
        <v>1149</v>
      </c>
      <c r="I335" s="7" t="s">
        <v>11</v>
      </c>
    </row>
    <row r="336" spans="1:9" x14ac:dyDescent="0.3">
      <c r="A336" s="4">
        <v>2021</v>
      </c>
      <c r="B336" s="4" t="s">
        <v>40</v>
      </c>
      <c r="C336" s="4" t="s">
        <v>17</v>
      </c>
      <c r="D336" s="11" t="s">
        <v>18</v>
      </c>
      <c r="E336" s="18">
        <v>643</v>
      </c>
      <c r="F336" s="21">
        <v>7000</v>
      </c>
      <c r="G336" s="21">
        <v>7840</v>
      </c>
      <c r="H336" s="6">
        <v>1400</v>
      </c>
      <c r="I336" s="4" t="s">
        <v>11</v>
      </c>
    </row>
    <row r="337" spans="1:9" x14ac:dyDescent="0.3">
      <c r="A337" s="7">
        <v>2021</v>
      </c>
      <c r="B337" s="7" t="s">
        <v>40</v>
      </c>
      <c r="C337" s="7" t="s">
        <v>15</v>
      </c>
      <c r="D337" s="10" t="s">
        <v>19</v>
      </c>
      <c r="E337" s="17">
        <v>455</v>
      </c>
      <c r="F337" s="20">
        <v>4579</v>
      </c>
      <c r="G337" s="20">
        <v>5128</v>
      </c>
      <c r="H337" s="13">
        <v>916</v>
      </c>
      <c r="I337" s="7" t="s">
        <v>11</v>
      </c>
    </row>
    <row r="338" spans="1:9" x14ac:dyDescent="0.3">
      <c r="A338" s="4">
        <v>2021</v>
      </c>
      <c r="B338" s="4" t="s">
        <v>40</v>
      </c>
      <c r="C338" s="4" t="s">
        <v>17</v>
      </c>
      <c r="D338" s="11" t="s">
        <v>20</v>
      </c>
      <c r="E338" s="14">
        <v>345</v>
      </c>
      <c r="F338" s="6">
        <v>7000</v>
      </c>
      <c r="G338" s="6">
        <v>7840</v>
      </c>
      <c r="H338" s="6">
        <v>1400</v>
      </c>
      <c r="I338" s="4" t="s">
        <v>11</v>
      </c>
    </row>
    <row r="339" spans="1:9" x14ac:dyDescent="0.3">
      <c r="A339" s="7">
        <v>2021</v>
      </c>
      <c r="B339" s="7" t="s">
        <v>40</v>
      </c>
      <c r="C339" s="7" t="s">
        <v>13</v>
      </c>
      <c r="D339" s="8" t="s">
        <v>21</v>
      </c>
      <c r="E339" s="15">
        <v>122</v>
      </c>
      <c r="F339" s="13">
        <v>100</v>
      </c>
      <c r="G339" s="13">
        <v>112</v>
      </c>
      <c r="H339" s="13">
        <v>20</v>
      </c>
      <c r="I339" s="7" t="s">
        <v>11</v>
      </c>
    </row>
    <row r="340" spans="1:9" x14ac:dyDescent="0.3">
      <c r="A340" s="4">
        <v>2021</v>
      </c>
      <c r="B340" s="4" t="s">
        <v>40</v>
      </c>
      <c r="C340" s="4" t="s">
        <v>22</v>
      </c>
      <c r="D340" s="11" t="s">
        <v>23</v>
      </c>
      <c r="E340" s="18">
        <v>78</v>
      </c>
      <c r="F340" s="21">
        <v>4577</v>
      </c>
      <c r="G340" s="21">
        <v>5126</v>
      </c>
      <c r="H340" s="12">
        <v>915</v>
      </c>
      <c r="I340" s="4" t="s">
        <v>11</v>
      </c>
    </row>
    <row r="341" spans="1:9" x14ac:dyDescent="0.3">
      <c r="A341" s="7">
        <v>2021</v>
      </c>
      <c r="B341" s="7" t="s">
        <v>40</v>
      </c>
      <c r="C341" s="7" t="s">
        <v>22</v>
      </c>
      <c r="D341" s="10" t="s">
        <v>24</v>
      </c>
      <c r="E341" s="17">
        <v>76</v>
      </c>
      <c r="F341" s="20">
        <v>4577</v>
      </c>
      <c r="G341" s="20">
        <v>5126</v>
      </c>
      <c r="H341" s="13">
        <v>915</v>
      </c>
      <c r="I341" s="7" t="s">
        <v>11</v>
      </c>
    </row>
    <row r="342" spans="1:9" x14ac:dyDescent="0.3">
      <c r="A342" s="4">
        <v>2021</v>
      </c>
      <c r="B342" s="4" t="s">
        <v>40</v>
      </c>
      <c r="C342" s="4" t="s">
        <v>22</v>
      </c>
      <c r="D342" s="11" t="s">
        <v>25</v>
      </c>
      <c r="E342" s="18">
        <v>46</v>
      </c>
      <c r="F342" s="22">
        <v>200</v>
      </c>
      <c r="G342" s="22">
        <v>224</v>
      </c>
      <c r="H342" s="12">
        <v>40</v>
      </c>
      <c r="I342" s="4" t="s">
        <v>11</v>
      </c>
    </row>
    <row r="343" spans="1:9" x14ac:dyDescent="0.3">
      <c r="A343" s="7">
        <v>2021</v>
      </c>
      <c r="B343" s="7" t="s">
        <v>40</v>
      </c>
      <c r="C343" s="7" t="s">
        <v>22</v>
      </c>
      <c r="D343" s="10" t="s">
        <v>26</v>
      </c>
      <c r="E343" s="17">
        <v>34</v>
      </c>
      <c r="F343" s="20">
        <v>5492</v>
      </c>
      <c r="G343" s="20">
        <v>5126</v>
      </c>
      <c r="H343" s="9">
        <v>1098</v>
      </c>
      <c r="I343" s="7" t="s">
        <v>11</v>
      </c>
    </row>
    <row r="344" spans="1:9" x14ac:dyDescent="0.3">
      <c r="A344" s="4">
        <v>2021</v>
      </c>
      <c r="B344" s="4" t="s">
        <v>40</v>
      </c>
      <c r="C344" s="4" t="s">
        <v>13</v>
      </c>
      <c r="D344" s="5" t="s">
        <v>27</v>
      </c>
      <c r="E344" s="14">
        <v>7</v>
      </c>
      <c r="F344" s="12">
        <v>240</v>
      </c>
      <c r="G344" s="12">
        <v>224</v>
      </c>
      <c r="H344" s="12">
        <v>48</v>
      </c>
      <c r="I344" s="4" t="s">
        <v>11</v>
      </c>
    </row>
    <row r="345" spans="1:9" x14ac:dyDescent="0.3">
      <c r="A345" s="7">
        <v>2021</v>
      </c>
      <c r="B345" s="7" t="s">
        <v>40</v>
      </c>
      <c r="C345" s="7" t="s">
        <v>22</v>
      </c>
      <c r="D345" s="10" t="s">
        <v>29</v>
      </c>
      <c r="E345" s="17">
        <v>3</v>
      </c>
      <c r="F345" s="20">
        <v>5493</v>
      </c>
      <c r="G345" s="20">
        <v>5127</v>
      </c>
      <c r="H345" s="9">
        <v>1099</v>
      </c>
      <c r="I345" s="7" t="s">
        <v>11</v>
      </c>
    </row>
    <row r="346" spans="1:9" x14ac:dyDescent="0.3">
      <c r="A346" s="4">
        <v>2021</v>
      </c>
      <c r="B346" s="4" t="s">
        <v>40</v>
      </c>
      <c r="C346" s="4" t="s">
        <v>28</v>
      </c>
      <c r="D346" s="11" t="s">
        <v>28</v>
      </c>
      <c r="E346" s="18">
        <v>2</v>
      </c>
      <c r="F346" s="21">
        <v>7920</v>
      </c>
      <c r="G346" s="21">
        <v>7392</v>
      </c>
      <c r="H346" s="6">
        <v>1584</v>
      </c>
      <c r="I346" s="4" t="s">
        <v>11</v>
      </c>
    </row>
    <row r="347" spans="1:9" ht="28.8" x14ac:dyDescent="0.3">
      <c r="A347" s="7">
        <v>2021</v>
      </c>
      <c r="B347" s="7" t="s">
        <v>41</v>
      </c>
      <c r="C347" s="7" t="s">
        <v>9</v>
      </c>
      <c r="D347" s="8" t="s">
        <v>10</v>
      </c>
      <c r="E347" s="15">
        <v>3566</v>
      </c>
      <c r="F347" s="9">
        <v>4577</v>
      </c>
      <c r="G347" s="9">
        <v>5127</v>
      </c>
      <c r="H347" s="13">
        <v>915</v>
      </c>
      <c r="I347" s="7" t="s">
        <v>11</v>
      </c>
    </row>
    <row r="348" spans="1:9" x14ac:dyDescent="0.3">
      <c r="A348" s="4">
        <v>2021</v>
      </c>
      <c r="B348" s="4" t="s">
        <v>41</v>
      </c>
      <c r="C348" s="4" t="s">
        <v>9</v>
      </c>
      <c r="D348" s="5" t="s">
        <v>12</v>
      </c>
      <c r="E348" s="14">
        <v>2498</v>
      </c>
      <c r="F348" s="6">
        <v>8000</v>
      </c>
      <c r="G348" s="6">
        <v>8960</v>
      </c>
      <c r="H348" s="6">
        <v>1600</v>
      </c>
      <c r="I348" s="4" t="s">
        <v>11</v>
      </c>
    </row>
    <row r="349" spans="1:9" x14ac:dyDescent="0.3">
      <c r="A349" s="7">
        <v>2021</v>
      </c>
      <c r="B349" s="7" t="s">
        <v>41</v>
      </c>
      <c r="C349" s="7" t="s">
        <v>13</v>
      </c>
      <c r="D349" s="8" t="s">
        <v>14</v>
      </c>
      <c r="E349" s="15">
        <v>1245</v>
      </c>
      <c r="F349" s="9">
        <v>4577</v>
      </c>
      <c r="G349" s="9">
        <v>5126</v>
      </c>
      <c r="H349" s="13">
        <v>915</v>
      </c>
      <c r="I349" s="7" t="s">
        <v>11</v>
      </c>
    </row>
    <row r="350" spans="1:9" x14ac:dyDescent="0.3">
      <c r="A350" s="4">
        <v>2021</v>
      </c>
      <c r="B350" s="4" t="s">
        <v>41</v>
      </c>
      <c r="C350" s="4" t="s">
        <v>15</v>
      </c>
      <c r="D350" s="11" t="s">
        <v>16</v>
      </c>
      <c r="E350" s="18">
        <v>644</v>
      </c>
      <c r="F350" s="21">
        <v>5744</v>
      </c>
      <c r="G350" s="21">
        <v>6433</v>
      </c>
      <c r="H350" s="6">
        <v>1149</v>
      </c>
      <c r="I350" s="4" t="s">
        <v>11</v>
      </c>
    </row>
    <row r="351" spans="1:9" x14ac:dyDescent="0.3">
      <c r="A351" s="7">
        <v>2021</v>
      </c>
      <c r="B351" s="7" t="s">
        <v>41</v>
      </c>
      <c r="C351" s="7" t="s">
        <v>17</v>
      </c>
      <c r="D351" s="10" t="s">
        <v>18</v>
      </c>
      <c r="E351" s="17">
        <v>643</v>
      </c>
      <c r="F351" s="20">
        <v>7000</v>
      </c>
      <c r="G351" s="20">
        <v>7840</v>
      </c>
      <c r="H351" s="9">
        <v>1400</v>
      </c>
      <c r="I351" s="7" t="s">
        <v>11</v>
      </c>
    </row>
    <row r="352" spans="1:9" x14ac:dyDescent="0.3">
      <c r="A352" s="4">
        <v>2021</v>
      </c>
      <c r="B352" s="4" t="s">
        <v>41</v>
      </c>
      <c r="C352" s="4" t="s">
        <v>15</v>
      </c>
      <c r="D352" s="11" t="s">
        <v>19</v>
      </c>
      <c r="E352" s="18">
        <v>455</v>
      </c>
      <c r="F352" s="21">
        <v>4579</v>
      </c>
      <c r="G352" s="21">
        <v>5128</v>
      </c>
      <c r="H352" s="12">
        <v>916</v>
      </c>
      <c r="I352" s="4" t="s">
        <v>11</v>
      </c>
    </row>
    <row r="353" spans="1:9" x14ac:dyDescent="0.3">
      <c r="A353" s="7">
        <v>2021</v>
      </c>
      <c r="B353" s="7" t="s">
        <v>41</v>
      </c>
      <c r="C353" s="7" t="s">
        <v>17</v>
      </c>
      <c r="D353" s="10" t="s">
        <v>20</v>
      </c>
      <c r="E353" s="15">
        <v>345</v>
      </c>
      <c r="F353" s="9">
        <v>7000</v>
      </c>
      <c r="G353" s="9">
        <v>7840</v>
      </c>
      <c r="H353" s="9">
        <v>1400</v>
      </c>
      <c r="I353" s="7" t="s">
        <v>11</v>
      </c>
    </row>
    <row r="354" spans="1:9" x14ac:dyDescent="0.3">
      <c r="A354" s="4">
        <v>2021</v>
      </c>
      <c r="B354" s="4" t="s">
        <v>41</v>
      </c>
      <c r="C354" s="4" t="s">
        <v>13</v>
      </c>
      <c r="D354" s="5" t="s">
        <v>21</v>
      </c>
      <c r="E354" s="14">
        <v>122</v>
      </c>
      <c r="F354" s="12">
        <v>100</v>
      </c>
      <c r="G354" s="12">
        <v>112</v>
      </c>
      <c r="H354" s="12">
        <v>20</v>
      </c>
      <c r="I354" s="4" t="s">
        <v>11</v>
      </c>
    </row>
    <row r="355" spans="1:9" x14ac:dyDescent="0.3">
      <c r="A355" s="7">
        <v>2021</v>
      </c>
      <c r="B355" s="7" t="s">
        <v>41</v>
      </c>
      <c r="C355" s="7" t="s">
        <v>22</v>
      </c>
      <c r="D355" s="10" t="s">
        <v>23</v>
      </c>
      <c r="E355" s="17">
        <v>78</v>
      </c>
      <c r="F355" s="20">
        <v>4577</v>
      </c>
      <c r="G355" s="20">
        <v>5126</v>
      </c>
      <c r="H355" s="13">
        <v>915</v>
      </c>
      <c r="I355" s="7" t="s">
        <v>11</v>
      </c>
    </row>
    <row r="356" spans="1:9" x14ac:dyDescent="0.3">
      <c r="A356" s="4">
        <v>2021</v>
      </c>
      <c r="B356" s="4" t="s">
        <v>41</v>
      </c>
      <c r="C356" s="4" t="s">
        <v>22</v>
      </c>
      <c r="D356" s="11" t="s">
        <v>24</v>
      </c>
      <c r="E356" s="18">
        <v>76</v>
      </c>
      <c r="F356" s="21">
        <v>4577</v>
      </c>
      <c r="G356" s="21">
        <v>5126</v>
      </c>
      <c r="H356" s="12">
        <v>915</v>
      </c>
      <c r="I356" s="4" t="s">
        <v>11</v>
      </c>
    </row>
    <row r="357" spans="1:9" x14ac:dyDescent="0.3">
      <c r="A357" s="7">
        <v>2021</v>
      </c>
      <c r="B357" s="7" t="s">
        <v>41</v>
      </c>
      <c r="C357" s="7" t="s">
        <v>22</v>
      </c>
      <c r="D357" s="10" t="s">
        <v>25</v>
      </c>
      <c r="E357" s="17">
        <v>46</v>
      </c>
      <c r="F357" s="23">
        <v>200</v>
      </c>
      <c r="G357" s="23">
        <v>224</v>
      </c>
      <c r="H357" s="13">
        <v>40</v>
      </c>
      <c r="I357" s="7" t="s">
        <v>11</v>
      </c>
    </row>
    <row r="358" spans="1:9" x14ac:dyDescent="0.3">
      <c r="A358" s="4">
        <v>2021</v>
      </c>
      <c r="B358" s="4" t="s">
        <v>41</v>
      </c>
      <c r="C358" s="4" t="s">
        <v>22</v>
      </c>
      <c r="D358" s="11" t="s">
        <v>26</v>
      </c>
      <c r="E358" s="18">
        <v>34</v>
      </c>
      <c r="F358" s="21">
        <v>4577</v>
      </c>
      <c r="G358" s="21">
        <v>5126</v>
      </c>
      <c r="H358" s="12">
        <v>915</v>
      </c>
      <c r="I358" s="4" t="s">
        <v>11</v>
      </c>
    </row>
    <row r="359" spans="1:9" x14ac:dyDescent="0.3">
      <c r="A359" s="7">
        <v>2021</v>
      </c>
      <c r="B359" s="7" t="s">
        <v>41</v>
      </c>
      <c r="C359" s="7" t="s">
        <v>13</v>
      </c>
      <c r="D359" s="8" t="s">
        <v>27</v>
      </c>
      <c r="E359" s="15">
        <v>7</v>
      </c>
      <c r="F359" s="13">
        <v>200</v>
      </c>
      <c r="G359" s="13">
        <v>224</v>
      </c>
      <c r="H359" s="13">
        <v>40</v>
      </c>
      <c r="I359" s="7" t="s">
        <v>11</v>
      </c>
    </row>
    <row r="360" spans="1:9" x14ac:dyDescent="0.3">
      <c r="A360" s="4">
        <v>2021</v>
      </c>
      <c r="B360" s="4" t="s">
        <v>41</v>
      </c>
      <c r="C360" s="4" t="s">
        <v>22</v>
      </c>
      <c r="D360" s="11" t="s">
        <v>29</v>
      </c>
      <c r="E360" s="18">
        <v>3</v>
      </c>
      <c r="F360" s="21">
        <v>4577</v>
      </c>
      <c r="G360" s="21">
        <v>5127</v>
      </c>
      <c r="H360" s="12">
        <v>915</v>
      </c>
      <c r="I360" s="4" t="s">
        <v>11</v>
      </c>
    </row>
    <row r="361" spans="1:9" x14ac:dyDescent="0.3">
      <c r="A361" s="7">
        <v>2021</v>
      </c>
      <c r="B361" s="7" t="s">
        <v>41</v>
      </c>
      <c r="C361" s="7" t="s">
        <v>28</v>
      </c>
      <c r="D361" s="10" t="s">
        <v>28</v>
      </c>
      <c r="E361" s="17">
        <v>2</v>
      </c>
      <c r="F361" s="20">
        <v>6600</v>
      </c>
      <c r="G361" s="20">
        <v>7392</v>
      </c>
      <c r="H361" s="9">
        <v>1320</v>
      </c>
      <c r="I361" s="7" t="s">
        <v>11</v>
      </c>
    </row>
    <row r="362" spans="1:9" ht="28.8" x14ac:dyDescent="0.3">
      <c r="A362" s="4">
        <v>2022</v>
      </c>
      <c r="B362" s="4" t="s">
        <v>8</v>
      </c>
      <c r="C362" s="4" t="s">
        <v>9</v>
      </c>
      <c r="D362" s="5" t="s">
        <v>10</v>
      </c>
      <c r="E362" s="14">
        <v>3566</v>
      </c>
      <c r="F362" s="6">
        <v>5493</v>
      </c>
      <c r="G362" s="6">
        <v>5127</v>
      </c>
      <c r="H362" s="6">
        <v>1099</v>
      </c>
      <c r="I362" s="4" t="s">
        <v>11</v>
      </c>
    </row>
    <row r="363" spans="1:9" x14ac:dyDescent="0.3">
      <c r="A363" s="7">
        <v>2022</v>
      </c>
      <c r="B363" s="7" t="s">
        <v>8</v>
      </c>
      <c r="C363" s="7" t="s">
        <v>9</v>
      </c>
      <c r="D363" s="8" t="s">
        <v>12</v>
      </c>
      <c r="E363" s="15">
        <v>2498</v>
      </c>
      <c r="F363" s="9">
        <v>9600</v>
      </c>
      <c r="G363" s="9">
        <v>8960</v>
      </c>
      <c r="H363" s="9">
        <v>1920</v>
      </c>
      <c r="I363" s="7" t="s">
        <v>11</v>
      </c>
    </row>
    <row r="364" spans="1:9" x14ac:dyDescent="0.3">
      <c r="A364" s="4">
        <v>2022</v>
      </c>
      <c r="B364" s="4" t="s">
        <v>8</v>
      </c>
      <c r="C364" s="4" t="s">
        <v>13</v>
      </c>
      <c r="D364" s="5" t="s">
        <v>14</v>
      </c>
      <c r="E364" s="14">
        <v>1245</v>
      </c>
      <c r="F364" s="6">
        <v>5493</v>
      </c>
      <c r="G364" s="6">
        <v>5126</v>
      </c>
      <c r="H364" s="6">
        <v>1099</v>
      </c>
      <c r="I364" s="4" t="s">
        <v>32</v>
      </c>
    </row>
    <row r="365" spans="1:9" x14ac:dyDescent="0.3">
      <c r="A365" s="7">
        <v>2022</v>
      </c>
      <c r="B365" s="7" t="s">
        <v>8</v>
      </c>
      <c r="C365" s="7" t="s">
        <v>15</v>
      </c>
      <c r="D365" s="10" t="s">
        <v>16</v>
      </c>
      <c r="E365" s="17">
        <v>644</v>
      </c>
      <c r="F365" s="20">
        <v>6892</v>
      </c>
      <c r="G365" s="20">
        <v>6433</v>
      </c>
      <c r="H365" s="9">
        <v>1378</v>
      </c>
      <c r="I365" s="7" t="s">
        <v>32</v>
      </c>
    </row>
    <row r="366" spans="1:9" x14ac:dyDescent="0.3">
      <c r="A366" s="4">
        <v>2022</v>
      </c>
      <c r="B366" s="4" t="s">
        <v>8</v>
      </c>
      <c r="C366" s="4" t="s">
        <v>17</v>
      </c>
      <c r="D366" s="11" t="s">
        <v>18</v>
      </c>
      <c r="E366" s="18">
        <v>643</v>
      </c>
      <c r="F366" s="21">
        <v>8400</v>
      </c>
      <c r="G366" s="21">
        <v>7840</v>
      </c>
      <c r="H366" s="6">
        <v>1680</v>
      </c>
      <c r="I366" s="4" t="s">
        <v>32</v>
      </c>
    </row>
    <row r="367" spans="1:9" x14ac:dyDescent="0.3">
      <c r="A367" s="7">
        <v>2022</v>
      </c>
      <c r="B367" s="7" t="s">
        <v>8</v>
      </c>
      <c r="C367" s="7" t="s">
        <v>15</v>
      </c>
      <c r="D367" s="10" t="s">
        <v>19</v>
      </c>
      <c r="E367" s="17">
        <v>455</v>
      </c>
      <c r="F367" s="20">
        <v>5494</v>
      </c>
      <c r="G367" s="20">
        <v>5128</v>
      </c>
      <c r="H367" s="9">
        <v>1099</v>
      </c>
      <c r="I367" s="7" t="s">
        <v>32</v>
      </c>
    </row>
    <row r="368" spans="1:9" x14ac:dyDescent="0.3">
      <c r="A368" s="4">
        <v>2022</v>
      </c>
      <c r="B368" s="4" t="s">
        <v>8</v>
      </c>
      <c r="C368" s="4" t="s">
        <v>17</v>
      </c>
      <c r="D368" s="11" t="s">
        <v>20</v>
      </c>
      <c r="E368" s="14">
        <v>345</v>
      </c>
      <c r="F368" s="6">
        <v>8400</v>
      </c>
      <c r="G368" s="6">
        <v>7840</v>
      </c>
      <c r="H368" s="6">
        <v>1680</v>
      </c>
      <c r="I368" s="4" t="s">
        <v>32</v>
      </c>
    </row>
    <row r="369" spans="1:9" x14ac:dyDescent="0.3">
      <c r="A369" s="7">
        <v>2022</v>
      </c>
      <c r="B369" s="7" t="s">
        <v>8</v>
      </c>
      <c r="C369" s="7" t="s">
        <v>13</v>
      </c>
      <c r="D369" s="8" t="s">
        <v>21</v>
      </c>
      <c r="E369" s="15">
        <v>122</v>
      </c>
      <c r="F369" s="13">
        <v>120</v>
      </c>
      <c r="G369" s="13">
        <v>112</v>
      </c>
      <c r="H369" s="13">
        <v>24</v>
      </c>
      <c r="I369" s="7" t="s">
        <v>32</v>
      </c>
    </row>
    <row r="370" spans="1:9" x14ac:dyDescent="0.3">
      <c r="A370" s="4">
        <v>2022</v>
      </c>
      <c r="B370" s="4" t="s">
        <v>8</v>
      </c>
      <c r="C370" s="4" t="s">
        <v>22</v>
      </c>
      <c r="D370" s="11" t="s">
        <v>23</v>
      </c>
      <c r="E370" s="18">
        <v>78</v>
      </c>
      <c r="F370" s="21">
        <v>2289</v>
      </c>
      <c r="G370" s="21">
        <v>5126</v>
      </c>
      <c r="H370" s="12">
        <v>458</v>
      </c>
      <c r="I370" s="4" t="s">
        <v>32</v>
      </c>
    </row>
    <row r="371" spans="1:9" x14ac:dyDescent="0.3">
      <c r="A371" s="7">
        <v>2022</v>
      </c>
      <c r="B371" s="7" t="s">
        <v>8</v>
      </c>
      <c r="C371" s="7" t="s">
        <v>22</v>
      </c>
      <c r="D371" s="10" t="s">
        <v>24</v>
      </c>
      <c r="E371" s="17">
        <v>76</v>
      </c>
      <c r="F371" s="20">
        <v>2288</v>
      </c>
      <c r="G371" s="20">
        <v>5126</v>
      </c>
      <c r="H371" s="13">
        <v>458</v>
      </c>
      <c r="I371" s="7" t="s">
        <v>32</v>
      </c>
    </row>
    <row r="372" spans="1:9" x14ac:dyDescent="0.3">
      <c r="A372" s="4">
        <v>2022</v>
      </c>
      <c r="B372" s="4" t="s">
        <v>8</v>
      </c>
      <c r="C372" s="4" t="s">
        <v>22</v>
      </c>
      <c r="D372" s="11" t="s">
        <v>25</v>
      </c>
      <c r="E372" s="18">
        <v>46</v>
      </c>
      <c r="F372" s="22">
        <v>100</v>
      </c>
      <c r="G372" s="22">
        <v>224</v>
      </c>
      <c r="H372" s="12">
        <v>20</v>
      </c>
      <c r="I372" s="4" t="s">
        <v>32</v>
      </c>
    </row>
    <row r="373" spans="1:9" x14ac:dyDescent="0.3">
      <c r="A373" s="7">
        <v>2022</v>
      </c>
      <c r="B373" s="7" t="s">
        <v>8</v>
      </c>
      <c r="C373" s="7" t="s">
        <v>22</v>
      </c>
      <c r="D373" s="10" t="s">
        <v>26</v>
      </c>
      <c r="E373" s="17">
        <v>34</v>
      </c>
      <c r="F373" s="20">
        <v>2288</v>
      </c>
      <c r="G373" s="20">
        <v>5126</v>
      </c>
      <c r="H373" s="13">
        <v>458</v>
      </c>
      <c r="I373" s="7" t="s">
        <v>32</v>
      </c>
    </row>
    <row r="374" spans="1:9" x14ac:dyDescent="0.3">
      <c r="A374" s="4">
        <v>2022</v>
      </c>
      <c r="B374" s="4" t="s">
        <v>8</v>
      </c>
      <c r="C374" s="4" t="s">
        <v>13</v>
      </c>
      <c r="D374" s="5" t="s">
        <v>27</v>
      </c>
      <c r="E374" s="14">
        <v>7</v>
      </c>
      <c r="F374" s="12">
        <v>200</v>
      </c>
      <c r="G374" s="12">
        <v>224</v>
      </c>
      <c r="H374" s="12">
        <v>40</v>
      </c>
      <c r="I374" s="4" t="s">
        <v>32</v>
      </c>
    </row>
    <row r="375" spans="1:9" x14ac:dyDescent="0.3">
      <c r="A375" s="7">
        <v>2022</v>
      </c>
      <c r="B375" s="7" t="s">
        <v>8</v>
      </c>
      <c r="C375" s="7" t="s">
        <v>28</v>
      </c>
      <c r="D375" s="10" t="s">
        <v>28</v>
      </c>
      <c r="E375" s="17">
        <v>3</v>
      </c>
      <c r="F375" s="20">
        <v>4577</v>
      </c>
      <c r="G375" s="20">
        <v>7392</v>
      </c>
      <c r="H375" s="13">
        <v>915</v>
      </c>
      <c r="I375" s="7" t="s">
        <v>32</v>
      </c>
    </row>
    <row r="376" spans="1:9" x14ac:dyDescent="0.3">
      <c r="A376" s="4">
        <v>2022</v>
      </c>
      <c r="B376" s="4" t="s">
        <v>8</v>
      </c>
      <c r="C376" s="4" t="s">
        <v>22</v>
      </c>
      <c r="D376" s="11" t="s">
        <v>29</v>
      </c>
      <c r="E376" s="18">
        <v>3</v>
      </c>
      <c r="F376" s="21">
        <v>3300</v>
      </c>
      <c r="G376" s="21">
        <v>5127</v>
      </c>
      <c r="H376" s="12">
        <v>660</v>
      </c>
      <c r="I376" s="4" t="s">
        <v>32</v>
      </c>
    </row>
    <row r="377" spans="1:9" ht="28.8" x14ac:dyDescent="0.3">
      <c r="A377" s="7">
        <v>2022</v>
      </c>
      <c r="B377" s="7" t="s">
        <v>30</v>
      </c>
      <c r="C377" s="7" t="s">
        <v>9</v>
      </c>
      <c r="D377" s="8" t="s">
        <v>10</v>
      </c>
      <c r="E377" s="15">
        <v>3566</v>
      </c>
      <c r="F377" s="9">
        <v>4577</v>
      </c>
      <c r="G377" s="9">
        <v>5127</v>
      </c>
      <c r="H377" s="13">
        <v>915</v>
      </c>
      <c r="I377" s="7" t="s">
        <v>32</v>
      </c>
    </row>
    <row r="378" spans="1:9" x14ac:dyDescent="0.3">
      <c r="A378" s="4">
        <v>2022</v>
      </c>
      <c r="B378" s="4" t="s">
        <v>30</v>
      </c>
      <c r="C378" s="4" t="s">
        <v>9</v>
      </c>
      <c r="D378" s="5" t="s">
        <v>12</v>
      </c>
      <c r="E378" s="14">
        <v>2498</v>
      </c>
      <c r="F378" s="6">
        <v>8000</v>
      </c>
      <c r="G378" s="6">
        <v>8960</v>
      </c>
      <c r="H378" s="6">
        <v>1600</v>
      </c>
      <c r="I378" s="4" t="s">
        <v>32</v>
      </c>
    </row>
    <row r="379" spans="1:9" x14ac:dyDescent="0.3">
      <c r="A379" s="7">
        <v>2022</v>
      </c>
      <c r="B379" s="7" t="s">
        <v>30</v>
      </c>
      <c r="C379" s="7" t="s">
        <v>13</v>
      </c>
      <c r="D379" s="8" t="s">
        <v>14</v>
      </c>
      <c r="E379" s="15">
        <v>1245</v>
      </c>
      <c r="F379" s="9">
        <v>4577</v>
      </c>
      <c r="G379" s="9">
        <v>5126</v>
      </c>
      <c r="H379" s="13">
        <v>915</v>
      </c>
      <c r="I379" s="7" t="s">
        <v>32</v>
      </c>
    </row>
    <row r="380" spans="1:9" x14ac:dyDescent="0.3">
      <c r="A380" s="4">
        <v>2022</v>
      </c>
      <c r="B380" s="4" t="s">
        <v>30</v>
      </c>
      <c r="C380" s="4" t="s">
        <v>15</v>
      </c>
      <c r="D380" s="11" t="s">
        <v>16</v>
      </c>
      <c r="E380" s="18">
        <v>644</v>
      </c>
      <c r="F380" s="21">
        <v>5744</v>
      </c>
      <c r="G380" s="21">
        <v>6433</v>
      </c>
      <c r="H380" s="6">
        <v>1149</v>
      </c>
      <c r="I380" s="4" t="s">
        <v>32</v>
      </c>
    </row>
    <row r="381" spans="1:9" x14ac:dyDescent="0.3">
      <c r="A381" s="7">
        <v>2022</v>
      </c>
      <c r="B381" s="7" t="s">
        <v>30</v>
      </c>
      <c r="C381" s="7" t="s">
        <v>17</v>
      </c>
      <c r="D381" s="10" t="s">
        <v>18</v>
      </c>
      <c r="E381" s="17">
        <v>643</v>
      </c>
      <c r="F381" s="20">
        <v>7000</v>
      </c>
      <c r="G381" s="20">
        <v>7840</v>
      </c>
      <c r="H381" s="9">
        <v>1400</v>
      </c>
      <c r="I381" s="7" t="s">
        <v>32</v>
      </c>
    </row>
    <row r="382" spans="1:9" x14ac:dyDescent="0.3">
      <c r="A382" s="4">
        <v>2022</v>
      </c>
      <c r="B382" s="4" t="s">
        <v>30</v>
      </c>
      <c r="C382" s="4" t="s">
        <v>15</v>
      </c>
      <c r="D382" s="11" t="s">
        <v>19</v>
      </c>
      <c r="E382" s="18">
        <v>455</v>
      </c>
      <c r="F382" s="21">
        <v>4579</v>
      </c>
      <c r="G382" s="21">
        <v>5128</v>
      </c>
      <c r="H382" s="12">
        <v>916</v>
      </c>
      <c r="I382" s="4" t="s">
        <v>32</v>
      </c>
    </row>
    <row r="383" spans="1:9" x14ac:dyDescent="0.3">
      <c r="A383" s="7">
        <v>2022</v>
      </c>
      <c r="B383" s="7" t="s">
        <v>30</v>
      </c>
      <c r="C383" s="7" t="s">
        <v>17</v>
      </c>
      <c r="D383" s="10" t="s">
        <v>20</v>
      </c>
      <c r="E383" s="15">
        <v>345</v>
      </c>
      <c r="F383" s="9">
        <v>7000</v>
      </c>
      <c r="G383" s="9">
        <v>7840</v>
      </c>
      <c r="H383" s="9">
        <v>1400</v>
      </c>
      <c r="I383" s="7" t="s">
        <v>32</v>
      </c>
    </row>
    <row r="384" spans="1:9" x14ac:dyDescent="0.3">
      <c r="A384" s="4">
        <v>2022</v>
      </c>
      <c r="B384" s="4" t="s">
        <v>30</v>
      </c>
      <c r="C384" s="4" t="s">
        <v>13</v>
      </c>
      <c r="D384" s="5" t="s">
        <v>21</v>
      </c>
      <c r="E384" s="14">
        <v>122</v>
      </c>
      <c r="F384" s="12">
        <v>100</v>
      </c>
      <c r="G384" s="12">
        <v>112</v>
      </c>
      <c r="H384" s="12">
        <v>20</v>
      </c>
      <c r="I384" s="4" t="s">
        <v>32</v>
      </c>
    </row>
    <row r="385" spans="1:9" x14ac:dyDescent="0.3">
      <c r="A385" s="7">
        <v>2022</v>
      </c>
      <c r="B385" s="7" t="s">
        <v>30</v>
      </c>
      <c r="C385" s="7" t="s">
        <v>22</v>
      </c>
      <c r="D385" s="10" t="s">
        <v>23</v>
      </c>
      <c r="E385" s="17">
        <v>78</v>
      </c>
      <c r="F385" s="20">
        <v>2289</v>
      </c>
      <c r="G385" s="20">
        <v>5126</v>
      </c>
      <c r="H385" s="13">
        <v>458</v>
      </c>
      <c r="I385" s="7" t="s">
        <v>32</v>
      </c>
    </row>
    <row r="386" spans="1:9" x14ac:dyDescent="0.3">
      <c r="A386" s="4">
        <v>2022</v>
      </c>
      <c r="B386" s="4" t="s">
        <v>30</v>
      </c>
      <c r="C386" s="4" t="s">
        <v>22</v>
      </c>
      <c r="D386" s="11" t="s">
        <v>24</v>
      </c>
      <c r="E386" s="18">
        <v>76</v>
      </c>
      <c r="F386" s="21">
        <v>2288</v>
      </c>
      <c r="G386" s="21">
        <v>5126</v>
      </c>
      <c r="H386" s="12">
        <v>458</v>
      </c>
      <c r="I386" s="4" t="s">
        <v>32</v>
      </c>
    </row>
    <row r="387" spans="1:9" x14ac:dyDescent="0.3">
      <c r="A387" s="7">
        <v>2022</v>
      </c>
      <c r="B387" s="7" t="s">
        <v>30</v>
      </c>
      <c r="C387" s="7" t="s">
        <v>22</v>
      </c>
      <c r="D387" s="10" t="s">
        <v>25</v>
      </c>
      <c r="E387" s="17">
        <v>46</v>
      </c>
      <c r="F387" s="23">
        <v>100</v>
      </c>
      <c r="G387" s="23">
        <v>224</v>
      </c>
      <c r="H387" s="13">
        <v>20</v>
      </c>
      <c r="I387" s="7" t="s">
        <v>32</v>
      </c>
    </row>
    <row r="388" spans="1:9" x14ac:dyDescent="0.3">
      <c r="A388" s="4">
        <v>2022</v>
      </c>
      <c r="B388" s="4" t="s">
        <v>30</v>
      </c>
      <c r="C388" s="4" t="s">
        <v>22</v>
      </c>
      <c r="D388" s="11" t="s">
        <v>26</v>
      </c>
      <c r="E388" s="18">
        <v>34</v>
      </c>
      <c r="F388" s="21">
        <v>2288</v>
      </c>
      <c r="G388" s="21">
        <v>5126</v>
      </c>
      <c r="H388" s="12">
        <v>458</v>
      </c>
      <c r="I388" s="4" t="s">
        <v>32</v>
      </c>
    </row>
    <row r="389" spans="1:9" x14ac:dyDescent="0.3">
      <c r="A389" s="7">
        <v>2022</v>
      </c>
      <c r="B389" s="7" t="s">
        <v>30</v>
      </c>
      <c r="C389" s="7" t="s">
        <v>13</v>
      </c>
      <c r="D389" s="8" t="s">
        <v>27</v>
      </c>
      <c r="E389" s="15">
        <v>7</v>
      </c>
      <c r="F389" s="13">
        <v>200</v>
      </c>
      <c r="G389" s="13">
        <v>224</v>
      </c>
      <c r="H389" s="13">
        <v>40</v>
      </c>
      <c r="I389" s="7" t="s">
        <v>11</v>
      </c>
    </row>
    <row r="390" spans="1:9" x14ac:dyDescent="0.3">
      <c r="A390" s="4">
        <v>2022</v>
      </c>
      <c r="B390" s="4" t="s">
        <v>30</v>
      </c>
      <c r="C390" s="4" t="s">
        <v>22</v>
      </c>
      <c r="D390" s="11" t="s">
        <v>29</v>
      </c>
      <c r="E390" s="18">
        <v>3</v>
      </c>
      <c r="F390" s="21">
        <v>3300</v>
      </c>
      <c r="G390" s="21">
        <v>5127</v>
      </c>
      <c r="H390" s="12">
        <v>660</v>
      </c>
      <c r="I390" s="4" t="s">
        <v>11</v>
      </c>
    </row>
    <row r="391" spans="1:9" x14ac:dyDescent="0.3">
      <c r="A391" s="7">
        <v>2022</v>
      </c>
      <c r="B391" s="7" t="s">
        <v>30</v>
      </c>
      <c r="C391" s="7" t="s">
        <v>28</v>
      </c>
      <c r="D391" s="10" t="s">
        <v>28</v>
      </c>
      <c r="E391" s="17">
        <v>2</v>
      </c>
      <c r="F391" s="20">
        <v>6600</v>
      </c>
      <c r="G391" s="20">
        <v>7392</v>
      </c>
      <c r="H391" s="9">
        <v>1320</v>
      </c>
      <c r="I391" s="7" t="s">
        <v>11</v>
      </c>
    </row>
    <row r="392" spans="1:9" ht="28.8" x14ac:dyDescent="0.3">
      <c r="A392" s="4">
        <v>2022</v>
      </c>
      <c r="B392" s="4" t="s">
        <v>31</v>
      </c>
      <c r="C392" s="4" t="s">
        <v>9</v>
      </c>
      <c r="D392" s="5" t="s">
        <v>10</v>
      </c>
      <c r="E392" s="14">
        <v>3566</v>
      </c>
      <c r="F392" s="6">
        <v>4577</v>
      </c>
      <c r="G392" s="6">
        <v>5127</v>
      </c>
      <c r="H392" s="12">
        <v>915</v>
      </c>
      <c r="I392" s="4" t="s">
        <v>11</v>
      </c>
    </row>
    <row r="393" spans="1:9" x14ac:dyDescent="0.3">
      <c r="A393" s="7">
        <v>2022</v>
      </c>
      <c r="B393" s="7" t="s">
        <v>31</v>
      </c>
      <c r="C393" s="7" t="s">
        <v>9</v>
      </c>
      <c r="D393" s="8" t="s">
        <v>12</v>
      </c>
      <c r="E393" s="15">
        <v>2498</v>
      </c>
      <c r="F393" s="9">
        <v>8000</v>
      </c>
      <c r="G393" s="9">
        <v>8960</v>
      </c>
      <c r="H393" s="9">
        <v>1600</v>
      </c>
      <c r="I393" s="7" t="s">
        <v>11</v>
      </c>
    </row>
    <row r="394" spans="1:9" x14ac:dyDescent="0.3">
      <c r="A394" s="4">
        <v>2022</v>
      </c>
      <c r="B394" s="4" t="s">
        <v>31</v>
      </c>
      <c r="C394" s="4" t="s">
        <v>13</v>
      </c>
      <c r="D394" s="5" t="s">
        <v>14</v>
      </c>
      <c r="E394" s="14">
        <v>1245</v>
      </c>
      <c r="F394" s="6">
        <v>4577</v>
      </c>
      <c r="G394" s="6">
        <v>5126</v>
      </c>
      <c r="H394" s="12">
        <v>915</v>
      </c>
      <c r="I394" s="4" t="s">
        <v>11</v>
      </c>
    </row>
    <row r="395" spans="1:9" x14ac:dyDescent="0.3">
      <c r="A395" s="7">
        <v>2022</v>
      </c>
      <c r="B395" s="7" t="s">
        <v>31</v>
      </c>
      <c r="C395" s="7" t="s">
        <v>15</v>
      </c>
      <c r="D395" s="10" t="s">
        <v>16</v>
      </c>
      <c r="E395" s="17">
        <v>644</v>
      </c>
      <c r="F395" s="20">
        <v>5744</v>
      </c>
      <c r="G395" s="20">
        <v>6433</v>
      </c>
      <c r="H395" s="9">
        <v>1149</v>
      </c>
      <c r="I395" s="7" t="s">
        <v>11</v>
      </c>
    </row>
    <row r="396" spans="1:9" x14ac:dyDescent="0.3">
      <c r="A396" s="4">
        <v>2022</v>
      </c>
      <c r="B396" s="4" t="s">
        <v>31</v>
      </c>
      <c r="C396" s="4" t="s">
        <v>17</v>
      </c>
      <c r="D396" s="11" t="s">
        <v>18</v>
      </c>
      <c r="E396" s="18">
        <v>643</v>
      </c>
      <c r="F396" s="21">
        <v>7000</v>
      </c>
      <c r="G396" s="21">
        <v>7840</v>
      </c>
      <c r="H396" s="6">
        <v>1400</v>
      </c>
      <c r="I396" s="4" t="s">
        <v>11</v>
      </c>
    </row>
    <row r="397" spans="1:9" x14ac:dyDescent="0.3">
      <c r="A397" s="7">
        <v>2022</v>
      </c>
      <c r="B397" s="7" t="s">
        <v>31</v>
      </c>
      <c r="C397" s="7" t="s">
        <v>15</v>
      </c>
      <c r="D397" s="10" t="s">
        <v>19</v>
      </c>
      <c r="E397" s="17">
        <v>455</v>
      </c>
      <c r="F397" s="20">
        <v>4579</v>
      </c>
      <c r="G397" s="20">
        <v>5128</v>
      </c>
      <c r="H397" s="13">
        <v>916</v>
      </c>
      <c r="I397" s="7" t="s">
        <v>11</v>
      </c>
    </row>
    <row r="398" spans="1:9" x14ac:dyDescent="0.3">
      <c r="A398" s="4">
        <v>2022</v>
      </c>
      <c r="B398" s="4" t="s">
        <v>31</v>
      </c>
      <c r="C398" s="4" t="s">
        <v>17</v>
      </c>
      <c r="D398" s="11" t="s">
        <v>20</v>
      </c>
      <c r="E398" s="14">
        <v>345</v>
      </c>
      <c r="F398" s="6">
        <v>7000</v>
      </c>
      <c r="G398" s="6">
        <v>7840</v>
      </c>
      <c r="H398" s="6">
        <v>1400</v>
      </c>
      <c r="I398" s="4" t="s">
        <v>11</v>
      </c>
    </row>
    <row r="399" spans="1:9" x14ac:dyDescent="0.3">
      <c r="A399" s="7">
        <v>2022</v>
      </c>
      <c r="B399" s="7" t="s">
        <v>31</v>
      </c>
      <c r="C399" s="7" t="s">
        <v>13</v>
      </c>
      <c r="D399" s="8" t="s">
        <v>21</v>
      </c>
      <c r="E399" s="15">
        <v>122</v>
      </c>
      <c r="F399" s="13">
        <v>100</v>
      </c>
      <c r="G399" s="13">
        <v>112</v>
      </c>
      <c r="H399" s="13">
        <v>20</v>
      </c>
      <c r="I399" s="7" t="s">
        <v>11</v>
      </c>
    </row>
    <row r="400" spans="1:9" x14ac:dyDescent="0.3">
      <c r="A400" s="4">
        <v>2022</v>
      </c>
      <c r="B400" s="4" t="s">
        <v>31</v>
      </c>
      <c r="C400" s="4" t="s">
        <v>22</v>
      </c>
      <c r="D400" s="11" t="s">
        <v>23</v>
      </c>
      <c r="E400" s="18">
        <v>78</v>
      </c>
      <c r="F400" s="21">
        <v>2289</v>
      </c>
      <c r="G400" s="21">
        <v>5126</v>
      </c>
      <c r="H400" s="12">
        <v>458</v>
      </c>
      <c r="I400" s="4" t="s">
        <v>11</v>
      </c>
    </row>
    <row r="401" spans="1:9" x14ac:dyDescent="0.3">
      <c r="A401" s="7">
        <v>2022</v>
      </c>
      <c r="B401" s="7" t="s">
        <v>31</v>
      </c>
      <c r="C401" s="7" t="s">
        <v>22</v>
      </c>
      <c r="D401" s="10" t="s">
        <v>24</v>
      </c>
      <c r="E401" s="17">
        <v>76</v>
      </c>
      <c r="F401" s="20">
        <v>2288</v>
      </c>
      <c r="G401" s="20">
        <v>5126</v>
      </c>
      <c r="H401" s="13">
        <v>458</v>
      </c>
      <c r="I401" s="7" t="s">
        <v>11</v>
      </c>
    </row>
    <row r="402" spans="1:9" x14ac:dyDescent="0.3">
      <c r="A402" s="4">
        <v>2022</v>
      </c>
      <c r="B402" s="4" t="s">
        <v>31</v>
      </c>
      <c r="C402" s="4" t="s">
        <v>22</v>
      </c>
      <c r="D402" s="11" t="s">
        <v>25</v>
      </c>
      <c r="E402" s="18">
        <v>46</v>
      </c>
      <c r="F402" s="22">
        <v>100</v>
      </c>
      <c r="G402" s="22">
        <v>224</v>
      </c>
      <c r="H402" s="12">
        <v>20</v>
      </c>
      <c r="I402" s="4" t="s">
        <v>11</v>
      </c>
    </row>
    <row r="403" spans="1:9" x14ac:dyDescent="0.3">
      <c r="A403" s="7">
        <v>2022</v>
      </c>
      <c r="B403" s="7" t="s">
        <v>31</v>
      </c>
      <c r="C403" s="7" t="s">
        <v>22</v>
      </c>
      <c r="D403" s="10" t="s">
        <v>26</v>
      </c>
      <c r="E403" s="17">
        <v>34</v>
      </c>
      <c r="F403" s="20">
        <v>2288</v>
      </c>
      <c r="G403" s="20">
        <v>5126</v>
      </c>
      <c r="H403" s="13">
        <v>458</v>
      </c>
      <c r="I403" s="7" t="s">
        <v>11</v>
      </c>
    </row>
    <row r="404" spans="1:9" x14ac:dyDescent="0.3">
      <c r="A404" s="4">
        <v>2022</v>
      </c>
      <c r="B404" s="4" t="s">
        <v>31</v>
      </c>
      <c r="C404" s="4" t="s">
        <v>13</v>
      </c>
      <c r="D404" s="5" t="s">
        <v>27</v>
      </c>
      <c r="E404" s="14">
        <v>7</v>
      </c>
      <c r="F404" s="12">
        <v>200</v>
      </c>
      <c r="G404" s="12">
        <v>224</v>
      </c>
      <c r="H404" s="12">
        <v>40</v>
      </c>
      <c r="I404" s="4" t="s">
        <v>11</v>
      </c>
    </row>
    <row r="405" spans="1:9" x14ac:dyDescent="0.3">
      <c r="A405" s="7">
        <v>2022</v>
      </c>
      <c r="B405" s="7" t="s">
        <v>31</v>
      </c>
      <c r="C405" s="7" t="s">
        <v>22</v>
      </c>
      <c r="D405" s="10" t="s">
        <v>29</v>
      </c>
      <c r="E405" s="17">
        <v>3</v>
      </c>
      <c r="F405" s="20">
        <v>2289</v>
      </c>
      <c r="G405" s="20">
        <v>5127</v>
      </c>
      <c r="H405" s="13">
        <v>458</v>
      </c>
      <c r="I405" s="7" t="s">
        <v>11</v>
      </c>
    </row>
    <row r="406" spans="1:9" x14ac:dyDescent="0.3">
      <c r="A406" s="4">
        <v>2022</v>
      </c>
      <c r="B406" s="4" t="s">
        <v>31</v>
      </c>
      <c r="C406" s="4" t="s">
        <v>28</v>
      </c>
      <c r="D406" s="11" t="s">
        <v>28</v>
      </c>
      <c r="E406" s="18">
        <v>2</v>
      </c>
      <c r="F406" s="21">
        <v>6600</v>
      </c>
      <c r="G406" s="21">
        <v>7392</v>
      </c>
      <c r="H406" s="6">
        <v>1320</v>
      </c>
      <c r="I406" s="4" t="s">
        <v>32</v>
      </c>
    </row>
    <row r="407" spans="1:9" ht="28.8" x14ac:dyDescent="0.3">
      <c r="A407" s="7">
        <v>2022</v>
      </c>
      <c r="B407" s="7" t="s">
        <v>33</v>
      </c>
      <c r="C407" s="7" t="s">
        <v>9</v>
      </c>
      <c r="D407" s="8" t="s">
        <v>10</v>
      </c>
      <c r="E407" s="15">
        <v>3566</v>
      </c>
      <c r="F407" s="9">
        <v>4577</v>
      </c>
      <c r="G407" s="9">
        <v>5127</v>
      </c>
      <c r="H407" s="13">
        <v>915</v>
      </c>
      <c r="I407" s="7" t="s">
        <v>32</v>
      </c>
    </row>
    <row r="408" spans="1:9" x14ac:dyDescent="0.3">
      <c r="A408" s="4">
        <v>2022</v>
      </c>
      <c r="B408" s="4" t="s">
        <v>33</v>
      </c>
      <c r="C408" s="4" t="s">
        <v>9</v>
      </c>
      <c r="D408" s="5" t="s">
        <v>12</v>
      </c>
      <c r="E408" s="14">
        <v>2498</v>
      </c>
      <c r="F408" s="6">
        <v>8000</v>
      </c>
      <c r="G408" s="6">
        <v>8960</v>
      </c>
      <c r="H408" s="6">
        <v>1600</v>
      </c>
      <c r="I408" s="4" t="s">
        <v>32</v>
      </c>
    </row>
    <row r="409" spans="1:9" x14ac:dyDescent="0.3">
      <c r="A409" s="7">
        <v>2022</v>
      </c>
      <c r="B409" s="7" t="s">
        <v>33</v>
      </c>
      <c r="C409" s="7" t="s">
        <v>13</v>
      </c>
      <c r="D409" s="8" t="s">
        <v>14</v>
      </c>
      <c r="E409" s="15">
        <v>1245</v>
      </c>
      <c r="F409" s="9">
        <v>4577</v>
      </c>
      <c r="G409" s="9">
        <v>5126</v>
      </c>
      <c r="H409" s="13">
        <v>915</v>
      </c>
      <c r="I409" s="7" t="s">
        <v>32</v>
      </c>
    </row>
    <row r="410" spans="1:9" x14ac:dyDescent="0.3">
      <c r="A410" s="4">
        <v>2022</v>
      </c>
      <c r="B410" s="4" t="s">
        <v>33</v>
      </c>
      <c r="C410" s="4" t="s">
        <v>15</v>
      </c>
      <c r="D410" s="11" t="s">
        <v>16</v>
      </c>
      <c r="E410" s="18">
        <v>644</v>
      </c>
      <c r="F410" s="21">
        <v>5744</v>
      </c>
      <c r="G410" s="21">
        <v>6433</v>
      </c>
      <c r="H410" s="6">
        <v>1149</v>
      </c>
      <c r="I410" s="4" t="s">
        <v>32</v>
      </c>
    </row>
    <row r="411" spans="1:9" x14ac:dyDescent="0.3">
      <c r="A411" s="7">
        <v>2022</v>
      </c>
      <c r="B411" s="7" t="s">
        <v>33</v>
      </c>
      <c r="C411" s="7" t="s">
        <v>17</v>
      </c>
      <c r="D411" s="10" t="s">
        <v>18</v>
      </c>
      <c r="E411" s="17">
        <v>643</v>
      </c>
      <c r="F411" s="20">
        <v>7000</v>
      </c>
      <c r="G411" s="20">
        <v>7840</v>
      </c>
      <c r="H411" s="9">
        <v>1400</v>
      </c>
      <c r="I411" s="7" t="s">
        <v>32</v>
      </c>
    </row>
    <row r="412" spans="1:9" x14ac:dyDescent="0.3">
      <c r="A412" s="4">
        <v>2022</v>
      </c>
      <c r="B412" s="4" t="s">
        <v>33</v>
      </c>
      <c r="C412" s="4" t="s">
        <v>15</v>
      </c>
      <c r="D412" s="11" t="s">
        <v>19</v>
      </c>
      <c r="E412" s="18">
        <v>455</v>
      </c>
      <c r="F412" s="21">
        <v>4579</v>
      </c>
      <c r="G412" s="21">
        <v>5128</v>
      </c>
      <c r="H412" s="12">
        <v>916</v>
      </c>
      <c r="I412" s="4" t="s">
        <v>32</v>
      </c>
    </row>
    <row r="413" spans="1:9" x14ac:dyDescent="0.3">
      <c r="A413" s="7">
        <v>2022</v>
      </c>
      <c r="B413" s="7" t="s">
        <v>33</v>
      </c>
      <c r="C413" s="7" t="s">
        <v>17</v>
      </c>
      <c r="D413" s="10" t="s">
        <v>20</v>
      </c>
      <c r="E413" s="15">
        <v>345</v>
      </c>
      <c r="F413" s="9">
        <v>7000</v>
      </c>
      <c r="G413" s="9">
        <v>7840</v>
      </c>
      <c r="H413" s="9">
        <v>1400</v>
      </c>
      <c r="I413" s="7" t="s">
        <v>32</v>
      </c>
    </row>
    <row r="414" spans="1:9" x14ac:dyDescent="0.3">
      <c r="A414" s="4">
        <v>2022</v>
      </c>
      <c r="B414" s="4" t="s">
        <v>33</v>
      </c>
      <c r="C414" s="4" t="s">
        <v>13</v>
      </c>
      <c r="D414" s="5" t="s">
        <v>21</v>
      </c>
      <c r="E414" s="14">
        <v>122</v>
      </c>
      <c r="F414" s="12">
        <v>100</v>
      </c>
      <c r="G414" s="12">
        <v>112</v>
      </c>
      <c r="H414" s="12">
        <v>20</v>
      </c>
      <c r="I414" s="4" t="s">
        <v>32</v>
      </c>
    </row>
    <row r="415" spans="1:9" x14ac:dyDescent="0.3">
      <c r="A415" s="7">
        <v>2022</v>
      </c>
      <c r="B415" s="7" t="s">
        <v>33</v>
      </c>
      <c r="C415" s="7" t="s">
        <v>22</v>
      </c>
      <c r="D415" s="10" t="s">
        <v>23</v>
      </c>
      <c r="E415" s="17">
        <v>78</v>
      </c>
      <c r="F415" s="20">
        <v>2289</v>
      </c>
      <c r="G415" s="20">
        <v>5126</v>
      </c>
      <c r="H415" s="13">
        <v>458</v>
      </c>
      <c r="I415" s="7" t="s">
        <v>32</v>
      </c>
    </row>
    <row r="416" spans="1:9" x14ac:dyDescent="0.3">
      <c r="A416" s="4">
        <v>2022</v>
      </c>
      <c r="B416" s="4" t="s">
        <v>33</v>
      </c>
      <c r="C416" s="4" t="s">
        <v>22</v>
      </c>
      <c r="D416" s="11" t="s">
        <v>24</v>
      </c>
      <c r="E416" s="18">
        <v>76</v>
      </c>
      <c r="F416" s="21">
        <v>2288</v>
      </c>
      <c r="G416" s="21">
        <v>5126</v>
      </c>
      <c r="H416" s="12">
        <v>458</v>
      </c>
      <c r="I416" s="4" t="s">
        <v>32</v>
      </c>
    </row>
    <row r="417" spans="1:9" x14ac:dyDescent="0.3">
      <c r="A417" s="7">
        <v>2022</v>
      </c>
      <c r="B417" s="7" t="s">
        <v>33</v>
      </c>
      <c r="C417" s="7" t="s">
        <v>22</v>
      </c>
      <c r="D417" s="10" t="s">
        <v>25</v>
      </c>
      <c r="E417" s="17">
        <v>46</v>
      </c>
      <c r="F417" s="23">
        <v>100</v>
      </c>
      <c r="G417" s="23">
        <v>224</v>
      </c>
      <c r="H417" s="13">
        <v>20</v>
      </c>
      <c r="I417" s="7" t="s">
        <v>32</v>
      </c>
    </row>
    <row r="418" spans="1:9" x14ac:dyDescent="0.3">
      <c r="A418" s="4">
        <v>2022</v>
      </c>
      <c r="B418" s="4" t="s">
        <v>33</v>
      </c>
      <c r="C418" s="4" t="s">
        <v>22</v>
      </c>
      <c r="D418" s="11" t="s">
        <v>26</v>
      </c>
      <c r="E418" s="18">
        <v>34</v>
      </c>
      <c r="F418" s="21">
        <v>2288</v>
      </c>
      <c r="G418" s="21">
        <v>5126</v>
      </c>
      <c r="H418" s="12">
        <v>458</v>
      </c>
      <c r="I418" s="4" t="s">
        <v>32</v>
      </c>
    </row>
    <row r="419" spans="1:9" x14ac:dyDescent="0.3">
      <c r="A419" s="7">
        <v>2022</v>
      </c>
      <c r="B419" s="7" t="s">
        <v>33</v>
      </c>
      <c r="C419" s="7" t="s">
        <v>13</v>
      </c>
      <c r="D419" s="8" t="s">
        <v>27</v>
      </c>
      <c r="E419" s="15">
        <v>7</v>
      </c>
      <c r="F419" s="13">
        <v>200</v>
      </c>
      <c r="G419" s="13">
        <v>224</v>
      </c>
      <c r="H419" s="13">
        <v>40</v>
      </c>
      <c r="I419" s="7" t="s">
        <v>32</v>
      </c>
    </row>
    <row r="420" spans="1:9" x14ac:dyDescent="0.3">
      <c r="A420" s="4">
        <v>2022</v>
      </c>
      <c r="B420" s="4" t="s">
        <v>33</v>
      </c>
      <c r="C420" s="4" t="s">
        <v>22</v>
      </c>
      <c r="D420" s="11" t="s">
        <v>29</v>
      </c>
      <c r="E420" s="18">
        <v>3</v>
      </c>
      <c r="F420" s="21">
        <v>2289</v>
      </c>
      <c r="G420" s="21">
        <v>5127</v>
      </c>
      <c r="H420" s="12">
        <v>458</v>
      </c>
      <c r="I420" s="4" t="s">
        <v>32</v>
      </c>
    </row>
    <row r="421" spans="1:9" x14ac:dyDescent="0.3">
      <c r="A421" s="7">
        <v>2022</v>
      </c>
      <c r="B421" s="7" t="s">
        <v>33</v>
      </c>
      <c r="C421" s="7" t="s">
        <v>28</v>
      </c>
      <c r="D421" s="10" t="s">
        <v>28</v>
      </c>
      <c r="E421" s="17">
        <v>2</v>
      </c>
      <c r="F421" s="20">
        <v>7920</v>
      </c>
      <c r="G421" s="20">
        <v>7392</v>
      </c>
      <c r="H421" s="9">
        <v>1584</v>
      </c>
      <c r="I421" s="7" t="s">
        <v>32</v>
      </c>
    </row>
    <row r="422" spans="1:9" ht="28.8" x14ac:dyDescent="0.3">
      <c r="A422" s="4">
        <v>2022</v>
      </c>
      <c r="B422" s="4" t="s">
        <v>34</v>
      </c>
      <c r="C422" s="4" t="s">
        <v>9</v>
      </c>
      <c r="D422" s="5" t="s">
        <v>10</v>
      </c>
      <c r="E422" s="14">
        <v>3566</v>
      </c>
      <c r="F422" s="6">
        <v>4577</v>
      </c>
      <c r="G422" s="6">
        <v>5127</v>
      </c>
      <c r="H422" s="12">
        <v>915</v>
      </c>
      <c r="I422" s="4" t="s">
        <v>11</v>
      </c>
    </row>
    <row r="423" spans="1:9" x14ac:dyDescent="0.3">
      <c r="A423" s="7">
        <v>2022</v>
      </c>
      <c r="B423" s="7" t="s">
        <v>34</v>
      </c>
      <c r="C423" s="7" t="s">
        <v>9</v>
      </c>
      <c r="D423" s="8" t="s">
        <v>12</v>
      </c>
      <c r="E423" s="15">
        <v>2498</v>
      </c>
      <c r="F423" s="9">
        <v>8800</v>
      </c>
      <c r="G423" s="9">
        <v>8960</v>
      </c>
      <c r="H423" s="9">
        <v>1760</v>
      </c>
      <c r="I423" s="7" t="s">
        <v>11</v>
      </c>
    </row>
    <row r="424" spans="1:9" x14ac:dyDescent="0.3">
      <c r="A424" s="4">
        <v>2022</v>
      </c>
      <c r="B424" s="4" t="s">
        <v>34</v>
      </c>
      <c r="C424" s="4" t="s">
        <v>13</v>
      </c>
      <c r="D424" s="5" t="s">
        <v>14</v>
      </c>
      <c r="E424" s="14">
        <v>1245</v>
      </c>
      <c r="F424" s="6">
        <v>5035</v>
      </c>
      <c r="G424" s="6">
        <v>5126</v>
      </c>
      <c r="H424" s="6">
        <v>1007</v>
      </c>
      <c r="I424" s="4" t="s">
        <v>11</v>
      </c>
    </row>
    <row r="425" spans="1:9" x14ac:dyDescent="0.3">
      <c r="A425" s="7">
        <v>2022</v>
      </c>
      <c r="B425" s="7" t="s">
        <v>34</v>
      </c>
      <c r="C425" s="7" t="s">
        <v>15</v>
      </c>
      <c r="D425" s="10" t="s">
        <v>16</v>
      </c>
      <c r="E425" s="17">
        <v>644</v>
      </c>
      <c r="F425" s="20">
        <v>6318</v>
      </c>
      <c r="G425" s="20">
        <v>6433</v>
      </c>
      <c r="H425" s="9">
        <v>1264</v>
      </c>
      <c r="I425" s="7" t="s">
        <v>11</v>
      </c>
    </row>
    <row r="426" spans="1:9" x14ac:dyDescent="0.3">
      <c r="A426" s="4">
        <v>2022</v>
      </c>
      <c r="B426" s="4" t="s">
        <v>34</v>
      </c>
      <c r="C426" s="4" t="s">
        <v>17</v>
      </c>
      <c r="D426" s="11" t="s">
        <v>18</v>
      </c>
      <c r="E426" s="18">
        <v>643</v>
      </c>
      <c r="F426" s="21">
        <v>7700</v>
      </c>
      <c r="G426" s="21">
        <v>7840</v>
      </c>
      <c r="H426" s="6">
        <v>1540</v>
      </c>
      <c r="I426" s="4" t="s">
        <v>11</v>
      </c>
    </row>
    <row r="427" spans="1:9" x14ac:dyDescent="0.3">
      <c r="A427" s="7">
        <v>2022</v>
      </c>
      <c r="B427" s="7" t="s">
        <v>34</v>
      </c>
      <c r="C427" s="7" t="s">
        <v>15</v>
      </c>
      <c r="D427" s="10" t="s">
        <v>19</v>
      </c>
      <c r="E427" s="17">
        <v>455</v>
      </c>
      <c r="F427" s="20">
        <v>5036</v>
      </c>
      <c r="G427" s="20">
        <v>5128</v>
      </c>
      <c r="H427" s="9">
        <v>1007</v>
      </c>
      <c r="I427" s="7" t="s">
        <v>32</v>
      </c>
    </row>
    <row r="428" spans="1:9" x14ac:dyDescent="0.3">
      <c r="A428" s="4">
        <v>2022</v>
      </c>
      <c r="B428" s="4" t="s">
        <v>34</v>
      </c>
      <c r="C428" s="4" t="s">
        <v>17</v>
      </c>
      <c r="D428" s="11" t="s">
        <v>20</v>
      </c>
      <c r="E428" s="14">
        <v>345</v>
      </c>
      <c r="F428" s="6">
        <v>7700</v>
      </c>
      <c r="G428" s="6">
        <v>7840</v>
      </c>
      <c r="H428" s="6">
        <v>1540</v>
      </c>
      <c r="I428" s="4" t="s">
        <v>32</v>
      </c>
    </row>
    <row r="429" spans="1:9" x14ac:dyDescent="0.3">
      <c r="A429" s="7">
        <v>2022</v>
      </c>
      <c r="B429" s="7" t="s">
        <v>34</v>
      </c>
      <c r="C429" s="7" t="s">
        <v>13</v>
      </c>
      <c r="D429" s="8" t="s">
        <v>21</v>
      </c>
      <c r="E429" s="15">
        <v>122</v>
      </c>
      <c r="F429" s="13">
        <v>110</v>
      </c>
      <c r="G429" s="13">
        <v>112</v>
      </c>
      <c r="H429" s="13">
        <v>22</v>
      </c>
      <c r="I429" s="7" t="s">
        <v>32</v>
      </c>
    </row>
    <row r="430" spans="1:9" x14ac:dyDescent="0.3">
      <c r="A430" s="4">
        <v>2022</v>
      </c>
      <c r="B430" s="4" t="s">
        <v>34</v>
      </c>
      <c r="C430" s="4" t="s">
        <v>22</v>
      </c>
      <c r="D430" s="11" t="s">
        <v>23</v>
      </c>
      <c r="E430" s="18">
        <v>78</v>
      </c>
      <c r="F430" s="21">
        <v>2517</v>
      </c>
      <c r="G430" s="21">
        <v>5126</v>
      </c>
      <c r="H430" s="12">
        <v>503</v>
      </c>
      <c r="I430" s="4" t="s">
        <v>32</v>
      </c>
    </row>
    <row r="431" spans="1:9" x14ac:dyDescent="0.3">
      <c r="A431" s="7">
        <v>2022</v>
      </c>
      <c r="B431" s="7" t="s">
        <v>34</v>
      </c>
      <c r="C431" s="7" t="s">
        <v>22</v>
      </c>
      <c r="D431" s="10" t="s">
        <v>24</v>
      </c>
      <c r="E431" s="17">
        <v>76</v>
      </c>
      <c r="F431" s="20">
        <v>2288</v>
      </c>
      <c r="G431" s="20">
        <v>5126</v>
      </c>
      <c r="H431" s="13">
        <v>458</v>
      </c>
      <c r="I431" s="7" t="s">
        <v>32</v>
      </c>
    </row>
    <row r="432" spans="1:9" x14ac:dyDescent="0.3">
      <c r="A432" s="4">
        <v>2022</v>
      </c>
      <c r="B432" s="4" t="s">
        <v>34</v>
      </c>
      <c r="C432" s="4" t="s">
        <v>22</v>
      </c>
      <c r="D432" s="11" t="s">
        <v>25</v>
      </c>
      <c r="E432" s="18">
        <v>46</v>
      </c>
      <c r="F432" s="22">
        <v>100</v>
      </c>
      <c r="G432" s="22">
        <v>224</v>
      </c>
      <c r="H432" s="12">
        <v>20</v>
      </c>
      <c r="I432" s="4" t="s">
        <v>32</v>
      </c>
    </row>
    <row r="433" spans="1:9" x14ac:dyDescent="0.3">
      <c r="A433" s="7">
        <v>2022</v>
      </c>
      <c r="B433" s="7" t="s">
        <v>34</v>
      </c>
      <c r="C433" s="7" t="s">
        <v>22</v>
      </c>
      <c r="D433" s="10" t="s">
        <v>26</v>
      </c>
      <c r="E433" s="17">
        <v>34</v>
      </c>
      <c r="F433" s="20">
        <v>2288</v>
      </c>
      <c r="G433" s="20">
        <v>5126</v>
      </c>
      <c r="H433" s="13">
        <v>458</v>
      </c>
      <c r="I433" s="7" t="s">
        <v>32</v>
      </c>
    </row>
    <row r="434" spans="1:9" x14ac:dyDescent="0.3">
      <c r="A434" s="4">
        <v>2022</v>
      </c>
      <c r="B434" s="4" t="s">
        <v>34</v>
      </c>
      <c r="C434" s="4" t="s">
        <v>13</v>
      </c>
      <c r="D434" s="5" t="s">
        <v>27</v>
      </c>
      <c r="E434" s="14">
        <v>7</v>
      </c>
      <c r="F434" s="12">
        <v>200</v>
      </c>
      <c r="G434" s="12">
        <v>224</v>
      </c>
      <c r="H434" s="12">
        <v>40</v>
      </c>
      <c r="I434" s="4" t="s">
        <v>32</v>
      </c>
    </row>
    <row r="435" spans="1:9" x14ac:dyDescent="0.3">
      <c r="A435" s="7">
        <v>2022</v>
      </c>
      <c r="B435" s="7" t="s">
        <v>34</v>
      </c>
      <c r="C435" s="7" t="s">
        <v>22</v>
      </c>
      <c r="D435" s="10" t="s">
        <v>29</v>
      </c>
      <c r="E435" s="17">
        <v>3</v>
      </c>
      <c r="F435" s="20">
        <v>3300</v>
      </c>
      <c r="G435" s="20">
        <v>5127</v>
      </c>
      <c r="H435" s="13">
        <v>660</v>
      </c>
      <c r="I435" s="7" t="s">
        <v>32</v>
      </c>
    </row>
    <row r="436" spans="1:9" x14ac:dyDescent="0.3">
      <c r="A436" s="4">
        <v>2022</v>
      </c>
      <c r="B436" s="4" t="s">
        <v>34</v>
      </c>
      <c r="C436" s="4" t="s">
        <v>28</v>
      </c>
      <c r="D436" s="11" t="s">
        <v>28</v>
      </c>
      <c r="E436" s="18">
        <v>2</v>
      </c>
      <c r="F436" s="21">
        <v>4577</v>
      </c>
      <c r="G436" s="21">
        <v>7392</v>
      </c>
      <c r="H436" s="12">
        <v>915</v>
      </c>
      <c r="I436" s="4" t="s">
        <v>11</v>
      </c>
    </row>
    <row r="437" spans="1:9" ht="28.8" x14ac:dyDescent="0.3">
      <c r="A437" s="7">
        <v>2022</v>
      </c>
      <c r="B437" s="7" t="s">
        <v>35</v>
      </c>
      <c r="C437" s="7" t="s">
        <v>9</v>
      </c>
      <c r="D437" s="8" t="s">
        <v>10</v>
      </c>
      <c r="E437" s="15">
        <v>3566</v>
      </c>
      <c r="F437" s="9">
        <v>4577</v>
      </c>
      <c r="G437" s="9">
        <v>5127</v>
      </c>
      <c r="H437" s="13">
        <v>915</v>
      </c>
      <c r="I437" s="7" t="s">
        <v>32</v>
      </c>
    </row>
    <row r="438" spans="1:9" x14ac:dyDescent="0.3">
      <c r="A438" s="4">
        <v>2022</v>
      </c>
      <c r="B438" s="4" t="s">
        <v>35</v>
      </c>
      <c r="C438" s="4" t="s">
        <v>9</v>
      </c>
      <c r="D438" s="5" t="s">
        <v>12</v>
      </c>
      <c r="E438" s="14">
        <v>2498</v>
      </c>
      <c r="F438" s="6">
        <v>8000</v>
      </c>
      <c r="G438" s="6">
        <v>8960</v>
      </c>
      <c r="H438" s="6">
        <v>1600</v>
      </c>
      <c r="I438" s="4" t="s">
        <v>11</v>
      </c>
    </row>
    <row r="439" spans="1:9" x14ac:dyDescent="0.3">
      <c r="A439" s="7">
        <v>2022</v>
      </c>
      <c r="B439" s="7" t="s">
        <v>35</v>
      </c>
      <c r="C439" s="7" t="s">
        <v>13</v>
      </c>
      <c r="D439" s="8" t="s">
        <v>14</v>
      </c>
      <c r="E439" s="15">
        <v>1245</v>
      </c>
      <c r="F439" s="9">
        <v>4577</v>
      </c>
      <c r="G439" s="9">
        <v>5126</v>
      </c>
      <c r="H439" s="13">
        <v>915</v>
      </c>
      <c r="I439" s="7" t="s">
        <v>11</v>
      </c>
    </row>
    <row r="440" spans="1:9" x14ac:dyDescent="0.3">
      <c r="A440" s="4">
        <v>2022</v>
      </c>
      <c r="B440" s="4" t="s">
        <v>35</v>
      </c>
      <c r="C440" s="4" t="s">
        <v>15</v>
      </c>
      <c r="D440" s="11" t="s">
        <v>16</v>
      </c>
      <c r="E440" s="18">
        <v>644</v>
      </c>
      <c r="F440" s="21">
        <v>5744</v>
      </c>
      <c r="G440" s="21">
        <v>6433</v>
      </c>
      <c r="H440" s="6">
        <v>1149</v>
      </c>
      <c r="I440" s="4" t="s">
        <v>11</v>
      </c>
    </row>
    <row r="441" spans="1:9" x14ac:dyDescent="0.3">
      <c r="A441" s="7">
        <v>2022</v>
      </c>
      <c r="B441" s="7" t="s">
        <v>35</v>
      </c>
      <c r="C441" s="7" t="s">
        <v>17</v>
      </c>
      <c r="D441" s="10" t="s">
        <v>18</v>
      </c>
      <c r="E441" s="17">
        <v>643</v>
      </c>
      <c r="F441" s="20">
        <v>7000</v>
      </c>
      <c r="G441" s="20">
        <v>7840</v>
      </c>
      <c r="H441" s="9">
        <v>1400</v>
      </c>
      <c r="I441" s="7" t="s">
        <v>11</v>
      </c>
    </row>
    <row r="442" spans="1:9" x14ac:dyDescent="0.3">
      <c r="A442" s="4">
        <v>2022</v>
      </c>
      <c r="B442" s="4" t="s">
        <v>35</v>
      </c>
      <c r="C442" s="4" t="s">
        <v>15</v>
      </c>
      <c r="D442" s="11" t="s">
        <v>19</v>
      </c>
      <c r="E442" s="18">
        <v>455</v>
      </c>
      <c r="F442" s="21">
        <v>4579</v>
      </c>
      <c r="G442" s="21">
        <v>5128</v>
      </c>
      <c r="H442" s="12">
        <v>916</v>
      </c>
      <c r="I442" s="4" t="s">
        <v>11</v>
      </c>
    </row>
    <row r="443" spans="1:9" x14ac:dyDescent="0.3">
      <c r="A443" s="7">
        <v>2022</v>
      </c>
      <c r="B443" s="7" t="s">
        <v>35</v>
      </c>
      <c r="C443" s="7" t="s">
        <v>17</v>
      </c>
      <c r="D443" s="10" t="s">
        <v>20</v>
      </c>
      <c r="E443" s="15">
        <v>345</v>
      </c>
      <c r="F443" s="9">
        <v>7000</v>
      </c>
      <c r="G443" s="9">
        <v>7840</v>
      </c>
      <c r="H443" s="9">
        <v>1400</v>
      </c>
      <c r="I443" s="7" t="s">
        <v>11</v>
      </c>
    </row>
    <row r="444" spans="1:9" x14ac:dyDescent="0.3">
      <c r="A444" s="4">
        <v>2022</v>
      </c>
      <c r="B444" s="4" t="s">
        <v>35</v>
      </c>
      <c r="C444" s="4" t="s">
        <v>13</v>
      </c>
      <c r="D444" s="5" t="s">
        <v>21</v>
      </c>
      <c r="E444" s="14">
        <v>122</v>
      </c>
      <c r="F444" s="12">
        <v>100</v>
      </c>
      <c r="G444" s="12">
        <v>112</v>
      </c>
      <c r="H444" s="12">
        <v>20</v>
      </c>
      <c r="I444" s="4" t="s">
        <v>11</v>
      </c>
    </row>
    <row r="445" spans="1:9" x14ac:dyDescent="0.3">
      <c r="A445" s="7">
        <v>2022</v>
      </c>
      <c r="B445" s="7" t="s">
        <v>35</v>
      </c>
      <c r="C445" s="7" t="s">
        <v>22</v>
      </c>
      <c r="D445" s="10" t="s">
        <v>23</v>
      </c>
      <c r="E445" s="17">
        <v>78</v>
      </c>
      <c r="F445" s="20">
        <v>2289</v>
      </c>
      <c r="G445" s="20">
        <v>5126</v>
      </c>
      <c r="H445" s="13">
        <v>458</v>
      </c>
      <c r="I445" s="7" t="s">
        <v>11</v>
      </c>
    </row>
    <row r="446" spans="1:9" x14ac:dyDescent="0.3">
      <c r="A446" s="4">
        <v>2022</v>
      </c>
      <c r="B446" s="4" t="s">
        <v>35</v>
      </c>
      <c r="C446" s="4" t="s">
        <v>22</v>
      </c>
      <c r="D446" s="11" t="s">
        <v>24</v>
      </c>
      <c r="E446" s="18">
        <v>76</v>
      </c>
      <c r="F446" s="21">
        <v>2288</v>
      </c>
      <c r="G446" s="21">
        <v>5126</v>
      </c>
      <c r="H446" s="12">
        <v>458</v>
      </c>
      <c r="I446" s="4" t="s">
        <v>11</v>
      </c>
    </row>
    <row r="447" spans="1:9" x14ac:dyDescent="0.3">
      <c r="A447" s="7">
        <v>2022</v>
      </c>
      <c r="B447" s="7" t="s">
        <v>35</v>
      </c>
      <c r="C447" s="7" t="s">
        <v>22</v>
      </c>
      <c r="D447" s="10" t="s">
        <v>25</v>
      </c>
      <c r="E447" s="17">
        <v>46</v>
      </c>
      <c r="F447" s="23">
        <v>100</v>
      </c>
      <c r="G447" s="23">
        <v>224</v>
      </c>
      <c r="H447" s="13">
        <v>20</v>
      </c>
      <c r="I447" s="7" t="s">
        <v>11</v>
      </c>
    </row>
    <row r="448" spans="1:9" x14ac:dyDescent="0.3">
      <c r="A448" s="4">
        <v>2022</v>
      </c>
      <c r="B448" s="4" t="s">
        <v>35</v>
      </c>
      <c r="C448" s="4" t="s">
        <v>22</v>
      </c>
      <c r="D448" s="11" t="s">
        <v>26</v>
      </c>
      <c r="E448" s="18">
        <v>34</v>
      </c>
      <c r="F448" s="21">
        <v>2288</v>
      </c>
      <c r="G448" s="21">
        <v>5126</v>
      </c>
      <c r="H448" s="12">
        <v>458</v>
      </c>
      <c r="I448" s="4" t="s">
        <v>11</v>
      </c>
    </row>
    <row r="449" spans="1:9" x14ac:dyDescent="0.3">
      <c r="A449" s="7">
        <v>2022</v>
      </c>
      <c r="B449" s="7" t="s">
        <v>35</v>
      </c>
      <c r="C449" s="7" t="s">
        <v>13</v>
      </c>
      <c r="D449" s="8" t="s">
        <v>27</v>
      </c>
      <c r="E449" s="15">
        <v>7</v>
      </c>
      <c r="F449" s="13">
        <v>200</v>
      </c>
      <c r="G449" s="13">
        <v>224</v>
      </c>
      <c r="H449" s="13">
        <v>40</v>
      </c>
      <c r="I449" s="7" t="s">
        <v>11</v>
      </c>
    </row>
    <row r="450" spans="1:9" x14ac:dyDescent="0.3">
      <c r="A450" s="4">
        <v>2022</v>
      </c>
      <c r="B450" s="4" t="s">
        <v>35</v>
      </c>
      <c r="C450" s="4" t="s">
        <v>28</v>
      </c>
      <c r="D450" s="11" t="s">
        <v>28</v>
      </c>
      <c r="E450" s="18">
        <v>3</v>
      </c>
      <c r="F450" s="21">
        <v>4577</v>
      </c>
      <c r="G450" s="21">
        <v>7392</v>
      </c>
      <c r="H450" s="12">
        <v>915</v>
      </c>
      <c r="I450" s="4" t="s">
        <v>11</v>
      </c>
    </row>
    <row r="451" spans="1:9" x14ac:dyDescent="0.3">
      <c r="A451" s="7">
        <v>2022</v>
      </c>
      <c r="B451" s="7" t="s">
        <v>35</v>
      </c>
      <c r="C451" s="7" t="s">
        <v>22</v>
      </c>
      <c r="D451" s="10" t="s">
        <v>29</v>
      </c>
      <c r="E451" s="17">
        <v>3</v>
      </c>
      <c r="F451" s="20">
        <v>2289</v>
      </c>
      <c r="G451" s="20">
        <v>5127</v>
      </c>
      <c r="H451" s="13">
        <v>458</v>
      </c>
      <c r="I451" s="7" t="s">
        <v>11</v>
      </c>
    </row>
    <row r="452" spans="1:9" ht="28.8" x14ac:dyDescent="0.3">
      <c r="A452" s="4">
        <v>2022</v>
      </c>
      <c r="B452" s="4" t="s">
        <v>36</v>
      </c>
      <c r="C452" s="4" t="s">
        <v>9</v>
      </c>
      <c r="D452" s="5" t="s">
        <v>10</v>
      </c>
      <c r="E452" s="14">
        <v>3566</v>
      </c>
      <c r="F452" s="6">
        <v>4577</v>
      </c>
      <c r="G452" s="6">
        <v>5127</v>
      </c>
      <c r="H452" s="12">
        <v>915</v>
      </c>
      <c r="I452" s="4" t="s">
        <v>11</v>
      </c>
    </row>
    <row r="453" spans="1:9" x14ac:dyDescent="0.3">
      <c r="A453" s="7">
        <v>2022</v>
      </c>
      <c r="B453" s="7" t="s">
        <v>36</v>
      </c>
      <c r="C453" s="7" t="s">
        <v>9</v>
      </c>
      <c r="D453" s="8" t="s">
        <v>12</v>
      </c>
      <c r="E453" s="15">
        <v>2498</v>
      </c>
      <c r="F453" s="9">
        <v>8000</v>
      </c>
      <c r="G453" s="9">
        <v>8960</v>
      </c>
      <c r="H453" s="9">
        <v>1600</v>
      </c>
      <c r="I453" s="7" t="s">
        <v>11</v>
      </c>
    </row>
    <row r="454" spans="1:9" x14ac:dyDescent="0.3">
      <c r="A454" s="4">
        <v>2022</v>
      </c>
      <c r="B454" s="4" t="s">
        <v>36</v>
      </c>
      <c r="C454" s="4" t="s">
        <v>13</v>
      </c>
      <c r="D454" s="5" t="s">
        <v>14</v>
      </c>
      <c r="E454" s="14">
        <v>1245</v>
      </c>
      <c r="F454" s="6">
        <v>4577</v>
      </c>
      <c r="G454" s="6">
        <v>5126</v>
      </c>
      <c r="H454" s="12">
        <v>915</v>
      </c>
      <c r="I454" s="4" t="s">
        <v>11</v>
      </c>
    </row>
    <row r="455" spans="1:9" x14ac:dyDescent="0.3">
      <c r="A455" s="7">
        <v>2022</v>
      </c>
      <c r="B455" s="7" t="s">
        <v>36</v>
      </c>
      <c r="C455" s="7" t="s">
        <v>15</v>
      </c>
      <c r="D455" s="10" t="s">
        <v>16</v>
      </c>
      <c r="E455" s="17">
        <v>644</v>
      </c>
      <c r="F455" s="20">
        <v>5744</v>
      </c>
      <c r="G455" s="20">
        <v>6433</v>
      </c>
      <c r="H455" s="9">
        <v>1149</v>
      </c>
      <c r="I455" s="7" t="s">
        <v>11</v>
      </c>
    </row>
    <row r="456" spans="1:9" x14ac:dyDescent="0.3">
      <c r="A456" s="4">
        <v>2022</v>
      </c>
      <c r="B456" s="4" t="s">
        <v>36</v>
      </c>
      <c r="C456" s="4" t="s">
        <v>17</v>
      </c>
      <c r="D456" s="11" t="s">
        <v>18</v>
      </c>
      <c r="E456" s="18">
        <v>643</v>
      </c>
      <c r="F456" s="21">
        <v>7000</v>
      </c>
      <c r="G456" s="21">
        <v>7840</v>
      </c>
      <c r="H456" s="6">
        <v>1400</v>
      </c>
      <c r="I456" s="4" t="s">
        <v>11</v>
      </c>
    </row>
    <row r="457" spans="1:9" x14ac:dyDescent="0.3">
      <c r="A457" s="7">
        <v>2022</v>
      </c>
      <c r="B457" s="7" t="s">
        <v>36</v>
      </c>
      <c r="C457" s="7" t="s">
        <v>15</v>
      </c>
      <c r="D457" s="10" t="s">
        <v>19</v>
      </c>
      <c r="E457" s="17">
        <v>455</v>
      </c>
      <c r="F457" s="20">
        <v>4579</v>
      </c>
      <c r="G457" s="20">
        <v>5128</v>
      </c>
      <c r="H457" s="13">
        <v>916</v>
      </c>
      <c r="I457" s="7" t="s">
        <v>11</v>
      </c>
    </row>
    <row r="458" spans="1:9" x14ac:dyDescent="0.3">
      <c r="A458" s="4">
        <v>2022</v>
      </c>
      <c r="B458" s="4" t="s">
        <v>36</v>
      </c>
      <c r="C458" s="4" t="s">
        <v>17</v>
      </c>
      <c r="D458" s="11" t="s">
        <v>20</v>
      </c>
      <c r="E458" s="14">
        <v>345</v>
      </c>
      <c r="F458" s="6">
        <v>7000</v>
      </c>
      <c r="G458" s="6">
        <v>7840</v>
      </c>
      <c r="H458" s="6">
        <v>1400</v>
      </c>
      <c r="I458" s="4" t="s">
        <v>11</v>
      </c>
    </row>
    <row r="459" spans="1:9" x14ac:dyDescent="0.3">
      <c r="A459" s="7">
        <v>2022</v>
      </c>
      <c r="B459" s="7" t="s">
        <v>36</v>
      </c>
      <c r="C459" s="7" t="s">
        <v>13</v>
      </c>
      <c r="D459" s="8" t="s">
        <v>21</v>
      </c>
      <c r="E459" s="15">
        <v>122</v>
      </c>
      <c r="F459" s="13">
        <v>100</v>
      </c>
      <c r="G459" s="13">
        <v>112</v>
      </c>
      <c r="H459" s="13">
        <v>20</v>
      </c>
      <c r="I459" s="7" t="s">
        <v>11</v>
      </c>
    </row>
    <row r="460" spans="1:9" x14ac:dyDescent="0.3">
      <c r="A460" s="4">
        <v>2022</v>
      </c>
      <c r="B460" s="4" t="s">
        <v>36</v>
      </c>
      <c r="C460" s="4" t="s">
        <v>22</v>
      </c>
      <c r="D460" s="11" t="s">
        <v>23</v>
      </c>
      <c r="E460" s="18">
        <v>78</v>
      </c>
      <c r="F460" s="21">
        <v>2289</v>
      </c>
      <c r="G460" s="21">
        <v>5126</v>
      </c>
      <c r="H460" s="12">
        <v>458</v>
      </c>
      <c r="I460" s="4" t="s">
        <v>11</v>
      </c>
    </row>
    <row r="461" spans="1:9" x14ac:dyDescent="0.3">
      <c r="A461" s="7">
        <v>2022</v>
      </c>
      <c r="B461" s="7" t="s">
        <v>36</v>
      </c>
      <c r="C461" s="7" t="s">
        <v>22</v>
      </c>
      <c r="D461" s="10" t="s">
        <v>24</v>
      </c>
      <c r="E461" s="17">
        <v>76</v>
      </c>
      <c r="F461" s="20">
        <v>2288</v>
      </c>
      <c r="G461" s="20">
        <v>5126</v>
      </c>
      <c r="H461" s="13">
        <v>458</v>
      </c>
      <c r="I461" s="7" t="s">
        <v>11</v>
      </c>
    </row>
    <row r="462" spans="1:9" x14ac:dyDescent="0.3">
      <c r="A462" s="4">
        <v>2022</v>
      </c>
      <c r="B462" s="4" t="s">
        <v>36</v>
      </c>
      <c r="C462" s="4" t="s">
        <v>22</v>
      </c>
      <c r="D462" s="11" t="s">
        <v>25</v>
      </c>
      <c r="E462" s="18">
        <v>46</v>
      </c>
      <c r="F462" s="22">
        <v>100</v>
      </c>
      <c r="G462" s="22">
        <v>224</v>
      </c>
      <c r="H462" s="12">
        <v>20</v>
      </c>
      <c r="I462" s="4" t="s">
        <v>11</v>
      </c>
    </row>
    <row r="463" spans="1:9" x14ac:dyDescent="0.3">
      <c r="A463" s="7">
        <v>2022</v>
      </c>
      <c r="B463" s="7" t="s">
        <v>36</v>
      </c>
      <c r="C463" s="7" t="s">
        <v>22</v>
      </c>
      <c r="D463" s="10" t="s">
        <v>26</v>
      </c>
      <c r="E463" s="17">
        <v>34</v>
      </c>
      <c r="F463" s="20">
        <v>2288</v>
      </c>
      <c r="G463" s="20">
        <v>5126</v>
      </c>
      <c r="H463" s="13">
        <v>458</v>
      </c>
      <c r="I463" s="7" t="s">
        <v>11</v>
      </c>
    </row>
    <row r="464" spans="1:9" x14ac:dyDescent="0.3">
      <c r="A464" s="4">
        <v>2022</v>
      </c>
      <c r="B464" s="4" t="s">
        <v>36</v>
      </c>
      <c r="C464" s="4" t="s">
        <v>13</v>
      </c>
      <c r="D464" s="5" t="s">
        <v>27</v>
      </c>
      <c r="E464" s="14">
        <v>7</v>
      </c>
      <c r="F464" s="12">
        <v>200</v>
      </c>
      <c r="G464" s="12">
        <v>224</v>
      </c>
      <c r="H464" s="12">
        <v>40</v>
      </c>
      <c r="I464" s="4" t="s">
        <v>11</v>
      </c>
    </row>
    <row r="465" spans="1:9" x14ac:dyDescent="0.3">
      <c r="A465" s="7">
        <v>2022</v>
      </c>
      <c r="B465" s="7" t="s">
        <v>36</v>
      </c>
      <c r="C465" s="7" t="s">
        <v>22</v>
      </c>
      <c r="D465" s="10" t="s">
        <v>29</v>
      </c>
      <c r="E465" s="17">
        <v>3</v>
      </c>
      <c r="F465" s="20">
        <v>2289</v>
      </c>
      <c r="G465" s="20">
        <v>5127</v>
      </c>
      <c r="H465" s="13">
        <v>458</v>
      </c>
      <c r="I465" s="7" t="s">
        <v>11</v>
      </c>
    </row>
    <row r="466" spans="1:9" x14ac:dyDescent="0.3">
      <c r="A466" s="4">
        <v>2022</v>
      </c>
      <c r="B466" s="4" t="s">
        <v>36</v>
      </c>
      <c r="C466" s="4" t="s">
        <v>28</v>
      </c>
      <c r="D466" s="11" t="s">
        <v>28</v>
      </c>
      <c r="E466" s="18">
        <v>2</v>
      </c>
      <c r="F466" s="21">
        <v>6600</v>
      </c>
      <c r="G466" s="21">
        <v>7392</v>
      </c>
      <c r="H466" s="6">
        <v>1320</v>
      </c>
      <c r="I466" s="4" t="s">
        <v>11</v>
      </c>
    </row>
    <row r="467" spans="1:9" ht="28.8" x14ac:dyDescent="0.3">
      <c r="A467" s="7">
        <v>2022</v>
      </c>
      <c r="B467" s="7" t="s">
        <v>37</v>
      </c>
      <c r="C467" s="7" t="s">
        <v>9</v>
      </c>
      <c r="D467" s="8" t="s">
        <v>10</v>
      </c>
      <c r="E467" s="15">
        <v>3566</v>
      </c>
      <c r="F467" s="9">
        <v>4577</v>
      </c>
      <c r="G467" s="9">
        <v>5127</v>
      </c>
      <c r="H467" s="13">
        <v>915</v>
      </c>
      <c r="I467" s="7" t="s">
        <v>11</v>
      </c>
    </row>
    <row r="468" spans="1:9" x14ac:dyDescent="0.3">
      <c r="A468" s="4">
        <v>2022</v>
      </c>
      <c r="B468" s="4" t="s">
        <v>37</v>
      </c>
      <c r="C468" s="4" t="s">
        <v>9</v>
      </c>
      <c r="D468" s="5" t="s">
        <v>12</v>
      </c>
      <c r="E468" s="14">
        <v>2498</v>
      </c>
      <c r="F468" s="6">
        <v>8000</v>
      </c>
      <c r="G468" s="6">
        <v>8960</v>
      </c>
      <c r="H468" s="6">
        <v>1600</v>
      </c>
      <c r="I468" s="4" t="s">
        <v>11</v>
      </c>
    </row>
    <row r="469" spans="1:9" x14ac:dyDescent="0.3">
      <c r="A469" s="7">
        <v>2022</v>
      </c>
      <c r="B469" s="7" t="s">
        <v>37</v>
      </c>
      <c r="C469" s="7" t="s">
        <v>13</v>
      </c>
      <c r="D469" s="8" t="s">
        <v>14</v>
      </c>
      <c r="E469" s="15">
        <v>1245</v>
      </c>
      <c r="F469" s="9">
        <v>4577</v>
      </c>
      <c r="G469" s="9">
        <v>5126</v>
      </c>
      <c r="H469" s="13">
        <v>915</v>
      </c>
      <c r="I469" s="7" t="s">
        <v>11</v>
      </c>
    </row>
    <row r="470" spans="1:9" x14ac:dyDescent="0.3">
      <c r="A470" s="4">
        <v>2022</v>
      </c>
      <c r="B470" s="4" t="s">
        <v>37</v>
      </c>
      <c r="C470" s="4" t="s">
        <v>15</v>
      </c>
      <c r="D470" s="11" t="s">
        <v>16</v>
      </c>
      <c r="E470" s="18">
        <v>644</v>
      </c>
      <c r="F470" s="21">
        <v>5744</v>
      </c>
      <c r="G470" s="21">
        <v>6433</v>
      </c>
      <c r="H470" s="6">
        <v>1149</v>
      </c>
      <c r="I470" s="4" t="s">
        <v>11</v>
      </c>
    </row>
    <row r="471" spans="1:9" x14ac:dyDescent="0.3">
      <c r="A471" s="7">
        <v>2022</v>
      </c>
      <c r="B471" s="7" t="s">
        <v>37</v>
      </c>
      <c r="C471" s="7" t="s">
        <v>17</v>
      </c>
      <c r="D471" s="10" t="s">
        <v>18</v>
      </c>
      <c r="E471" s="17">
        <v>643</v>
      </c>
      <c r="F471" s="20">
        <v>7000</v>
      </c>
      <c r="G471" s="20">
        <v>7840</v>
      </c>
      <c r="H471" s="9">
        <v>1400</v>
      </c>
      <c r="I471" s="7" t="s">
        <v>11</v>
      </c>
    </row>
    <row r="472" spans="1:9" x14ac:dyDescent="0.3">
      <c r="A472" s="4">
        <v>2022</v>
      </c>
      <c r="B472" s="4" t="s">
        <v>37</v>
      </c>
      <c r="C472" s="4" t="s">
        <v>15</v>
      </c>
      <c r="D472" s="11" t="s">
        <v>19</v>
      </c>
      <c r="E472" s="18">
        <v>455</v>
      </c>
      <c r="F472" s="21">
        <v>5036</v>
      </c>
      <c r="G472" s="21">
        <v>5128</v>
      </c>
      <c r="H472" s="6">
        <v>1007</v>
      </c>
      <c r="I472" s="4" t="s">
        <v>11</v>
      </c>
    </row>
    <row r="473" spans="1:9" x14ac:dyDescent="0.3">
      <c r="A473" s="7">
        <v>2022</v>
      </c>
      <c r="B473" s="7" t="s">
        <v>37</v>
      </c>
      <c r="C473" s="7" t="s">
        <v>17</v>
      </c>
      <c r="D473" s="10" t="s">
        <v>20</v>
      </c>
      <c r="E473" s="15">
        <v>345</v>
      </c>
      <c r="F473" s="9">
        <v>7700</v>
      </c>
      <c r="G473" s="9">
        <v>7840</v>
      </c>
      <c r="H473" s="9">
        <v>1540</v>
      </c>
      <c r="I473" s="7" t="s">
        <v>11</v>
      </c>
    </row>
    <row r="474" spans="1:9" x14ac:dyDescent="0.3">
      <c r="A474" s="4">
        <v>2022</v>
      </c>
      <c r="B474" s="4" t="s">
        <v>37</v>
      </c>
      <c r="C474" s="4" t="s">
        <v>13</v>
      </c>
      <c r="D474" s="5" t="s">
        <v>21</v>
      </c>
      <c r="E474" s="14">
        <v>122</v>
      </c>
      <c r="F474" s="12">
        <v>110</v>
      </c>
      <c r="G474" s="12">
        <v>112</v>
      </c>
      <c r="H474" s="12">
        <v>22</v>
      </c>
      <c r="I474" s="4" t="s">
        <v>11</v>
      </c>
    </row>
    <row r="475" spans="1:9" x14ac:dyDescent="0.3">
      <c r="A475" s="7">
        <v>2022</v>
      </c>
      <c r="B475" s="7" t="s">
        <v>37</v>
      </c>
      <c r="C475" s="7" t="s">
        <v>22</v>
      </c>
      <c r="D475" s="10" t="s">
        <v>23</v>
      </c>
      <c r="E475" s="17">
        <v>78</v>
      </c>
      <c r="F475" s="20">
        <v>2517</v>
      </c>
      <c r="G475" s="20">
        <v>5126</v>
      </c>
      <c r="H475" s="13">
        <v>503</v>
      </c>
      <c r="I475" s="7" t="s">
        <v>11</v>
      </c>
    </row>
    <row r="476" spans="1:9" x14ac:dyDescent="0.3">
      <c r="A476" s="4">
        <v>2022</v>
      </c>
      <c r="B476" s="4" t="s">
        <v>37</v>
      </c>
      <c r="C476" s="4" t="s">
        <v>22</v>
      </c>
      <c r="D476" s="11" t="s">
        <v>24</v>
      </c>
      <c r="E476" s="18">
        <v>76</v>
      </c>
      <c r="F476" s="21">
        <v>2517</v>
      </c>
      <c r="G476" s="21">
        <v>5126</v>
      </c>
      <c r="H476" s="12">
        <v>503</v>
      </c>
      <c r="I476" s="4" t="s">
        <v>11</v>
      </c>
    </row>
    <row r="477" spans="1:9" x14ac:dyDescent="0.3">
      <c r="A477" s="7">
        <v>2022</v>
      </c>
      <c r="B477" s="7" t="s">
        <v>37</v>
      </c>
      <c r="C477" s="7" t="s">
        <v>22</v>
      </c>
      <c r="D477" s="10" t="s">
        <v>25</v>
      </c>
      <c r="E477" s="17">
        <v>46</v>
      </c>
      <c r="F477" s="23">
        <v>115</v>
      </c>
      <c r="G477" s="23">
        <v>224</v>
      </c>
      <c r="H477" s="13">
        <v>23</v>
      </c>
      <c r="I477" s="7" t="s">
        <v>11</v>
      </c>
    </row>
    <row r="478" spans="1:9" x14ac:dyDescent="0.3">
      <c r="A478" s="4">
        <v>2022</v>
      </c>
      <c r="B478" s="4" t="s">
        <v>37</v>
      </c>
      <c r="C478" s="4" t="s">
        <v>22</v>
      </c>
      <c r="D478" s="11" t="s">
        <v>26</v>
      </c>
      <c r="E478" s="18">
        <v>34</v>
      </c>
      <c r="F478" s="21">
        <v>2632</v>
      </c>
      <c r="G478" s="21">
        <v>5126</v>
      </c>
      <c r="H478" s="12">
        <v>526</v>
      </c>
      <c r="I478" s="4" t="s">
        <v>11</v>
      </c>
    </row>
    <row r="479" spans="1:9" x14ac:dyDescent="0.3">
      <c r="A479" s="7">
        <v>2022</v>
      </c>
      <c r="B479" s="7" t="s">
        <v>37</v>
      </c>
      <c r="C479" s="7" t="s">
        <v>13</v>
      </c>
      <c r="D479" s="8" t="s">
        <v>27</v>
      </c>
      <c r="E479" s="15">
        <v>7</v>
      </c>
      <c r="F479" s="13">
        <v>230</v>
      </c>
      <c r="G479" s="13">
        <v>224</v>
      </c>
      <c r="H479" s="13">
        <v>46</v>
      </c>
      <c r="I479" s="7" t="s">
        <v>11</v>
      </c>
    </row>
    <row r="480" spans="1:9" x14ac:dyDescent="0.3">
      <c r="A480" s="4">
        <v>2022</v>
      </c>
      <c r="B480" s="4" t="s">
        <v>37</v>
      </c>
      <c r="C480" s="4" t="s">
        <v>22</v>
      </c>
      <c r="D480" s="11" t="s">
        <v>29</v>
      </c>
      <c r="E480" s="18">
        <v>3</v>
      </c>
      <c r="F480" s="21">
        <v>2632</v>
      </c>
      <c r="G480" s="21">
        <v>5127</v>
      </c>
      <c r="H480" s="12">
        <v>526</v>
      </c>
      <c r="I480" s="4" t="s">
        <v>11</v>
      </c>
    </row>
    <row r="481" spans="1:9" x14ac:dyDescent="0.3">
      <c r="A481" s="7">
        <v>2022</v>
      </c>
      <c r="B481" s="7" t="s">
        <v>37</v>
      </c>
      <c r="C481" s="7" t="s">
        <v>28</v>
      </c>
      <c r="D481" s="10" t="s">
        <v>28</v>
      </c>
      <c r="E481" s="17">
        <v>2</v>
      </c>
      <c r="F481" s="20">
        <v>7590</v>
      </c>
      <c r="G481" s="20">
        <v>7392</v>
      </c>
      <c r="H481" s="9">
        <v>1518</v>
      </c>
      <c r="I481" s="7" t="s">
        <v>11</v>
      </c>
    </row>
    <row r="482" spans="1:9" ht="28.8" x14ac:dyDescent="0.3">
      <c r="A482" s="4">
        <v>2022</v>
      </c>
      <c r="B482" s="4" t="s">
        <v>38</v>
      </c>
      <c r="C482" s="4" t="s">
        <v>9</v>
      </c>
      <c r="D482" s="5" t="s">
        <v>10</v>
      </c>
      <c r="E482" s="14">
        <v>3566</v>
      </c>
      <c r="F482" s="6">
        <v>4577</v>
      </c>
      <c r="G482" s="6">
        <v>5127</v>
      </c>
      <c r="H482" s="12">
        <v>915</v>
      </c>
      <c r="I482" s="4" t="s">
        <v>11</v>
      </c>
    </row>
    <row r="483" spans="1:9" x14ac:dyDescent="0.3">
      <c r="A483" s="7">
        <v>2022</v>
      </c>
      <c r="B483" s="7" t="s">
        <v>38</v>
      </c>
      <c r="C483" s="7" t="s">
        <v>9</v>
      </c>
      <c r="D483" s="8" t="s">
        <v>12</v>
      </c>
      <c r="E483" s="15">
        <v>2498</v>
      </c>
      <c r="F483" s="9">
        <v>8000</v>
      </c>
      <c r="G483" s="9">
        <v>8960</v>
      </c>
      <c r="H483" s="9">
        <v>1600</v>
      </c>
      <c r="I483" s="7" t="s">
        <v>11</v>
      </c>
    </row>
    <row r="484" spans="1:9" x14ac:dyDescent="0.3">
      <c r="A484" s="4">
        <v>2022</v>
      </c>
      <c r="B484" s="4" t="s">
        <v>38</v>
      </c>
      <c r="C484" s="4" t="s">
        <v>13</v>
      </c>
      <c r="D484" s="5" t="s">
        <v>14</v>
      </c>
      <c r="E484" s="14">
        <v>1245</v>
      </c>
      <c r="F484" s="6">
        <v>4577</v>
      </c>
      <c r="G484" s="6">
        <v>5126</v>
      </c>
      <c r="H484" s="12">
        <v>915</v>
      </c>
      <c r="I484" s="4" t="s">
        <v>11</v>
      </c>
    </row>
    <row r="485" spans="1:9" x14ac:dyDescent="0.3">
      <c r="A485" s="7">
        <v>2022</v>
      </c>
      <c r="B485" s="7" t="s">
        <v>38</v>
      </c>
      <c r="C485" s="7" t="s">
        <v>15</v>
      </c>
      <c r="D485" s="10" t="s">
        <v>16</v>
      </c>
      <c r="E485" s="17">
        <v>644</v>
      </c>
      <c r="F485" s="20">
        <v>5744</v>
      </c>
      <c r="G485" s="20">
        <v>6433</v>
      </c>
      <c r="H485" s="9">
        <v>1149</v>
      </c>
      <c r="I485" s="7" t="s">
        <v>11</v>
      </c>
    </row>
    <row r="486" spans="1:9" x14ac:dyDescent="0.3">
      <c r="A486" s="4">
        <v>2022</v>
      </c>
      <c r="B486" s="4" t="s">
        <v>38</v>
      </c>
      <c r="C486" s="4" t="s">
        <v>17</v>
      </c>
      <c r="D486" s="11" t="s">
        <v>18</v>
      </c>
      <c r="E486" s="18">
        <v>643</v>
      </c>
      <c r="F486" s="21">
        <v>7000</v>
      </c>
      <c r="G486" s="21">
        <v>7840</v>
      </c>
      <c r="H486" s="6">
        <v>1400</v>
      </c>
      <c r="I486" s="4" t="s">
        <v>11</v>
      </c>
    </row>
    <row r="487" spans="1:9" x14ac:dyDescent="0.3">
      <c r="A487" s="7">
        <v>2022</v>
      </c>
      <c r="B487" s="7" t="s">
        <v>38</v>
      </c>
      <c r="C487" s="7" t="s">
        <v>15</v>
      </c>
      <c r="D487" s="10" t="s">
        <v>19</v>
      </c>
      <c r="E487" s="17">
        <v>455</v>
      </c>
      <c r="F487" s="20">
        <v>4579</v>
      </c>
      <c r="G487" s="20">
        <v>5128</v>
      </c>
      <c r="H487" s="13">
        <v>916</v>
      </c>
      <c r="I487" s="7" t="s">
        <v>11</v>
      </c>
    </row>
    <row r="488" spans="1:9" x14ac:dyDescent="0.3">
      <c r="A488" s="4">
        <v>2022</v>
      </c>
      <c r="B488" s="4" t="s">
        <v>38</v>
      </c>
      <c r="C488" s="4" t="s">
        <v>17</v>
      </c>
      <c r="D488" s="11" t="s">
        <v>20</v>
      </c>
      <c r="E488" s="14">
        <v>345</v>
      </c>
      <c r="F488" s="6">
        <v>7000</v>
      </c>
      <c r="G488" s="6">
        <v>7840</v>
      </c>
      <c r="H488" s="6">
        <v>1400</v>
      </c>
      <c r="I488" s="4" t="s">
        <v>11</v>
      </c>
    </row>
    <row r="489" spans="1:9" x14ac:dyDescent="0.3">
      <c r="A489" s="7">
        <v>2022</v>
      </c>
      <c r="B489" s="7" t="s">
        <v>38</v>
      </c>
      <c r="C489" s="7" t="s">
        <v>13</v>
      </c>
      <c r="D489" s="8" t="s">
        <v>21</v>
      </c>
      <c r="E489" s="15">
        <v>122</v>
      </c>
      <c r="F489" s="13">
        <v>100</v>
      </c>
      <c r="G489" s="13">
        <v>112</v>
      </c>
      <c r="H489" s="13">
        <v>20</v>
      </c>
      <c r="I489" s="7" t="s">
        <v>11</v>
      </c>
    </row>
    <row r="490" spans="1:9" x14ac:dyDescent="0.3">
      <c r="A490" s="4">
        <v>2022</v>
      </c>
      <c r="B490" s="4" t="s">
        <v>38</v>
      </c>
      <c r="C490" s="4" t="s">
        <v>22</v>
      </c>
      <c r="D490" s="11" t="s">
        <v>23</v>
      </c>
      <c r="E490" s="18">
        <v>78</v>
      </c>
      <c r="F490" s="21">
        <v>2289</v>
      </c>
      <c r="G490" s="21">
        <v>5126</v>
      </c>
      <c r="H490" s="12">
        <v>458</v>
      </c>
      <c r="I490" s="4" t="s">
        <v>11</v>
      </c>
    </row>
    <row r="491" spans="1:9" x14ac:dyDescent="0.3">
      <c r="A491" s="7">
        <v>2022</v>
      </c>
      <c r="B491" s="7" t="s">
        <v>38</v>
      </c>
      <c r="C491" s="7" t="s">
        <v>22</v>
      </c>
      <c r="D491" s="10" t="s">
        <v>24</v>
      </c>
      <c r="E491" s="17">
        <v>76</v>
      </c>
      <c r="F491" s="20">
        <v>2288</v>
      </c>
      <c r="G491" s="20">
        <v>5126</v>
      </c>
      <c r="H491" s="13">
        <v>458</v>
      </c>
      <c r="I491" s="7" t="s">
        <v>11</v>
      </c>
    </row>
    <row r="492" spans="1:9" x14ac:dyDescent="0.3">
      <c r="A492" s="4">
        <v>2022</v>
      </c>
      <c r="B492" s="4" t="s">
        <v>38</v>
      </c>
      <c r="C492" s="4" t="s">
        <v>22</v>
      </c>
      <c r="D492" s="11" t="s">
        <v>25</v>
      </c>
      <c r="E492" s="18">
        <v>46</v>
      </c>
      <c r="F492" s="22">
        <v>100</v>
      </c>
      <c r="G492" s="22">
        <v>224</v>
      </c>
      <c r="H492" s="12">
        <v>20</v>
      </c>
      <c r="I492" s="4" t="s">
        <v>11</v>
      </c>
    </row>
    <row r="493" spans="1:9" x14ac:dyDescent="0.3">
      <c r="A493" s="7">
        <v>2022</v>
      </c>
      <c r="B493" s="7" t="s">
        <v>38</v>
      </c>
      <c r="C493" s="7" t="s">
        <v>22</v>
      </c>
      <c r="D493" s="10" t="s">
        <v>26</v>
      </c>
      <c r="E493" s="17">
        <v>34</v>
      </c>
      <c r="F493" s="20">
        <v>2746</v>
      </c>
      <c r="G493" s="20">
        <v>5126</v>
      </c>
      <c r="H493" s="13">
        <v>549</v>
      </c>
      <c r="I493" s="7" t="s">
        <v>11</v>
      </c>
    </row>
    <row r="494" spans="1:9" x14ac:dyDescent="0.3">
      <c r="A494" s="4">
        <v>2022</v>
      </c>
      <c r="B494" s="4" t="s">
        <v>38</v>
      </c>
      <c r="C494" s="4" t="s">
        <v>13</v>
      </c>
      <c r="D494" s="5" t="s">
        <v>27</v>
      </c>
      <c r="E494" s="14">
        <v>7</v>
      </c>
      <c r="F494" s="12">
        <v>240</v>
      </c>
      <c r="G494" s="12">
        <v>224</v>
      </c>
      <c r="H494" s="12">
        <v>48</v>
      </c>
      <c r="I494" s="4" t="s">
        <v>11</v>
      </c>
    </row>
    <row r="495" spans="1:9" x14ac:dyDescent="0.3">
      <c r="A495" s="7">
        <v>2022</v>
      </c>
      <c r="B495" s="7" t="s">
        <v>38</v>
      </c>
      <c r="C495" s="7" t="s">
        <v>22</v>
      </c>
      <c r="D495" s="10" t="s">
        <v>29</v>
      </c>
      <c r="E495" s="17">
        <v>3</v>
      </c>
      <c r="F495" s="20">
        <v>2746</v>
      </c>
      <c r="G495" s="20">
        <v>5127</v>
      </c>
      <c r="H495" s="13">
        <v>549</v>
      </c>
      <c r="I495" s="7" t="s">
        <v>11</v>
      </c>
    </row>
    <row r="496" spans="1:9" x14ac:dyDescent="0.3">
      <c r="A496" s="4">
        <v>2022</v>
      </c>
      <c r="B496" s="4" t="s">
        <v>38</v>
      </c>
      <c r="C496" s="4" t="s">
        <v>28</v>
      </c>
      <c r="D496" s="11" t="s">
        <v>28</v>
      </c>
      <c r="E496" s="18">
        <v>2</v>
      </c>
      <c r="F496" s="21">
        <v>7920</v>
      </c>
      <c r="G496" s="21">
        <v>7392</v>
      </c>
      <c r="H496" s="6">
        <v>1584</v>
      </c>
      <c r="I496" s="4" t="s">
        <v>11</v>
      </c>
    </row>
    <row r="497" spans="1:9" ht="28.8" x14ac:dyDescent="0.3">
      <c r="A497" s="7">
        <v>2022</v>
      </c>
      <c r="B497" s="7" t="s">
        <v>39</v>
      </c>
      <c r="C497" s="7" t="s">
        <v>9</v>
      </c>
      <c r="D497" s="8" t="s">
        <v>10</v>
      </c>
      <c r="E497" s="15">
        <v>3566</v>
      </c>
      <c r="F497" s="9">
        <v>5035</v>
      </c>
      <c r="G497" s="9">
        <v>5127</v>
      </c>
      <c r="H497" s="9">
        <v>1007</v>
      </c>
      <c r="I497" s="7" t="s">
        <v>11</v>
      </c>
    </row>
    <row r="498" spans="1:9" x14ac:dyDescent="0.3">
      <c r="A498" s="4">
        <v>2022</v>
      </c>
      <c r="B498" s="4" t="s">
        <v>39</v>
      </c>
      <c r="C498" s="4" t="s">
        <v>9</v>
      </c>
      <c r="D498" s="5" t="s">
        <v>12</v>
      </c>
      <c r="E498" s="14">
        <v>2498</v>
      </c>
      <c r="F498" s="6">
        <v>9200</v>
      </c>
      <c r="G498" s="6">
        <v>8960</v>
      </c>
      <c r="H498" s="6">
        <v>1840</v>
      </c>
      <c r="I498" s="4" t="s">
        <v>11</v>
      </c>
    </row>
    <row r="499" spans="1:9" x14ac:dyDescent="0.3">
      <c r="A499" s="7">
        <v>2022</v>
      </c>
      <c r="B499" s="7" t="s">
        <v>39</v>
      </c>
      <c r="C499" s="7" t="s">
        <v>13</v>
      </c>
      <c r="D499" s="8" t="s">
        <v>14</v>
      </c>
      <c r="E499" s="15">
        <v>1245</v>
      </c>
      <c r="F499" s="9">
        <v>5264</v>
      </c>
      <c r="G499" s="9">
        <v>5126</v>
      </c>
      <c r="H499" s="9">
        <v>1053</v>
      </c>
      <c r="I499" s="7" t="s">
        <v>11</v>
      </c>
    </row>
    <row r="500" spans="1:9" x14ac:dyDescent="0.3">
      <c r="A500" s="4">
        <v>2022</v>
      </c>
      <c r="B500" s="4" t="s">
        <v>39</v>
      </c>
      <c r="C500" s="4" t="s">
        <v>15</v>
      </c>
      <c r="D500" s="11" t="s">
        <v>16</v>
      </c>
      <c r="E500" s="18">
        <v>644</v>
      </c>
      <c r="F500" s="21">
        <v>6605</v>
      </c>
      <c r="G500" s="21">
        <v>6433</v>
      </c>
      <c r="H500" s="6">
        <v>1321</v>
      </c>
      <c r="I500" s="4" t="s">
        <v>11</v>
      </c>
    </row>
    <row r="501" spans="1:9" x14ac:dyDescent="0.3">
      <c r="A501" s="7">
        <v>2022</v>
      </c>
      <c r="B501" s="7" t="s">
        <v>39</v>
      </c>
      <c r="C501" s="7" t="s">
        <v>17</v>
      </c>
      <c r="D501" s="10" t="s">
        <v>18</v>
      </c>
      <c r="E501" s="17">
        <v>643</v>
      </c>
      <c r="F501" s="20">
        <v>8400</v>
      </c>
      <c r="G501" s="20">
        <v>7840</v>
      </c>
      <c r="H501" s="9">
        <v>1680</v>
      </c>
      <c r="I501" s="7" t="s">
        <v>11</v>
      </c>
    </row>
    <row r="502" spans="1:9" x14ac:dyDescent="0.3">
      <c r="A502" s="4">
        <v>2022</v>
      </c>
      <c r="B502" s="4" t="s">
        <v>39</v>
      </c>
      <c r="C502" s="4" t="s">
        <v>15</v>
      </c>
      <c r="D502" s="11" t="s">
        <v>19</v>
      </c>
      <c r="E502" s="18">
        <v>455</v>
      </c>
      <c r="F502" s="21">
        <v>5494</v>
      </c>
      <c r="G502" s="21">
        <v>5128</v>
      </c>
      <c r="H502" s="6">
        <v>1099</v>
      </c>
      <c r="I502" s="4" t="s">
        <v>11</v>
      </c>
    </row>
    <row r="503" spans="1:9" x14ac:dyDescent="0.3">
      <c r="A503" s="7">
        <v>2022</v>
      </c>
      <c r="B503" s="7" t="s">
        <v>39</v>
      </c>
      <c r="C503" s="7" t="s">
        <v>17</v>
      </c>
      <c r="D503" s="10" t="s">
        <v>20</v>
      </c>
      <c r="E503" s="15">
        <v>345</v>
      </c>
      <c r="F503" s="9">
        <v>8400</v>
      </c>
      <c r="G503" s="9">
        <v>7840</v>
      </c>
      <c r="H503" s="9">
        <v>1680</v>
      </c>
      <c r="I503" s="7" t="s">
        <v>11</v>
      </c>
    </row>
    <row r="504" spans="1:9" x14ac:dyDescent="0.3">
      <c r="A504" s="4">
        <v>2022</v>
      </c>
      <c r="B504" s="4" t="s">
        <v>39</v>
      </c>
      <c r="C504" s="4" t="s">
        <v>13</v>
      </c>
      <c r="D504" s="5" t="s">
        <v>21</v>
      </c>
      <c r="E504" s="14">
        <v>122</v>
      </c>
      <c r="F504" s="12">
        <v>120</v>
      </c>
      <c r="G504" s="12">
        <v>112</v>
      </c>
      <c r="H504" s="12">
        <v>24</v>
      </c>
      <c r="I504" s="4" t="s">
        <v>11</v>
      </c>
    </row>
    <row r="505" spans="1:9" x14ac:dyDescent="0.3">
      <c r="A505" s="7">
        <v>2022</v>
      </c>
      <c r="B505" s="7" t="s">
        <v>39</v>
      </c>
      <c r="C505" s="7" t="s">
        <v>22</v>
      </c>
      <c r="D505" s="10" t="s">
        <v>23</v>
      </c>
      <c r="E505" s="17">
        <v>78</v>
      </c>
      <c r="F505" s="20">
        <v>2517</v>
      </c>
      <c r="G505" s="20">
        <v>5126</v>
      </c>
      <c r="H505" s="13">
        <v>503</v>
      </c>
      <c r="I505" s="7" t="s">
        <v>11</v>
      </c>
    </row>
    <row r="506" spans="1:9" x14ac:dyDescent="0.3">
      <c r="A506" s="4">
        <v>2022</v>
      </c>
      <c r="B506" s="4" t="s">
        <v>39</v>
      </c>
      <c r="C506" s="4" t="s">
        <v>22</v>
      </c>
      <c r="D506" s="11" t="s">
        <v>24</v>
      </c>
      <c r="E506" s="18">
        <v>76</v>
      </c>
      <c r="F506" s="21">
        <v>2517</v>
      </c>
      <c r="G506" s="21">
        <v>5126</v>
      </c>
      <c r="H506" s="12">
        <v>503</v>
      </c>
      <c r="I506" s="4" t="s">
        <v>11</v>
      </c>
    </row>
    <row r="507" spans="1:9" x14ac:dyDescent="0.3">
      <c r="A507" s="7">
        <v>2022</v>
      </c>
      <c r="B507" s="7" t="s">
        <v>39</v>
      </c>
      <c r="C507" s="7" t="s">
        <v>22</v>
      </c>
      <c r="D507" s="10" t="s">
        <v>25</v>
      </c>
      <c r="E507" s="17">
        <v>46</v>
      </c>
      <c r="F507" s="23">
        <v>110</v>
      </c>
      <c r="G507" s="23">
        <v>224</v>
      </c>
      <c r="H507" s="13">
        <v>22</v>
      </c>
      <c r="I507" s="7" t="s">
        <v>11</v>
      </c>
    </row>
    <row r="508" spans="1:9" x14ac:dyDescent="0.3">
      <c r="A508" s="4">
        <v>2022</v>
      </c>
      <c r="B508" s="4" t="s">
        <v>39</v>
      </c>
      <c r="C508" s="4" t="s">
        <v>22</v>
      </c>
      <c r="D508" s="11" t="s">
        <v>26</v>
      </c>
      <c r="E508" s="18">
        <v>34</v>
      </c>
      <c r="F508" s="21">
        <v>2517</v>
      </c>
      <c r="G508" s="21">
        <v>5126</v>
      </c>
      <c r="H508" s="12">
        <v>503</v>
      </c>
      <c r="I508" s="4" t="s">
        <v>11</v>
      </c>
    </row>
    <row r="509" spans="1:9" x14ac:dyDescent="0.3">
      <c r="A509" s="7">
        <v>2022</v>
      </c>
      <c r="B509" s="7" t="s">
        <v>39</v>
      </c>
      <c r="C509" s="7" t="s">
        <v>13</v>
      </c>
      <c r="D509" s="8" t="s">
        <v>27</v>
      </c>
      <c r="E509" s="15">
        <v>7</v>
      </c>
      <c r="F509" s="13">
        <v>220</v>
      </c>
      <c r="G509" s="13">
        <v>224</v>
      </c>
      <c r="H509" s="13">
        <v>44</v>
      </c>
      <c r="I509" s="7" t="s">
        <v>11</v>
      </c>
    </row>
    <row r="510" spans="1:9" x14ac:dyDescent="0.3">
      <c r="A510" s="4">
        <v>2022</v>
      </c>
      <c r="B510" s="4" t="s">
        <v>39</v>
      </c>
      <c r="C510" s="4" t="s">
        <v>22</v>
      </c>
      <c r="D510" s="11" t="s">
        <v>29</v>
      </c>
      <c r="E510" s="18">
        <v>3</v>
      </c>
      <c r="F510" s="21">
        <v>2518</v>
      </c>
      <c r="G510" s="21">
        <v>5127</v>
      </c>
      <c r="H510" s="12">
        <v>504</v>
      </c>
      <c r="I510" s="4" t="s">
        <v>11</v>
      </c>
    </row>
    <row r="511" spans="1:9" x14ac:dyDescent="0.3">
      <c r="A511" s="7">
        <v>2022</v>
      </c>
      <c r="B511" s="7" t="s">
        <v>39</v>
      </c>
      <c r="C511" s="7" t="s">
        <v>28</v>
      </c>
      <c r="D511" s="10" t="s">
        <v>28</v>
      </c>
      <c r="E511" s="17">
        <v>2</v>
      </c>
      <c r="F511" s="20">
        <v>7260</v>
      </c>
      <c r="G511" s="20">
        <v>7392</v>
      </c>
      <c r="H511" s="9">
        <v>1452</v>
      </c>
      <c r="I511" s="7" t="s">
        <v>11</v>
      </c>
    </row>
    <row r="512" spans="1:9" ht="28.8" x14ac:dyDescent="0.3">
      <c r="A512" s="4">
        <v>2022</v>
      </c>
      <c r="B512" s="4" t="s">
        <v>40</v>
      </c>
      <c r="C512" s="4" t="s">
        <v>9</v>
      </c>
      <c r="D512" s="5" t="s">
        <v>10</v>
      </c>
      <c r="E512" s="14">
        <v>3566</v>
      </c>
      <c r="F512" s="6">
        <v>5264</v>
      </c>
      <c r="G512" s="6">
        <v>5127</v>
      </c>
      <c r="H512" s="6">
        <v>1053</v>
      </c>
      <c r="I512" s="4" t="s">
        <v>11</v>
      </c>
    </row>
    <row r="513" spans="1:9" x14ac:dyDescent="0.3">
      <c r="A513" s="7">
        <v>2022</v>
      </c>
      <c r="B513" s="7" t="s">
        <v>40</v>
      </c>
      <c r="C513" s="7" t="s">
        <v>9</v>
      </c>
      <c r="D513" s="8" t="s">
        <v>12</v>
      </c>
      <c r="E513" s="15">
        <v>2498</v>
      </c>
      <c r="F513" s="9">
        <v>8800</v>
      </c>
      <c r="G513" s="9">
        <v>8960</v>
      </c>
      <c r="H513" s="9">
        <v>1760</v>
      </c>
      <c r="I513" s="7" t="s">
        <v>11</v>
      </c>
    </row>
    <row r="514" spans="1:9" x14ac:dyDescent="0.3">
      <c r="A514" s="4">
        <v>2022</v>
      </c>
      <c r="B514" s="4" t="s">
        <v>40</v>
      </c>
      <c r="C514" s="4" t="s">
        <v>13</v>
      </c>
      <c r="D514" s="5" t="s">
        <v>14</v>
      </c>
      <c r="E514" s="14">
        <v>1245</v>
      </c>
      <c r="F514" s="6">
        <v>5035</v>
      </c>
      <c r="G514" s="6">
        <v>5126</v>
      </c>
      <c r="H514" s="6">
        <v>1007</v>
      </c>
      <c r="I514" s="4" t="s">
        <v>11</v>
      </c>
    </row>
    <row r="515" spans="1:9" x14ac:dyDescent="0.3">
      <c r="A515" s="7">
        <v>2022</v>
      </c>
      <c r="B515" s="7" t="s">
        <v>40</v>
      </c>
      <c r="C515" s="7" t="s">
        <v>15</v>
      </c>
      <c r="D515" s="10" t="s">
        <v>16</v>
      </c>
      <c r="E515" s="17">
        <v>644</v>
      </c>
      <c r="F515" s="20">
        <v>6318</v>
      </c>
      <c r="G515" s="20">
        <v>6433</v>
      </c>
      <c r="H515" s="9">
        <v>1264</v>
      </c>
      <c r="I515" s="7" t="s">
        <v>11</v>
      </c>
    </row>
    <row r="516" spans="1:9" x14ac:dyDescent="0.3">
      <c r="A516" s="4">
        <v>2022</v>
      </c>
      <c r="B516" s="4" t="s">
        <v>40</v>
      </c>
      <c r="C516" s="4" t="s">
        <v>17</v>
      </c>
      <c r="D516" s="11" t="s">
        <v>18</v>
      </c>
      <c r="E516" s="18">
        <v>643</v>
      </c>
      <c r="F516" s="21">
        <v>7700</v>
      </c>
      <c r="G516" s="21">
        <v>7840</v>
      </c>
      <c r="H516" s="6">
        <v>1540</v>
      </c>
      <c r="I516" s="4" t="s">
        <v>11</v>
      </c>
    </row>
    <row r="517" spans="1:9" x14ac:dyDescent="0.3">
      <c r="A517" s="7">
        <v>2022</v>
      </c>
      <c r="B517" s="7" t="s">
        <v>40</v>
      </c>
      <c r="C517" s="7" t="s">
        <v>15</v>
      </c>
      <c r="D517" s="10" t="s">
        <v>19</v>
      </c>
      <c r="E517" s="17">
        <v>455</v>
      </c>
      <c r="F517" s="20">
        <v>5036</v>
      </c>
      <c r="G517" s="20">
        <v>5128</v>
      </c>
      <c r="H517" s="9">
        <v>1007</v>
      </c>
      <c r="I517" s="7" t="s">
        <v>11</v>
      </c>
    </row>
    <row r="518" spans="1:9" x14ac:dyDescent="0.3">
      <c r="A518" s="4">
        <v>2022</v>
      </c>
      <c r="B518" s="4" t="s">
        <v>40</v>
      </c>
      <c r="C518" s="4" t="s">
        <v>17</v>
      </c>
      <c r="D518" s="11" t="s">
        <v>20</v>
      </c>
      <c r="E518" s="14">
        <v>345</v>
      </c>
      <c r="F518" s="6">
        <v>7700</v>
      </c>
      <c r="G518" s="6">
        <v>7840</v>
      </c>
      <c r="H518" s="6">
        <v>1540</v>
      </c>
      <c r="I518" s="4" t="s">
        <v>11</v>
      </c>
    </row>
    <row r="519" spans="1:9" x14ac:dyDescent="0.3">
      <c r="A519" s="7">
        <v>2022</v>
      </c>
      <c r="B519" s="7" t="s">
        <v>40</v>
      </c>
      <c r="C519" s="7" t="s">
        <v>13</v>
      </c>
      <c r="D519" s="8" t="s">
        <v>21</v>
      </c>
      <c r="E519" s="15">
        <v>122</v>
      </c>
      <c r="F519" s="13">
        <v>110</v>
      </c>
      <c r="G519" s="13">
        <v>112</v>
      </c>
      <c r="H519" s="13">
        <v>22</v>
      </c>
      <c r="I519" s="7" t="s">
        <v>11</v>
      </c>
    </row>
    <row r="520" spans="1:9" x14ac:dyDescent="0.3">
      <c r="A520" s="4">
        <v>2022</v>
      </c>
      <c r="B520" s="4" t="s">
        <v>40</v>
      </c>
      <c r="C520" s="4" t="s">
        <v>22</v>
      </c>
      <c r="D520" s="11" t="s">
        <v>23</v>
      </c>
      <c r="E520" s="18">
        <v>78</v>
      </c>
      <c r="F520" s="21">
        <v>2517</v>
      </c>
      <c r="G520" s="21">
        <v>5126</v>
      </c>
      <c r="H520" s="12">
        <v>503</v>
      </c>
      <c r="I520" s="4" t="s">
        <v>11</v>
      </c>
    </row>
    <row r="521" spans="1:9" x14ac:dyDescent="0.3">
      <c r="A521" s="7">
        <v>2022</v>
      </c>
      <c r="B521" s="7" t="s">
        <v>40</v>
      </c>
      <c r="C521" s="7" t="s">
        <v>22</v>
      </c>
      <c r="D521" s="10" t="s">
        <v>24</v>
      </c>
      <c r="E521" s="17">
        <v>76</v>
      </c>
      <c r="F521" s="20">
        <v>2288</v>
      </c>
      <c r="G521" s="20">
        <v>5126</v>
      </c>
      <c r="H521" s="13">
        <v>458</v>
      </c>
      <c r="I521" s="7" t="s">
        <v>11</v>
      </c>
    </row>
    <row r="522" spans="1:9" x14ac:dyDescent="0.3">
      <c r="A522" s="4">
        <v>2022</v>
      </c>
      <c r="B522" s="4" t="s">
        <v>40</v>
      </c>
      <c r="C522" s="4" t="s">
        <v>22</v>
      </c>
      <c r="D522" s="11" t="s">
        <v>25</v>
      </c>
      <c r="E522" s="18">
        <v>46</v>
      </c>
      <c r="F522" s="22">
        <v>100</v>
      </c>
      <c r="G522" s="22">
        <v>224</v>
      </c>
      <c r="H522" s="12">
        <v>20</v>
      </c>
      <c r="I522" s="4" t="s">
        <v>11</v>
      </c>
    </row>
    <row r="523" spans="1:9" x14ac:dyDescent="0.3">
      <c r="A523" s="7">
        <v>2022</v>
      </c>
      <c r="B523" s="7" t="s">
        <v>40</v>
      </c>
      <c r="C523" s="7" t="s">
        <v>22</v>
      </c>
      <c r="D523" s="10" t="s">
        <v>26</v>
      </c>
      <c r="E523" s="17">
        <v>34</v>
      </c>
      <c r="F523" s="20">
        <v>2288</v>
      </c>
      <c r="G523" s="20">
        <v>5126</v>
      </c>
      <c r="H523" s="13">
        <v>458</v>
      </c>
      <c r="I523" s="7" t="s">
        <v>32</v>
      </c>
    </row>
    <row r="524" spans="1:9" x14ac:dyDescent="0.3">
      <c r="A524" s="4">
        <v>2022</v>
      </c>
      <c r="B524" s="4" t="s">
        <v>40</v>
      </c>
      <c r="C524" s="4" t="s">
        <v>13</v>
      </c>
      <c r="D524" s="5" t="s">
        <v>27</v>
      </c>
      <c r="E524" s="14">
        <v>7</v>
      </c>
      <c r="F524" s="12">
        <v>200</v>
      </c>
      <c r="G524" s="12">
        <v>224</v>
      </c>
      <c r="H524" s="12">
        <v>40</v>
      </c>
      <c r="I524" s="4" t="s">
        <v>32</v>
      </c>
    </row>
    <row r="525" spans="1:9" x14ac:dyDescent="0.3">
      <c r="A525" s="7">
        <v>2022</v>
      </c>
      <c r="B525" s="7" t="s">
        <v>40</v>
      </c>
      <c r="C525" s="7" t="s">
        <v>22</v>
      </c>
      <c r="D525" s="10" t="s">
        <v>29</v>
      </c>
      <c r="E525" s="17">
        <v>3</v>
      </c>
      <c r="F525" s="20">
        <v>2289</v>
      </c>
      <c r="G525" s="20">
        <v>5127</v>
      </c>
      <c r="H525" s="13">
        <v>458</v>
      </c>
      <c r="I525" s="7" t="s">
        <v>32</v>
      </c>
    </row>
    <row r="526" spans="1:9" x14ac:dyDescent="0.3">
      <c r="A526" s="4">
        <v>2022</v>
      </c>
      <c r="B526" s="4" t="s">
        <v>40</v>
      </c>
      <c r="C526" s="4" t="s">
        <v>28</v>
      </c>
      <c r="D526" s="11" t="s">
        <v>28</v>
      </c>
      <c r="E526" s="18">
        <v>2</v>
      </c>
      <c r="F526" s="21">
        <v>6600</v>
      </c>
      <c r="G526" s="21">
        <v>7392</v>
      </c>
      <c r="H526" s="6">
        <v>1320</v>
      </c>
      <c r="I526" s="4" t="s">
        <v>32</v>
      </c>
    </row>
    <row r="527" spans="1:9" ht="28.8" x14ac:dyDescent="0.3">
      <c r="A527" s="7">
        <v>2022</v>
      </c>
      <c r="B527" s="7" t="s">
        <v>41</v>
      </c>
      <c r="C527" s="7" t="s">
        <v>9</v>
      </c>
      <c r="D527" s="8" t="s">
        <v>10</v>
      </c>
      <c r="E527" s="15">
        <v>3566</v>
      </c>
      <c r="F527" s="9">
        <v>4577</v>
      </c>
      <c r="G527" s="9">
        <v>5127</v>
      </c>
      <c r="H527" s="13">
        <v>915</v>
      </c>
      <c r="I527" s="7" t="s">
        <v>32</v>
      </c>
    </row>
    <row r="528" spans="1:9" x14ac:dyDescent="0.3">
      <c r="A528" s="4">
        <v>2022</v>
      </c>
      <c r="B528" s="4" t="s">
        <v>41</v>
      </c>
      <c r="C528" s="4" t="s">
        <v>9</v>
      </c>
      <c r="D528" s="5" t="s">
        <v>12</v>
      </c>
      <c r="E528" s="14">
        <v>2498</v>
      </c>
      <c r="F528" s="6">
        <v>8000</v>
      </c>
      <c r="G528" s="6">
        <v>8960</v>
      </c>
      <c r="H528" s="6">
        <v>1600</v>
      </c>
      <c r="I528" s="4" t="s">
        <v>32</v>
      </c>
    </row>
    <row r="529" spans="1:9" x14ac:dyDescent="0.3">
      <c r="A529" s="7">
        <v>2022</v>
      </c>
      <c r="B529" s="7" t="s">
        <v>41</v>
      </c>
      <c r="C529" s="7" t="s">
        <v>13</v>
      </c>
      <c r="D529" s="8" t="s">
        <v>14</v>
      </c>
      <c r="E529" s="15">
        <v>1245</v>
      </c>
      <c r="F529" s="9">
        <v>4577</v>
      </c>
      <c r="G529" s="9">
        <v>5126</v>
      </c>
      <c r="H529" s="13">
        <v>915</v>
      </c>
      <c r="I529" s="7" t="s">
        <v>32</v>
      </c>
    </row>
    <row r="530" spans="1:9" x14ac:dyDescent="0.3">
      <c r="A530" s="4">
        <v>2022</v>
      </c>
      <c r="B530" s="4" t="s">
        <v>41</v>
      </c>
      <c r="C530" s="4" t="s">
        <v>15</v>
      </c>
      <c r="D530" s="11" t="s">
        <v>16</v>
      </c>
      <c r="E530" s="18">
        <v>644</v>
      </c>
      <c r="F530" s="21">
        <v>5744</v>
      </c>
      <c r="G530" s="21">
        <v>6433</v>
      </c>
      <c r="H530" s="6">
        <v>1149</v>
      </c>
      <c r="I530" s="4" t="s">
        <v>32</v>
      </c>
    </row>
    <row r="531" spans="1:9" x14ac:dyDescent="0.3">
      <c r="A531" s="7">
        <v>2022</v>
      </c>
      <c r="B531" s="7" t="s">
        <v>41</v>
      </c>
      <c r="C531" s="7" t="s">
        <v>17</v>
      </c>
      <c r="D531" s="10" t="s">
        <v>18</v>
      </c>
      <c r="E531" s="17">
        <v>643</v>
      </c>
      <c r="F531" s="20">
        <v>7000</v>
      </c>
      <c r="G531" s="20">
        <v>7840</v>
      </c>
      <c r="H531" s="9">
        <v>1400</v>
      </c>
      <c r="I531" s="7" t="s">
        <v>32</v>
      </c>
    </row>
    <row r="532" spans="1:9" x14ac:dyDescent="0.3">
      <c r="A532" s="4">
        <v>2022</v>
      </c>
      <c r="B532" s="4" t="s">
        <v>41</v>
      </c>
      <c r="C532" s="4" t="s">
        <v>15</v>
      </c>
      <c r="D532" s="11" t="s">
        <v>19</v>
      </c>
      <c r="E532" s="18">
        <v>455</v>
      </c>
      <c r="F532" s="21">
        <v>4579</v>
      </c>
      <c r="G532" s="21">
        <v>5128</v>
      </c>
      <c r="H532" s="12">
        <v>916</v>
      </c>
      <c r="I532" s="4" t="s">
        <v>32</v>
      </c>
    </row>
    <row r="533" spans="1:9" x14ac:dyDescent="0.3">
      <c r="A533" s="7">
        <v>2022</v>
      </c>
      <c r="B533" s="7" t="s">
        <v>41</v>
      </c>
      <c r="C533" s="7" t="s">
        <v>17</v>
      </c>
      <c r="D533" s="10" t="s">
        <v>20</v>
      </c>
      <c r="E533" s="15">
        <v>345</v>
      </c>
      <c r="F533" s="9">
        <v>7000</v>
      </c>
      <c r="G533" s="9">
        <v>7840</v>
      </c>
      <c r="H533" s="9">
        <v>1400</v>
      </c>
      <c r="I533" s="7" t="s">
        <v>32</v>
      </c>
    </row>
    <row r="534" spans="1:9" x14ac:dyDescent="0.3">
      <c r="A534" s="4">
        <v>2022</v>
      </c>
      <c r="B534" s="4" t="s">
        <v>41</v>
      </c>
      <c r="C534" s="4" t="s">
        <v>13</v>
      </c>
      <c r="D534" s="5" t="s">
        <v>21</v>
      </c>
      <c r="E534" s="14">
        <v>122</v>
      </c>
      <c r="F534" s="12">
        <v>100</v>
      </c>
      <c r="G534" s="12">
        <v>112</v>
      </c>
      <c r="H534" s="12">
        <v>20</v>
      </c>
      <c r="I534" s="4" t="s">
        <v>32</v>
      </c>
    </row>
    <row r="535" spans="1:9" x14ac:dyDescent="0.3">
      <c r="A535" s="7">
        <v>2022</v>
      </c>
      <c r="B535" s="7" t="s">
        <v>41</v>
      </c>
      <c r="C535" s="7" t="s">
        <v>22</v>
      </c>
      <c r="D535" s="10" t="s">
        <v>23</v>
      </c>
      <c r="E535" s="17">
        <v>78</v>
      </c>
      <c r="F535" s="20">
        <v>2289</v>
      </c>
      <c r="G535" s="20">
        <v>5126</v>
      </c>
      <c r="H535" s="13">
        <v>458</v>
      </c>
      <c r="I535" s="7" t="s">
        <v>32</v>
      </c>
    </row>
    <row r="536" spans="1:9" x14ac:dyDescent="0.3">
      <c r="A536" s="4">
        <v>2022</v>
      </c>
      <c r="B536" s="4" t="s">
        <v>41</v>
      </c>
      <c r="C536" s="4" t="s">
        <v>22</v>
      </c>
      <c r="D536" s="11" t="s">
        <v>24</v>
      </c>
      <c r="E536" s="18">
        <v>76</v>
      </c>
      <c r="F536" s="21">
        <v>2288</v>
      </c>
      <c r="G536" s="21">
        <v>5126</v>
      </c>
      <c r="H536" s="12">
        <v>458</v>
      </c>
      <c r="I536" s="4" t="s">
        <v>32</v>
      </c>
    </row>
    <row r="537" spans="1:9" x14ac:dyDescent="0.3">
      <c r="A537" s="7">
        <v>2022</v>
      </c>
      <c r="B537" s="7" t="s">
        <v>41</v>
      </c>
      <c r="C537" s="7" t="s">
        <v>22</v>
      </c>
      <c r="D537" s="10" t="s">
        <v>25</v>
      </c>
      <c r="E537" s="17">
        <v>46</v>
      </c>
      <c r="F537" s="23">
        <v>100</v>
      </c>
      <c r="G537" s="23">
        <v>224</v>
      </c>
      <c r="H537" s="13">
        <v>20</v>
      </c>
      <c r="I537" s="7" t="s">
        <v>32</v>
      </c>
    </row>
    <row r="538" spans="1:9" x14ac:dyDescent="0.3">
      <c r="A538" s="4">
        <v>2022</v>
      </c>
      <c r="B538" s="4" t="s">
        <v>41</v>
      </c>
      <c r="C538" s="4" t="s">
        <v>22</v>
      </c>
      <c r="D538" s="11" t="s">
        <v>26</v>
      </c>
      <c r="E538" s="18">
        <v>34</v>
      </c>
      <c r="F538" s="21">
        <v>2288</v>
      </c>
      <c r="G538" s="21">
        <v>5126</v>
      </c>
      <c r="H538" s="12">
        <v>458</v>
      </c>
      <c r="I538" s="4" t="s">
        <v>32</v>
      </c>
    </row>
    <row r="539" spans="1:9" x14ac:dyDescent="0.3">
      <c r="A539" s="7">
        <v>2022</v>
      </c>
      <c r="B539" s="7" t="s">
        <v>41</v>
      </c>
      <c r="C539" s="7" t="s">
        <v>13</v>
      </c>
      <c r="D539" s="8" t="s">
        <v>27</v>
      </c>
      <c r="E539" s="15">
        <v>7</v>
      </c>
      <c r="F539" s="13">
        <v>200</v>
      </c>
      <c r="G539" s="13">
        <v>224</v>
      </c>
      <c r="H539" s="13">
        <v>40</v>
      </c>
      <c r="I539" s="7" t="s">
        <v>32</v>
      </c>
    </row>
    <row r="540" spans="1:9" x14ac:dyDescent="0.3">
      <c r="A540" s="4">
        <v>2022</v>
      </c>
      <c r="B540" s="4" t="s">
        <v>41</v>
      </c>
      <c r="C540" s="4" t="s">
        <v>22</v>
      </c>
      <c r="D540" s="11" t="s">
        <v>29</v>
      </c>
      <c r="E540" s="18">
        <v>3</v>
      </c>
      <c r="F540" s="21">
        <v>2289</v>
      </c>
      <c r="G540" s="21">
        <v>5127</v>
      </c>
      <c r="H540" s="12">
        <v>458</v>
      </c>
      <c r="I540" s="4" t="s">
        <v>32</v>
      </c>
    </row>
    <row r="541" spans="1:9" x14ac:dyDescent="0.3">
      <c r="A541" s="7">
        <v>2022</v>
      </c>
      <c r="B541" s="7" t="s">
        <v>41</v>
      </c>
      <c r="C541" s="7" t="s">
        <v>28</v>
      </c>
      <c r="D541" s="10" t="s">
        <v>28</v>
      </c>
      <c r="E541" s="17">
        <v>2</v>
      </c>
      <c r="F541" s="20">
        <v>6600</v>
      </c>
      <c r="G541" s="20">
        <v>7392</v>
      </c>
      <c r="H541" s="9">
        <v>1320</v>
      </c>
      <c r="I541" s="7" t="s">
        <v>32</v>
      </c>
    </row>
    <row r="542" spans="1:9" ht="28.8" x14ac:dyDescent="0.3">
      <c r="A542" s="4">
        <v>2023</v>
      </c>
      <c r="B542" s="4" t="s">
        <v>8</v>
      </c>
      <c r="C542" s="4" t="s">
        <v>9</v>
      </c>
      <c r="D542" s="5" t="s">
        <v>10</v>
      </c>
      <c r="E542" s="14">
        <v>3566</v>
      </c>
      <c r="F542" s="6">
        <v>5493</v>
      </c>
      <c r="G542" s="6">
        <v>5127</v>
      </c>
      <c r="H542" s="6">
        <v>1099</v>
      </c>
      <c r="I542" s="4" t="s">
        <v>32</v>
      </c>
    </row>
    <row r="543" spans="1:9" x14ac:dyDescent="0.3">
      <c r="A543" s="7">
        <v>2023</v>
      </c>
      <c r="B543" s="7" t="s">
        <v>8</v>
      </c>
      <c r="C543" s="7" t="s">
        <v>9</v>
      </c>
      <c r="D543" s="8" t="s">
        <v>12</v>
      </c>
      <c r="E543" s="15">
        <v>2498</v>
      </c>
      <c r="F543" s="9">
        <v>9600</v>
      </c>
      <c r="G543" s="9">
        <v>8960</v>
      </c>
      <c r="H543" s="9">
        <v>1920</v>
      </c>
      <c r="I543" s="7" t="s">
        <v>32</v>
      </c>
    </row>
    <row r="544" spans="1:9" x14ac:dyDescent="0.3">
      <c r="A544" s="4">
        <v>2023</v>
      </c>
      <c r="B544" s="4" t="s">
        <v>8</v>
      </c>
      <c r="C544" s="4" t="s">
        <v>13</v>
      </c>
      <c r="D544" s="5" t="s">
        <v>14</v>
      </c>
      <c r="E544" s="14">
        <v>1245</v>
      </c>
      <c r="F544" s="6">
        <v>5493</v>
      </c>
      <c r="G544" s="6">
        <v>5126</v>
      </c>
      <c r="H544" s="6">
        <v>1099</v>
      </c>
      <c r="I544" s="4" t="s">
        <v>32</v>
      </c>
    </row>
    <row r="545" spans="1:9" x14ac:dyDescent="0.3">
      <c r="A545" s="7">
        <v>2023</v>
      </c>
      <c r="B545" s="7" t="s">
        <v>8</v>
      </c>
      <c r="C545" s="7" t="s">
        <v>15</v>
      </c>
      <c r="D545" s="10" t="s">
        <v>16</v>
      </c>
      <c r="E545" s="17">
        <v>644</v>
      </c>
      <c r="F545" s="20">
        <v>6892</v>
      </c>
      <c r="G545" s="20">
        <v>6433</v>
      </c>
      <c r="H545" s="9">
        <v>1378</v>
      </c>
      <c r="I545" s="7" t="s">
        <v>32</v>
      </c>
    </row>
    <row r="546" spans="1:9" x14ac:dyDescent="0.3">
      <c r="A546" s="4">
        <v>2023</v>
      </c>
      <c r="B546" s="4" t="s">
        <v>8</v>
      </c>
      <c r="C546" s="4" t="s">
        <v>17</v>
      </c>
      <c r="D546" s="11" t="s">
        <v>18</v>
      </c>
      <c r="E546" s="18">
        <v>643</v>
      </c>
      <c r="F546" s="21">
        <v>8400</v>
      </c>
      <c r="G546" s="21">
        <v>7840</v>
      </c>
      <c r="H546" s="6">
        <v>1680</v>
      </c>
      <c r="I546" s="4" t="s">
        <v>11</v>
      </c>
    </row>
    <row r="547" spans="1:9" x14ac:dyDescent="0.3">
      <c r="A547" s="7">
        <v>2023</v>
      </c>
      <c r="B547" s="7" t="s">
        <v>8</v>
      </c>
      <c r="C547" s="7" t="s">
        <v>15</v>
      </c>
      <c r="D547" s="10" t="s">
        <v>19</v>
      </c>
      <c r="E547" s="17">
        <v>455</v>
      </c>
      <c r="F547" s="20">
        <v>5494</v>
      </c>
      <c r="G547" s="20">
        <v>5128</v>
      </c>
      <c r="H547" s="9">
        <v>1099</v>
      </c>
      <c r="I547" s="7" t="s">
        <v>11</v>
      </c>
    </row>
    <row r="548" spans="1:9" x14ac:dyDescent="0.3">
      <c r="A548" s="4">
        <v>2023</v>
      </c>
      <c r="B548" s="4" t="s">
        <v>8</v>
      </c>
      <c r="C548" s="4" t="s">
        <v>17</v>
      </c>
      <c r="D548" s="11" t="s">
        <v>20</v>
      </c>
      <c r="E548" s="14">
        <v>345</v>
      </c>
      <c r="F548" s="6">
        <v>8400</v>
      </c>
      <c r="G548" s="6">
        <v>7840</v>
      </c>
      <c r="H548" s="6">
        <v>1680</v>
      </c>
      <c r="I548" s="4" t="s">
        <v>11</v>
      </c>
    </row>
    <row r="549" spans="1:9" x14ac:dyDescent="0.3">
      <c r="A549" s="7">
        <v>2023</v>
      </c>
      <c r="B549" s="7" t="s">
        <v>8</v>
      </c>
      <c r="C549" s="7" t="s">
        <v>13</v>
      </c>
      <c r="D549" s="8" t="s">
        <v>21</v>
      </c>
      <c r="E549" s="15">
        <v>122</v>
      </c>
      <c r="F549" s="13">
        <v>120</v>
      </c>
      <c r="G549" s="13">
        <v>112</v>
      </c>
      <c r="H549" s="13">
        <v>24</v>
      </c>
      <c r="I549" s="7" t="s">
        <v>11</v>
      </c>
    </row>
    <row r="550" spans="1:9" x14ac:dyDescent="0.3">
      <c r="A550" s="4">
        <v>2023</v>
      </c>
      <c r="B550" s="4" t="s">
        <v>8</v>
      </c>
      <c r="C550" s="4" t="s">
        <v>22</v>
      </c>
      <c r="D550" s="11" t="s">
        <v>23</v>
      </c>
      <c r="E550" s="18">
        <v>78</v>
      </c>
      <c r="F550" s="21">
        <v>2289</v>
      </c>
      <c r="G550" s="21">
        <v>5126</v>
      </c>
      <c r="H550" s="12">
        <v>458</v>
      </c>
      <c r="I550" s="4" t="s">
        <v>11</v>
      </c>
    </row>
    <row r="551" spans="1:9" x14ac:dyDescent="0.3">
      <c r="A551" s="7">
        <v>2023</v>
      </c>
      <c r="B551" s="7" t="s">
        <v>8</v>
      </c>
      <c r="C551" s="7" t="s">
        <v>22</v>
      </c>
      <c r="D551" s="10" t="s">
        <v>24</v>
      </c>
      <c r="E551" s="17">
        <v>76</v>
      </c>
      <c r="F551" s="20">
        <v>2288</v>
      </c>
      <c r="G551" s="20">
        <v>5126</v>
      </c>
      <c r="H551" s="13">
        <v>458</v>
      </c>
      <c r="I551" s="7" t="s">
        <v>11</v>
      </c>
    </row>
    <row r="552" spans="1:9" x14ac:dyDescent="0.3">
      <c r="A552" s="4">
        <v>2023</v>
      </c>
      <c r="B552" s="4" t="s">
        <v>8</v>
      </c>
      <c r="C552" s="4" t="s">
        <v>22</v>
      </c>
      <c r="D552" s="11" t="s">
        <v>25</v>
      </c>
      <c r="E552" s="18">
        <v>46</v>
      </c>
      <c r="F552" s="22">
        <v>100</v>
      </c>
      <c r="G552" s="22">
        <v>224</v>
      </c>
      <c r="H552" s="12">
        <v>20</v>
      </c>
      <c r="I552" s="4" t="s">
        <v>11</v>
      </c>
    </row>
    <row r="553" spans="1:9" x14ac:dyDescent="0.3">
      <c r="A553" s="7">
        <v>2023</v>
      </c>
      <c r="B553" s="7" t="s">
        <v>8</v>
      </c>
      <c r="C553" s="7" t="s">
        <v>22</v>
      </c>
      <c r="D553" s="10" t="s">
        <v>26</v>
      </c>
      <c r="E553" s="17">
        <v>34</v>
      </c>
      <c r="F553" s="20">
        <v>2288</v>
      </c>
      <c r="G553" s="20">
        <v>5126</v>
      </c>
      <c r="H553" s="13">
        <v>458</v>
      </c>
      <c r="I553" s="7" t="s">
        <v>11</v>
      </c>
    </row>
    <row r="554" spans="1:9" x14ac:dyDescent="0.3">
      <c r="A554" s="4">
        <v>2023</v>
      </c>
      <c r="B554" s="4" t="s">
        <v>8</v>
      </c>
      <c r="C554" s="4" t="s">
        <v>13</v>
      </c>
      <c r="D554" s="5" t="s">
        <v>27</v>
      </c>
      <c r="E554" s="14">
        <v>7</v>
      </c>
      <c r="F554" s="12">
        <v>200</v>
      </c>
      <c r="G554" s="12">
        <v>224</v>
      </c>
      <c r="H554" s="12">
        <v>40</v>
      </c>
      <c r="I554" s="4" t="s">
        <v>11</v>
      </c>
    </row>
    <row r="555" spans="1:9" x14ac:dyDescent="0.3">
      <c r="A555" s="7">
        <v>2023</v>
      </c>
      <c r="B555" s="7" t="s">
        <v>8</v>
      </c>
      <c r="C555" s="7" t="s">
        <v>28</v>
      </c>
      <c r="D555" s="10" t="s">
        <v>28</v>
      </c>
      <c r="E555" s="17">
        <v>3</v>
      </c>
      <c r="F555" s="20">
        <v>4577</v>
      </c>
      <c r="G555" s="20">
        <v>7392</v>
      </c>
      <c r="H555" s="13">
        <v>915</v>
      </c>
      <c r="I555" s="7" t="s">
        <v>11</v>
      </c>
    </row>
    <row r="556" spans="1:9" x14ac:dyDescent="0.3">
      <c r="A556" s="4">
        <v>2023</v>
      </c>
      <c r="B556" s="4" t="s">
        <v>8</v>
      </c>
      <c r="C556" s="4" t="s">
        <v>22</v>
      </c>
      <c r="D556" s="11" t="s">
        <v>29</v>
      </c>
      <c r="E556" s="18">
        <v>3</v>
      </c>
      <c r="F556" s="21">
        <v>3300</v>
      </c>
      <c r="G556" s="21">
        <v>5127</v>
      </c>
      <c r="H556" s="12">
        <v>660</v>
      </c>
      <c r="I556" s="4" t="s">
        <v>11</v>
      </c>
    </row>
    <row r="557" spans="1:9" ht="28.8" x14ac:dyDescent="0.3">
      <c r="A557" s="7">
        <v>2023</v>
      </c>
      <c r="B557" s="7" t="s">
        <v>30</v>
      </c>
      <c r="C557" s="7" t="s">
        <v>9</v>
      </c>
      <c r="D557" s="8" t="s">
        <v>10</v>
      </c>
      <c r="E557" s="15">
        <v>3566</v>
      </c>
      <c r="F557" s="9">
        <v>4577</v>
      </c>
      <c r="G557" s="9">
        <v>5127</v>
      </c>
      <c r="H557" s="13">
        <v>915</v>
      </c>
      <c r="I557" s="7" t="s">
        <v>11</v>
      </c>
    </row>
    <row r="558" spans="1:9" x14ac:dyDescent="0.3">
      <c r="A558" s="4">
        <v>2023</v>
      </c>
      <c r="B558" s="4" t="s">
        <v>30</v>
      </c>
      <c r="C558" s="4" t="s">
        <v>9</v>
      </c>
      <c r="D558" s="5" t="s">
        <v>12</v>
      </c>
      <c r="E558" s="14">
        <v>2498</v>
      </c>
      <c r="F558" s="6">
        <v>8000</v>
      </c>
      <c r="G558" s="6">
        <v>8960</v>
      </c>
      <c r="H558" s="6">
        <v>1600</v>
      </c>
      <c r="I558" s="4" t="s">
        <v>11</v>
      </c>
    </row>
    <row r="559" spans="1:9" x14ac:dyDescent="0.3">
      <c r="A559" s="7">
        <v>2023</v>
      </c>
      <c r="B559" s="7" t="s">
        <v>30</v>
      </c>
      <c r="C559" s="7" t="s">
        <v>13</v>
      </c>
      <c r="D559" s="8" t="s">
        <v>14</v>
      </c>
      <c r="E559" s="15">
        <v>1245</v>
      </c>
      <c r="F559" s="9">
        <v>4577</v>
      </c>
      <c r="G559" s="9">
        <v>5126</v>
      </c>
      <c r="H559" s="13">
        <v>915</v>
      </c>
      <c r="I559" s="7" t="s">
        <v>11</v>
      </c>
    </row>
    <row r="560" spans="1:9" x14ac:dyDescent="0.3">
      <c r="A560" s="4">
        <v>2023</v>
      </c>
      <c r="B560" s="4" t="s">
        <v>30</v>
      </c>
      <c r="C560" s="4" t="s">
        <v>15</v>
      </c>
      <c r="D560" s="11" t="s">
        <v>16</v>
      </c>
      <c r="E560" s="18">
        <v>644</v>
      </c>
      <c r="F560" s="21">
        <v>5744</v>
      </c>
      <c r="G560" s="21">
        <v>6433</v>
      </c>
      <c r="H560" s="6">
        <v>1149</v>
      </c>
      <c r="I560" s="4" t="s">
        <v>11</v>
      </c>
    </row>
    <row r="561" spans="1:9" x14ac:dyDescent="0.3">
      <c r="A561" s="7">
        <v>2023</v>
      </c>
      <c r="B561" s="7" t="s">
        <v>30</v>
      </c>
      <c r="C561" s="7" t="s">
        <v>17</v>
      </c>
      <c r="D561" s="10" t="s">
        <v>18</v>
      </c>
      <c r="E561" s="17">
        <v>643</v>
      </c>
      <c r="F561" s="20">
        <v>7000</v>
      </c>
      <c r="G561" s="20">
        <v>7840</v>
      </c>
      <c r="H561" s="9">
        <v>1400</v>
      </c>
      <c r="I561" s="7" t="s">
        <v>11</v>
      </c>
    </row>
    <row r="562" spans="1:9" x14ac:dyDescent="0.3">
      <c r="A562" s="4">
        <v>2023</v>
      </c>
      <c r="B562" s="4" t="s">
        <v>30</v>
      </c>
      <c r="C562" s="4" t="s">
        <v>15</v>
      </c>
      <c r="D562" s="11" t="s">
        <v>19</v>
      </c>
      <c r="E562" s="18">
        <v>455</v>
      </c>
      <c r="F562" s="21">
        <v>4579</v>
      </c>
      <c r="G562" s="21">
        <v>5128</v>
      </c>
      <c r="H562" s="12">
        <v>916</v>
      </c>
      <c r="I562" s="4" t="s">
        <v>11</v>
      </c>
    </row>
    <row r="563" spans="1:9" x14ac:dyDescent="0.3">
      <c r="A563" s="7">
        <v>2023</v>
      </c>
      <c r="B563" s="7" t="s">
        <v>30</v>
      </c>
      <c r="C563" s="7" t="s">
        <v>17</v>
      </c>
      <c r="D563" s="10" t="s">
        <v>20</v>
      </c>
      <c r="E563" s="15">
        <v>345</v>
      </c>
      <c r="F563" s="9">
        <v>7000</v>
      </c>
      <c r="G563" s="9">
        <v>7840</v>
      </c>
      <c r="H563" s="9">
        <v>1400</v>
      </c>
      <c r="I563" s="7" t="s">
        <v>11</v>
      </c>
    </row>
    <row r="564" spans="1:9" x14ac:dyDescent="0.3">
      <c r="A564" s="4">
        <v>2023</v>
      </c>
      <c r="B564" s="4" t="s">
        <v>30</v>
      </c>
      <c r="C564" s="4" t="s">
        <v>13</v>
      </c>
      <c r="D564" s="5" t="s">
        <v>21</v>
      </c>
      <c r="E564" s="14">
        <v>122</v>
      </c>
      <c r="F564" s="12">
        <v>100</v>
      </c>
      <c r="G564" s="12">
        <v>112</v>
      </c>
      <c r="H564" s="12">
        <v>20</v>
      </c>
      <c r="I564" s="4" t="s">
        <v>11</v>
      </c>
    </row>
    <row r="565" spans="1:9" x14ac:dyDescent="0.3">
      <c r="A565" s="7">
        <v>2023</v>
      </c>
      <c r="B565" s="7" t="s">
        <v>30</v>
      </c>
      <c r="C565" s="7" t="s">
        <v>22</v>
      </c>
      <c r="D565" s="10" t="s">
        <v>23</v>
      </c>
      <c r="E565" s="17">
        <v>78</v>
      </c>
      <c r="F565" s="20">
        <v>2289</v>
      </c>
      <c r="G565" s="20">
        <v>5126</v>
      </c>
      <c r="H565" s="13">
        <v>458</v>
      </c>
      <c r="I565" s="7" t="s">
        <v>11</v>
      </c>
    </row>
    <row r="566" spans="1:9" x14ac:dyDescent="0.3">
      <c r="A566" s="4">
        <v>2023</v>
      </c>
      <c r="B566" s="4" t="s">
        <v>30</v>
      </c>
      <c r="C566" s="4" t="s">
        <v>22</v>
      </c>
      <c r="D566" s="11" t="s">
        <v>24</v>
      </c>
      <c r="E566" s="18">
        <v>76</v>
      </c>
      <c r="F566" s="21">
        <v>2288</v>
      </c>
      <c r="G566" s="21">
        <v>5126</v>
      </c>
      <c r="H566" s="12">
        <v>458</v>
      </c>
      <c r="I566" s="4" t="s">
        <v>11</v>
      </c>
    </row>
    <row r="567" spans="1:9" x14ac:dyDescent="0.3">
      <c r="A567" s="7">
        <v>2023</v>
      </c>
      <c r="B567" s="7" t="s">
        <v>30</v>
      </c>
      <c r="C567" s="7" t="s">
        <v>22</v>
      </c>
      <c r="D567" s="10" t="s">
        <v>25</v>
      </c>
      <c r="E567" s="17">
        <v>46</v>
      </c>
      <c r="F567" s="23">
        <v>100</v>
      </c>
      <c r="G567" s="23">
        <v>224</v>
      </c>
      <c r="H567" s="13">
        <v>20</v>
      </c>
      <c r="I567" s="7" t="s">
        <v>11</v>
      </c>
    </row>
    <row r="568" spans="1:9" x14ac:dyDescent="0.3">
      <c r="A568" s="4">
        <v>2023</v>
      </c>
      <c r="B568" s="4" t="s">
        <v>30</v>
      </c>
      <c r="C568" s="4" t="s">
        <v>22</v>
      </c>
      <c r="D568" s="11" t="s">
        <v>26</v>
      </c>
      <c r="E568" s="18">
        <v>34</v>
      </c>
      <c r="F568" s="21">
        <v>2288</v>
      </c>
      <c r="G568" s="21">
        <v>5126</v>
      </c>
      <c r="H568" s="12">
        <v>458</v>
      </c>
      <c r="I568" s="4" t="s">
        <v>11</v>
      </c>
    </row>
    <row r="569" spans="1:9" x14ac:dyDescent="0.3">
      <c r="A569" s="7">
        <v>2023</v>
      </c>
      <c r="B569" s="7" t="s">
        <v>30</v>
      </c>
      <c r="C569" s="7" t="s">
        <v>13</v>
      </c>
      <c r="D569" s="8" t="s">
        <v>27</v>
      </c>
      <c r="E569" s="15">
        <v>7</v>
      </c>
      <c r="F569" s="13">
        <v>200</v>
      </c>
      <c r="G569" s="13">
        <v>224</v>
      </c>
      <c r="H569" s="13">
        <v>40</v>
      </c>
      <c r="I569" s="7" t="s">
        <v>11</v>
      </c>
    </row>
    <row r="570" spans="1:9" x14ac:dyDescent="0.3">
      <c r="A570" s="4">
        <v>2023</v>
      </c>
      <c r="B570" s="4" t="s">
        <v>30</v>
      </c>
      <c r="C570" s="4" t="s">
        <v>22</v>
      </c>
      <c r="D570" s="11" t="s">
        <v>29</v>
      </c>
      <c r="E570" s="18">
        <v>3</v>
      </c>
      <c r="F570" s="21">
        <v>3300</v>
      </c>
      <c r="G570" s="21">
        <v>5127</v>
      </c>
      <c r="H570" s="12">
        <v>660</v>
      </c>
      <c r="I570" s="4" t="s">
        <v>11</v>
      </c>
    </row>
    <row r="571" spans="1:9" x14ac:dyDescent="0.3">
      <c r="A571" s="7">
        <v>2023</v>
      </c>
      <c r="B571" s="7" t="s">
        <v>30</v>
      </c>
      <c r="C571" s="7" t="s">
        <v>28</v>
      </c>
      <c r="D571" s="10" t="s">
        <v>28</v>
      </c>
      <c r="E571" s="17">
        <v>2</v>
      </c>
      <c r="F571" s="20">
        <v>6600</v>
      </c>
      <c r="G571" s="20">
        <v>7392</v>
      </c>
      <c r="H571" s="9">
        <v>1320</v>
      </c>
      <c r="I571" s="7" t="s">
        <v>11</v>
      </c>
    </row>
    <row r="572" spans="1:9" ht="28.8" x14ac:dyDescent="0.3">
      <c r="A572" s="4">
        <v>2023</v>
      </c>
      <c r="B572" s="4" t="s">
        <v>31</v>
      </c>
      <c r="C572" s="4" t="s">
        <v>9</v>
      </c>
      <c r="D572" s="5" t="s">
        <v>10</v>
      </c>
      <c r="E572" s="14">
        <v>3566</v>
      </c>
      <c r="F572" s="6">
        <v>4577</v>
      </c>
      <c r="G572" s="6">
        <v>5127</v>
      </c>
      <c r="H572" s="12">
        <v>915</v>
      </c>
      <c r="I572" s="4" t="s">
        <v>11</v>
      </c>
    </row>
    <row r="573" spans="1:9" x14ac:dyDescent="0.3">
      <c r="A573" s="7">
        <v>2023</v>
      </c>
      <c r="B573" s="7" t="s">
        <v>31</v>
      </c>
      <c r="C573" s="7" t="s">
        <v>9</v>
      </c>
      <c r="D573" s="8" t="s">
        <v>12</v>
      </c>
      <c r="E573" s="15">
        <v>2498</v>
      </c>
      <c r="F573" s="9">
        <v>8000</v>
      </c>
      <c r="G573" s="9">
        <v>8960</v>
      </c>
      <c r="H573" s="9">
        <v>1600</v>
      </c>
      <c r="I573" s="7" t="s">
        <v>11</v>
      </c>
    </row>
    <row r="574" spans="1:9" x14ac:dyDescent="0.3">
      <c r="A574" s="4">
        <v>2023</v>
      </c>
      <c r="B574" s="4" t="s">
        <v>31</v>
      </c>
      <c r="C574" s="4" t="s">
        <v>13</v>
      </c>
      <c r="D574" s="5" t="s">
        <v>14</v>
      </c>
      <c r="E574" s="14">
        <v>1245</v>
      </c>
      <c r="F574" s="6">
        <v>4577</v>
      </c>
      <c r="G574" s="6">
        <v>5126</v>
      </c>
      <c r="H574" s="12">
        <v>915</v>
      </c>
      <c r="I574" s="4" t="s">
        <v>11</v>
      </c>
    </row>
    <row r="575" spans="1:9" x14ac:dyDescent="0.3">
      <c r="A575" s="7">
        <v>2023</v>
      </c>
      <c r="B575" s="7" t="s">
        <v>31</v>
      </c>
      <c r="C575" s="7" t="s">
        <v>15</v>
      </c>
      <c r="D575" s="10" t="s">
        <v>16</v>
      </c>
      <c r="E575" s="17">
        <v>644</v>
      </c>
      <c r="F575" s="20">
        <v>10000</v>
      </c>
      <c r="G575" s="20">
        <v>6433</v>
      </c>
      <c r="H575" s="9">
        <v>2000</v>
      </c>
      <c r="I575" s="7" t="s">
        <v>11</v>
      </c>
    </row>
    <row r="576" spans="1:9" x14ac:dyDescent="0.3">
      <c r="A576" s="4">
        <v>2023</v>
      </c>
      <c r="B576" s="4" t="s">
        <v>31</v>
      </c>
      <c r="C576" s="4" t="s">
        <v>17</v>
      </c>
      <c r="D576" s="11" t="s">
        <v>18</v>
      </c>
      <c r="E576" s="18">
        <v>643</v>
      </c>
      <c r="F576" s="21">
        <v>7000</v>
      </c>
      <c r="G576" s="21">
        <v>7840</v>
      </c>
      <c r="H576" s="6">
        <v>1400</v>
      </c>
      <c r="I576" s="4" t="s">
        <v>11</v>
      </c>
    </row>
    <row r="577" spans="1:9" x14ac:dyDescent="0.3">
      <c r="A577" s="7">
        <v>2023</v>
      </c>
      <c r="B577" s="7" t="s">
        <v>31</v>
      </c>
      <c r="C577" s="7" t="s">
        <v>15</v>
      </c>
      <c r="D577" s="10" t="s">
        <v>19</v>
      </c>
      <c r="E577" s="17">
        <v>455</v>
      </c>
      <c r="F577" s="20">
        <v>4579</v>
      </c>
      <c r="G577" s="20">
        <v>5128</v>
      </c>
      <c r="H577" s="13">
        <v>916</v>
      </c>
      <c r="I577" s="7" t="s">
        <v>11</v>
      </c>
    </row>
    <row r="578" spans="1:9" x14ac:dyDescent="0.3">
      <c r="A578" s="4">
        <v>2023</v>
      </c>
      <c r="B578" s="4" t="s">
        <v>31</v>
      </c>
      <c r="C578" s="4" t="s">
        <v>17</v>
      </c>
      <c r="D578" s="11" t="s">
        <v>20</v>
      </c>
      <c r="E578" s="14">
        <v>345</v>
      </c>
      <c r="F578" s="6">
        <v>7000</v>
      </c>
      <c r="G578" s="6">
        <v>7840</v>
      </c>
      <c r="H578" s="6">
        <v>1400</v>
      </c>
      <c r="I578" s="4" t="s">
        <v>11</v>
      </c>
    </row>
    <row r="579" spans="1:9" x14ac:dyDescent="0.3">
      <c r="A579" s="7">
        <v>2023</v>
      </c>
      <c r="B579" s="7" t="s">
        <v>31</v>
      </c>
      <c r="C579" s="7" t="s">
        <v>13</v>
      </c>
      <c r="D579" s="8" t="s">
        <v>21</v>
      </c>
      <c r="E579" s="15">
        <v>122</v>
      </c>
      <c r="F579" s="13">
        <v>100</v>
      </c>
      <c r="G579" s="13">
        <v>112</v>
      </c>
      <c r="H579" s="13">
        <v>20</v>
      </c>
      <c r="I579" s="7" t="s">
        <v>11</v>
      </c>
    </row>
    <row r="580" spans="1:9" x14ac:dyDescent="0.3">
      <c r="A580" s="4">
        <v>2023</v>
      </c>
      <c r="B580" s="4" t="s">
        <v>31</v>
      </c>
      <c r="C580" s="4" t="s">
        <v>22</v>
      </c>
      <c r="D580" s="11" t="s">
        <v>23</v>
      </c>
      <c r="E580" s="18">
        <v>78</v>
      </c>
      <c r="F580" s="21">
        <v>2289</v>
      </c>
      <c r="G580" s="21">
        <v>5126</v>
      </c>
      <c r="H580" s="12">
        <v>458</v>
      </c>
      <c r="I580" s="4" t="s">
        <v>11</v>
      </c>
    </row>
    <row r="581" spans="1:9" x14ac:dyDescent="0.3">
      <c r="A581" s="7">
        <v>2023</v>
      </c>
      <c r="B581" s="7" t="s">
        <v>31</v>
      </c>
      <c r="C581" s="7" t="s">
        <v>22</v>
      </c>
      <c r="D581" s="10" t="s">
        <v>24</v>
      </c>
      <c r="E581" s="17">
        <v>76</v>
      </c>
      <c r="F581" s="20">
        <v>2288</v>
      </c>
      <c r="G581" s="20">
        <v>5126</v>
      </c>
      <c r="H581" s="13">
        <v>458</v>
      </c>
      <c r="I581" s="7" t="s">
        <v>11</v>
      </c>
    </row>
    <row r="582" spans="1:9" x14ac:dyDescent="0.3">
      <c r="A582" s="4">
        <v>2023</v>
      </c>
      <c r="B582" s="4" t="s">
        <v>31</v>
      </c>
      <c r="C582" s="4" t="s">
        <v>22</v>
      </c>
      <c r="D582" s="11" t="s">
        <v>25</v>
      </c>
      <c r="E582" s="18">
        <v>46</v>
      </c>
      <c r="F582" s="22">
        <v>100</v>
      </c>
      <c r="G582" s="22">
        <v>224</v>
      </c>
      <c r="H582" s="12">
        <v>20</v>
      </c>
      <c r="I582" s="4" t="s">
        <v>11</v>
      </c>
    </row>
    <row r="583" spans="1:9" x14ac:dyDescent="0.3">
      <c r="A583" s="7">
        <v>2023</v>
      </c>
      <c r="B583" s="7" t="s">
        <v>31</v>
      </c>
      <c r="C583" s="7" t="s">
        <v>22</v>
      </c>
      <c r="D583" s="10" t="s">
        <v>26</v>
      </c>
      <c r="E583" s="17">
        <v>34</v>
      </c>
      <c r="F583" s="20">
        <v>2288</v>
      </c>
      <c r="G583" s="20">
        <v>5126</v>
      </c>
      <c r="H583" s="13">
        <v>458</v>
      </c>
      <c r="I583" s="7" t="s">
        <v>11</v>
      </c>
    </row>
    <row r="584" spans="1:9" x14ac:dyDescent="0.3">
      <c r="A584" s="4">
        <v>2023</v>
      </c>
      <c r="B584" s="4" t="s">
        <v>31</v>
      </c>
      <c r="C584" s="4" t="s">
        <v>13</v>
      </c>
      <c r="D584" s="5" t="s">
        <v>27</v>
      </c>
      <c r="E584" s="14">
        <v>7</v>
      </c>
      <c r="F584" s="12">
        <v>200</v>
      </c>
      <c r="G584" s="12">
        <v>224</v>
      </c>
      <c r="H584" s="12">
        <v>40</v>
      </c>
      <c r="I584" s="4" t="s">
        <v>11</v>
      </c>
    </row>
    <row r="585" spans="1:9" x14ac:dyDescent="0.3">
      <c r="A585" s="7">
        <v>2023</v>
      </c>
      <c r="B585" s="7" t="s">
        <v>31</v>
      </c>
      <c r="C585" s="7" t="s">
        <v>22</v>
      </c>
      <c r="D585" s="10" t="s">
        <v>29</v>
      </c>
      <c r="E585" s="17">
        <v>3</v>
      </c>
      <c r="F585" s="20">
        <v>2289</v>
      </c>
      <c r="G585" s="20">
        <v>5127</v>
      </c>
      <c r="H585" s="13">
        <v>458</v>
      </c>
      <c r="I585" s="7" t="s">
        <v>11</v>
      </c>
    </row>
    <row r="586" spans="1:9" x14ac:dyDescent="0.3">
      <c r="A586" s="4">
        <v>2023</v>
      </c>
      <c r="B586" s="4" t="s">
        <v>31</v>
      </c>
      <c r="C586" s="4" t="s">
        <v>28</v>
      </c>
      <c r="D586" s="11" t="s">
        <v>28</v>
      </c>
      <c r="E586" s="18">
        <v>2</v>
      </c>
      <c r="F586" s="21">
        <v>6600</v>
      </c>
      <c r="G586" s="21">
        <v>7392</v>
      </c>
      <c r="H586" s="6">
        <v>1320</v>
      </c>
      <c r="I586" s="4" t="s">
        <v>11</v>
      </c>
    </row>
    <row r="587" spans="1:9" ht="28.8" x14ac:dyDescent="0.3">
      <c r="A587" s="7">
        <v>2023</v>
      </c>
      <c r="B587" s="7" t="s">
        <v>33</v>
      </c>
      <c r="C587" s="7" t="s">
        <v>9</v>
      </c>
      <c r="D587" s="8" t="s">
        <v>10</v>
      </c>
      <c r="E587" s="15">
        <v>3566</v>
      </c>
      <c r="F587" s="9">
        <v>4577</v>
      </c>
      <c r="G587" s="9">
        <v>5127</v>
      </c>
      <c r="H587" s="13">
        <v>915</v>
      </c>
      <c r="I587" s="7" t="s">
        <v>11</v>
      </c>
    </row>
    <row r="588" spans="1:9" x14ac:dyDescent="0.3">
      <c r="A588" s="4">
        <v>2023</v>
      </c>
      <c r="B588" s="4" t="s">
        <v>33</v>
      </c>
      <c r="C588" s="4" t="s">
        <v>9</v>
      </c>
      <c r="D588" s="5" t="s">
        <v>12</v>
      </c>
      <c r="E588" s="14">
        <v>2498</v>
      </c>
      <c r="F588" s="6">
        <v>8000</v>
      </c>
      <c r="G588" s="6">
        <v>8960</v>
      </c>
      <c r="H588" s="6">
        <v>1600</v>
      </c>
      <c r="I588" s="4" t="s">
        <v>32</v>
      </c>
    </row>
    <row r="589" spans="1:9" x14ac:dyDescent="0.3">
      <c r="A589" s="7">
        <v>2023</v>
      </c>
      <c r="B589" s="7" t="s">
        <v>33</v>
      </c>
      <c r="C589" s="7" t="s">
        <v>13</v>
      </c>
      <c r="D589" s="8" t="s">
        <v>14</v>
      </c>
      <c r="E589" s="15">
        <v>1245</v>
      </c>
      <c r="F589" s="9">
        <v>4577</v>
      </c>
      <c r="G589" s="9">
        <v>5126</v>
      </c>
      <c r="H589" s="13">
        <v>915</v>
      </c>
      <c r="I589" s="7" t="s">
        <v>32</v>
      </c>
    </row>
    <row r="590" spans="1:9" x14ac:dyDescent="0.3">
      <c r="A590" s="4">
        <v>2023</v>
      </c>
      <c r="B590" s="4" t="s">
        <v>33</v>
      </c>
      <c r="C590" s="4" t="s">
        <v>15</v>
      </c>
      <c r="D590" s="11" t="s">
        <v>16</v>
      </c>
      <c r="E590" s="18">
        <v>644</v>
      </c>
      <c r="F590" s="21">
        <v>15000</v>
      </c>
      <c r="G590" s="21">
        <v>6433</v>
      </c>
      <c r="H590" s="6">
        <v>3000</v>
      </c>
      <c r="I590" s="4" t="s">
        <v>32</v>
      </c>
    </row>
    <row r="591" spans="1:9" x14ac:dyDescent="0.3">
      <c r="A591" s="7">
        <v>2023</v>
      </c>
      <c r="B591" s="7" t="s">
        <v>33</v>
      </c>
      <c r="C591" s="7" t="s">
        <v>17</v>
      </c>
      <c r="D591" s="10" t="s">
        <v>18</v>
      </c>
      <c r="E591" s="17">
        <v>643</v>
      </c>
      <c r="F591" s="20">
        <v>7000</v>
      </c>
      <c r="G591" s="20">
        <v>7840</v>
      </c>
      <c r="H591" s="9">
        <v>1400</v>
      </c>
      <c r="I591" s="7" t="s">
        <v>32</v>
      </c>
    </row>
    <row r="592" spans="1:9" x14ac:dyDescent="0.3">
      <c r="A592" s="4">
        <v>2023</v>
      </c>
      <c r="B592" s="4" t="s">
        <v>33</v>
      </c>
      <c r="C592" s="4" t="s">
        <v>15</v>
      </c>
      <c r="D592" s="11" t="s">
        <v>19</v>
      </c>
      <c r="E592" s="18">
        <v>455</v>
      </c>
      <c r="F592" s="21">
        <v>14000</v>
      </c>
      <c r="G592" s="21">
        <v>5128</v>
      </c>
      <c r="H592" s="6">
        <v>2800</v>
      </c>
      <c r="I592" s="4" t="s">
        <v>32</v>
      </c>
    </row>
    <row r="593" spans="1:9" x14ac:dyDescent="0.3">
      <c r="A593" s="7">
        <v>2023</v>
      </c>
      <c r="B593" s="7" t="s">
        <v>33</v>
      </c>
      <c r="C593" s="7" t="s">
        <v>17</v>
      </c>
      <c r="D593" s="10" t="s">
        <v>20</v>
      </c>
      <c r="E593" s="15">
        <v>345</v>
      </c>
      <c r="F593" s="9">
        <v>7000</v>
      </c>
      <c r="G593" s="9">
        <v>7840</v>
      </c>
      <c r="H593" s="9">
        <v>1400</v>
      </c>
      <c r="I593" s="7" t="s">
        <v>32</v>
      </c>
    </row>
    <row r="594" spans="1:9" x14ac:dyDescent="0.3">
      <c r="A594" s="4">
        <v>2023</v>
      </c>
      <c r="B594" s="4" t="s">
        <v>33</v>
      </c>
      <c r="C594" s="4" t="s">
        <v>13</v>
      </c>
      <c r="D594" s="5" t="s">
        <v>21</v>
      </c>
      <c r="E594" s="14">
        <v>122</v>
      </c>
      <c r="F594" s="12">
        <v>100</v>
      </c>
      <c r="G594" s="12">
        <v>112</v>
      </c>
      <c r="H594" s="12">
        <v>20</v>
      </c>
      <c r="I594" s="4" t="s">
        <v>32</v>
      </c>
    </row>
    <row r="595" spans="1:9" x14ac:dyDescent="0.3">
      <c r="A595" s="7">
        <v>2023</v>
      </c>
      <c r="B595" s="7" t="s">
        <v>33</v>
      </c>
      <c r="C595" s="7" t="s">
        <v>22</v>
      </c>
      <c r="D595" s="10" t="s">
        <v>23</v>
      </c>
      <c r="E595" s="17">
        <v>78</v>
      </c>
      <c r="F595" s="20">
        <v>2289</v>
      </c>
      <c r="G595" s="20">
        <v>5126</v>
      </c>
      <c r="H595" s="13">
        <v>458</v>
      </c>
      <c r="I595" s="7" t="s">
        <v>32</v>
      </c>
    </row>
    <row r="596" spans="1:9" x14ac:dyDescent="0.3">
      <c r="A596" s="4">
        <v>2023</v>
      </c>
      <c r="B596" s="4" t="s">
        <v>33</v>
      </c>
      <c r="C596" s="4" t="s">
        <v>22</v>
      </c>
      <c r="D596" s="11" t="s">
        <v>24</v>
      </c>
      <c r="E596" s="18">
        <v>76</v>
      </c>
      <c r="F596" s="21">
        <v>2288</v>
      </c>
      <c r="G596" s="21">
        <v>5126</v>
      </c>
      <c r="H596" s="12">
        <v>458</v>
      </c>
      <c r="I596" s="4" t="s">
        <v>32</v>
      </c>
    </row>
    <row r="597" spans="1:9" x14ac:dyDescent="0.3">
      <c r="A597" s="7">
        <v>2023</v>
      </c>
      <c r="B597" s="7" t="s">
        <v>33</v>
      </c>
      <c r="C597" s="7" t="s">
        <v>22</v>
      </c>
      <c r="D597" s="10" t="s">
        <v>25</v>
      </c>
      <c r="E597" s="17">
        <v>46</v>
      </c>
      <c r="F597" s="23">
        <v>100</v>
      </c>
      <c r="G597" s="23">
        <v>224</v>
      </c>
      <c r="H597" s="13">
        <v>20</v>
      </c>
      <c r="I597" s="7" t="s">
        <v>32</v>
      </c>
    </row>
    <row r="598" spans="1:9" x14ac:dyDescent="0.3">
      <c r="A598" s="4">
        <v>2023</v>
      </c>
      <c r="B598" s="4" t="s">
        <v>33</v>
      </c>
      <c r="C598" s="4" t="s">
        <v>22</v>
      </c>
      <c r="D598" s="11" t="s">
        <v>26</v>
      </c>
      <c r="E598" s="18">
        <v>34</v>
      </c>
      <c r="F598" s="21">
        <v>2288</v>
      </c>
      <c r="G598" s="21">
        <v>5126</v>
      </c>
      <c r="H598" s="12">
        <v>458</v>
      </c>
      <c r="I598" s="4" t="s">
        <v>32</v>
      </c>
    </row>
    <row r="599" spans="1:9" x14ac:dyDescent="0.3">
      <c r="A599" s="7">
        <v>2023</v>
      </c>
      <c r="B599" s="7" t="s">
        <v>33</v>
      </c>
      <c r="C599" s="7" t="s">
        <v>13</v>
      </c>
      <c r="D599" s="8" t="s">
        <v>27</v>
      </c>
      <c r="E599" s="15">
        <v>7</v>
      </c>
      <c r="F599" s="13">
        <v>200</v>
      </c>
      <c r="G599" s="13">
        <v>224</v>
      </c>
      <c r="H599" s="13">
        <v>40</v>
      </c>
      <c r="I599" s="7" t="s">
        <v>32</v>
      </c>
    </row>
    <row r="600" spans="1:9" x14ac:dyDescent="0.3">
      <c r="A600" s="4">
        <v>2023</v>
      </c>
      <c r="B600" s="4" t="s">
        <v>33</v>
      </c>
      <c r="C600" s="4" t="s">
        <v>22</v>
      </c>
      <c r="D600" s="11" t="s">
        <v>29</v>
      </c>
      <c r="E600" s="18">
        <v>3</v>
      </c>
      <c r="F600" s="21">
        <v>2289</v>
      </c>
      <c r="G600" s="21">
        <v>5127</v>
      </c>
      <c r="H600" s="12">
        <v>458</v>
      </c>
      <c r="I600" s="4" t="s">
        <v>32</v>
      </c>
    </row>
    <row r="601" spans="1:9" x14ac:dyDescent="0.3">
      <c r="A601" s="7">
        <v>2023</v>
      </c>
      <c r="B601" s="7" t="s">
        <v>33</v>
      </c>
      <c r="C601" s="7" t="s">
        <v>28</v>
      </c>
      <c r="D601" s="10" t="s">
        <v>28</v>
      </c>
      <c r="E601" s="17">
        <v>2</v>
      </c>
      <c r="F601" s="20">
        <v>7920</v>
      </c>
      <c r="G601" s="20">
        <v>7392</v>
      </c>
      <c r="H601" s="9">
        <v>1584</v>
      </c>
      <c r="I601" s="7" t="s">
        <v>32</v>
      </c>
    </row>
    <row r="602" spans="1:9" ht="28.8" x14ac:dyDescent="0.3">
      <c r="A602" s="4">
        <v>2023</v>
      </c>
      <c r="B602" s="4" t="s">
        <v>34</v>
      </c>
      <c r="C602" s="4" t="s">
        <v>9</v>
      </c>
      <c r="D602" s="5" t="s">
        <v>10</v>
      </c>
      <c r="E602" s="14">
        <v>3566</v>
      </c>
      <c r="F602" s="6">
        <v>4577</v>
      </c>
      <c r="G602" s="6">
        <v>5127</v>
      </c>
      <c r="H602" s="12">
        <v>915</v>
      </c>
      <c r="I602" s="4" t="s">
        <v>32</v>
      </c>
    </row>
    <row r="603" spans="1:9" x14ac:dyDescent="0.3">
      <c r="A603" s="7">
        <v>2023</v>
      </c>
      <c r="B603" s="7" t="s">
        <v>34</v>
      </c>
      <c r="C603" s="7" t="s">
        <v>9</v>
      </c>
      <c r="D603" s="8" t="s">
        <v>12</v>
      </c>
      <c r="E603" s="15">
        <v>2498</v>
      </c>
      <c r="F603" s="9">
        <v>8800</v>
      </c>
      <c r="G603" s="9">
        <v>8960</v>
      </c>
      <c r="H603" s="9">
        <v>1760</v>
      </c>
      <c r="I603" s="7" t="s">
        <v>32</v>
      </c>
    </row>
    <row r="604" spans="1:9" x14ac:dyDescent="0.3">
      <c r="A604" s="4">
        <v>2023</v>
      </c>
      <c r="B604" s="4" t="s">
        <v>34</v>
      </c>
      <c r="C604" s="4" t="s">
        <v>13</v>
      </c>
      <c r="D604" s="5" t="s">
        <v>14</v>
      </c>
      <c r="E604" s="14">
        <v>1245</v>
      </c>
      <c r="F604" s="6">
        <v>5035</v>
      </c>
      <c r="G604" s="6">
        <v>5126</v>
      </c>
      <c r="H604" s="6">
        <v>1007</v>
      </c>
      <c r="I604" s="4" t="s">
        <v>32</v>
      </c>
    </row>
    <row r="605" spans="1:9" x14ac:dyDescent="0.3">
      <c r="A605" s="7">
        <v>2023</v>
      </c>
      <c r="B605" s="7" t="s">
        <v>34</v>
      </c>
      <c r="C605" s="7" t="s">
        <v>15</v>
      </c>
      <c r="D605" s="10" t="s">
        <v>16</v>
      </c>
      <c r="E605" s="17">
        <v>644</v>
      </c>
      <c r="F605" s="20">
        <v>6318</v>
      </c>
      <c r="G605" s="20">
        <v>6433</v>
      </c>
      <c r="H605" s="9">
        <v>1264</v>
      </c>
      <c r="I605" s="7" t="s">
        <v>32</v>
      </c>
    </row>
    <row r="606" spans="1:9" x14ac:dyDescent="0.3">
      <c r="A606" s="4">
        <v>2023</v>
      </c>
      <c r="B606" s="4" t="s">
        <v>34</v>
      </c>
      <c r="C606" s="4" t="s">
        <v>17</v>
      </c>
      <c r="D606" s="11" t="s">
        <v>18</v>
      </c>
      <c r="E606" s="18">
        <v>643</v>
      </c>
      <c r="F606" s="21">
        <v>7700</v>
      </c>
      <c r="G606" s="21">
        <v>7840</v>
      </c>
      <c r="H606" s="6">
        <v>1540</v>
      </c>
      <c r="I606" s="4" t="s">
        <v>32</v>
      </c>
    </row>
    <row r="607" spans="1:9" x14ac:dyDescent="0.3">
      <c r="A607" s="7">
        <v>2023</v>
      </c>
      <c r="B607" s="7" t="s">
        <v>34</v>
      </c>
      <c r="C607" s="7" t="s">
        <v>15</v>
      </c>
      <c r="D607" s="10" t="s">
        <v>19</v>
      </c>
      <c r="E607" s="17">
        <v>455</v>
      </c>
      <c r="F607" s="20">
        <v>5036</v>
      </c>
      <c r="G607" s="20">
        <v>5128</v>
      </c>
      <c r="H607" s="9">
        <v>1007</v>
      </c>
      <c r="I607" s="7" t="s">
        <v>32</v>
      </c>
    </row>
    <row r="608" spans="1:9" x14ac:dyDescent="0.3">
      <c r="A608" s="4">
        <v>2023</v>
      </c>
      <c r="B608" s="4" t="s">
        <v>34</v>
      </c>
      <c r="C608" s="4" t="s">
        <v>17</v>
      </c>
      <c r="D608" s="11" t="s">
        <v>20</v>
      </c>
      <c r="E608" s="14">
        <v>345</v>
      </c>
      <c r="F608" s="6">
        <v>7700</v>
      </c>
      <c r="G608" s="6">
        <v>7840</v>
      </c>
      <c r="H608" s="6">
        <v>1540</v>
      </c>
      <c r="I608" s="4" t="s">
        <v>32</v>
      </c>
    </row>
    <row r="609" spans="1:9" x14ac:dyDescent="0.3">
      <c r="A609" s="7">
        <v>2023</v>
      </c>
      <c r="B609" s="7" t="s">
        <v>34</v>
      </c>
      <c r="C609" s="7" t="s">
        <v>13</v>
      </c>
      <c r="D609" s="8" t="s">
        <v>21</v>
      </c>
      <c r="E609" s="15">
        <v>122</v>
      </c>
      <c r="F609" s="13">
        <v>110</v>
      </c>
      <c r="G609" s="13">
        <v>112</v>
      </c>
      <c r="H609" s="13">
        <v>22</v>
      </c>
      <c r="I609" s="7" t="s">
        <v>32</v>
      </c>
    </row>
    <row r="610" spans="1:9" x14ac:dyDescent="0.3">
      <c r="A610" s="4">
        <v>2023</v>
      </c>
      <c r="B610" s="4" t="s">
        <v>34</v>
      </c>
      <c r="C610" s="4" t="s">
        <v>22</v>
      </c>
      <c r="D610" s="11" t="s">
        <v>23</v>
      </c>
      <c r="E610" s="18">
        <v>78</v>
      </c>
      <c r="F610" s="21">
        <v>2517</v>
      </c>
      <c r="G610" s="21">
        <v>5126</v>
      </c>
      <c r="H610" s="12">
        <v>503</v>
      </c>
      <c r="I610" s="4" t="s">
        <v>32</v>
      </c>
    </row>
    <row r="611" spans="1:9" x14ac:dyDescent="0.3">
      <c r="A611" s="7">
        <v>2023</v>
      </c>
      <c r="B611" s="7" t="s">
        <v>34</v>
      </c>
      <c r="C611" s="7" t="s">
        <v>22</v>
      </c>
      <c r="D611" s="10" t="s">
        <v>24</v>
      </c>
      <c r="E611" s="17">
        <v>76</v>
      </c>
      <c r="F611" s="20">
        <v>2288</v>
      </c>
      <c r="G611" s="20">
        <v>5126</v>
      </c>
      <c r="H611" s="13">
        <v>458</v>
      </c>
      <c r="I611" s="7" t="s">
        <v>32</v>
      </c>
    </row>
    <row r="612" spans="1:9" x14ac:dyDescent="0.3">
      <c r="A612" s="4">
        <v>2023</v>
      </c>
      <c r="B612" s="4" t="s">
        <v>34</v>
      </c>
      <c r="C612" s="4" t="s">
        <v>22</v>
      </c>
      <c r="D612" s="11" t="s">
        <v>25</v>
      </c>
      <c r="E612" s="18">
        <v>46</v>
      </c>
      <c r="F612" s="22">
        <v>100</v>
      </c>
      <c r="G612" s="22">
        <v>224</v>
      </c>
      <c r="H612" s="12">
        <v>20</v>
      </c>
      <c r="I612" s="4" t="s">
        <v>32</v>
      </c>
    </row>
    <row r="613" spans="1:9" x14ac:dyDescent="0.3">
      <c r="A613" s="7">
        <v>2023</v>
      </c>
      <c r="B613" s="7" t="s">
        <v>34</v>
      </c>
      <c r="C613" s="7" t="s">
        <v>22</v>
      </c>
      <c r="D613" s="10" t="s">
        <v>26</v>
      </c>
      <c r="E613" s="17">
        <v>34</v>
      </c>
      <c r="F613" s="20">
        <v>2288</v>
      </c>
      <c r="G613" s="20">
        <v>5126</v>
      </c>
      <c r="H613" s="13">
        <v>458</v>
      </c>
      <c r="I613" s="7" t="s">
        <v>11</v>
      </c>
    </row>
    <row r="614" spans="1:9" x14ac:dyDescent="0.3">
      <c r="A614" s="4">
        <v>2023</v>
      </c>
      <c r="B614" s="4" t="s">
        <v>34</v>
      </c>
      <c r="C614" s="4" t="s">
        <v>13</v>
      </c>
      <c r="D614" s="5" t="s">
        <v>27</v>
      </c>
      <c r="E614" s="14">
        <v>7</v>
      </c>
      <c r="F614" s="12">
        <v>200</v>
      </c>
      <c r="G614" s="12">
        <v>224</v>
      </c>
      <c r="H614" s="12">
        <v>40</v>
      </c>
      <c r="I614" s="4" t="s">
        <v>11</v>
      </c>
    </row>
    <row r="615" spans="1:9" x14ac:dyDescent="0.3">
      <c r="A615" s="7">
        <v>2023</v>
      </c>
      <c r="B615" s="7" t="s">
        <v>34</v>
      </c>
      <c r="C615" s="7" t="s">
        <v>22</v>
      </c>
      <c r="D615" s="10" t="s">
        <v>29</v>
      </c>
      <c r="E615" s="17">
        <v>3</v>
      </c>
      <c r="F615" s="20">
        <v>3300</v>
      </c>
      <c r="G615" s="20">
        <v>5127</v>
      </c>
      <c r="H615" s="13">
        <v>660</v>
      </c>
      <c r="I615" s="7" t="s">
        <v>11</v>
      </c>
    </row>
    <row r="616" spans="1:9" x14ac:dyDescent="0.3">
      <c r="A616" s="4">
        <v>2023</v>
      </c>
      <c r="B616" s="4" t="s">
        <v>34</v>
      </c>
      <c r="C616" s="4" t="s">
        <v>28</v>
      </c>
      <c r="D616" s="11" t="s">
        <v>28</v>
      </c>
      <c r="E616" s="18">
        <v>2</v>
      </c>
      <c r="F616" s="21">
        <v>4577</v>
      </c>
      <c r="G616" s="21">
        <v>7392</v>
      </c>
      <c r="H616" s="12">
        <v>915</v>
      </c>
      <c r="I616" s="4" t="s">
        <v>11</v>
      </c>
    </row>
    <row r="617" spans="1:9" ht="28.8" x14ac:dyDescent="0.3">
      <c r="A617" s="7">
        <v>2023</v>
      </c>
      <c r="B617" s="7" t="s">
        <v>35</v>
      </c>
      <c r="C617" s="7" t="s">
        <v>9</v>
      </c>
      <c r="D617" s="8" t="s">
        <v>10</v>
      </c>
      <c r="E617" s="15">
        <v>3566</v>
      </c>
      <c r="F617" s="9">
        <v>4577</v>
      </c>
      <c r="G617" s="9">
        <v>5127</v>
      </c>
      <c r="H617" s="13">
        <v>915</v>
      </c>
      <c r="I617" s="7" t="s">
        <v>11</v>
      </c>
    </row>
    <row r="618" spans="1:9" x14ac:dyDescent="0.3">
      <c r="A618" s="4">
        <v>2023</v>
      </c>
      <c r="B618" s="4" t="s">
        <v>35</v>
      </c>
      <c r="C618" s="4" t="s">
        <v>9</v>
      </c>
      <c r="D618" s="5" t="s">
        <v>12</v>
      </c>
      <c r="E618" s="14">
        <v>2498</v>
      </c>
      <c r="F618" s="6">
        <v>8000</v>
      </c>
      <c r="G618" s="6">
        <v>8960</v>
      </c>
      <c r="H618" s="6">
        <v>1600</v>
      </c>
      <c r="I618" s="4" t="s">
        <v>11</v>
      </c>
    </row>
    <row r="619" spans="1:9" x14ac:dyDescent="0.3">
      <c r="A619" s="7">
        <v>2023</v>
      </c>
      <c r="B619" s="7" t="s">
        <v>35</v>
      </c>
      <c r="C619" s="7" t="s">
        <v>13</v>
      </c>
      <c r="D619" s="8" t="s">
        <v>14</v>
      </c>
      <c r="E619" s="15">
        <v>1245</v>
      </c>
      <c r="F619" s="9">
        <v>4577</v>
      </c>
      <c r="G619" s="9">
        <v>5126</v>
      </c>
      <c r="H619" s="13">
        <v>915</v>
      </c>
      <c r="I619" s="7" t="s">
        <v>11</v>
      </c>
    </row>
    <row r="620" spans="1:9" x14ac:dyDescent="0.3">
      <c r="A620" s="4">
        <v>2023</v>
      </c>
      <c r="B620" s="4" t="s">
        <v>35</v>
      </c>
      <c r="C620" s="4" t="s">
        <v>15</v>
      </c>
      <c r="D620" s="11" t="s">
        <v>16</v>
      </c>
      <c r="E620" s="18">
        <v>644</v>
      </c>
      <c r="F620" s="21">
        <v>10000</v>
      </c>
      <c r="G620" s="21">
        <v>6433</v>
      </c>
      <c r="H620" s="6">
        <v>2000</v>
      </c>
      <c r="I620" s="4" t="s">
        <v>11</v>
      </c>
    </row>
    <row r="621" spans="1:9" x14ac:dyDescent="0.3">
      <c r="A621" s="7">
        <v>2023</v>
      </c>
      <c r="B621" s="7" t="s">
        <v>35</v>
      </c>
      <c r="C621" s="7" t="s">
        <v>17</v>
      </c>
      <c r="D621" s="10" t="s">
        <v>18</v>
      </c>
      <c r="E621" s="17">
        <v>643</v>
      </c>
      <c r="F621" s="20">
        <v>7000</v>
      </c>
      <c r="G621" s="20">
        <v>7840</v>
      </c>
      <c r="H621" s="9">
        <v>1400</v>
      </c>
      <c r="I621" s="7" t="s">
        <v>11</v>
      </c>
    </row>
    <row r="622" spans="1:9" x14ac:dyDescent="0.3">
      <c r="A622" s="4">
        <v>2023</v>
      </c>
      <c r="B622" s="4" t="s">
        <v>35</v>
      </c>
      <c r="C622" s="4" t="s">
        <v>15</v>
      </c>
      <c r="D622" s="11" t="s">
        <v>19</v>
      </c>
      <c r="E622" s="18">
        <v>455</v>
      </c>
      <c r="F622" s="21">
        <v>8000</v>
      </c>
      <c r="G622" s="21">
        <v>5128</v>
      </c>
      <c r="H622" s="6">
        <v>1600</v>
      </c>
      <c r="I622" s="4" t="s">
        <v>11</v>
      </c>
    </row>
    <row r="623" spans="1:9" x14ac:dyDescent="0.3">
      <c r="A623" s="7">
        <v>2023</v>
      </c>
      <c r="B623" s="7" t="s">
        <v>35</v>
      </c>
      <c r="C623" s="7" t="s">
        <v>17</v>
      </c>
      <c r="D623" s="10" t="s">
        <v>20</v>
      </c>
      <c r="E623" s="15">
        <v>345</v>
      </c>
      <c r="F623" s="9">
        <v>7000</v>
      </c>
      <c r="G623" s="9">
        <v>7840</v>
      </c>
      <c r="H623" s="9">
        <v>1400</v>
      </c>
      <c r="I623" s="7" t="s">
        <v>11</v>
      </c>
    </row>
    <row r="624" spans="1:9" x14ac:dyDescent="0.3">
      <c r="A624" s="4">
        <v>2023</v>
      </c>
      <c r="B624" s="4" t="s">
        <v>35</v>
      </c>
      <c r="C624" s="4" t="s">
        <v>13</v>
      </c>
      <c r="D624" s="5" t="s">
        <v>21</v>
      </c>
      <c r="E624" s="14">
        <v>122</v>
      </c>
      <c r="F624" s="12">
        <v>100</v>
      </c>
      <c r="G624" s="12">
        <v>112</v>
      </c>
      <c r="H624" s="12">
        <v>20</v>
      </c>
      <c r="I624" s="4" t="s">
        <v>11</v>
      </c>
    </row>
    <row r="625" spans="1:9" x14ac:dyDescent="0.3">
      <c r="A625" s="7">
        <v>2023</v>
      </c>
      <c r="B625" s="7" t="s">
        <v>35</v>
      </c>
      <c r="C625" s="7" t="s">
        <v>22</v>
      </c>
      <c r="D625" s="10" t="s">
        <v>23</v>
      </c>
      <c r="E625" s="17">
        <v>78</v>
      </c>
      <c r="F625" s="20">
        <v>2289</v>
      </c>
      <c r="G625" s="20">
        <v>5126</v>
      </c>
      <c r="H625" s="13">
        <v>458</v>
      </c>
      <c r="I625" s="7" t="s">
        <v>11</v>
      </c>
    </row>
    <row r="626" spans="1:9" x14ac:dyDescent="0.3">
      <c r="A626" s="4">
        <v>2023</v>
      </c>
      <c r="B626" s="4" t="s">
        <v>35</v>
      </c>
      <c r="C626" s="4" t="s">
        <v>22</v>
      </c>
      <c r="D626" s="11" t="s">
        <v>24</v>
      </c>
      <c r="E626" s="18">
        <v>76</v>
      </c>
      <c r="F626" s="21">
        <v>2288</v>
      </c>
      <c r="G626" s="21">
        <v>5126</v>
      </c>
      <c r="H626" s="12">
        <v>458</v>
      </c>
      <c r="I626" s="4" t="s">
        <v>11</v>
      </c>
    </row>
    <row r="627" spans="1:9" x14ac:dyDescent="0.3">
      <c r="A627" s="7">
        <v>2023</v>
      </c>
      <c r="B627" s="7" t="s">
        <v>35</v>
      </c>
      <c r="C627" s="7" t="s">
        <v>22</v>
      </c>
      <c r="D627" s="10" t="s">
        <v>25</v>
      </c>
      <c r="E627" s="17">
        <v>46</v>
      </c>
      <c r="F627" s="23">
        <v>100</v>
      </c>
      <c r="G627" s="23">
        <v>224</v>
      </c>
      <c r="H627" s="13">
        <v>20</v>
      </c>
      <c r="I627" s="7" t="s">
        <v>11</v>
      </c>
    </row>
    <row r="628" spans="1:9" x14ac:dyDescent="0.3">
      <c r="A628" s="4">
        <v>2023</v>
      </c>
      <c r="B628" s="4" t="s">
        <v>35</v>
      </c>
      <c r="C628" s="4" t="s">
        <v>22</v>
      </c>
      <c r="D628" s="11" t="s">
        <v>26</v>
      </c>
      <c r="E628" s="18">
        <v>34</v>
      </c>
      <c r="F628" s="21">
        <v>2288</v>
      </c>
      <c r="G628" s="21">
        <v>5126</v>
      </c>
      <c r="H628" s="12">
        <v>458</v>
      </c>
      <c r="I628" s="4" t="s">
        <v>11</v>
      </c>
    </row>
    <row r="629" spans="1:9" x14ac:dyDescent="0.3">
      <c r="A629" s="7">
        <v>2023</v>
      </c>
      <c r="B629" s="7" t="s">
        <v>35</v>
      </c>
      <c r="C629" s="7" t="s">
        <v>13</v>
      </c>
      <c r="D629" s="8" t="s">
        <v>27</v>
      </c>
      <c r="E629" s="15">
        <v>7</v>
      </c>
      <c r="F629" s="13">
        <v>200</v>
      </c>
      <c r="G629" s="13">
        <v>224</v>
      </c>
      <c r="H629" s="13">
        <v>40</v>
      </c>
      <c r="I629" s="7" t="s">
        <v>11</v>
      </c>
    </row>
    <row r="630" spans="1:9" x14ac:dyDescent="0.3">
      <c r="A630" s="4">
        <v>2023</v>
      </c>
      <c r="B630" s="4" t="s">
        <v>35</v>
      </c>
      <c r="C630" s="4" t="s">
        <v>28</v>
      </c>
      <c r="D630" s="11" t="s">
        <v>28</v>
      </c>
      <c r="E630" s="18">
        <v>3</v>
      </c>
      <c r="F630" s="21">
        <v>4577</v>
      </c>
      <c r="G630" s="21">
        <v>7392</v>
      </c>
      <c r="H630" s="12">
        <v>915</v>
      </c>
      <c r="I630" s="4" t="s">
        <v>32</v>
      </c>
    </row>
    <row r="631" spans="1:9" x14ac:dyDescent="0.3">
      <c r="A631" s="7">
        <v>2023</v>
      </c>
      <c r="B631" s="7" t="s">
        <v>35</v>
      </c>
      <c r="C631" s="7" t="s">
        <v>22</v>
      </c>
      <c r="D631" s="10" t="s">
        <v>29</v>
      </c>
      <c r="E631" s="17">
        <v>3</v>
      </c>
      <c r="F631" s="20">
        <v>2289</v>
      </c>
      <c r="G631" s="20">
        <v>5127</v>
      </c>
      <c r="H631" s="13">
        <v>458</v>
      </c>
      <c r="I631" s="7" t="s">
        <v>32</v>
      </c>
    </row>
    <row r="632" spans="1:9" ht="28.8" x14ac:dyDescent="0.3">
      <c r="A632" s="4">
        <v>2023</v>
      </c>
      <c r="B632" s="4" t="s">
        <v>36</v>
      </c>
      <c r="C632" s="4" t="s">
        <v>9</v>
      </c>
      <c r="D632" s="5" t="s">
        <v>10</v>
      </c>
      <c r="E632" s="14">
        <v>3566</v>
      </c>
      <c r="F632" s="6">
        <v>4577</v>
      </c>
      <c r="G632" s="6">
        <v>5127</v>
      </c>
      <c r="H632" s="12">
        <v>915</v>
      </c>
      <c r="I632" s="4" t="s">
        <v>32</v>
      </c>
    </row>
    <row r="633" spans="1:9" x14ac:dyDescent="0.3">
      <c r="A633" s="7">
        <v>2023</v>
      </c>
      <c r="B633" s="7" t="s">
        <v>36</v>
      </c>
      <c r="C633" s="7" t="s">
        <v>9</v>
      </c>
      <c r="D633" s="8" t="s">
        <v>12</v>
      </c>
      <c r="E633" s="15">
        <v>2498</v>
      </c>
      <c r="F633" s="9">
        <v>8000</v>
      </c>
      <c r="G633" s="9">
        <v>8960</v>
      </c>
      <c r="H633" s="9">
        <v>1600</v>
      </c>
      <c r="I633" s="7" t="s">
        <v>32</v>
      </c>
    </row>
    <row r="634" spans="1:9" x14ac:dyDescent="0.3">
      <c r="A634" s="4">
        <v>2023</v>
      </c>
      <c r="B634" s="4" t="s">
        <v>36</v>
      </c>
      <c r="C634" s="4" t="s">
        <v>13</v>
      </c>
      <c r="D634" s="5" t="s">
        <v>14</v>
      </c>
      <c r="E634" s="14">
        <v>1245</v>
      </c>
      <c r="F634" s="6">
        <v>4577</v>
      </c>
      <c r="G634" s="6">
        <v>5126</v>
      </c>
      <c r="H634" s="12">
        <v>915</v>
      </c>
      <c r="I634" s="4" t="s">
        <v>32</v>
      </c>
    </row>
    <row r="635" spans="1:9" x14ac:dyDescent="0.3">
      <c r="A635" s="7">
        <v>2023</v>
      </c>
      <c r="B635" s="7" t="s">
        <v>36</v>
      </c>
      <c r="C635" s="7" t="s">
        <v>15</v>
      </c>
      <c r="D635" s="10" t="s">
        <v>16</v>
      </c>
      <c r="E635" s="17">
        <v>644</v>
      </c>
      <c r="F635" s="20">
        <v>5744</v>
      </c>
      <c r="G635" s="20">
        <v>6433</v>
      </c>
      <c r="H635" s="9">
        <v>1149</v>
      </c>
      <c r="I635" s="7" t="s">
        <v>32</v>
      </c>
    </row>
    <row r="636" spans="1:9" x14ac:dyDescent="0.3">
      <c r="A636" s="4">
        <v>2023</v>
      </c>
      <c r="B636" s="4" t="s">
        <v>36</v>
      </c>
      <c r="C636" s="4" t="s">
        <v>17</v>
      </c>
      <c r="D636" s="11" t="s">
        <v>18</v>
      </c>
      <c r="E636" s="18">
        <v>643</v>
      </c>
      <c r="F636" s="21">
        <v>7000</v>
      </c>
      <c r="G636" s="21">
        <v>7840</v>
      </c>
      <c r="H636" s="6">
        <v>1400</v>
      </c>
      <c r="I636" s="4" t="s">
        <v>32</v>
      </c>
    </row>
    <row r="637" spans="1:9" x14ac:dyDescent="0.3">
      <c r="A637" s="7">
        <v>2023</v>
      </c>
      <c r="B637" s="7" t="s">
        <v>36</v>
      </c>
      <c r="C637" s="7" t="s">
        <v>15</v>
      </c>
      <c r="D637" s="10" t="s">
        <v>19</v>
      </c>
      <c r="E637" s="17">
        <v>455</v>
      </c>
      <c r="F637" s="20">
        <v>4579</v>
      </c>
      <c r="G637" s="20">
        <v>5128</v>
      </c>
      <c r="H637" s="13">
        <v>916</v>
      </c>
      <c r="I637" s="7" t="s">
        <v>32</v>
      </c>
    </row>
    <row r="638" spans="1:9" x14ac:dyDescent="0.3">
      <c r="A638" s="4">
        <v>2023</v>
      </c>
      <c r="B638" s="4" t="s">
        <v>36</v>
      </c>
      <c r="C638" s="4" t="s">
        <v>17</v>
      </c>
      <c r="D638" s="11" t="s">
        <v>20</v>
      </c>
      <c r="E638" s="14">
        <v>345</v>
      </c>
      <c r="F638" s="6">
        <v>7000</v>
      </c>
      <c r="G638" s="6">
        <v>7840</v>
      </c>
      <c r="H638" s="6">
        <v>1400</v>
      </c>
      <c r="I638" s="4" t="s">
        <v>32</v>
      </c>
    </row>
    <row r="639" spans="1:9" x14ac:dyDescent="0.3">
      <c r="A639" s="7">
        <v>2023</v>
      </c>
      <c r="B639" s="7" t="s">
        <v>36</v>
      </c>
      <c r="C639" s="7" t="s">
        <v>13</v>
      </c>
      <c r="D639" s="8" t="s">
        <v>21</v>
      </c>
      <c r="E639" s="15">
        <v>122</v>
      </c>
      <c r="F639" s="13">
        <v>100</v>
      </c>
      <c r="G639" s="13">
        <v>112</v>
      </c>
      <c r="H639" s="13">
        <v>20</v>
      </c>
      <c r="I639" s="7" t="s">
        <v>32</v>
      </c>
    </row>
    <row r="640" spans="1:9" x14ac:dyDescent="0.3">
      <c r="A640" s="4">
        <v>2023</v>
      </c>
      <c r="B640" s="4" t="s">
        <v>36</v>
      </c>
      <c r="C640" s="4" t="s">
        <v>22</v>
      </c>
      <c r="D640" s="11" t="s">
        <v>23</v>
      </c>
      <c r="E640" s="18">
        <v>78</v>
      </c>
      <c r="F640" s="21">
        <v>2289</v>
      </c>
      <c r="G640" s="21">
        <v>5126</v>
      </c>
      <c r="H640" s="12">
        <v>458</v>
      </c>
      <c r="I640" s="4" t="s">
        <v>32</v>
      </c>
    </row>
    <row r="641" spans="1:9" x14ac:dyDescent="0.3">
      <c r="A641" s="7">
        <v>2023</v>
      </c>
      <c r="B641" s="7" t="s">
        <v>36</v>
      </c>
      <c r="C641" s="7" t="s">
        <v>22</v>
      </c>
      <c r="D641" s="10" t="s">
        <v>24</v>
      </c>
      <c r="E641" s="17">
        <v>76</v>
      </c>
      <c r="F641" s="20">
        <v>2288</v>
      </c>
      <c r="G641" s="20">
        <v>5126</v>
      </c>
      <c r="H641" s="13">
        <v>458</v>
      </c>
      <c r="I641" s="7" t="s">
        <v>32</v>
      </c>
    </row>
    <row r="642" spans="1:9" x14ac:dyDescent="0.3">
      <c r="A642" s="4">
        <v>2023</v>
      </c>
      <c r="B642" s="4" t="s">
        <v>36</v>
      </c>
      <c r="C642" s="4" t="s">
        <v>22</v>
      </c>
      <c r="D642" s="11" t="s">
        <v>25</v>
      </c>
      <c r="E642" s="18">
        <v>46</v>
      </c>
      <c r="F642" s="22">
        <v>100</v>
      </c>
      <c r="G642" s="22">
        <v>224</v>
      </c>
      <c r="H642" s="12">
        <v>20</v>
      </c>
      <c r="I642" s="4" t="s">
        <v>32</v>
      </c>
    </row>
    <row r="643" spans="1:9" x14ac:dyDescent="0.3">
      <c r="A643" s="7">
        <v>2023</v>
      </c>
      <c r="B643" s="7" t="s">
        <v>36</v>
      </c>
      <c r="C643" s="7" t="s">
        <v>22</v>
      </c>
      <c r="D643" s="10" t="s">
        <v>26</v>
      </c>
      <c r="E643" s="17">
        <v>34</v>
      </c>
      <c r="F643" s="20">
        <v>2288</v>
      </c>
      <c r="G643" s="20">
        <v>5126</v>
      </c>
      <c r="H643" s="13">
        <v>458</v>
      </c>
      <c r="I643" s="7" t="s">
        <v>32</v>
      </c>
    </row>
    <row r="644" spans="1:9" x14ac:dyDescent="0.3">
      <c r="A644" s="4">
        <v>2023</v>
      </c>
      <c r="B644" s="4" t="s">
        <v>36</v>
      </c>
      <c r="C644" s="4" t="s">
        <v>13</v>
      </c>
      <c r="D644" s="5" t="s">
        <v>27</v>
      </c>
      <c r="E644" s="14">
        <v>7</v>
      </c>
      <c r="F644" s="12">
        <v>200</v>
      </c>
      <c r="G644" s="12">
        <v>224</v>
      </c>
      <c r="H644" s="12">
        <v>40</v>
      </c>
      <c r="I644" s="4" t="s">
        <v>32</v>
      </c>
    </row>
    <row r="645" spans="1:9" x14ac:dyDescent="0.3">
      <c r="A645" s="7">
        <v>2023</v>
      </c>
      <c r="B645" s="7" t="s">
        <v>36</v>
      </c>
      <c r="C645" s="7" t="s">
        <v>22</v>
      </c>
      <c r="D645" s="10" t="s">
        <v>29</v>
      </c>
      <c r="E645" s="17">
        <v>3</v>
      </c>
      <c r="F645" s="20">
        <v>2289</v>
      </c>
      <c r="G645" s="20">
        <v>5127</v>
      </c>
      <c r="H645" s="13">
        <v>458</v>
      </c>
      <c r="I645" s="7" t="s">
        <v>32</v>
      </c>
    </row>
    <row r="646" spans="1:9" x14ac:dyDescent="0.3">
      <c r="A646" s="4">
        <v>2023</v>
      </c>
      <c r="B646" s="4" t="s">
        <v>36</v>
      </c>
      <c r="C646" s="4" t="s">
        <v>28</v>
      </c>
      <c r="D646" s="11" t="s">
        <v>28</v>
      </c>
      <c r="E646" s="18">
        <v>2</v>
      </c>
      <c r="F646" s="21">
        <v>6600</v>
      </c>
      <c r="G646" s="21">
        <v>7392</v>
      </c>
      <c r="H646" s="6">
        <v>1320</v>
      </c>
      <c r="I646" s="4" t="s">
        <v>11</v>
      </c>
    </row>
    <row r="647" spans="1:9" ht="28.8" x14ac:dyDescent="0.3">
      <c r="A647" s="7">
        <v>2023</v>
      </c>
      <c r="B647" s="7" t="s">
        <v>37</v>
      </c>
      <c r="C647" s="7" t="s">
        <v>9</v>
      </c>
      <c r="D647" s="8" t="s">
        <v>10</v>
      </c>
      <c r="E647" s="15">
        <v>3566</v>
      </c>
      <c r="F647" s="9">
        <v>4577</v>
      </c>
      <c r="G647" s="9">
        <v>5127</v>
      </c>
      <c r="H647" s="13">
        <v>915</v>
      </c>
      <c r="I647" s="7" t="s">
        <v>11</v>
      </c>
    </row>
    <row r="648" spans="1:9" x14ac:dyDescent="0.3">
      <c r="A648" s="4">
        <v>2023</v>
      </c>
      <c r="B648" s="4" t="s">
        <v>37</v>
      </c>
      <c r="C648" s="4" t="s">
        <v>9</v>
      </c>
      <c r="D648" s="5" t="s">
        <v>12</v>
      </c>
      <c r="E648" s="14">
        <v>2498</v>
      </c>
      <c r="F648" s="6">
        <v>8000</v>
      </c>
      <c r="G648" s="6">
        <v>8960</v>
      </c>
      <c r="H648" s="6">
        <v>1600</v>
      </c>
      <c r="I648" s="4" t="s">
        <v>11</v>
      </c>
    </row>
    <row r="649" spans="1:9" x14ac:dyDescent="0.3">
      <c r="A649" s="7">
        <v>2023</v>
      </c>
      <c r="B649" s="7" t="s">
        <v>37</v>
      </c>
      <c r="C649" s="7" t="s">
        <v>13</v>
      </c>
      <c r="D649" s="8" t="s">
        <v>14</v>
      </c>
      <c r="E649" s="15">
        <v>1245</v>
      </c>
      <c r="F649" s="9">
        <v>4577</v>
      </c>
      <c r="G649" s="9">
        <v>5126</v>
      </c>
      <c r="H649" s="13">
        <v>915</v>
      </c>
      <c r="I649" s="7" t="s">
        <v>11</v>
      </c>
    </row>
    <row r="650" spans="1:9" x14ac:dyDescent="0.3">
      <c r="A650" s="4">
        <v>2023</v>
      </c>
      <c r="B650" s="4" t="s">
        <v>37</v>
      </c>
      <c r="C650" s="4" t="s">
        <v>15</v>
      </c>
      <c r="D650" s="11" t="s">
        <v>16</v>
      </c>
      <c r="E650" s="18">
        <v>644</v>
      </c>
      <c r="F650" s="21">
        <v>5744</v>
      </c>
      <c r="G650" s="21">
        <v>6433</v>
      </c>
      <c r="H650" s="6">
        <v>1149</v>
      </c>
      <c r="I650" s="4" t="s">
        <v>11</v>
      </c>
    </row>
    <row r="651" spans="1:9" x14ac:dyDescent="0.3">
      <c r="A651" s="7">
        <v>2023</v>
      </c>
      <c r="B651" s="7" t="s">
        <v>37</v>
      </c>
      <c r="C651" s="7" t="s">
        <v>17</v>
      </c>
      <c r="D651" s="10" t="s">
        <v>18</v>
      </c>
      <c r="E651" s="17">
        <v>643</v>
      </c>
      <c r="F651" s="20">
        <v>7000</v>
      </c>
      <c r="G651" s="20">
        <v>7840</v>
      </c>
      <c r="H651" s="9">
        <v>1400</v>
      </c>
      <c r="I651" s="7" t="s">
        <v>32</v>
      </c>
    </row>
    <row r="652" spans="1:9" x14ac:dyDescent="0.3">
      <c r="A652" s="4">
        <v>2023</v>
      </c>
      <c r="B652" s="4" t="s">
        <v>37</v>
      </c>
      <c r="C652" s="4" t="s">
        <v>15</v>
      </c>
      <c r="D652" s="11" t="s">
        <v>19</v>
      </c>
      <c r="E652" s="18">
        <v>455</v>
      </c>
      <c r="F652" s="21">
        <v>5036</v>
      </c>
      <c r="G652" s="21">
        <v>5128</v>
      </c>
      <c r="H652" s="6">
        <v>1007</v>
      </c>
      <c r="I652" s="4" t="s">
        <v>32</v>
      </c>
    </row>
    <row r="653" spans="1:9" x14ac:dyDescent="0.3">
      <c r="A653" s="7">
        <v>2023</v>
      </c>
      <c r="B653" s="7" t="s">
        <v>37</v>
      </c>
      <c r="C653" s="7" t="s">
        <v>17</v>
      </c>
      <c r="D653" s="10" t="s">
        <v>20</v>
      </c>
      <c r="E653" s="15">
        <v>345</v>
      </c>
      <c r="F653" s="9">
        <v>7700</v>
      </c>
      <c r="G653" s="9">
        <v>7840</v>
      </c>
      <c r="H653" s="9">
        <v>1540</v>
      </c>
      <c r="I653" s="7" t="s">
        <v>32</v>
      </c>
    </row>
    <row r="654" spans="1:9" x14ac:dyDescent="0.3">
      <c r="A654" s="4">
        <v>2023</v>
      </c>
      <c r="B654" s="4" t="s">
        <v>37</v>
      </c>
      <c r="C654" s="4" t="s">
        <v>13</v>
      </c>
      <c r="D654" s="5" t="s">
        <v>21</v>
      </c>
      <c r="E654" s="14">
        <v>122</v>
      </c>
      <c r="F654" s="12">
        <v>110</v>
      </c>
      <c r="G654" s="12">
        <v>112</v>
      </c>
      <c r="H654" s="12">
        <v>22</v>
      </c>
      <c r="I654" s="4" t="s">
        <v>32</v>
      </c>
    </row>
    <row r="655" spans="1:9" x14ac:dyDescent="0.3">
      <c r="A655" s="7">
        <v>2023</v>
      </c>
      <c r="B655" s="7" t="s">
        <v>37</v>
      </c>
      <c r="C655" s="7" t="s">
        <v>22</v>
      </c>
      <c r="D655" s="10" t="s">
        <v>23</v>
      </c>
      <c r="E655" s="17">
        <v>78</v>
      </c>
      <c r="F655" s="20">
        <v>2517</v>
      </c>
      <c r="G655" s="20">
        <v>5126</v>
      </c>
      <c r="H655" s="13">
        <v>503</v>
      </c>
      <c r="I655" s="7" t="s">
        <v>32</v>
      </c>
    </row>
    <row r="656" spans="1:9" x14ac:dyDescent="0.3">
      <c r="A656" s="4">
        <v>2023</v>
      </c>
      <c r="B656" s="4" t="s">
        <v>37</v>
      </c>
      <c r="C656" s="4" t="s">
        <v>22</v>
      </c>
      <c r="D656" s="11" t="s">
        <v>24</v>
      </c>
      <c r="E656" s="18">
        <v>76</v>
      </c>
      <c r="F656" s="21">
        <v>2517</v>
      </c>
      <c r="G656" s="21">
        <v>5126</v>
      </c>
      <c r="H656" s="12">
        <v>503</v>
      </c>
      <c r="I656" s="4" t="s">
        <v>32</v>
      </c>
    </row>
    <row r="657" spans="1:9" x14ac:dyDescent="0.3">
      <c r="A657" s="7">
        <v>2023</v>
      </c>
      <c r="B657" s="7" t="s">
        <v>37</v>
      </c>
      <c r="C657" s="7" t="s">
        <v>22</v>
      </c>
      <c r="D657" s="10" t="s">
        <v>25</v>
      </c>
      <c r="E657" s="17">
        <v>46</v>
      </c>
      <c r="F657" s="23">
        <v>115</v>
      </c>
      <c r="G657" s="23">
        <v>224</v>
      </c>
      <c r="H657" s="13">
        <v>23</v>
      </c>
      <c r="I657" s="7" t="s">
        <v>32</v>
      </c>
    </row>
    <row r="658" spans="1:9" x14ac:dyDescent="0.3">
      <c r="A658" s="4">
        <v>2023</v>
      </c>
      <c r="B658" s="4" t="s">
        <v>37</v>
      </c>
      <c r="C658" s="4" t="s">
        <v>22</v>
      </c>
      <c r="D658" s="11" t="s">
        <v>26</v>
      </c>
      <c r="E658" s="18">
        <v>34</v>
      </c>
      <c r="F658" s="21">
        <v>2632</v>
      </c>
      <c r="G658" s="21">
        <v>5126</v>
      </c>
      <c r="H658" s="12">
        <v>526</v>
      </c>
      <c r="I658" s="4" t="s">
        <v>32</v>
      </c>
    </row>
    <row r="659" spans="1:9" x14ac:dyDescent="0.3">
      <c r="A659" s="7">
        <v>2023</v>
      </c>
      <c r="B659" s="7" t="s">
        <v>37</v>
      </c>
      <c r="C659" s="7" t="s">
        <v>13</v>
      </c>
      <c r="D659" s="8" t="s">
        <v>27</v>
      </c>
      <c r="E659" s="15">
        <v>7</v>
      </c>
      <c r="F659" s="13">
        <v>230</v>
      </c>
      <c r="G659" s="13">
        <v>224</v>
      </c>
      <c r="H659" s="13">
        <v>46</v>
      </c>
      <c r="I659" s="7" t="s">
        <v>32</v>
      </c>
    </row>
    <row r="660" spans="1:9" x14ac:dyDescent="0.3">
      <c r="A660" s="4">
        <v>2023</v>
      </c>
      <c r="B660" s="4" t="s">
        <v>37</v>
      </c>
      <c r="C660" s="4" t="s">
        <v>22</v>
      </c>
      <c r="D660" s="11" t="s">
        <v>29</v>
      </c>
      <c r="E660" s="18">
        <v>3</v>
      </c>
      <c r="F660" s="21">
        <v>2632</v>
      </c>
      <c r="G660" s="21">
        <v>5127</v>
      </c>
      <c r="H660" s="12">
        <v>526</v>
      </c>
      <c r="I660" s="4" t="s">
        <v>11</v>
      </c>
    </row>
    <row r="661" spans="1:9" x14ac:dyDescent="0.3">
      <c r="A661" s="7">
        <v>2023</v>
      </c>
      <c r="B661" s="7" t="s">
        <v>37</v>
      </c>
      <c r="C661" s="7" t="s">
        <v>28</v>
      </c>
      <c r="D661" s="10" t="s">
        <v>28</v>
      </c>
      <c r="E661" s="17">
        <v>2</v>
      </c>
      <c r="F661" s="20">
        <v>7590</v>
      </c>
      <c r="G661" s="20">
        <v>7392</v>
      </c>
      <c r="H661" s="9">
        <v>1518</v>
      </c>
      <c r="I661" s="7" t="s">
        <v>32</v>
      </c>
    </row>
    <row r="662" spans="1:9" ht="28.8" x14ac:dyDescent="0.3">
      <c r="A662" s="4">
        <v>2023</v>
      </c>
      <c r="B662" s="4" t="s">
        <v>38</v>
      </c>
      <c r="C662" s="4" t="s">
        <v>9</v>
      </c>
      <c r="D662" s="5" t="s">
        <v>10</v>
      </c>
      <c r="E662" s="14">
        <v>3566</v>
      </c>
      <c r="F662" s="6">
        <v>4577</v>
      </c>
      <c r="G662" s="6">
        <v>5127</v>
      </c>
      <c r="H662" s="12">
        <v>915</v>
      </c>
      <c r="I662" s="4" t="s">
        <v>32</v>
      </c>
    </row>
    <row r="663" spans="1:9" x14ac:dyDescent="0.3">
      <c r="A663" s="7">
        <v>2023</v>
      </c>
      <c r="B663" s="7" t="s">
        <v>38</v>
      </c>
      <c r="C663" s="7" t="s">
        <v>9</v>
      </c>
      <c r="D663" s="8" t="s">
        <v>12</v>
      </c>
      <c r="E663" s="15">
        <v>2498</v>
      </c>
      <c r="F663" s="9">
        <v>8000</v>
      </c>
      <c r="G663" s="9">
        <v>8960</v>
      </c>
      <c r="H663" s="9">
        <v>1600</v>
      </c>
      <c r="I663" s="7" t="s">
        <v>32</v>
      </c>
    </row>
    <row r="664" spans="1:9" x14ac:dyDescent="0.3">
      <c r="A664" s="4">
        <v>2023</v>
      </c>
      <c r="B664" s="4" t="s">
        <v>38</v>
      </c>
      <c r="C664" s="4" t="s">
        <v>13</v>
      </c>
      <c r="D664" s="5" t="s">
        <v>14</v>
      </c>
      <c r="E664" s="14">
        <v>1245</v>
      </c>
      <c r="F664" s="6">
        <v>4577</v>
      </c>
      <c r="G664" s="6">
        <v>5126</v>
      </c>
      <c r="H664" s="12">
        <v>915</v>
      </c>
      <c r="I664" s="4" t="s">
        <v>32</v>
      </c>
    </row>
    <row r="665" spans="1:9" x14ac:dyDescent="0.3">
      <c r="A665" s="7">
        <v>2023</v>
      </c>
      <c r="B665" s="7" t="s">
        <v>38</v>
      </c>
      <c r="C665" s="7" t="s">
        <v>15</v>
      </c>
      <c r="D665" s="10" t="s">
        <v>16</v>
      </c>
      <c r="E665" s="17">
        <v>644</v>
      </c>
      <c r="F665" s="20">
        <v>5744</v>
      </c>
      <c r="G665" s="20">
        <v>6433</v>
      </c>
      <c r="H665" s="9">
        <v>1149</v>
      </c>
      <c r="I665" s="7" t="s">
        <v>32</v>
      </c>
    </row>
    <row r="666" spans="1:9" x14ac:dyDescent="0.3">
      <c r="A666" s="4">
        <v>2023</v>
      </c>
      <c r="B666" s="4" t="s">
        <v>38</v>
      </c>
      <c r="C666" s="4" t="s">
        <v>17</v>
      </c>
      <c r="D666" s="11" t="s">
        <v>18</v>
      </c>
      <c r="E666" s="18">
        <v>643</v>
      </c>
      <c r="F666" s="21">
        <v>7000</v>
      </c>
      <c r="G666" s="21">
        <v>7840</v>
      </c>
      <c r="H666" s="6">
        <v>1400</v>
      </c>
      <c r="I666" s="4" t="s">
        <v>32</v>
      </c>
    </row>
    <row r="667" spans="1:9" x14ac:dyDescent="0.3">
      <c r="A667" s="7">
        <v>2023</v>
      </c>
      <c r="B667" s="7" t="s">
        <v>38</v>
      </c>
      <c r="C667" s="7" t="s">
        <v>15</v>
      </c>
      <c r="D667" s="10" t="s">
        <v>19</v>
      </c>
      <c r="E667" s="17">
        <v>455</v>
      </c>
      <c r="F667" s="20">
        <v>4579</v>
      </c>
      <c r="G667" s="20">
        <v>5128</v>
      </c>
      <c r="H667" s="13">
        <v>916</v>
      </c>
      <c r="I667" s="7" t="s">
        <v>32</v>
      </c>
    </row>
    <row r="668" spans="1:9" x14ac:dyDescent="0.3">
      <c r="A668" s="4">
        <v>2023</v>
      </c>
      <c r="B668" s="4" t="s">
        <v>38</v>
      </c>
      <c r="C668" s="4" t="s">
        <v>17</v>
      </c>
      <c r="D668" s="11" t="s">
        <v>20</v>
      </c>
      <c r="E668" s="14">
        <v>345</v>
      </c>
      <c r="F668" s="6">
        <v>7000</v>
      </c>
      <c r="G668" s="6">
        <v>7840</v>
      </c>
      <c r="H668" s="6">
        <v>1400</v>
      </c>
      <c r="I668" s="4" t="s">
        <v>32</v>
      </c>
    </row>
    <row r="669" spans="1:9" x14ac:dyDescent="0.3">
      <c r="A669" s="7">
        <v>2023</v>
      </c>
      <c r="B669" s="7" t="s">
        <v>38</v>
      </c>
      <c r="C669" s="7" t="s">
        <v>13</v>
      </c>
      <c r="D669" s="8" t="s">
        <v>21</v>
      </c>
      <c r="E669" s="15">
        <v>122</v>
      </c>
      <c r="F669" s="13">
        <v>100</v>
      </c>
      <c r="G669" s="13">
        <v>112</v>
      </c>
      <c r="H669" s="13">
        <v>20</v>
      </c>
      <c r="I669" s="7" t="s">
        <v>32</v>
      </c>
    </row>
    <row r="670" spans="1:9" x14ac:dyDescent="0.3">
      <c r="A670" s="4">
        <v>2023</v>
      </c>
      <c r="B670" s="4" t="s">
        <v>38</v>
      </c>
      <c r="C670" s="4" t="s">
        <v>22</v>
      </c>
      <c r="D670" s="11" t="s">
        <v>23</v>
      </c>
      <c r="E670" s="18">
        <v>78</v>
      </c>
      <c r="F670" s="21">
        <v>2289</v>
      </c>
      <c r="G670" s="21">
        <v>5126</v>
      </c>
      <c r="H670" s="12">
        <v>458</v>
      </c>
      <c r="I670" s="4" t="s">
        <v>32</v>
      </c>
    </row>
    <row r="671" spans="1:9" x14ac:dyDescent="0.3">
      <c r="A671" s="7">
        <v>2023</v>
      </c>
      <c r="B671" s="7" t="s">
        <v>38</v>
      </c>
      <c r="C671" s="7" t="s">
        <v>22</v>
      </c>
      <c r="D671" s="10" t="s">
        <v>24</v>
      </c>
      <c r="E671" s="17">
        <v>76</v>
      </c>
      <c r="F671" s="20">
        <v>2288</v>
      </c>
      <c r="G671" s="20">
        <v>5126</v>
      </c>
      <c r="H671" s="13">
        <v>458</v>
      </c>
      <c r="I671" s="7" t="s">
        <v>32</v>
      </c>
    </row>
    <row r="672" spans="1:9" x14ac:dyDescent="0.3">
      <c r="A672" s="4">
        <v>2023</v>
      </c>
      <c r="B672" s="4" t="s">
        <v>38</v>
      </c>
      <c r="C672" s="4" t="s">
        <v>22</v>
      </c>
      <c r="D672" s="11" t="s">
        <v>25</v>
      </c>
      <c r="E672" s="18">
        <v>46</v>
      </c>
      <c r="F672" s="22">
        <v>100</v>
      </c>
      <c r="G672" s="22">
        <v>224</v>
      </c>
      <c r="H672" s="12">
        <v>20</v>
      </c>
      <c r="I672" s="4" t="s">
        <v>32</v>
      </c>
    </row>
    <row r="673" spans="1:9" x14ac:dyDescent="0.3">
      <c r="A673" s="7">
        <v>2023</v>
      </c>
      <c r="B673" s="7" t="s">
        <v>38</v>
      </c>
      <c r="C673" s="7" t="s">
        <v>22</v>
      </c>
      <c r="D673" s="10" t="s">
        <v>26</v>
      </c>
      <c r="E673" s="17">
        <v>34</v>
      </c>
      <c r="F673" s="20">
        <v>2746</v>
      </c>
      <c r="G673" s="20">
        <v>5126</v>
      </c>
      <c r="H673" s="13">
        <v>549</v>
      </c>
      <c r="I673" s="7" t="s">
        <v>32</v>
      </c>
    </row>
    <row r="674" spans="1:9" x14ac:dyDescent="0.3">
      <c r="A674" s="4">
        <v>2023</v>
      </c>
      <c r="B674" s="4" t="s">
        <v>38</v>
      </c>
      <c r="C674" s="4" t="s">
        <v>13</v>
      </c>
      <c r="D674" s="5" t="s">
        <v>27</v>
      </c>
      <c r="E674" s="14">
        <v>7</v>
      </c>
      <c r="F674" s="12">
        <v>240</v>
      </c>
      <c r="G674" s="12">
        <v>224</v>
      </c>
      <c r="H674" s="12">
        <v>48</v>
      </c>
      <c r="I674" s="4" t="s">
        <v>32</v>
      </c>
    </row>
    <row r="675" spans="1:9" x14ac:dyDescent="0.3">
      <c r="A675" s="7">
        <v>2023</v>
      </c>
      <c r="B675" s="7" t="s">
        <v>38</v>
      </c>
      <c r="C675" s="7" t="s">
        <v>22</v>
      </c>
      <c r="D675" s="10" t="s">
        <v>29</v>
      </c>
      <c r="E675" s="17">
        <v>3</v>
      </c>
      <c r="F675" s="20">
        <v>2746</v>
      </c>
      <c r="G675" s="20">
        <v>5127</v>
      </c>
      <c r="H675" s="13">
        <v>549</v>
      </c>
      <c r="I675" s="7" t="s">
        <v>32</v>
      </c>
    </row>
    <row r="676" spans="1:9" x14ac:dyDescent="0.3">
      <c r="A676" s="4">
        <v>2023</v>
      </c>
      <c r="B676" s="4" t="s">
        <v>38</v>
      </c>
      <c r="C676" s="4" t="s">
        <v>28</v>
      </c>
      <c r="D676" s="11" t="s">
        <v>28</v>
      </c>
      <c r="E676" s="18">
        <v>2</v>
      </c>
      <c r="F676" s="21">
        <v>7920</v>
      </c>
      <c r="G676" s="21">
        <v>7392</v>
      </c>
      <c r="H676" s="6">
        <v>1584</v>
      </c>
      <c r="I676" s="4" t="s">
        <v>32</v>
      </c>
    </row>
    <row r="677" spans="1:9" ht="28.8" x14ac:dyDescent="0.3">
      <c r="A677" s="7">
        <v>2023</v>
      </c>
      <c r="B677" s="7" t="s">
        <v>39</v>
      </c>
      <c r="C677" s="7" t="s">
        <v>9</v>
      </c>
      <c r="D677" s="8" t="s">
        <v>10</v>
      </c>
      <c r="E677" s="15">
        <v>3566</v>
      </c>
      <c r="F677" s="9">
        <v>5035</v>
      </c>
      <c r="G677" s="9">
        <v>5127</v>
      </c>
      <c r="H677" s="9">
        <v>1007</v>
      </c>
      <c r="I677" s="7" t="s">
        <v>32</v>
      </c>
    </row>
    <row r="678" spans="1:9" x14ac:dyDescent="0.3">
      <c r="A678" s="4">
        <v>2023</v>
      </c>
      <c r="B678" s="4" t="s">
        <v>39</v>
      </c>
      <c r="C678" s="4" t="s">
        <v>9</v>
      </c>
      <c r="D678" s="5" t="s">
        <v>12</v>
      </c>
      <c r="E678" s="14">
        <v>2498</v>
      </c>
      <c r="F678" s="6">
        <v>9200</v>
      </c>
      <c r="G678" s="6">
        <v>8960</v>
      </c>
      <c r="H678" s="6">
        <v>1840</v>
      </c>
      <c r="I678" s="4" t="s">
        <v>32</v>
      </c>
    </row>
    <row r="679" spans="1:9" x14ac:dyDescent="0.3">
      <c r="A679" s="7">
        <v>2023</v>
      </c>
      <c r="B679" s="7" t="s">
        <v>39</v>
      </c>
      <c r="C679" s="7" t="s">
        <v>13</v>
      </c>
      <c r="D679" s="8" t="s">
        <v>14</v>
      </c>
      <c r="E679" s="15">
        <v>1245</v>
      </c>
      <c r="F679" s="9">
        <v>5264</v>
      </c>
      <c r="G679" s="9">
        <v>5126</v>
      </c>
      <c r="H679" s="9">
        <v>1053</v>
      </c>
      <c r="I679" s="7" t="s">
        <v>32</v>
      </c>
    </row>
    <row r="680" spans="1:9" x14ac:dyDescent="0.3">
      <c r="A680" s="4">
        <v>2023</v>
      </c>
      <c r="B680" s="4" t="s">
        <v>39</v>
      </c>
      <c r="C680" s="4" t="s">
        <v>15</v>
      </c>
      <c r="D680" s="11" t="s">
        <v>16</v>
      </c>
      <c r="E680" s="18">
        <v>644</v>
      </c>
      <c r="F680" s="21">
        <v>6605</v>
      </c>
      <c r="G680" s="21">
        <v>6433</v>
      </c>
      <c r="H680" s="6">
        <v>1321</v>
      </c>
      <c r="I680" s="4" t="s">
        <v>32</v>
      </c>
    </row>
    <row r="681" spans="1:9" x14ac:dyDescent="0.3">
      <c r="A681" s="7">
        <v>2023</v>
      </c>
      <c r="B681" s="7" t="s">
        <v>39</v>
      </c>
      <c r="C681" s="7" t="s">
        <v>17</v>
      </c>
      <c r="D681" s="10" t="s">
        <v>18</v>
      </c>
      <c r="E681" s="17">
        <v>643</v>
      </c>
      <c r="F681" s="20">
        <v>8400</v>
      </c>
      <c r="G681" s="20">
        <v>7840</v>
      </c>
      <c r="H681" s="9">
        <v>1680</v>
      </c>
      <c r="I681" s="7" t="s">
        <v>32</v>
      </c>
    </row>
    <row r="682" spans="1:9" x14ac:dyDescent="0.3">
      <c r="A682" s="4">
        <v>2023</v>
      </c>
      <c r="B682" s="4" t="s">
        <v>39</v>
      </c>
      <c r="C682" s="4" t="s">
        <v>15</v>
      </c>
      <c r="D682" s="11" t="s">
        <v>19</v>
      </c>
      <c r="E682" s="18">
        <v>455</v>
      </c>
      <c r="F682" s="21">
        <v>5494</v>
      </c>
      <c r="G682" s="21">
        <v>5128</v>
      </c>
      <c r="H682" s="6">
        <v>1099</v>
      </c>
      <c r="I682" s="4" t="s">
        <v>32</v>
      </c>
    </row>
    <row r="683" spans="1:9" x14ac:dyDescent="0.3">
      <c r="A683" s="7">
        <v>2023</v>
      </c>
      <c r="B683" s="7" t="s">
        <v>39</v>
      </c>
      <c r="C683" s="7" t="s">
        <v>17</v>
      </c>
      <c r="D683" s="10" t="s">
        <v>20</v>
      </c>
      <c r="E683" s="15">
        <v>345</v>
      </c>
      <c r="F683" s="9">
        <v>8400</v>
      </c>
      <c r="G683" s="9">
        <v>7840</v>
      </c>
      <c r="H683" s="9">
        <v>1680</v>
      </c>
      <c r="I683" s="7" t="s">
        <v>32</v>
      </c>
    </row>
    <row r="684" spans="1:9" x14ac:dyDescent="0.3">
      <c r="A684" s="4">
        <v>2023</v>
      </c>
      <c r="B684" s="4" t="s">
        <v>39</v>
      </c>
      <c r="C684" s="4" t="s">
        <v>13</v>
      </c>
      <c r="D684" s="5" t="s">
        <v>21</v>
      </c>
      <c r="E684" s="14">
        <v>122</v>
      </c>
      <c r="F684" s="12">
        <v>120</v>
      </c>
      <c r="G684" s="12">
        <v>112</v>
      </c>
      <c r="H684" s="12">
        <v>24</v>
      </c>
      <c r="I684" s="4" t="s">
        <v>32</v>
      </c>
    </row>
    <row r="685" spans="1:9" x14ac:dyDescent="0.3">
      <c r="A685" s="7">
        <v>2023</v>
      </c>
      <c r="B685" s="7" t="s">
        <v>39</v>
      </c>
      <c r="C685" s="7" t="s">
        <v>22</v>
      </c>
      <c r="D685" s="10" t="s">
        <v>23</v>
      </c>
      <c r="E685" s="17">
        <v>78</v>
      </c>
      <c r="F685" s="20">
        <v>2517</v>
      </c>
      <c r="G685" s="20">
        <v>5126</v>
      </c>
      <c r="H685" s="13">
        <v>503</v>
      </c>
      <c r="I685" s="7" t="s">
        <v>32</v>
      </c>
    </row>
    <row r="686" spans="1:9" x14ac:dyDescent="0.3">
      <c r="A686" s="4">
        <v>2023</v>
      </c>
      <c r="B686" s="4" t="s">
        <v>39</v>
      </c>
      <c r="C686" s="4" t="s">
        <v>22</v>
      </c>
      <c r="D686" s="11" t="s">
        <v>24</v>
      </c>
      <c r="E686" s="18">
        <v>76</v>
      </c>
      <c r="F686" s="21">
        <v>2517</v>
      </c>
      <c r="G686" s="21">
        <v>5126</v>
      </c>
      <c r="H686" s="12">
        <v>503</v>
      </c>
      <c r="I686" s="4" t="s">
        <v>32</v>
      </c>
    </row>
    <row r="687" spans="1:9" x14ac:dyDescent="0.3">
      <c r="A687" s="7">
        <v>2023</v>
      </c>
      <c r="B687" s="7" t="s">
        <v>39</v>
      </c>
      <c r="C687" s="7" t="s">
        <v>22</v>
      </c>
      <c r="D687" s="10" t="s">
        <v>25</v>
      </c>
      <c r="E687" s="17">
        <v>46</v>
      </c>
      <c r="F687" s="23">
        <v>110</v>
      </c>
      <c r="G687" s="23">
        <v>224</v>
      </c>
      <c r="H687" s="13">
        <v>22</v>
      </c>
      <c r="I687" s="7" t="s">
        <v>32</v>
      </c>
    </row>
    <row r="688" spans="1:9" x14ac:dyDescent="0.3">
      <c r="A688" s="4">
        <v>2023</v>
      </c>
      <c r="B688" s="4" t="s">
        <v>39</v>
      </c>
      <c r="C688" s="4" t="s">
        <v>22</v>
      </c>
      <c r="D688" s="11" t="s">
        <v>26</v>
      </c>
      <c r="E688" s="18">
        <v>34</v>
      </c>
      <c r="F688" s="21">
        <v>2517</v>
      </c>
      <c r="G688" s="21">
        <v>5126</v>
      </c>
      <c r="H688" s="12">
        <v>503</v>
      </c>
      <c r="I688" s="4" t="s">
        <v>32</v>
      </c>
    </row>
    <row r="689" spans="1:9" x14ac:dyDescent="0.3">
      <c r="A689" s="7">
        <v>2023</v>
      </c>
      <c r="B689" s="7" t="s">
        <v>39</v>
      </c>
      <c r="C689" s="7" t="s">
        <v>13</v>
      </c>
      <c r="D689" s="8" t="s">
        <v>27</v>
      </c>
      <c r="E689" s="15">
        <v>7</v>
      </c>
      <c r="F689" s="13">
        <v>220</v>
      </c>
      <c r="G689" s="13">
        <v>224</v>
      </c>
      <c r="H689" s="13">
        <v>44</v>
      </c>
      <c r="I689" s="7" t="s">
        <v>32</v>
      </c>
    </row>
    <row r="690" spans="1:9" x14ac:dyDescent="0.3">
      <c r="A690" s="4">
        <v>2023</v>
      </c>
      <c r="B690" s="4" t="s">
        <v>39</v>
      </c>
      <c r="C690" s="4" t="s">
        <v>22</v>
      </c>
      <c r="D690" s="11" t="s">
        <v>29</v>
      </c>
      <c r="E690" s="18">
        <v>3</v>
      </c>
      <c r="F690" s="21">
        <v>2518</v>
      </c>
      <c r="G690" s="21">
        <v>5127</v>
      </c>
      <c r="H690" s="12">
        <v>504</v>
      </c>
      <c r="I690" s="4" t="s">
        <v>32</v>
      </c>
    </row>
    <row r="691" spans="1:9" x14ac:dyDescent="0.3">
      <c r="A691" s="7">
        <v>2023</v>
      </c>
      <c r="B691" s="7" t="s">
        <v>39</v>
      </c>
      <c r="C691" s="7" t="s">
        <v>28</v>
      </c>
      <c r="D691" s="10" t="s">
        <v>28</v>
      </c>
      <c r="E691" s="17">
        <v>2</v>
      </c>
      <c r="F691" s="20">
        <v>7260</v>
      </c>
      <c r="G691" s="20">
        <v>7392</v>
      </c>
      <c r="H691" s="9">
        <v>1452</v>
      </c>
      <c r="I691" s="7" t="s">
        <v>32</v>
      </c>
    </row>
    <row r="692" spans="1:9" ht="28.8" x14ac:dyDescent="0.3">
      <c r="A692" s="4">
        <v>2023</v>
      </c>
      <c r="B692" s="4" t="s">
        <v>40</v>
      </c>
      <c r="C692" s="4" t="s">
        <v>9</v>
      </c>
      <c r="D692" s="5" t="s">
        <v>10</v>
      </c>
      <c r="E692" s="14">
        <v>3566</v>
      </c>
      <c r="F692" s="6">
        <v>5264</v>
      </c>
      <c r="G692" s="6">
        <v>5127</v>
      </c>
      <c r="H692" s="6">
        <v>1053</v>
      </c>
      <c r="I692" s="4" t="s">
        <v>32</v>
      </c>
    </row>
    <row r="693" spans="1:9" x14ac:dyDescent="0.3">
      <c r="A693" s="7">
        <v>2023</v>
      </c>
      <c r="B693" s="7" t="s">
        <v>40</v>
      </c>
      <c r="C693" s="7" t="s">
        <v>9</v>
      </c>
      <c r="D693" s="8" t="s">
        <v>12</v>
      </c>
      <c r="E693" s="15">
        <v>2498</v>
      </c>
      <c r="F693" s="9">
        <v>8800</v>
      </c>
      <c r="G693" s="9">
        <v>8960</v>
      </c>
      <c r="H693" s="9">
        <v>1760</v>
      </c>
      <c r="I693" s="7" t="s">
        <v>32</v>
      </c>
    </row>
    <row r="694" spans="1:9" x14ac:dyDescent="0.3">
      <c r="A694" s="4">
        <v>2023</v>
      </c>
      <c r="B694" s="4" t="s">
        <v>40</v>
      </c>
      <c r="C694" s="4" t="s">
        <v>13</v>
      </c>
      <c r="D694" s="5" t="s">
        <v>14</v>
      </c>
      <c r="E694" s="14">
        <v>1245</v>
      </c>
      <c r="F694" s="6">
        <v>5035</v>
      </c>
      <c r="G694" s="6">
        <v>5126</v>
      </c>
      <c r="H694" s="6">
        <v>1007</v>
      </c>
      <c r="I694" s="4" t="s">
        <v>32</v>
      </c>
    </row>
    <row r="695" spans="1:9" x14ac:dyDescent="0.3">
      <c r="A695" s="7">
        <v>2023</v>
      </c>
      <c r="B695" s="7" t="s">
        <v>40</v>
      </c>
      <c r="C695" s="7" t="s">
        <v>15</v>
      </c>
      <c r="D695" s="10" t="s">
        <v>16</v>
      </c>
      <c r="E695" s="17">
        <v>644</v>
      </c>
      <c r="F695" s="20">
        <v>22000</v>
      </c>
      <c r="G695" s="20">
        <v>6433</v>
      </c>
      <c r="H695" s="9">
        <v>4400</v>
      </c>
      <c r="I695" s="7" t="s">
        <v>32</v>
      </c>
    </row>
    <row r="696" spans="1:9" x14ac:dyDescent="0.3">
      <c r="A696" s="4">
        <v>2023</v>
      </c>
      <c r="B696" s="4" t="s">
        <v>40</v>
      </c>
      <c r="C696" s="4" t="s">
        <v>17</v>
      </c>
      <c r="D696" s="11" t="s">
        <v>18</v>
      </c>
      <c r="E696" s="18">
        <v>643</v>
      </c>
      <c r="F696" s="21">
        <v>7700</v>
      </c>
      <c r="G696" s="21">
        <v>7840</v>
      </c>
      <c r="H696" s="6">
        <v>1540</v>
      </c>
      <c r="I696" s="4" t="s">
        <v>32</v>
      </c>
    </row>
    <row r="697" spans="1:9" x14ac:dyDescent="0.3">
      <c r="A697" s="7">
        <v>2023</v>
      </c>
      <c r="B697" s="7" t="s">
        <v>40</v>
      </c>
      <c r="C697" s="7" t="s">
        <v>15</v>
      </c>
      <c r="D697" s="10" t="s">
        <v>19</v>
      </c>
      <c r="E697" s="17">
        <v>455</v>
      </c>
      <c r="F697" s="20">
        <v>11111</v>
      </c>
      <c r="G697" s="20">
        <v>5128</v>
      </c>
      <c r="H697" s="9">
        <v>2222</v>
      </c>
      <c r="I697" s="7" t="s">
        <v>32</v>
      </c>
    </row>
    <row r="698" spans="1:9" x14ac:dyDescent="0.3">
      <c r="A698" s="4">
        <v>2023</v>
      </c>
      <c r="B698" s="4" t="s">
        <v>40</v>
      </c>
      <c r="C698" s="4" t="s">
        <v>17</v>
      </c>
      <c r="D698" s="11" t="s">
        <v>20</v>
      </c>
      <c r="E698" s="14">
        <v>345</v>
      </c>
      <c r="F698" s="6">
        <v>7700</v>
      </c>
      <c r="G698" s="6">
        <v>7840</v>
      </c>
      <c r="H698" s="6">
        <v>1540</v>
      </c>
      <c r="I698" s="4" t="s">
        <v>32</v>
      </c>
    </row>
    <row r="699" spans="1:9" x14ac:dyDescent="0.3">
      <c r="A699" s="7">
        <v>2023</v>
      </c>
      <c r="B699" s="7" t="s">
        <v>40</v>
      </c>
      <c r="C699" s="7" t="s">
        <v>13</v>
      </c>
      <c r="D699" s="8" t="s">
        <v>21</v>
      </c>
      <c r="E699" s="15">
        <v>122</v>
      </c>
      <c r="F699" s="13">
        <v>110</v>
      </c>
      <c r="G699" s="13">
        <v>112</v>
      </c>
      <c r="H699" s="13">
        <v>22</v>
      </c>
      <c r="I699" s="7" t="s">
        <v>32</v>
      </c>
    </row>
    <row r="700" spans="1:9" x14ac:dyDescent="0.3">
      <c r="A700" s="4">
        <v>2023</v>
      </c>
      <c r="B700" s="4" t="s">
        <v>40</v>
      </c>
      <c r="C700" s="4" t="s">
        <v>22</v>
      </c>
      <c r="D700" s="11" t="s">
        <v>23</v>
      </c>
      <c r="E700" s="18">
        <v>78</v>
      </c>
      <c r="F700" s="21">
        <v>2517</v>
      </c>
      <c r="G700" s="21">
        <v>5126</v>
      </c>
      <c r="H700" s="12">
        <v>503</v>
      </c>
      <c r="I700" s="4" t="s">
        <v>32</v>
      </c>
    </row>
    <row r="701" spans="1:9" x14ac:dyDescent="0.3">
      <c r="A701" s="7">
        <v>2023</v>
      </c>
      <c r="B701" s="7" t="s">
        <v>40</v>
      </c>
      <c r="C701" s="7" t="s">
        <v>22</v>
      </c>
      <c r="D701" s="10" t="s">
        <v>24</v>
      </c>
      <c r="E701" s="17">
        <v>76</v>
      </c>
      <c r="F701" s="20">
        <v>2288</v>
      </c>
      <c r="G701" s="20">
        <v>5126</v>
      </c>
      <c r="H701" s="13">
        <v>458</v>
      </c>
      <c r="I701" s="7" t="s">
        <v>32</v>
      </c>
    </row>
    <row r="702" spans="1:9" x14ac:dyDescent="0.3">
      <c r="A702" s="4">
        <v>2023</v>
      </c>
      <c r="B702" s="4" t="s">
        <v>40</v>
      </c>
      <c r="C702" s="4" t="s">
        <v>22</v>
      </c>
      <c r="D702" s="11" t="s">
        <v>25</v>
      </c>
      <c r="E702" s="18">
        <v>46</v>
      </c>
      <c r="F702" s="22">
        <v>100</v>
      </c>
      <c r="G702" s="22">
        <v>224</v>
      </c>
      <c r="H702" s="12">
        <v>20</v>
      </c>
      <c r="I702" s="4" t="s">
        <v>32</v>
      </c>
    </row>
    <row r="703" spans="1:9" x14ac:dyDescent="0.3">
      <c r="A703" s="7">
        <v>2023</v>
      </c>
      <c r="B703" s="7" t="s">
        <v>40</v>
      </c>
      <c r="C703" s="7" t="s">
        <v>22</v>
      </c>
      <c r="D703" s="10" t="s">
        <v>26</v>
      </c>
      <c r="E703" s="17">
        <v>34</v>
      </c>
      <c r="F703" s="20">
        <v>2288</v>
      </c>
      <c r="G703" s="20">
        <v>5126</v>
      </c>
      <c r="H703" s="13">
        <v>458</v>
      </c>
      <c r="I703" s="7" t="s">
        <v>32</v>
      </c>
    </row>
    <row r="704" spans="1:9" x14ac:dyDescent="0.3">
      <c r="A704" s="4">
        <v>2023</v>
      </c>
      <c r="B704" s="4" t="s">
        <v>40</v>
      </c>
      <c r="C704" s="4" t="s">
        <v>13</v>
      </c>
      <c r="D704" s="5" t="s">
        <v>27</v>
      </c>
      <c r="E704" s="14">
        <v>7</v>
      </c>
      <c r="F704" s="12">
        <v>200</v>
      </c>
      <c r="G704" s="12">
        <v>224</v>
      </c>
      <c r="H704" s="12">
        <v>40</v>
      </c>
      <c r="I704" s="4" t="s">
        <v>32</v>
      </c>
    </row>
    <row r="705" spans="1:9" x14ac:dyDescent="0.3">
      <c r="A705" s="7">
        <v>2023</v>
      </c>
      <c r="B705" s="7" t="s">
        <v>40</v>
      </c>
      <c r="C705" s="7" t="s">
        <v>22</v>
      </c>
      <c r="D705" s="10" t="s">
        <v>29</v>
      </c>
      <c r="E705" s="17">
        <v>3</v>
      </c>
      <c r="F705" s="20">
        <v>2289</v>
      </c>
      <c r="G705" s="20">
        <v>5127</v>
      </c>
      <c r="H705" s="13">
        <v>458</v>
      </c>
      <c r="I705" s="7" t="s">
        <v>32</v>
      </c>
    </row>
    <row r="706" spans="1:9" x14ac:dyDescent="0.3">
      <c r="A706" s="4">
        <v>2023</v>
      </c>
      <c r="B706" s="4" t="s">
        <v>40</v>
      </c>
      <c r="C706" s="4" t="s">
        <v>28</v>
      </c>
      <c r="D706" s="11" t="s">
        <v>28</v>
      </c>
      <c r="E706" s="18">
        <v>2</v>
      </c>
      <c r="F706" s="21">
        <v>6600</v>
      </c>
      <c r="G706" s="21">
        <v>7392</v>
      </c>
      <c r="H706" s="6">
        <v>1320</v>
      </c>
      <c r="I706" s="4" t="s">
        <v>32</v>
      </c>
    </row>
    <row r="707" spans="1:9" ht="28.8" x14ac:dyDescent="0.3">
      <c r="A707" s="7">
        <v>2023</v>
      </c>
      <c r="B707" s="7" t="s">
        <v>41</v>
      </c>
      <c r="C707" s="7" t="s">
        <v>9</v>
      </c>
      <c r="D707" s="8" t="s">
        <v>10</v>
      </c>
      <c r="E707" s="15">
        <v>3566</v>
      </c>
      <c r="F707" s="9">
        <v>4577</v>
      </c>
      <c r="G707" s="9">
        <v>5127</v>
      </c>
      <c r="H707" s="13">
        <v>915</v>
      </c>
      <c r="I707" s="7" t="s">
        <v>32</v>
      </c>
    </row>
    <row r="708" spans="1:9" x14ac:dyDescent="0.3">
      <c r="A708" s="4">
        <v>2023</v>
      </c>
      <c r="B708" s="4" t="s">
        <v>41</v>
      </c>
      <c r="C708" s="4" t="s">
        <v>9</v>
      </c>
      <c r="D708" s="5" t="s">
        <v>12</v>
      </c>
      <c r="E708" s="14">
        <v>2498</v>
      </c>
      <c r="F708" s="6">
        <v>8000</v>
      </c>
      <c r="G708" s="6">
        <v>8960</v>
      </c>
      <c r="H708" s="6">
        <v>1600</v>
      </c>
      <c r="I708" s="4" t="s">
        <v>32</v>
      </c>
    </row>
    <row r="709" spans="1:9" x14ac:dyDescent="0.3">
      <c r="A709" s="7">
        <v>2023</v>
      </c>
      <c r="B709" s="7" t="s">
        <v>41</v>
      </c>
      <c r="C709" s="7" t="s">
        <v>13</v>
      </c>
      <c r="D709" s="8" t="s">
        <v>14</v>
      </c>
      <c r="E709" s="15">
        <v>1245</v>
      </c>
      <c r="F709" s="9">
        <v>4577</v>
      </c>
      <c r="G709" s="9">
        <v>5126</v>
      </c>
      <c r="H709" s="13">
        <v>915</v>
      </c>
      <c r="I709" s="7" t="s">
        <v>32</v>
      </c>
    </row>
    <row r="710" spans="1:9" x14ac:dyDescent="0.3">
      <c r="A710" s="4">
        <v>2023</v>
      </c>
      <c r="B710" s="4" t="s">
        <v>41</v>
      </c>
      <c r="C710" s="4" t="s">
        <v>15</v>
      </c>
      <c r="D710" s="11" t="s">
        <v>16</v>
      </c>
      <c r="E710" s="18">
        <v>644</v>
      </c>
      <c r="F710" s="21">
        <v>5744</v>
      </c>
      <c r="G710" s="21">
        <v>6433</v>
      </c>
      <c r="H710" s="6">
        <v>1149</v>
      </c>
      <c r="I710" s="4" t="s">
        <v>32</v>
      </c>
    </row>
    <row r="711" spans="1:9" x14ac:dyDescent="0.3">
      <c r="A711" s="7">
        <v>2023</v>
      </c>
      <c r="B711" s="7" t="s">
        <v>41</v>
      </c>
      <c r="C711" s="7" t="s">
        <v>17</v>
      </c>
      <c r="D711" s="10" t="s">
        <v>18</v>
      </c>
      <c r="E711" s="17">
        <v>643</v>
      </c>
      <c r="F711" s="20">
        <v>7000</v>
      </c>
      <c r="G711" s="20">
        <v>7840</v>
      </c>
      <c r="H711" s="9">
        <v>1400</v>
      </c>
      <c r="I711" s="7" t="s">
        <v>32</v>
      </c>
    </row>
    <row r="712" spans="1:9" x14ac:dyDescent="0.3">
      <c r="A712" s="4">
        <v>2023</v>
      </c>
      <c r="B712" s="4" t="s">
        <v>41</v>
      </c>
      <c r="C712" s="4" t="s">
        <v>15</v>
      </c>
      <c r="D712" s="11" t="s">
        <v>19</v>
      </c>
      <c r="E712" s="18">
        <v>455</v>
      </c>
      <c r="F712" s="21">
        <v>4579</v>
      </c>
      <c r="G712" s="21">
        <v>5128</v>
      </c>
      <c r="H712" s="12">
        <v>916</v>
      </c>
      <c r="I712" s="4" t="s">
        <v>32</v>
      </c>
    </row>
    <row r="713" spans="1:9" x14ac:dyDescent="0.3">
      <c r="A713" s="7">
        <v>2023</v>
      </c>
      <c r="B713" s="7" t="s">
        <v>41</v>
      </c>
      <c r="C713" s="7" t="s">
        <v>17</v>
      </c>
      <c r="D713" s="10" t="s">
        <v>20</v>
      </c>
      <c r="E713" s="15">
        <v>345</v>
      </c>
      <c r="F713" s="9">
        <v>7000</v>
      </c>
      <c r="G713" s="9">
        <v>7840</v>
      </c>
      <c r="H713" s="9">
        <v>1400</v>
      </c>
      <c r="I713" s="7" t="s">
        <v>32</v>
      </c>
    </row>
    <row r="714" spans="1:9" x14ac:dyDescent="0.3">
      <c r="A714" s="4">
        <v>2023</v>
      </c>
      <c r="B714" s="4" t="s">
        <v>41</v>
      </c>
      <c r="C714" s="4" t="s">
        <v>13</v>
      </c>
      <c r="D714" s="5" t="s">
        <v>21</v>
      </c>
      <c r="E714" s="14">
        <v>122</v>
      </c>
      <c r="F714" s="12">
        <v>100</v>
      </c>
      <c r="G714" s="12">
        <v>112</v>
      </c>
      <c r="H714" s="12">
        <v>20</v>
      </c>
      <c r="I714" s="4" t="s">
        <v>32</v>
      </c>
    </row>
    <row r="715" spans="1:9" x14ac:dyDescent="0.3">
      <c r="A715" s="7">
        <v>2023</v>
      </c>
      <c r="B715" s="7" t="s">
        <v>41</v>
      </c>
      <c r="C715" s="7" t="s">
        <v>22</v>
      </c>
      <c r="D715" s="10" t="s">
        <v>23</v>
      </c>
      <c r="E715" s="17">
        <v>78</v>
      </c>
      <c r="F715" s="20">
        <v>2289</v>
      </c>
      <c r="G715" s="20">
        <v>5126</v>
      </c>
      <c r="H715" s="13">
        <v>458</v>
      </c>
      <c r="I715" s="7" t="s">
        <v>32</v>
      </c>
    </row>
    <row r="716" spans="1:9" x14ac:dyDescent="0.3">
      <c r="A716" s="4">
        <v>2023</v>
      </c>
      <c r="B716" s="4" t="s">
        <v>41</v>
      </c>
      <c r="C716" s="4" t="s">
        <v>22</v>
      </c>
      <c r="D716" s="11" t="s">
        <v>24</v>
      </c>
      <c r="E716" s="18">
        <v>76</v>
      </c>
      <c r="F716" s="21">
        <v>2288</v>
      </c>
      <c r="G716" s="21">
        <v>5126</v>
      </c>
      <c r="H716" s="12">
        <v>458</v>
      </c>
      <c r="I716" s="4" t="s">
        <v>32</v>
      </c>
    </row>
    <row r="717" spans="1:9" x14ac:dyDescent="0.3">
      <c r="A717" s="7">
        <v>2023</v>
      </c>
      <c r="B717" s="7" t="s">
        <v>41</v>
      </c>
      <c r="C717" s="7" t="s">
        <v>22</v>
      </c>
      <c r="D717" s="10" t="s">
        <v>25</v>
      </c>
      <c r="E717" s="17">
        <v>46</v>
      </c>
      <c r="F717" s="23">
        <v>100</v>
      </c>
      <c r="G717" s="23">
        <v>224</v>
      </c>
      <c r="H717" s="13">
        <v>20</v>
      </c>
      <c r="I717" s="7" t="s">
        <v>32</v>
      </c>
    </row>
    <row r="718" spans="1:9" x14ac:dyDescent="0.3">
      <c r="A718" s="4">
        <v>2023</v>
      </c>
      <c r="B718" s="4" t="s">
        <v>41</v>
      </c>
      <c r="C718" s="4" t="s">
        <v>22</v>
      </c>
      <c r="D718" s="11" t="s">
        <v>26</v>
      </c>
      <c r="E718" s="18">
        <v>34</v>
      </c>
      <c r="F718" s="21">
        <v>2288</v>
      </c>
      <c r="G718" s="21">
        <v>5126</v>
      </c>
      <c r="H718" s="12">
        <v>458</v>
      </c>
      <c r="I718" s="4" t="s">
        <v>32</v>
      </c>
    </row>
    <row r="719" spans="1:9" x14ac:dyDescent="0.3">
      <c r="A719" s="7">
        <v>2023</v>
      </c>
      <c r="B719" s="7" t="s">
        <v>41</v>
      </c>
      <c r="C719" s="7" t="s">
        <v>13</v>
      </c>
      <c r="D719" s="8" t="s">
        <v>27</v>
      </c>
      <c r="E719" s="15">
        <v>7</v>
      </c>
      <c r="F719" s="13">
        <v>200</v>
      </c>
      <c r="G719" s="13">
        <v>224</v>
      </c>
      <c r="H719" s="13">
        <v>40</v>
      </c>
      <c r="I719" s="7" t="s">
        <v>32</v>
      </c>
    </row>
    <row r="720" spans="1:9" x14ac:dyDescent="0.3">
      <c r="A720" s="4">
        <v>2023</v>
      </c>
      <c r="B720" s="4" t="s">
        <v>41</v>
      </c>
      <c r="C720" s="4" t="s">
        <v>22</v>
      </c>
      <c r="D720" s="11" t="s">
        <v>29</v>
      </c>
      <c r="E720" s="18">
        <v>3</v>
      </c>
      <c r="F720" s="21">
        <v>2289</v>
      </c>
      <c r="G720" s="21">
        <v>5127</v>
      </c>
      <c r="H720" s="12">
        <v>458</v>
      </c>
      <c r="I720" s="4" t="s">
        <v>32</v>
      </c>
    </row>
    <row r="721" spans="1:9" x14ac:dyDescent="0.3">
      <c r="A721" s="7">
        <v>2023</v>
      </c>
      <c r="B721" s="7" t="s">
        <v>41</v>
      </c>
      <c r="C721" s="7" t="s">
        <v>28</v>
      </c>
      <c r="D721" s="10" t="s">
        <v>28</v>
      </c>
      <c r="E721" s="17">
        <v>2</v>
      </c>
      <c r="F721" s="20">
        <v>6600</v>
      </c>
      <c r="G721" s="20">
        <v>7392</v>
      </c>
      <c r="H721" s="9">
        <v>1320</v>
      </c>
      <c r="I721" s="7" t="s">
        <v>32</v>
      </c>
    </row>
    <row r="722" spans="1:9" ht="28.8" x14ac:dyDescent="0.3">
      <c r="A722" s="4">
        <v>2024</v>
      </c>
      <c r="B722" s="4" t="s">
        <v>8</v>
      </c>
      <c r="C722" s="4" t="s">
        <v>9</v>
      </c>
      <c r="D722" s="5" t="s">
        <v>10</v>
      </c>
      <c r="E722" s="14">
        <v>3566</v>
      </c>
      <c r="F722" s="6">
        <v>4577</v>
      </c>
      <c r="G722" s="6">
        <v>5127</v>
      </c>
      <c r="H722" s="12">
        <v>915</v>
      </c>
      <c r="I722" s="4" t="s">
        <v>32</v>
      </c>
    </row>
    <row r="723" spans="1:9" x14ac:dyDescent="0.3">
      <c r="A723" s="7">
        <v>2024</v>
      </c>
      <c r="B723" s="7" t="s">
        <v>8</v>
      </c>
      <c r="C723" s="7" t="s">
        <v>9</v>
      </c>
      <c r="D723" s="8" t="s">
        <v>12</v>
      </c>
      <c r="E723" s="15">
        <v>2498</v>
      </c>
      <c r="F723" s="9">
        <v>8000</v>
      </c>
      <c r="G723" s="9">
        <v>8960</v>
      </c>
      <c r="H723" s="9">
        <v>1600</v>
      </c>
      <c r="I723" s="7" t="s">
        <v>32</v>
      </c>
    </row>
    <row r="724" spans="1:9" x14ac:dyDescent="0.3">
      <c r="A724" s="4">
        <v>2024</v>
      </c>
      <c r="B724" s="4" t="s">
        <v>8</v>
      </c>
      <c r="C724" s="4" t="s">
        <v>13</v>
      </c>
      <c r="D724" s="5" t="s">
        <v>14</v>
      </c>
      <c r="E724" s="14">
        <v>1245</v>
      </c>
      <c r="F724" s="6">
        <v>4577</v>
      </c>
      <c r="G724" s="6">
        <v>5126</v>
      </c>
      <c r="H724" s="12">
        <v>915</v>
      </c>
      <c r="I724" s="4" t="s">
        <v>32</v>
      </c>
    </row>
    <row r="725" spans="1:9" x14ac:dyDescent="0.3">
      <c r="A725" s="7">
        <v>2024</v>
      </c>
      <c r="B725" s="7" t="s">
        <v>8</v>
      </c>
      <c r="C725" s="7" t="s">
        <v>15</v>
      </c>
      <c r="D725" s="10" t="s">
        <v>16</v>
      </c>
      <c r="E725" s="17">
        <v>644</v>
      </c>
      <c r="F725" s="20">
        <v>5744</v>
      </c>
      <c r="G725" s="20">
        <v>6433</v>
      </c>
      <c r="H725" s="9">
        <v>1149</v>
      </c>
      <c r="I725" s="7" t="s">
        <v>32</v>
      </c>
    </row>
    <row r="726" spans="1:9" x14ac:dyDescent="0.3">
      <c r="A726" s="4">
        <v>2024</v>
      </c>
      <c r="B726" s="4" t="s">
        <v>8</v>
      </c>
      <c r="C726" s="4" t="s">
        <v>17</v>
      </c>
      <c r="D726" s="11" t="s">
        <v>18</v>
      </c>
      <c r="E726" s="18">
        <v>643</v>
      </c>
      <c r="F726" s="21">
        <v>7000</v>
      </c>
      <c r="G726" s="21">
        <v>7840</v>
      </c>
      <c r="H726" s="6">
        <v>1400</v>
      </c>
      <c r="I726" s="4" t="s">
        <v>32</v>
      </c>
    </row>
    <row r="727" spans="1:9" x14ac:dyDescent="0.3">
      <c r="A727" s="7">
        <v>2024</v>
      </c>
      <c r="B727" s="7" t="s">
        <v>8</v>
      </c>
      <c r="C727" s="7" t="s">
        <v>15</v>
      </c>
      <c r="D727" s="10" t="s">
        <v>19</v>
      </c>
      <c r="E727" s="17">
        <v>455</v>
      </c>
      <c r="F727" s="20">
        <v>4579</v>
      </c>
      <c r="G727" s="20">
        <v>5128</v>
      </c>
      <c r="H727" s="13">
        <v>916</v>
      </c>
      <c r="I727" s="7" t="s">
        <v>32</v>
      </c>
    </row>
    <row r="728" spans="1:9" x14ac:dyDescent="0.3">
      <c r="A728" s="4">
        <v>2024</v>
      </c>
      <c r="B728" s="4" t="s">
        <v>8</v>
      </c>
      <c r="C728" s="4" t="s">
        <v>17</v>
      </c>
      <c r="D728" s="11" t="s">
        <v>20</v>
      </c>
      <c r="E728" s="14">
        <v>345</v>
      </c>
      <c r="F728" s="6">
        <v>7000</v>
      </c>
      <c r="G728" s="6">
        <v>7840</v>
      </c>
      <c r="H728" s="6">
        <v>1400</v>
      </c>
      <c r="I728" s="4" t="s">
        <v>32</v>
      </c>
    </row>
    <row r="729" spans="1:9" x14ac:dyDescent="0.3">
      <c r="A729" s="7">
        <v>2024</v>
      </c>
      <c r="B729" s="7" t="s">
        <v>8</v>
      </c>
      <c r="C729" s="7" t="s">
        <v>13</v>
      </c>
      <c r="D729" s="8" t="s">
        <v>21</v>
      </c>
      <c r="E729" s="15">
        <v>122</v>
      </c>
      <c r="F729" s="13">
        <v>100</v>
      </c>
      <c r="G729" s="13">
        <v>112</v>
      </c>
      <c r="H729" s="13">
        <v>20</v>
      </c>
      <c r="I729" s="7" t="s">
        <v>32</v>
      </c>
    </row>
    <row r="730" spans="1:9" x14ac:dyDescent="0.3">
      <c r="A730" s="4">
        <v>2024</v>
      </c>
      <c r="B730" s="4" t="s">
        <v>8</v>
      </c>
      <c r="C730" s="4" t="s">
        <v>22</v>
      </c>
      <c r="D730" s="11" t="s">
        <v>23</v>
      </c>
      <c r="E730" s="18">
        <v>78</v>
      </c>
      <c r="F730" s="21">
        <v>4577</v>
      </c>
      <c r="G730" s="21">
        <v>5126</v>
      </c>
      <c r="H730" s="12">
        <v>915</v>
      </c>
      <c r="I730" s="4" t="s">
        <v>32</v>
      </c>
    </row>
    <row r="731" spans="1:9" x14ac:dyDescent="0.3">
      <c r="A731" s="7">
        <v>2024</v>
      </c>
      <c r="B731" s="7" t="s">
        <v>8</v>
      </c>
      <c r="C731" s="7" t="s">
        <v>22</v>
      </c>
      <c r="D731" s="10" t="s">
        <v>24</v>
      </c>
      <c r="E731" s="17">
        <v>76</v>
      </c>
      <c r="F731" s="20">
        <v>4577</v>
      </c>
      <c r="G731" s="20">
        <v>5126</v>
      </c>
      <c r="H731" s="13">
        <v>915</v>
      </c>
      <c r="I731" s="7" t="s">
        <v>32</v>
      </c>
    </row>
    <row r="732" spans="1:9" x14ac:dyDescent="0.3">
      <c r="A732" s="4">
        <v>2024</v>
      </c>
      <c r="B732" s="4" t="s">
        <v>8</v>
      </c>
      <c r="C732" s="4" t="s">
        <v>22</v>
      </c>
      <c r="D732" s="11" t="s">
        <v>25</v>
      </c>
      <c r="E732" s="18">
        <v>46</v>
      </c>
      <c r="F732" s="22">
        <v>200</v>
      </c>
      <c r="G732" s="22">
        <v>224</v>
      </c>
      <c r="H732" s="12">
        <v>40</v>
      </c>
      <c r="I732" s="4" t="s">
        <v>32</v>
      </c>
    </row>
    <row r="733" spans="1:9" x14ac:dyDescent="0.3">
      <c r="A733" s="7">
        <v>2024</v>
      </c>
      <c r="B733" s="7" t="s">
        <v>8</v>
      </c>
      <c r="C733" s="7" t="s">
        <v>22</v>
      </c>
      <c r="D733" s="10" t="s">
        <v>26</v>
      </c>
      <c r="E733" s="17">
        <v>34</v>
      </c>
      <c r="F733" s="20">
        <v>4577</v>
      </c>
      <c r="G733" s="20">
        <v>5126</v>
      </c>
      <c r="H733" s="13">
        <v>915</v>
      </c>
      <c r="I733" s="7" t="s">
        <v>32</v>
      </c>
    </row>
    <row r="734" spans="1:9" x14ac:dyDescent="0.3">
      <c r="A734" s="4">
        <v>2024</v>
      </c>
      <c r="B734" s="4" t="s">
        <v>8</v>
      </c>
      <c r="C734" s="4" t="s">
        <v>13</v>
      </c>
      <c r="D734" s="5" t="s">
        <v>27</v>
      </c>
      <c r="E734" s="14">
        <v>7</v>
      </c>
      <c r="F734" s="12">
        <v>200</v>
      </c>
      <c r="G734" s="12">
        <v>224</v>
      </c>
      <c r="H734" s="12">
        <v>40</v>
      </c>
      <c r="I734" s="4" t="s">
        <v>32</v>
      </c>
    </row>
    <row r="735" spans="1:9" x14ac:dyDescent="0.3">
      <c r="A735" s="7">
        <v>2024</v>
      </c>
      <c r="B735" s="7" t="s">
        <v>8</v>
      </c>
      <c r="C735" s="7" t="s">
        <v>28</v>
      </c>
      <c r="D735" s="10" t="s">
        <v>28</v>
      </c>
      <c r="E735" s="17">
        <v>3</v>
      </c>
      <c r="F735" s="20">
        <v>6600</v>
      </c>
      <c r="G735" s="20">
        <v>7392</v>
      </c>
      <c r="H735" s="9">
        <v>1320</v>
      </c>
      <c r="I735" s="7" t="s">
        <v>32</v>
      </c>
    </row>
    <row r="736" spans="1:9" x14ac:dyDescent="0.3">
      <c r="A736" s="4">
        <v>2024</v>
      </c>
      <c r="B736" s="4" t="s">
        <v>8</v>
      </c>
      <c r="C736" s="4" t="s">
        <v>22</v>
      </c>
      <c r="D736" s="11" t="s">
        <v>29</v>
      </c>
      <c r="E736" s="18">
        <v>3</v>
      </c>
      <c r="F736" s="21">
        <v>4577</v>
      </c>
      <c r="G736" s="21">
        <v>5127</v>
      </c>
      <c r="H736" s="12">
        <v>915</v>
      </c>
      <c r="I736" s="4" t="s">
        <v>32</v>
      </c>
    </row>
    <row r="737" spans="1:9" ht="28.8" x14ac:dyDescent="0.3">
      <c r="A737" s="7">
        <v>2024</v>
      </c>
      <c r="B737" s="7" t="s">
        <v>30</v>
      </c>
      <c r="C737" s="7" t="s">
        <v>9</v>
      </c>
      <c r="D737" s="8" t="s">
        <v>10</v>
      </c>
      <c r="E737" s="15">
        <v>3566</v>
      </c>
      <c r="F737" s="9">
        <v>4577</v>
      </c>
      <c r="G737" s="9">
        <v>5127</v>
      </c>
      <c r="H737" s="13">
        <v>915</v>
      </c>
      <c r="I737" s="7" t="s">
        <v>32</v>
      </c>
    </row>
    <row r="738" spans="1:9" x14ac:dyDescent="0.3">
      <c r="A738" s="4">
        <v>2024</v>
      </c>
      <c r="B738" s="4" t="s">
        <v>30</v>
      </c>
      <c r="C738" s="4" t="s">
        <v>9</v>
      </c>
      <c r="D738" s="5" t="s">
        <v>12</v>
      </c>
      <c r="E738" s="14">
        <v>2498</v>
      </c>
      <c r="F738" s="6">
        <v>8000</v>
      </c>
      <c r="G738" s="6">
        <v>8960</v>
      </c>
      <c r="H738" s="6">
        <v>1600</v>
      </c>
      <c r="I738" s="4" t="s">
        <v>32</v>
      </c>
    </row>
    <row r="739" spans="1:9" x14ac:dyDescent="0.3">
      <c r="A739" s="7">
        <v>2024</v>
      </c>
      <c r="B739" s="7" t="s">
        <v>30</v>
      </c>
      <c r="C739" s="7" t="s">
        <v>13</v>
      </c>
      <c r="D739" s="8" t="s">
        <v>14</v>
      </c>
      <c r="E739" s="15">
        <v>1245</v>
      </c>
      <c r="F739" s="9">
        <v>4577</v>
      </c>
      <c r="G739" s="9">
        <v>5126</v>
      </c>
      <c r="H739" s="13">
        <v>915</v>
      </c>
      <c r="I739" s="7" t="s">
        <v>32</v>
      </c>
    </row>
    <row r="740" spans="1:9" x14ac:dyDescent="0.3">
      <c r="A740" s="4">
        <v>2024</v>
      </c>
      <c r="B740" s="4" t="s">
        <v>30</v>
      </c>
      <c r="C740" s="4" t="s">
        <v>15</v>
      </c>
      <c r="D740" s="11" t="s">
        <v>16</v>
      </c>
      <c r="E740" s="18">
        <v>644</v>
      </c>
      <c r="F740" s="21">
        <v>5744</v>
      </c>
      <c r="G740" s="21">
        <v>6433</v>
      </c>
      <c r="H740" s="6">
        <v>1149</v>
      </c>
      <c r="I740" s="4" t="s">
        <v>32</v>
      </c>
    </row>
    <row r="741" spans="1:9" x14ac:dyDescent="0.3">
      <c r="A741" s="7">
        <v>2024</v>
      </c>
      <c r="B741" s="7" t="s">
        <v>30</v>
      </c>
      <c r="C741" s="7" t="s">
        <v>17</v>
      </c>
      <c r="D741" s="10" t="s">
        <v>18</v>
      </c>
      <c r="E741" s="17">
        <v>643</v>
      </c>
      <c r="F741" s="20">
        <v>7000</v>
      </c>
      <c r="G741" s="20">
        <v>7840</v>
      </c>
      <c r="H741" s="9">
        <v>1400</v>
      </c>
      <c r="I741" s="7" t="s">
        <v>32</v>
      </c>
    </row>
    <row r="742" spans="1:9" x14ac:dyDescent="0.3">
      <c r="A742" s="4">
        <v>2024</v>
      </c>
      <c r="B742" s="4" t="s">
        <v>30</v>
      </c>
      <c r="C742" s="4" t="s">
        <v>15</v>
      </c>
      <c r="D742" s="11" t="s">
        <v>19</v>
      </c>
      <c r="E742" s="18">
        <v>455</v>
      </c>
      <c r="F742" s="21">
        <v>4579</v>
      </c>
      <c r="G742" s="21">
        <v>5128</v>
      </c>
      <c r="H742" s="12">
        <v>916</v>
      </c>
      <c r="I742" s="4" t="s">
        <v>32</v>
      </c>
    </row>
    <row r="743" spans="1:9" x14ac:dyDescent="0.3">
      <c r="A743" s="7">
        <v>2024</v>
      </c>
      <c r="B743" s="7" t="s">
        <v>30</v>
      </c>
      <c r="C743" s="7" t="s">
        <v>17</v>
      </c>
      <c r="D743" s="10" t="s">
        <v>20</v>
      </c>
      <c r="E743" s="15">
        <v>345</v>
      </c>
      <c r="F743" s="9">
        <v>7000</v>
      </c>
      <c r="G743" s="9">
        <v>7840</v>
      </c>
      <c r="H743" s="9">
        <v>1400</v>
      </c>
      <c r="I743" s="7" t="s">
        <v>32</v>
      </c>
    </row>
    <row r="744" spans="1:9" x14ac:dyDescent="0.3">
      <c r="A744" s="4">
        <v>2024</v>
      </c>
      <c r="B744" s="4" t="s">
        <v>30</v>
      </c>
      <c r="C744" s="4" t="s">
        <v>13</v>
      </c>
      <c r="D744" s="5" t="s">
        <v>21</v>
      </c>
      <c r="E744" s="14">
        <v>122</v>
      </c>
      <c r="F744" s="12">
        <v>100</v>
      </c>
      <c r="G744" s="12">
        <v>112</v>
      </c>
      <c r="H744" s="12">
        <v>20</v>
      </c>
      <c r="I744" s="4" t="s">
        <v>32</v>
      </c>
    </row>
    <row r="745" spans="1:9" x14ac:dyDescent="0.3">
      <c r="A745" s="7">
        <v>2024</v>
      </c>
      <c r="B745" s="7" t="s">
        <v>30</v>
      </c>
      <c r="C745" s="7" t="s">
        <v>22</v>
      </c>
      <c r="D745" s="10" t="s">
        <v>23</v>
      </c>
      <c r="E745" s="17">
        <v>78</v>
      </c>
      <c r="F745" s="20">
        <v>4577</v>
      </c>
      <c r="G745" s="20">
        <v>5126</v>
      </c>
      <c r="H745" s="13">
        <v>915</v>
      </c>
      <c r="I745" s="7" t="s">
        <v>32</v>
      </c>
    </row>
    <row r="746" spans="1:9" x14ac:dyDescent="0.3">
      <c r="A746" s="4">
        <v>2024</v>
      </c>
      <c r="B746" s="4" t="s">
        <v>30</v>
      </c>
      <c r="C746" s="4" t="s">
        <v>22</v>
      </c>
      <c r="D746" s="11" t="s">
        <v>24</v>
      </c>
      <c r="E746" s="18">
        <v>76</v>
      </c>
      <c r="F746" s="21">
        <v>4577</v>
      </c>
      <c r="G746" s="21">
        <v>5126</v>
      </c>
      <c r="H746" s="12">
        <v>915</v>
      </c>
      <c r="I746" s="4" t="s">
        <v>32</v>
      </c>
    </row>
    <row r="747" spans="1:9" x14ac:dyDescent="0.3">
      <c r="A747" s="7">
        <v>2024</v>
      </c>
      <c r="B747" s="7" t="s">
        <v>30</v>
      </c>
      <c r="C747" s="7" t="s">
        <v>22</v>
      </c>
      <c r="D747" s="10" t="s">
        <v>25</v>
      </c>
      <c r="E747" s="17">
        <v>46</v>
      </c>
      <c r="F747" s="23">
        <v>200</v>
      </c>
      <c r="G747" s="23">
        <v>224</v>
      </c>
      <c r="H747" s="13">
        <v>40</v>
      </c>
      <c r="I747" s="7" t="s">
        <v>32</v>
      </c>
    </row>
    <row r="748" spans="1:9" x14ac:dyDescent="0.3">
      <c r="A748" s="4">
        <v>2024</v>
      </c>
      <c r="B748" s="4" t="s">
        <v>30</v>
      </c>
      <c r="C748" s="4" t="s">
        <v>22</v>
      </c>
      <c r="D748" s="11" t="s">
        <v>26</v>
      </c>
      <c r="E748" s="18">
        <v>34</v>
      </c>
      <c r="F748" s="21">
        <v>4577</v>
      </c>
      <c r="G748" s="21">
        <v>5126</v>
      </c>
      <c r="H748" s="12">
        <v>915</v>
      </c>
      <c r="I748" s="4" t="s">
        <v>32</v>
      </c>
    </row>
    <row r="749" spans="1:9" x14ac:dyDescent="0.3">
      <c r="A749" s="7">
        <v>2024</v>
      </c>
      <c r="B749" s="7" t="s">
        <v>30</v>
      </c>
      <c r="C749" s="7" t="s">
        <v>13</v>
      </c>
      <c r="D749" s="8" t="s">
        <v>27</v>
      </c>
      <c r="E749" s="15">
        <v>7</v>
      </c>
      <c r="F749" s="13">
        <v>200</v>
      </c>
      <c r="G749" s="13">
        <v>224</v>
      </c>
      <c r="H749" s="13">
        <v>40</v>
      </c>
      <c r="I749" s="7" t="s">
        <v>32</v>
      </c>
    </row>
    <row r="750" spans="1:9" x14ac:dyDescent="0.3">
      <c r="A750" s="4">
        <v>2024</v>
      </c>
      <c r="B750" s="4" t="s">
        <v>30</v>
      </c>
      <c r="C750" s="4" t="s">
        <v>22</v>
      </c>
      <c r="D750" s="11" t="s">
        <v>29</v>
      </c>
      <c r="E750" s="18">
        <v>3</v>
      </c>
      <c r="F750" s="21">
        <v>4577</v>
      </c>
      <c r="G750" s="21">
        <v>5127</v>
      </c>
      <c r="H750" s="12">
        <v>915</v>
      </c>
      <c r="I750" s="4" t="s">
        <v>32</v>
      </c>
    </row>
    <row r="751" spans="1:9" x14ac:dyDescent="0.3">
      <c r="A751" s="7">
        <v>2024</v>
      </c>
      <c r="B751" s="7" t="s">
        <v>30</v>
      </c>
      <c r="C751" s="7" t="s">
        <v>28</v>
      </c>
      <c r="D751" s="10" t="s">
        <v>28</v>
      </c>
      <c r="E751" s="17">
        <v>2</v>
      </c>
      <c r="F751" s="20">
        <v>6600</v>
      </c>
      <c r="G751" s="20">
        <v>7392</v>
      </c>
      <c r="H751" s="9">
        <v>1320</v>
      </c>
      <c r="I751" s="7" t="s">
        <v>32</v>
      </c>
    </row>
    <row r="752" spans="1:9" ht="28.8" x14ac:dyDescent="0.3">
      <c r="A752" s="4">
        <v>2024</v>
      </c>
      <c r="B752" s="4" t="s">
        <v>31</v>
      </c>
      <c r="C752" s="4" t="s">
        <v>9</v>
      </c>
      <c r="D752" s="5" t="s">
        <v>10</v>
      </c>
      <c r="E752" s="14">
        <v>3566</v>
      </c>
      <c r="F752" s="6">
        <v>4577</v>
      </c>
      <c r="G752" s="6">
        <v>5127</v>
      </c>
      <c r="H752" s="12">
        <v>915</v>
      </c>
      <c r="I752" s="4" t="s">
        <v>32</v>
      </c>
    </row>
    <row r="753" spans="1:9" x14ac:dyDescent="0.3">
      <c r="A753" s="7">
        <v>2024</v>
      </c>
      <c r="B753" s="7" t="s">
        <v>31</v>
      </c>
      <c r="C753" s="7" t="s">
        <v>9</v>
      </c>
      <c r="D753" s="8" t="s">
        <v>12</v>
      </c>
      <c r="E753" s="15">
        <v>2498</v>
      </c>
      <c r="F753" s="9">
        <v>8000</v>
      </c>
      <c r="G753" s="9">
        <v>8960</v>
      </c>
      <c r="H753" s="9">
        <v>1600</v>
      </c>
      <c r="I753" s="7" t="s">
        <v>32</v>
      </c>
    </row>
    <row r="754" spans="1:9" x14ac:dyDescent="0.3">
      <c r="A754" s="4">
        <v>2024</v>
      </c>
      <c r="B754" s="4" t="s">
        <v>31</v>
      </c>
      <c r="C754" s="4" t="s">
        <v>13</v>
      </c>
      <c r="D754" s="5" t="s">
        <v>14</v>
      </c>
      <c r="E754" s="14">
        <v>1245</v>
      </c>
      <c r="F754" s="6">
        <v>4577</v>
      </c>
      <c r="G754" s="6">
        <v>5126</v>
      </c>
      <c r="H754" s="12">
        <v>915</v>
      </c>
      <c r="I754" s="4" t="s">
        <v>32</v>
      </c>
    </row>
    <row r="755" spans="1:9" x14ac:dyDescent="0.3">
      <c r="A755" s="7">
        <v>2024</v>
      </c>
      <c r="B755" s="7" t="s">
        <v>31</v>
      </c>
      <c r="C755" s="7" t="s">
        <v>15</v>
      </c>
      <c r="D755" s="10" t="s">
        <v>16</v>
      </c>
      <c r="E755" s="17">
        <v>644</v>
      </c>
      <c r="F755" s="20">
        <v>5744</v>
      </c>
      <c r="G755" s="20">
        <v>6433</v>
      </c>
      <c r="H755" s="9">
        <v>1149</v>
      </c>
      <c r="I755" s="7" t="s">
        <v>11</v>
      </c>
    </row>
    <row r="756" spans="1:9" x14ac:dyDescent="0.3">
      <c r="A756" s="4">
        <v>2024</v>
      </c>
      <c r="B756" s="4" t="s">
        <v>31</v>
      </c>
      <c r="C756" s="4" t="s">
        <v>17</v>
      </c>
      <c r="D756" s="11" t="s">
        <v>18</v>
      </c>
      <c r="E756" s="18">
        <v>643</v>
      </c>
      <c r="F756" s="21">
        <v>7000</v>
      </c>
      <c r="G756" s="21">
        <v>7840</v>
      </c>
      <c r="H756" s="6">
        <v>1400</v>
      </c>
      <c r="I756" s="4" t="s">
        <v>11</v>
      </c>
    </row>
    <row r="757" spans="1:9" x14ac:dyDescent="0.3">
      <c r="A757" s="7">
        <v>2024</v>
      </c>
      <c r="B757" s="7" t="s">
        <v>31</v>
      </c>
      <c r="C757" s="7" t="s">
        <v>15</v>
      </c>
      <c r="D757" s="10" t="s">
        <v>19</v>
      </c>
      <c r="E757" s="17">
        <v>455</v>
      </c>
      <c r="F757" s="20">
        <v>4579</v>
      </c>
      <c r="G757" s="20">
        <v>5128</v>
      </c>
      <c r="H757" s="13">
        <v>916</v>
      </c>
      <c r="I757" s="7" t="s">
        <v>11</v>
      </c>
    </row>
    <row r="758" spans="1:9" x14ac:dyDescent="0.3">
      <c r="A758" s="4">
        <v>2024</v>
      </c>
      <c r="B758" s="4" t="s">
        <v>31</v>
      </c>
      <c r="C758" s="4" t="s">
        <v>17</v>
      </c>
      <c r="D758" s="11" t="s">
        <v>20</v>
      </c>
      <c r="E758" s="14">
        <v>345</v>
      </c>
      <c r="F758" s="6">
        <v>7000</v>
      </c>
      <c r="G758" s="6">
        <v>7840</v>
      </c>
      <c r="H758" s="6">
        <v>1400</v>
      </c>
      <c r="I758" s="4" t="s">
        <v>11</v>
      </c>
    </row>
    <row r="759" spans="1:9" x14ac:dyDescent="0.3">
      <c r="A759" s="7">
        <v>2024</v>
      </c>
      <c r="B759" s="7" t="s">
        <v>31</v>
      </c>
      <c r="C759" s="7" t="s">
        <v>13</v>
      </c>
      <c r="D759" s="8" t="s">
        <v>21</v>
      </c>
      <c r="E759" s="15">
        <v>122</v>
      </c>
      <c r="F759" s="13">
        <v>100</v>
      </c>
      <c r="G759" s="13">
        <v>112</v>
      </c>
      <c r="H759" s="13">
        <v>20</v>
      </c>
      <c r="I759" s="7" t="s">
        <v>11</v>
      </c>
    </row>
    <row r="760" spans="1:9" x14ac:dyDescent="0.3">
      <c r="A760" s="4">
        <v>2024</v>
      </c>
      <c r="B760" s="4" t="s">
        <v>31</v>
      </c>
      <c r="C760" s="4" t="s">
        <v>22</v>
      </c>
      <c r="D760" s="11" t="s">
        <v>23</v>
      </c>
      <c r="E760" s="18">
        <v>78</v>
      </c>
      <c r="F760" s="21">
        <v>4577</v>
      </c>
      <c r="G760" s="21">
        <v>5126</v>
      </c>
      <c r="H760" s="12">
        <v>915</v>
      </c>
      <c r="I760" s="4" t="s">
        <v>11</v>
      </c>
    </row>
    <row r="761" spans="1:9" x14ac:dyDescent="0.3">
      <c r="A761" s="7">
        <v>2024</v>
      </c>
      <c r="B761" s="7" t="s">
        <v>31</v>
      </c>
      <c r="C761" s="7" t="s">
        <v>22</v>
      </c>
      <c r="D761" s="10" t="s">
        <v>24</v>
      </c>
      <c r="E761" s="17">
        <v>76</v>
      </c>
      <c r="F761" s="20">
        <v>4577</v>
      </c>
      <c r="G761" s="20">
        <v>5126</v>
      </c>
      <c r="H761" s="13">
        <v>915</v>
      </c>
      <c r="I761" s="7" t="s">
        <v>11</v>
      </c>
    </row>
    <row r="762" spans="1:9" x14ac:dyDescent="0.3">
      <c r="A762" s="4">
        <v>2024</v>
      </c>
      <c r="B762" s="4" t="s">
        <v>31</v>
      </c>
      <c r="C762" s="4" t="s">
        <v>22</v>
      </c>
      <c r="D762" s="11" t="s">
        <v>25</v>
      </c>
      <c r="E762" s="18">
        <v>46</v>
      </c>
      <c r="F762" s="22">
        <v>200</v>
      </c>
      <c r="G762" s="22">
        <v>224</v>
      </c>
      <c r="H762" s="12">
        <v>40</v>
      </c>
      <c r="I762" s="4" t="s">
        <v>11</v>
      </c>
    </row>
    <row r="763" spans="1:9" x14ac:dyDescent="0.3">
      <c r="A763" s="7">
        <v>2024</v>
      </c>
      <c r="B763" s="7" t="s">
        <v>31</v>
      </c>
      <c r="C763" s="7" t="s">
        <v>22</v>
      </c>
      <c r="D763" s="10" t="s">
        <v>26</v>
      </c>
      <c r="E763" s="17">
        <v>34</v>
      </c>
      <c r="F763" s="20">
        <v>4577</v>
      </c>
      <c r="G763" s="20">
        <v>5126</v>
      </c>
      <c r="H763" s="13">
        <v>915</v>
      </c>
      <c r="I763" s="7" t="s">
        <v>11</v>
      </c>
    </row>
    <row r="764" spans="1:9" x14ac:dyDescent="0.3">
      <c r="A764" s="4">
        <v>2024</v>
      </c>
      <c r="B764" s="4" t="s">
        <v>31</v>
      </c>
      <c r="C764" s="4" t="s">
        <v>13</v>
      </c>
      <c r="D764" s="5" t="s">
        <v>27</v>
      </c>
      <c r="E764" s="14">
        <v>7</v>
      </c>
      <c r="F764" s="12">
        <v>200</v>
      </c>
      <c r="G764" s="12">
        <v>224</v>
      </c>
      <c r="H764" s="12">
        <v>40</v>
      </c>
      <c r="I764" s="4" t="s">
        <v>11</v>
      </c>
    </row>
    <row r="765" spans="1:9" x14ac:dyDescent="0.3">
      <c r="A765" s="7">
        <v>2024</v>
      </c>
      <c r="B765" s="7" t="s">
        <v>31</v>
      </c>
      <c r="C765" s="7" t="s">
        <v>22</v>
      </c>
      <c r="D765" s="10" t="s">
        <v>29</v>
      </c>
      <c r="E765" s="17">
        <v>3</v>
      </c>
      <c r="F765" s="20">
        <v>4577</v>
      </c>
      <c r="G765" s="20">
        <v>5127</v>
      </c>
      <c r="H765" s="13">
        <v>915</v>
      </c>
      <c r="I765" s="7" t="s">
        <v>11</v>
      </c>
    </row>
    <row r="766" spans="1:9" x14ac:dyDescent="0.3">
      <c r="A766" s="4">
        <v>2024</v>
      </c>
      <c r="B766" s="4" t="s">
        <v>31</v>
      </c>
      <c r="C766" s="4" t="s">
        <v>28</v>
      </c>
      <c r="D766" s="11" t="s">
        <v>28</v>
      </c>
      <c r="E766" s="18">
        <v>2</v>
      </c>
      <c r="F766" s="21">
        <v>6600</v>
      </c>
      <c r="G766" s="21">
        <v>7392</v>
      </c>
      <c r="H766" s="6">
        <v>1320</v>
      </c>
      <c r="I766" s="4" t="s">
        <v>11</v>
      </c>
    </row>
    <row r="767" spans="1:9" ht="28.8" x14ac:dyDescent="0.3">
      <c r="A767" s="7">
        <v>2024</v>
      </c>
      <c r="B767" s="7" t="s">
        <v>33</v>
      </c>
      <c r="C767" s="7" t="s">
        <v>9</v>
      </c>
      <c r="D767" s="8" t="s">
        <v>10</v>
      </c>
      <c r="E767" s="15">
        <v>3566</v>
      </c>
      <c r="F767" s="9">
        <v>4577</v>
      </c>
      <c r="G767" s="9">
        <v>5127</v>
      </c>
      <c r="H767" s="13">
        <v>915</v>
      </c>
      <c r="I767" s="7" t="s">
        <v>11</v>
      </c>
    </row>
    <row r="768" spans="1:9" x14ac:dyDescent="0.3">
      <c r="A768" s="4">
        <v>2024</v>
      </c>
      <c r="B768" s="4" t="s">
        <v>33</v>
      </c>
      <c r="C768" s="4" t="s">
        <v>9</v>
      </c>
      <c r="D768" s="5" t="s">
        <v>12</v>
      </c>
      <c r="E768" s="14">
        <v>2498</v>
      </c>
      <c r="F768" s="6">
        <v>8000</v>
      </c>
      <c r="G768" s="6">
        <v>8960</v>
      </c>
      <c r="H768" s="6">
        <v>1600</v>
      </c>
      <c r="I768" s="4" t="s">
        <v>11</v>
      </c>
    </row>
    <row r="769" spans="1:9" x14ac:dyDescent="0.3">
      <c r="A769" s="7">
        <v>2024</v>
      </c>
      <c r="B769" s="7" t="s">
        <v>33</v>
      </c>
      <c r="C769" s="7" t="s">
        <v>13</v>
      </c>
      <c r="D769" s="8" t="s">
        <v>14</v>
      </c>
      <c r="E769" s="15">
        <v>1245</v>
      </c>
      <c r="F769" s="9">
        <v>4577</v>
      </c>
      <c r="G769" s="9">
        <v>5126</v>
      </c>
      <c r="H769" s="13">
        <v>915</v>
      </c>
      <c r="I769" s="7" t="s">
        <v>11</v>
      </c>
    </row>
    <row r="770" spans="1:9" x14ac:dyDescent="0.3">
      <c r="A770" s="4">
        <v>2024</v>
      </c>
      <c r="B770" s="4" t="s">
        <v>33</v>
      </c>
      <c r="C770" s="4" t="s">
        <v>15</v>
      </c>
      <c r="D770" s="11" t="s">
        <v>16</v>
      </c>
      <c r="E770" s="18">
        <v>644</v>
      </c>
      <c r="F770" s="21">
        <v>5744</v>
      </c>
      <c r="G770" s="21">
        <v>6433</v>
      </c>
      <c r="H770" s="6">
        <v>1149</v>
      </c>
      <c r="I770" s="4" t="s">
        <v>11</v>
      </c>
    </row>
    <row r="771" spans="1:9" x14ac:dyDescent="0.3">
      <c r="A771" s="7">
        <v>2024</v>
      </c>
      <c r="B771" s="7" t="s">
        <v>33</v>
      </c>
      <c r="C771" s="7" t="s">
        <v>17</v>
      </c>
      <c r="D771" s="10" t="s">
        <v>18</v>
      </c>
      <c r="E771" s="17">
        <v>643</v>
      </c>
      <c r="F771" s="20">
        <v>7000</v>
      </c>
      <c r="G771" s="20">
        <v>7840</v>
      </c>
      <c r="H771" s="9">
        <v>1400</v>
      </c>
      <c r="I771" s="7" t="s">
        <v>11</v>
      </c>
    </row>
    <row r="772" spans="1:9" x14ac:dyDescent="0.3">
      <c r="A772" s="4">
        <v>2024</v>
      </c>
      <c r="B772" s="4" t="s">
        <v>33</v>
      </c>
      <c r="C772" s="4" t="s">
        <v>15</v>
      </c>
      <c r="D772" s="11" t="s">
        <v>19</v>
      </c>
      <c r="E772" s="18">
        <v>455</v>
      </c>
      <c r="F772" s="21">
        <v>4579</v>
      </c>
      <c r="G772" s="21">
        <v>5128</v>
      </c>
      <c r="H772" s="12">
        <v>916</v>
      </c>
      <c r="I772" s="4" t="s">
        <v>11</v>
      </c>
    </row>
    <row r="773" spans="1:9" x14ac:dyDescent="0.3">
      <c r="A773" s="7">
        <v>2024</v>
      </c>
      <c r="B773" s="7" t="s">
        <v>33</v>
      </c>
      <c r="C773" s="7" t="s">
        <v>17</v>
      </c>
      <c r="D773" s="10" t="s">
        <v>20</v>
      </c>
      <c r="E773" s="15">
        <v>345</v>
      </c>
      <c r="F773" s="9">
        <v>7000</v>
      </c>
      <c r="G773" s="9">
        <v>7840</v>
      </c>
      <c r="H773" s="9">
        <v>1400</v>
      </c>
      <c r="I773" s="7" t="s">
        <v>11</v>
      </c>
    </row>
    <row r="774" spans="1:9" x14ac:dyDescent="0.3">
      <c r="A774" s="4">
        <v>2024</v>
      </c>
      <c r="B774" s="4" t="s">
        <v>33</v>
      </c>
      <c r="C774" s="4" t="s">
        <v>13</v>
      </c>
      <c r="D774" s="5" t="s">
        <v>21</v>
      </c>
      <c r="E774" s="14">
        <v>122</v>
      </c>
      <c r="F774" s="12">
        <v>100</v>
      </c>
      <c r="G774" s="12">
        <v>112</v>
      </c>
      <c r="H774" s="12">
        <v>20</v>
      </c>
      <c r="I774" s="4" t="s">
        <v>11</v>
      </c>
    </row>
    <row r="775" spans="1:9" x14ac:dyDescent="0.3">
      <c r="A775" s="7">
        <v>2024</v>
      </c>
      <c r="B775" s="7" t="s">
        <v>33</v>
      </c>
      <c r="C775" s="7" t="s">
        <v>22</v>
      </c>
      <c r="D775" s="10" t="s">
        <v>23</v>
      </c>
      <c r="E775" s="17">
        <v>78</v>
      </c>
      <c r="F775" s="20">
        <v>4577</v>
      </c>
      <c r="G775" s="20">
        <v>5126</v>
      </c>
      <c r="H775" s="13">
        <v>915</v>
      </c>
      <c r="I775" s="7" t="s">
        <v>11</v>
      </c>
    </row>
    <row r="776" spans="1:9" x14ac:dyDescent="0.3">
      <c r="A776" s="4">
        <v>2024</v>
      </c>
      <c r="B776" s="4" t="s">
        <v>33</v>
      </c>
      <c r="C776" s="4" t="s">
        <v>22</v>
      </c>
      <c r="D776" s="11" t="s">
        <v>24</v>
      </c>
      <c r="E776" s="18">
        <v>76</v>
      </c>
      <c r="F776" s="21">
        <v>4577</v>
      </c>
      <c r="G776" s="21">
        <v>5126</v>
      </c>
      <c r="H776" s="12">
        <v>915</v>
      </c>
      <c r="I776" s="4" t="s">
        <v>11</v>
      </c>
    </row>
    <row r="777" spans="1:9" x14ac:dyDescent="0.3">
      <c r="A777" s="7">
        <v>2024</v>
      </c>
      <c r="B777" s="7" t="s">
        <v>33</v>
      </c>
      <c r="C777" s="7" t="s">
        <v>22</v>
      </c>
      <c r="D777" s="10" t="s">
        <v>25</v>
      </c>
      <c r="E777" s="17">
        <v>46</v>
      </c>
      <c r="F777" s="23">
        <v>200</v>
      </c>
      <c r="G777" s="23">
        <v>224</v>
      </c>
      <c r="H777" s="13">
        <v>40</v>
      </c>
      <c r="I777" s="7" t="s">
        <v>11</v>
      </c>
    </row>
    <row r="778" spans="1:9" x14ac:dyDescent="0.3">
      <c r="A778" s="4">
        <v>2024</v>
      </c>
      <c r="B778" s="4" t="s">
        <v>33</v>
      </c>
      <c r="C778" s="4" t="s">
        <v>22</v>
      </c>
      <c r="D778" s="11" t="s">
        <v>26</v>
      </c>
      <c r="E778" s="18">
        <v>34</v>
      </c>
      <c r="F778" s="21">
        <v>4577</v>
      </c>
      <c r="G778" s="21">
        <v>5126</v>
      </c>
      <c r="H778" s="12">
        <v>915</v>
      </c>
      <c r="I778" s="4" t="s">
        <v>11</v>
      </c>
    </row>
    <row r="779" spans="1:9" x14ac:dyDescent="0.3">
      <c r="A779" s="7">
        <v>2024</v>
      </c>
      <c r="B779" s="7" t="s">
        <v>33</v>
      </c>
      <c r="C779" s="7" t="s">
        <v>13</v>
      </c>
      <c r="D779" s="8" t="s">
        <v>27</v>
      </c>
      <c r="E779" s="15">
        <v>7</v>
      </c>
      <c r="F779" s="13">
        <v>200</v>
      </c>
      <c r="G779" s="13">
        <v>224</v>
      </c>
      <c r="H779" s="13">
        <v>40</v>
      </c>
      <c r="I779" s="7" t="s">
        <v>11</v>
      </c>
    </row>
    <row r="780" spans="1:9" x14ac:dyDescent="0.3">
      <c r="A780" s="4">
        <v>2024</v>
      </c>
      <c r="B780" s="4" t="s">
        <v>33</v>
      </c>
      <c r="C780" s="4" t="s">
        <v>22</v>
      </c>
      <c r="D780" s="11" t="s">
        <v>29</v>
      </c>
      <c r="E780" s="18">
        <v>3</v>
      </c>
      <c r="F780" s="21">
        <v>4577</v>
      </c>
      <c r="G780" s="21">
        <v>5127</v>
      </c>
      <c r="H780" s="12">
        <v>915</v>
      </c>
      <c r="I780" s="4" t="s">
        <v>11</v>
      </c>
    </row>
    <row r="781" spans="1:9" x14ac:dyDescent="0.3">
      <c r="A781" s="7">
        <v>2024</v>
      </c>
      <c r="B781" s="7" t="s">
        <v>33</v>
      </c>
      <c r="C781" s="7" t="s">
        <v>28</v>
      </c>
      <c r="D781" s="10" t="s">
        <v>28</v>
      </c>
      <c r="E781" s="17">
        <v>2</v>
      </c>
      <c r="F781" s="20">
        <v>6600</v>
      </c>
      <c r="G781" s="20">
        <v>7392</v>
      </c>
      <c r="H781" s="9">
        <v>1320</v>
      </c>
      <c r="I781" s="7" t="s">
        <v>11</v>
      </c>
    </row>
    <row r="782" spans="1:9" ht="28.8" x14ac:dyDescent="0.3">
      <c r="A782" s="4">
        <v>2024</v>
      </c>
      <c r="B782" s="4" t="s">
        <v>34</v>
      </c>
      <c r="C782" s="4" t="s">
        <v>9</v>
      </c>
      <c r="D782" s="5" t="s">
        <v>10</v>
      </c>
      <c r="E782" s="14">
        <v>3566</v>
      </c>
      <c r="F782" s="6">
        <v>4577</v>
      </c>
      <c r="G782" s="6">
        <v>5127</v>
      </c>
      <c r="H782" s="12">
        <v>915</v>
      </c>
      <c r="I782" s="4" t="s">
        <v>11</v>
      </c>
    </row>
    <row r="783" spans="1:9" x14ac:dyDescent="0.3">
      <c r="A783" s="7">
        <v>2024</v>
      </c>
      <c r="B783" s="7" t="s">
        <v>34</v>
      </c>
      <c r="C783" s="7" t="s">
        <v>9</v>
      </c>
      <c r="D783" s="8" t="s">
        <v>12</v>
      </c>
      <c r="E783" s="15">
        <v>2498</v>
      </c>
      <c r="F783" s="9">
        <v>8000</v>
      </c>
      <c r="G783" s="9">
        <v>8960</v>
      </c>
      <c r="H783" s="9">
        <v>1600</v>
      </c>
      <c r="I783" s="7" t="s">
        <v>11</v>
      </c>
    </row>
    <row r="784" spans="1:9" x14ac:dyDescent="0.3">
      <c r="A784" s="4">
        <v>2024</v>
      </c>
      <c r="B784" s="4" t="s">
        <v>34</v>
      </c>
      <c r="C784" s="4" t="s">
        <v>13</v>
      </c>
      <c r="D784" s="5" t="s">
        <v>14</v>
      </c>
      <c r="E784" s="14">
        <v>1245</v>
      </c>
      <c r="F784" s="6">
        <v>4577</v>
      </c>
      <c r="G784" s="6">
        <v>5126</v>
      </c>
      <c r="H784" s="12">
        <v>915</v>
      </c>
      <c r="I784" s="4" t="s">
        <v>11</v>
      </c>
    </row>
    <row r="785" spans="1:9" x14ac:dyDescent="0.3">
      <c r="A785" s="7">
        <v>2024</v>
      </c>
      <c r="B785" s="7" t="s">
        <v>34</v>
      </c>
      <c r="C785" s="7" t="s">
        <v>15</v>
      </c>
      <c r="D785" s="10" t="s">
        <v>16</v>
      </c>
      <c r="E785" s="17">
        <v>644</v>
      </c>
      <c r="F785" s="20">
        <v>5744</v>
      </c>
      <c r="G785" s="20">
        <v>6433</v>
      </c>
      <c r="H785" s="9">
        <v>1149</v>
      </c>
      <c r="I785" s="7" t="s">
        <v>11</v>
      </c>
    </row>
    <row r="786" spans="1:9" x14ac:dyDescent="0.3">
      <c r="A786" s="4">
        <v>2024</v>
      </c>
      <c r="B786" s="4" t="s">
        <v>34</v>
      </c>
      <c r="C786" s="4" t="s">
        <v>17</v>
      </c>
      <c r="D786" s="11" t="s">
        <v>18</v>
      </c>
      <c r="E786" s="18">
        <v>643</v>
      </c>
      <c r="F786" s="21">
        <v>7000</v>
      </c>
      <c r="G786" s="21">
        <v>7840</v>
      </c>
      <c r="H786" s="6">
        <v>1400</v>
      </c>
      <c r="I786" s="4" t="s">
        <v>11</v>
      </c>
    </row>
    <row r="787" spans="1:9" x14ac:dyDescent="0.3">
      <c r="A787" s="7">
        <v>2024</v>
      </c>
      <c r="B787" s="7" t="s">
        <v>34</v>
      </c>
      <c r="C787" s="7" t="s">
        <v>15</v>
      </c>
      <c r="D787" s="10" t="s">
        <v>19</v>
      </c>
      <c r="E787" s="17">
        <v>455</v>
      </c>
      <c r="F787" s="20">
        <v>4579</v>
      </c>
      <c r="G787" s="20">
        <v>5128</v>
      </c>
      <c r="H787" s="13">
        <v>916</v>
      </c>
      <c r="I787" s="7" t="s">
        <v>11</v>
      </c>
    </row>
    <row r="788" spans="1:9" x14ac:dyDescent="0.3">
      <c r="A788" s="4">
        <v>2024</v>
      </c>
      <c r="B788" s="4" t="s">
        <v>34</v>
      </c>
      <c r="C788" s="4" t="s">
        <v>17</v>
      </c>
      <c r="D788" s="11" t="s">
        <v>20</v>
      </c>
      <c r="E788" s="14">
        <v>345</v>
      </c>
      <c r="F788" s="6">
        <v>7000</v>
      </c>
      <c r="G788" s="6">
        <v>7840</v>
      </c>
      <c r="H788" s="6">
        <v>1400</v>
      </c>
      <c r="I788" s="4" t="s">
        <v>11</v>
      </c>
    </row>
    <row r="789" spans="1:9" x14ac:dyDescent="0.3">
      <c r="A789" s="7">
        <v>2024</v>
      </c>
      <c r="B789" s="7" t="s">
        <v>34</v>
      </c>
      <c r="C789" s="7" t="s">
        <v>13</v>
      </c>
      <c r="D789" s="8" t="s">
        <v>21</v>
      </c>
      <c r="E789" s="15">
        <v>122</v>
      </c>
      <c r="F789" s="13">
        <v>100</v>
      </c>
      <c r="G789" s="13">
        <v>112</v>
      </c>
      <c r="H789" s="13">
        <v>20</v>
      </c>
      <c r="I789" s="7" t="s">
        <v>11</v>
      </c>
    </row>
    <row r="790" spans="1:9" x14ac:dyDescent="0.3">
      <c r="A790" s="4">
        <v>2024</v>
      </c>
      <c r="B790" s="4" t="s">
        <v>34</v>
      </c>
      <c r="C790" s="4" t="s">
        <v>22</v>
      </c>
      <c r="D790" s="11" t="s">
        <v>23</v>
      </c>
      <c r="E790" s="18">
        <v>78</v>
      </c>
      <c r="F790" s="21">
        <v>4577</v>
      </c>
      <c r="G790" s="21">
        <v>5126</v>
      </c>
      <c r="H790" s="12">
        <v>915</v>
      </c>
      <c r="I790" s="4" t="s">
        <v>11</v>
      </c>
    </row>
    <row r="791" spans="1:9" x14ac:dyDescent="0.3">
      <c r="A791" s="7">
        <v>2024</v>
      </c>
      <c r="B791" s="7" t="s">
        <v>34</v>
      </c>
      <c r="C791" s="7" t="s">
        <v>22</v>
      </c>
      <c r="D791" s="10" t="s">
        <v>24</v>
      </c>
      <c r="E791" s="17">
        <v>76</v>
      </c>
      <c r="F791" s="20">
        <v>4577</v>
      </c>
      <c r="G791" s="20">
        <v>5126</v>
      </c>
      <c r="H791" s="13">
        <v>915</v>
      </c>
      <c r="I791" s="7" t="s">
        <v>11</v>
      </c>
    </row>
    <row r="792" spans="1:9" x14ac:dyDescent="0.3">
      <c r="A792" s="4">
        <v>2024</v>
      </c>
      <c r="B792" s="4" t="s">
        <v>34</v>
      </c>
      <c r="C792" s="4" t="s">
        <v>22</v>
      </c>
      <c r="D792" s="11" t="s">
        <v>25</v>
      </c>
      <c r="E792" s="18">
        <v>46</v>
      </c>
      <c r="F792" s="22">
        <v>200</v>
      </c>
      <c r="G792" s="22">
        <v>224</v>
      </c>
      <c r="H792" s="12">
        <v>40</v>
      </c>
      <c r="I792" s="4" t="s">
        <v>11</v>
      </c>
    </row>
    <row r="793" spans="1:9" x14ac:dyDescent="0.3">
      <c r="A793" s="7">
        <v>2024</v>
      </c>
      <c r="B793" s="7" t="s">
        <v>34</v>
      </c>
      <c r="C793" s="7" t="s">
        <v>22</v>
      </c>
      <c r="D793" s="10" t="s">
        <v>26</v>
      </c>
      <c r="E793" s="17">
        <v>34</v>
      </c>
      <c r="F793" s="20">
        <v>4577</v>
      </c>
      <c r="G793" s="20">
        <v>5126</v>
      </c>
      <c r="H793" s="13">
        <v>915</v>
      </c>
      <c r="I793" s="7" t="s">
        <v>11</v>
      </c>
    </row>
    <row r="794" spans="1:9" x14ac:dyDescent="0.3">
      <c r="A794" s="4">
        <v>2024</v>
      </c>
      <c r="B794" s="4" t="s">
        <v>34</v>
      </c>
      <c r="C794" s="4" t="s">
        <v>13</v>
      </c>
      <c r="D794" s="5" t="s">
        <v>27</v>
      </c>
      <c r="E794" s="14">
        <v>7</v>
      </c>
      <c r="F794" s="12">
        <v>200</v>
      </c>
      <c r="G794" s="12">
        <v>224</v>
      </c>
      <c r="H794" s="12">
        <v>40</v>
      </c>
      <c r="I794" s="4" t="s">
        <v>11</v>
      </c>
    </row>
    <row r="795" spans="1:9" x14ac:dyDescent="0.3">
      <c r="A795" s="7">
        <v>2024</v>
      </c>
      <c r="B795" s="7" t="s">
        <v>34</v>
      </c>
      <c r="C795" s="7" t="s">
        <v>22</v>
      </c>
      <c r="D795" s="10" t="s">
        <v>29</v>
      </c>
      <c r="E795" s="17">
        <v>3</v>
      </c>
      <c r="F795" s="20">
        <v>4577</v>
      </c>
      <c r="G795" s="20">
        <v>5127</v>
      </c>
      <c r="H795" s="13">
        <v>915</v>
      </c>
      <c r="I795" s="7" t="s">
        <v>11</v>
      </c>
    </row>
    <row r="796" spans="1:9" x14ac:dyDescent="0.3">
      <c r="A796" s="4">
        <v>2024</v>
      </c>
      <c r="B796" s="4" t="s">
        <v>34</v>
      </c>
      <c r="C796" s="4" t="s">
        <v>28</v>
      </c>
      <c r="D796" s="11" t="s">
        <v>28</v>
      </c>
      <c r="E796" s="18">
        <v>2</v>
      </c>
      <c r="F796" s="21">
        <v>6600</v>
      </c>
      <c r="G796" s="21">
        <v>7392</v>
      </c>
      <c r="H796" s="6">
        <v>1320</v>
      </c>
      <c r="I796" s="4" t="s">
        <v>32</v>
      </c>
    </row>
    <row r="797" spans="1:9" ht="28.8" x14ac:dyDescent="0.3">
      <c r="A797" s="7">
        <v>2024</v>
      </c>
      <c r="B797" s="7" t="s">
        <v>35</v>
      </c>
      <c r="C797" s="7" t="s">
        <v>9</v>
      </c>
      <c r="D797" s="8" t="s">
        <v>10</v>
      </c>
      <c r="E797" s="15">
        <v>3566</v>
      </c>
      <c r="F797" s="9">
        <v>4577</v>
      </c>
      <c r="G797" s="9">
        <v>5127</v>
      </c>
      <c r="H797" s="13">
        <v>915</v>
      </c>
      <c r="I797" s="7" t="s">
        <v>32</v>
      </c>
    </row>
    <row r="798" spans="1:9" x14ac:dyDescent="0.3">
      <c r="A798" s="4">
        <v>2024</v>
      </c>
      <c r="B798" s="4" t="s">
        <v>35</v>
      </c>
      <c r="C798" s="4" t="s">
        <v>9</v>
      </c>
      <c r="D798" s="5" t="s">
        <v>12</v>
      </c>
      <c r="E798" s="14">
        <v>2498</v>
      </c>
      <c r="F798" s="6">
        <v>8000</v>
      </c>
      <c r="G798" s="6">
        <v>8960</v>
      </c>
      <c r="H798" s="6">
        <v>1600</v>
      </c>
      <c r="I798" s="4" t="s">
        <v>32</v>
      </c>
    </row>
    <row r="799" spans="1:9" x14ac:dyDescent="0.3">
      <c r="A799" s="7">
        <v>2024</v>
      </c>
      <c r="B799" s="7" t="s">
        <v>35</v>
      </c>
      <c r="C799" s="7" t="s">
        <v>13</v>
      </c>
      <c r="D799" s="8" t="s">
        <v>14</v>
      </c>
      <c r="E799" s="15">
        <v>1245</v>
      </c>
      <c r="F799" s="9">
        <v>4577</v>
      </c>
      <c r="G799" s="9">
        <v>5126</v>
      </c>
      <c r="H799" s="13">
        <v>915</v>
      </c>
      <c r="I799" s="7" t="s">
        <v>32</v>
      </c>
    </row>
    <row r="800" spans="1:9" x14ac:dyDescent="0.3">
      <c r="A800" s="4">
        <v>2024</v>
      </c>
      <c r="B800" s="4" t="s">
        <v>35</v>
      </c>
      <c r="C800" s="4" t="s">
        <v>15</v>
      </c>
      <c r="D800" s="11" t="s">
        <v>16</v>
      </c>
      <c r="E800" s="18">
        <v>644</v>
      </c>
      <c r="F800" s="21">
        <v>5744</v>
      </c>
      <c r="G800" s="21">
        <v>6433</v>
      </c>
      <c r="H800" s="6">
        <v>1149</v>
      </c>
      <c r="I800" s="4" t="s">
        <v>32</v>
      </c>
    </row>
    <row r="801" spans="1:9" x14ac:dyDescent="0.3">
      <c r="A801" s="7">
        <v>2024</v>
      </c>
      <c r="B801" s="7" t="s">
        <v>35</v>
      </c>
      <c r="C801" s="7" t="s">
        <v>17</v>
      </c>
      <c r="D801" s="10" t="s">
        <v>18</v>
      </c>
      <c r="E801" s="17">
        <v>643</v>
      </c>
      <c r="F801" s="20">
        <v>7000</v>
      </c>
      <c r="G801" s="20">
        <v>7840</v>
      </c>
      <c r="H801" s="9">
        <v>1400</v>
      </c>
      <c r="I801" s="7" t="s">
        <v>32</v>
      </c>
    </row>
    <row r="802" spans="1:9" x14ac:dyDescent="0.3">
      <c r="A802" s="4">
        <v>2024</v>
      </c>
      <c r="B802" s="4" t="s">
        <v>35</v>
      </c>
      <c r="C802" s="4" t="s">
        <v>15</v>
      </c>
      <c r="D802" s="11" t="s">
        <v>19</v>
      </c>
      <c r="E802" s="18">
        <v>455</v>
      </c>
      <c r="F802" s="21">
        <v>4579</v>
      </c>
      <c r="G802" s="21">
        <v>5128</v>
      </c>
      <c r="H802" s="12">
        <v>916</v>
      </c>
      <c r="I802" s="4" t="s">
        <v>32</v>
      </c>
    </row>
    <row r="803" spans="1:9" x14ac:dyDescent="0.3">
      <c r="A803" s="7">
        <v>2024</v>
      </c>
      <c r="B803" s="7" t="s">
        <v>35</v>
      </c>
      <c r="C803" s="7" t="s">
        <v>17</v>
      </c>
      <c r="D803" s="10" t="s">
        <v>20</v>
      </c>
      <c r="E803" s="15">
        <v>345</v>
      </c>
      <c r="F803" s="9">
        <v>7000</v>
      </c>
      <c r="G803" s="9">
        <v>7840</v>
      </c>
      <c r="H803" s="9">
        <v>1400</v>
      </c>
      <c r="I803" s="7" t="s">
        <v>32</v>
      </c>
    </row>
    <row r="804" spans="1:9" x14ac:dyDescent="0.3">
      <c r="A804" s="4">
        <v>2024</v>
      </c>
      <c r="B804" s="4" t="s">
        <v>35</v>
      </c>
      <c r="C804" s="4" t="s">
        <v>13</v>
      </c>
      <c r="D804" s="5" t="s">
        <v>21</v>
      </c>
      <c r="E804" s="14">
        <v>122</v>
      </c>
      <c r="F804" s="12">
        <v>100</v>
      </c>
      <c r="G804" s="12">
        <v>112</v>
      </c>
      <c r="H804" s="12">
        <v>20</v>
      </c>
      <c r="I804" s="4" t="s">
        <v>32</v>
      </c>
    </row>
    <row r="805" spans="1:9" x14ac:dyDescent="0.3">
      <c r="A805" s="7">
        <v>2024</v>
      </c>
      <c r="B805" s="7" t="s">
        <v>35</v>
      </c>
      <c r="C805" s="7" t="s">
        <v>22</v>
      </c>
      <c r="D805" s="10" t="s">
        <v>23</v>
      </c>
      <c r="E805" s="17">
        <v>78</v>
      </c>
      <c r="F805" s="20">
        <v>4577</v>
      </c>
      <c r="G805" s="20">
        <v>5126</v>
      </c>
      <c r="H805" s="13">
        <v>915</v>
      </c>
      <c r="I805" s="7" t="s">
        <v>32</v>
      </c>
    </row>
    <row r="806" spans="1:9" x14ac:dyDescent="0.3">
      <c r="A806" s="4">
        <v>2024</v>
      </c>
      <c r="B806" s="4" t="s">
        <v>35</v>
      </c>
      <c r="C806" s="4" t="s">
        <v>22</v>
      </c>
      <c r="D806" s="11" t="s">
        <v>24</v>
      </c>
      <c r="E806" s="18">
        <v>76</v>
      </c>
      <c r="F806" s="21">
        <v>4577</v>
      </c>
      <c r="G806" s="21">
        <v>5126</v>
      </c>
      <c r="H806" s="12">
        <v>915</v>
      </c>
      <c r="I806" s="4" t="s">
        <v>32</v>
      </c>
    </row>
    <row r="807" spans="1:9" x14ac:dyDescent="0.3">
      <c r="A807" s="7">
        <v>2024</v>
      </c>
      <c r="B807" s="7" t="s">
        <v>35</v>
      </c>
      <c r="C807" s="7" t="s">
        <v>22</v>
      </c>
      <c r="D807" s="10" t="s">
        <v>25</v>
      </c>
      <c r="E807" s="17">
        <v>46</v>
      </c>
      <c r="F807" s="23">
        <v>200</v>
      </c>
      <c r="G807" s="23">
        <v>224</v>
      </c>
      <c r="H807" s="13">
        <v>40</v>
      </c>
      <c r="I807" s="7" t="s">
        <v>32</v>
      </c>
    </row>
    <row r="808" spans="1:9" x14ac:dyDescent="0.3">
      <c r="A808" s="4">
        <v>2024</v>
      </c>
      <c r="B808" s="4" t="s">
        <v>35</v>
      </c>
      <c r="C808" s="4" t="s">
        <v>22</v>
      </c>
      <c r="D808" s="11" t="s">
        <v>26</v>
      </c>
      <c r="E808" s="18">
        <v>34</v>
      </c>
      <c r="F808" s="21">
        <v>4577</v>
      </c>
      <c r="G808" s="21">
        <v>5126</v>
      </c>
      <c r="H808" s="12">
        <v>915</v>
      </c>
      <c r="I808" s="4" t="s">
        <v>32</v>
      </c>
    </row>
    <row r="809" spans="1:9" x14ac:dyDescent="0.3">
      <c r="A809" s="7">
        <v>2024</v>
      </c>
      <c r="B809" s="7" t="s">
        <v>35</v>
      </c>
      <c r="C809" s="7" t="s">
        <v>13</v>
      </c>
      <c r="D809" s="8" t="s">
        <v>27</v>
      </c>
      <c r="E809" s="15">
        <v>7</v>
      </c>
      <c r="F809" s="13">
        <v>200</v>
      </c>
      <c r="G809" s="13">
        <v>224</v>
      </c>
      <c r="H809" s="13">
        <v>40</v>
      </c>
      <c r="I809" s="7" t="s">
        <v>32</v>
      </c>
    </row>
    <row r="810" spans="1:9" x14ac:dyDescent="0.3">
      <c r="A810" s="4">
        <v>2024</v>
      </c>
      <c r="B810" s="4" t="s">
        <v>35</v>
      </c>
      <c r="C810" s="4" t="s">
        <v>28</v>
      </c>
      <c r="D810" s="11" t="s">
        <v>28</v>
      </c>
      <c r="E810" s="18">
        <v>3</v>
      </c>
      <c r="F810" s="21">
        <v>6600</v>
      </c>
      <c r="G810" s="21">
        <v>7392</v>
      </c>
      <c r="H810" s="6">
        <v>1320</v>
      </c>
      <c r="I810" s="4" t="s">
        <v>32</v>
      </c>
    </row>
    <row r="811" spans="1:9" x14ac:dyDescent="0.3">
      <c r="A811" s="7">
        <v>2024</v>
      </c>
      <c r="B811" s="7" t="s">
        <v>35</v>
      </c>
      <c r="C811" s="7" t="s">
        <v>22</v>
      </c>
      <c r="D811" s="10" t="s">
        <v>29</v>
      </c>
      <c r="E811" s="17">
        <v>3</v>
      </c>
      <c r="F811" s="20">
        <v>4577</v>
      </c>
      <c r="G811" s="20">
        <v>5127</v>
      </c>
      <c r="H811" s="13">
        <v>915</v>
      </c>
      <c r="I811" s="7" t="s">
        <v>32</v>
      </c>
    </row>
    <row r="812" spans="1:9" ht="28.8" x14ac:dyDescent="0.3">
      <c r="A812" s="4">
        <v>2024</v>
      </c>
      <c r="B812" s="4" t="s">
        <v>36</v>
      </c>
      <c r="C812" s="4" t="s">
        <v>9</v>
      </c>
      <c r="D812" s="5" t="s">
        <v>10</v>
      </c>
      <c r="E812" s="14">
        <v>3566</v>
      </c>
      <c r="F812" s="6">
        <v>4577</v>
      </c>
      <c r="G812" s="6">
        <v>5127</v>
      </c>
      <c r="H812" s="12">
        <v>915</v>
      </c>
      <c r="I812" s="4" t="s">
        <v>32</v>
      </c>
    </row>
    <row r="813" spans="1:9" x14ac:dyDescent="0.3">
      <c r="A813" s="7">
        <v>2024</v>
      </c>
      <c r="B813" s="7" t="s">
        <v>36</v>
      </c>
      <c r="C813" s="7" t="s">
        <v>9</v>
      </c>
      <c r="D813" s="8" t="s">
        <v>12</v>
      </c>
      <c r="E813" s="15">
        <v>2498</v>
      </c>
      <c r="F813" s="9">
        <v>8000</v>
      </c>
      <c r="G813" s="9">
        <v>8960</v>
      </c>
      <c r="H813" s="9">
        <v>1600</v>
      </c>
      <c r="I813" s="7" t="s">
        <v>32</v>
      </c>
    </row>
    <row r="814" spans="1:9" x14ac:dyDescent="0.3">
      <c r="A814" s="4">
        <v>2024</v>
      </c>
      <c r="B814" s="4" t="s">
        <v>36</v>
      </c>
      <c r="C814" s="4" t="s">
        <v>13</v>
      </c>
      <c r="D814" s="5" t="s">
        <v>14</v>
      </c>
      <c r="E814" s="14">
        <v>1245</v>
      </c>
      <c r="F814" s="6">
        <v>4577</v>
      </c>
      <c r="G814" s="6">
        <v>5126</v>
      </c>
      <c r="H814" s="12">
        <v>915</v>
      </c>
      <c r="I814" s="4" t="s">
        <v>32</v>
      </c>
    </row>
    <row r="815" spans="1:9" x14ac:dyDescent="0.3">
      <c r="A815" s="7">
        <v>2024</v>
      </c>
      <c r="B815" s="7" t="s">
        <v>36</v>
      </c>
      <c r="C815" s="7" t="s">
        <v>15</v>
      </c>
      <c r="D815" s="10" t="s">
        <v>16</v>
      </c>
      <c r="E815" s="17">
        <v>644</v>
      </c>
      <c r="F815" s="20">
        <v>5744</v>
      </c>
      <c r="G815" s="20">
        <v>6433</v>
      </c>
      <c r="H815" s="9">
        <v>1149</v>
      </c>
      <c r="I815" s="7" t="s">
        <v>32</v>
      </c>
    </row>
    <row r="816" spans="1:9" x14ac:dyDescent="0.3">
      <c r="A816" s="4">
        <v>2024</v>
      </c>
      <c r="B816" s="4" t="s">
        <v>36</v>
      </c>
      <c r="C816" s="4" t="s">
        <v>17</v>
      </c>
      <c r="D816" s="11" t="s">
        <v>18</v>
      </c>
      <c r="E816" s="18">
        <v>643</v>
      </c>
      <c r="F816" s="21">
        <v>7000</v>
      </c>
      <c r="G816" s="21">
        <v>7840</v>
      </c>
      <c r="H816" s="6">
        <v>1400</v>
      </c>
      <c r="I816" s="4" t="s">
        <v>32</v>
      </c>
    </row>
    <row r="817" spans="1:9" x14ac:dyDescent="0.3">
      <c r="A817" s="7">
        <v>2024</v>
      </c>
      <c r="B817" s="7" t="s">
        <v>36</v>
      </c>
      <c r="C817" s="7" t="s">
        <v>15</v>
      </c>
      <c r="D817" s="10" t="s">
        <v>19</v>
      </c>
      <c r="E817" s="17">
        <v>455</v>
      </c>
      <c r="F817" s="20">
        <v>4579</v>
      </c>
      <c r="G817" s="20">
        <v>5128</v>
      </c>
      <c r="H817" s="13">
        <v>916</v>
      </c>
      <c r="I817" s="7" t="s">
        <v>32</v>
      </c>
    </row>
    <row r="818" spans="1:9" x14ac:dyDescent="0.3">
      <c r="A818" s="4">
        <v>2024</v>
      </c>
      <c r="B818" s="4" t="s">
        <v>36</v>
      </c>
      <c r="C818" s="4" t="s">
        <v>17</v>
      </c>
      <c r="D818" s="11" t="s">
        <v>20</v>
      </c>
      <c r="E818" s="14">
        <v>345</v>
      </c>
      <c r="F818" s="6">
        <v>7000</v>
      </c>
      <c r="G818" s="6">
        <v>7840</v>
      </c>
      <c r="H818" s="6">
        <v>1400</v>
      </c>
      <c r="I818" s="4" t="s">
        <v>32</v>
      </c>
    </row>
    <row r="819" spans="1:9" x14ac:dyDescent="0.3">
      <c r="A819" s="7">
        <v>2024</v>
      </c>
      <c r="B819" s="7" t="s">
        <v>36</v>
      </c>
      <c r="C819" s="7" t="s">
        <v>13</v>
      </c>
      <c r="D819" s="8" t="s">
        <v>21</v>
      </c>
      <c r="E819" s="15">
        <v>122</v>
      </c>
      <c r="F819" s="13">
        <v>100</v>
      </c>
      <c r="G819" s="13">
        <v>112</v>
      </c>
      <c r="H819" s="13">
        <v>20</v>
      </c>
      <c r="I819" s="7" t="s">
        <v>11</v>
      </c>
    </row>
    <row r="820" spans="1:9" x14ac:dyDescent="0.3">
      <c r="A820" s="4">
        <v>2024</v>
      </c>
      <c r="B820" s="4" t="s">
        <v>36</v>
      </c>
      <c r="C820" s="4" t="s">
        <v>22</v>
      </c>
      <c r="D820" s="11" t="s">
        <v>23</v>
      </c>
      <c r="E820" s="18">
        <v>78</v>
      </c>
      <c r="F820" s="21">
        <v>4577</v>
      </c>
      <c r="G820" s="21">
        <v>5126</v>
      </c>
      <c r="H820" s="12">
        <v>915</v>
      </c>
      <c r="I820" s="4" t="s">
        <v>11</v>
      </c>
    </row>
    <row r="821" spans="1:9" x14ac:dyDescent="0.3">
      <c r="A821" s="7">
        <v>2024</v>
      </c>
      <c r="B821" s="7" t="s">
        <v>36</v>
      </c>
      <c r="C821" s="7" t="s">
        <v>22</v>
      </c>
      <c r="D821" s="10" t="s">
        <v>24</v>
      </c>
      <c r="E821" s="17">
        <v>76</v>
      </c>
      <c r="F821" s="20">
        <v>4577</v>
      </c>
      <c r="G821" s="20">
        <v>5126</v>
      </c>
      <c r="H821" s="13">
        <v>915</v>
      </c>
      <c r="I821" s="7" t="s">
        <v>11</v>
      </c>
    </row>
    <row r="822" spans="1:9" x14ac:dyDescent="0.3">
      <c r="A822" s="4">
        <v>2024</v>
      </c>
      <c r="B822" s="4" t="s">
        <v>36</v>
      </c>
      <c r="C822" s="4" t="s">
        <v>22</v>
      </c>
      <c r="D822" s="11" t="s">
        <v>25</v>
      </c>
      <c r="E822" s="18">
        <v>46</v>
      </c>
      <c r="F822" s="22">
        <v>200</v>
      </c>
      <c r="G822" s="22">
        <v>224</v>
      </c>
      <c r="H822" s="12">
        <v>40</v>
      </c>
      <c r="I822" s="4" t="s">
        <v>11</v>
      </c>
    </row>
    <row r="823" spans="1:9" x14ac:dyDescent="0.3">
      <c r="A823" s="7">
        <v>2024</v>
      </c>
      <c r="B823" s="7" t="s">
        <v>36</v>
      </c>
      <c r="C823" s="7" t="s">
        <v>22</v>
      </c>
      <c r="D823" s="10" t="s">
        <v>26</v>
      </c>
      <c r="E823" s="17">
        <v>34</v>
      </c>
      <c r="F823" s="20">
        <v>4577</v>
      </c>
      <c r="G823" s="20">
        <v>5126</v>
      </c>
      <c r="H823" s="13">
        <v>915</v>
      </c>
      <c r="I823" s="7" t="s">
        <v>11</v>
      </c>
    </row>
    <row r="824" spans="1:9" x14ac:dyDescent="0.3">
      <c r="A824" s="4">
        <v>2024</v>
      </c>
      <c r="B824" s="4" t="s">
        <v>36</v>
      </c>
      <c r="C824" s="4" t="s">
        <v>13</v>
      </c>
      <c r="D824" s="5" t="s">
        <v>27</v>
      </c>
      <c r="E824" s="14">
        <v>7</v>
      </c>
      <c r="F824" s="12">
        <v>200</v>
      </c>
      <c r="G824" s="12">
        <v>224</v>
      </c>
      <c r="H824" s="12">
        <v>40</v>
      </c>
      <c r="I824" s="4" t="s">
        <v>11</v>
      </c>
    </row>
    <row r="825" spans="1:9" x14ac:dyDescent="0.3">
      <c r="A825" s="7">
        <v>2024</v>
      </c>
      <c r="B825" s="7" t="s">
        <v>36</v>
      </c>
      <c r="C825" s="7" t="s">
        <v>22</v>
      </c>
      <c r="D825" s="10" t="s">
        <v>29</v>
      </c>
      <c r="E825" s="17">
        <v>3</v>
      </c>
      <c r="F825" s="20">
        <v>4577</v>
      </c>
      <c r="G825" s="20">
        <v>5127</v>
      </c>
      <c r="H825" s="13">
        <v>915</v>
      </c>
      <c r="I825" s="7" t="s">
        <v>11</v>
      </c>
    </row>
    <row r="826" spans="1:9" x14ac:dyDescent="0.3">
      <c r="A826" s="4">
        <v>2024</v>
      </c>
      <c r="B826" s="4" t="s">
        <v>36</v>
      </c>
      <c r="C826" s="4" t="s">
        <v>28</v>
      </c>
      <c r="D826" s="11" t="s">
        <v>28</v>
      </c>
      <c r="E826" s="18">
        <v>2</v>
      </c>
      <c r="F826" s="21">
        <v>6600</v>
      </c>
      <c r="G826" s="21">
        <v>7392</v>
      </c>
      <c r="H826" s="6">
        <v>1320</v>
      </c>
      <c r="I826" s="4" t="s">
        <v>11</v>
      </c>
    </row>
    <row r="827" spans="1:9" ht="28.8" x14ac:dyDescent="0.3">
      <c r="A827" s="7">
        <v>2024</v>
      </c>
      <c r="B827" s="7" t="s">
        <v>37</v>
      </c>
      <c r="C827" s="7" t="s">
        <v>9</v>
      </c>
      <c r="D827" s="8" t="s">
        <v>10</v>
      </c>
      <c r="E827" s="15">
        <v>3566</v>
      </c>
      <c r="F827" s="9">
        <v>4577</v>
      </c>
      <c r="G827" s="9">
        <v>5127</v>
      </c>
      <c r="H827" s="13">
        <v>915</v>
      </c>
      <c r="I827" s="7" t="s">
        <v>11</v>
      </c>
    </row>
    <row r="828" spans="1:9" x14ac:dyDescent="0.3">
      <c r="A828" s="4">
        <v>2024</v>
      </c>
      <c r="B828" s="4" t="s">
        <v>37</v>
      </c>
      <c r="C828" s="4" t="s">
        <v>9</v>
      </c>
      <c r="D828" s="5" t="s">
        <v>12</v>
      </c>
      <c r="E828" s="14">
        <v>2498</v>
      </c>
      <c r="F828" s="6">
        <v>8000</v>
      </c>
      <c r="G828" s="6">
        <v>8960</v>
      </c>
      <c r="H828" s="6">
        <v>1600</v>
      </c>
      <c r="I828" s="4" t="s">
        <v>11</v>
      </c>
    </row>
    <row r="829" spans="1:9" x14ac:dyDescent="0.3">
      <c r="A829" s="7">
        <v>2024</v>
      </c>
      <c r="B829" s="7" t="s">
        <v>37</v>
      </c>
      <c r="C829" s="7" t="s">
        <v>13</v>
      </c>
      <c r="D829" s="8" t="s">
        <v>14</v>
      </c>
      <c r="E829" s="15">
        <v>1245</v>
      </c>
      <c r="F829" s="9">
        <v>4577</v>
      </c>
      <c r="G829" s="9">
        <v>5126</v>
      </c>
      <c r="H829" s="13">
        <v>915</v>
      </c>
      <c r="I829" s="7" t="s">
        <v>11</v>
      </c>
    </row>
    <row r="830" spans="1:9" x14ac:dyDescent="0.3">
      <c r="A830" s="4">
        <v>2024</v>
      </c>
      <c r="B830" s="4" t="s">
        <v>37</v>
      </c>
      <c r="C830" s="4" t="s">
        <v>15</v>
      </c>
      <c r="D830" s="11" t="s">
        <v>16</v>
      </c>
      <c r="E830" s="18">
        <v>644</v>
      </c>
      <c r="F830" s="21">
        <v>5744</v>
      </c>
      <c r="G830" s="21">
        <v>6433</v>
      </c>
      <c r="H830" s="6">
        <v>1149</v>
      </c>
      <c r="I830" s="4" t="s">
        <v>11</v>
      </c>
    </row>
    <row r="831" spans="1:9" x14ac:dyDescent="0.3">
      <c r="A831" s="7">
        <v>2024</v>
      </c>
      <c r="B831" s="7" t="s">
        <v>37</v>
      </c>
      <c r="C831" s="7" t="s">
        <v>17</v>
      </c>
      <c r="D831" s="10" t="s">
        <v>18</v>
      </c>
      <c r="E831" s="17">
        <v>643</v>
      </c>
      <c r="F831" s="20">
        <v>7000</v>
      </c>
      <c r="G831" s="20">
        <v>7840</v>
      </c>
      <c r="H831" s="9">
        <v>1400</v>
      </c>
      <c r="I831" s="7" t="s">
        <v>11</v>
      </c>
    </row>
    <row r="832" spans="1:9" x14ac:dyDescent="0.3">
      <c r="A832" s="4">
        <v>2024</v>
      </c>
      <c r="B832" s="4" t="s">
        <v>37</v>
      </c>
      <c r="C832" s="4" t="s">
        <v>15</v>
      </c>
      <c r="D832" s="11" t="s">
        <v>19</v>
      </c>
      <c r="E832" s="18">
        <v>455</v>
      </c>
      <c r="F832" s="21">
        <v>4579</v>
      </c>
      <c r="G832" s="21">
        <v>5128</v>
      </c>
      <c r="H832" s="12">
        <v>916</v>
      </c>
      <c r="I832" s="4" t="s">
        <v>11</v>
      </c>
    </row>
    <row r="833" spans="1:9" x14ac:dyDescent="0.3">
      <c r="A833" s="7">
        <v>2024</v>
      </c>
      <c r="B833" s="7" t="s">
        <v>37</v>
      </c>
      <c r="C833" s="7" t="s">
        <v>17</v>
      </c>
      <c r="D833" s="10" t="s">
        <v>20</v>
      </c>
      <c r="E833" s="15">
        <v>345</v>
      </c>
      <c r="F833" s="9">
        <v>7000</v>
      </c>
      <c r="G833" s="9">
        <v>7840</v>
      </c>
      <c r="H833" s="9">
        <v>1400</v>
      </c>
      <c r="I833" s="7" t="s">
        <v>11</v>
      </c>
    </row>
    <row r="834" spans="1:9" x14ac:dyDescent="0.3">
      <c r="A834" s="4">
        <v>2024</v>
      </c>
      <c r="B834" s="4" t="s">
        <v>37</v>
      </c>
      <c r="C834" s="4" t="s">
        <v>13</v>
      </c>
      <c r="D834" s="5" t="s">
        <v>21</v>
      </c>
      <c r="E834" s="14">
        <v>122</v>
      </c>
      <c r="F834" s="12">
        <v>100</v>
      </c>
      <c r="G834" s="12">
        <v>112</v>
      </c>
      <c r="H834" s="12">
        <v>20</v>
      </c>
      <c r="I834" s="4" t="s">
        <v>11</v>
      </c>
    </row>
    <row r="835" spans="1:9" x14ac:dyDescent="0.3">
      <c r="A835" s="7">
        <v>2024</v>
      </c>
      <c r="B835" s="7" t="s">
        <v>37</v>
      </c>
      <c r="C835" s="7" t="s">
        <v>22</v>
      </c>
      <c r="D835" s="10" t="s">
        <v>23</v>
      </c>
      <c r="E835" s="17">
        <v>78</v>
      </c>
      <c r="F835" s="20">
        <v>4577</v>
      </c>
      <c r="G835" s="20">
        <v>5126</v>
      </c>
      <c r="H835" s="13">
        <v>915</v>
      </c>
      <c r="I835" s="7" t="s">
        <v>11</v>
      </c>
    </row>
    <row r="836" spans="1:9" x14ac:dyDescent="0.3">
      <c r="A836" s="4">
        <v>2024</v>
      </c>
      <c r="B836" s="4" t="s">
        <v>37</v>
      </c>
      <c r="C836" s="4" t="s">
        <v>22</v>
      </c>
      <c r="D836" s="11" t="s">
        <v>24</v>
      </c>
      <c r="E836" s="18">
        <v>76</v>
      </c>
      <c r="F836" s="21">
        <v>4577</v>
      </c>
      <c r="G836" s="21">
        <v>5126</v>
      </c>
      <c r="H836" s="12">
        <v>915</v>
      </c>
      <c r="I836" s="4" t="s">
        <v>11</v>
      </c>
    </row>
    <row r="837" spans="1:9" x14ac:dyDescent="0.3">
      <c r="A837" s="7">
        <v>2024</v>
      </c>
      <c r="B837" s="7" t="s">
        <v>37</v>
      </c>
      <c r="C837" s="7" t="s">
        <v>22</v>
      </c>
      <c r="D837" s="10" t="s">
        <v>25</v>
      </c>
      <c r="E837" s="17">
        <v>46</v>
      </c>
      <c r="F837" s="23">
        <v>200</v>
      </c>
      <c r="G837" s="23">
        <v>224</v>
      </c>
      <c r="H837" s="13">
        <v>40</v>
      </c>
      <c r="I837" s="7" t="s">
        <v>11</v>
      </c>
    </row>
    <row r="838" spans="1:9" x14ac:dyDescent="0.3">
      <c r="A838" s="4">
        <v>2024</v>
      </c>
      <c r="B838" s="4" t="s">
        <v>37</v>
      </c>
      <c r="C838" s="4" t="s">
        <v>22</v>
      </c>
      <c r="D838" s="11" t="s">
        <v>26</v>
      </c>
      <c r="E838" s="18">
        <v>34</v>
      </c>
      <c r="F838" s="21">
        <v>4577</v>
      </c>
      <c r="G838" s="21">
        <v>5126</v>
      </c>
      <c r="H838" s="12">
        <v>915</v>
      </c>
      <c r="I838" s="4" t="s">
        <v>11</v>
      </c>
    </row>
    <row r="839" spans="1:9" x14ac:dyDescent="0.3">
      <c r="A839" s="7">
        <v>2024</v>
      </c>
      <c r="B839" s="7" t="s">
        <v>37</v>
      </c>
      <c r="C839" s="7" t="s">
        <v>13</v>
      </c>
      <c r="D839" s="8" t="s">
        <v>27</v>
      </c>
      <c r="E839" s="15">
        <v>7</v>
      </c>
      <c r="F839" s="13">
        <v>200</v>
      </c>
      <c r="G839" s="13">
        <v>224</v>
      </c>
      <c r="H839" s="13">
        <v>40</v>
      </c>
      <c r="I839" s="7" t="s">
        <v>11</v>
      </c>
    </row>
    <row r="840" spans="1:9" x14ac:dyDescent="0.3">
      <c r="A840" s="4">
        <v>2024</v>
      </c>
      <c r="B840" s="4" t="s">
        <v>37</v>
      </c>
      <c r="C840" s="4" t="s">
        <v>22</v>
      </c>
      <c r="D840" s="11" t="s">
        <v>29</v>
      </c>
      <c r="E840" s="18">
        <v>3</v>
      </c>
      <c r="F840" s="21">
        <v>4577</v>
      </c>
      <c r="G840" s="21">
        <v>5127</v>
      </c>
      <c r="H840" s="12">
        <v>915</v>
      </c>
      <c r="I840" s="4" t="s">
        <v>11</v>
      </c>
    </row>
    <row r="841" spans="1:9" x14ac:dyDescent="0.3">
      <c r="A841" s="7">
        <v>2024</v>
      </c>
      <c r="B841" s="7" t="s">
        <v>37</v>
      </c>
      <c r="C841" s="7" t="s">
        <v>28</v>
      </c>
      <c r="D841" s="10" t="s">
        <v>28</v>
      </c>
      <c r="E841" s="17">
        <v>2</v>
      </c>
      <c r="F841" s="20">
        <v>6600</v>
      </c>
      <c r="G841" s="20">
        <v>7392</v>
      </c>
      <c r="H841" s="9">
        <v>1320</v>
      </c>
      <c r="I841" s="7" t="s">
        <v>11</v>
      </c>
    </row>
    <row r="842" spans="1:9" ht="28.8" x14ac:dyDescent="0.3">
      <c r="A842" s="4">
        <v>2024</v>
      </c>
      <c r="B842" s="4" t="s">
        <v>38</v>
      </c>
      <c r="C842" s="4" t="s">
        <v>9</v>
      </c>
      <c r="D842" s="5" t="s">
        <v>10</v>
      </c>
      <c r="E842" s="14">
        <v>3566</v>
      </c>
      <c r="F842" s="6">
        <v>4577</v>
      </c>
      <c r="G842" s="6">
        <v>5127</v>
      </c>
      <c r="H842" s="12">
        <v>915</v>
      </c>
      <c r="I842" s="4" t="s">
        <v>11</v>
      </c>
    </row>
    <row r="843" spans="1:9" x14ac:dyDescent="0.3">
      <c r="A843" s="7">
        <v>2024</v>
      </c>
      <c r="B843" s="7" t="s">
        <v>38</v>
      </c>
      <c r="C843" s="7" t="s">
        <v>9</v>
      </c>
      <c r="D843" s="8" t="s">
        <v>12</v>
      </c>
      <c r="E843" s="15">
        <v>2498</v>
      </c>
      <c r="F843" s="9">
        <v>8000</v>
      </c>
      <c r="G843" s="9">
        <v>8960</v>
      </c>
      <c r="H843" s="9">
        <v>1600</v>
      </c>
      <c r="I843" s="7" t="s">
        <v>11</v>
      </c>
    </row>
    <row r="844" spans="1:9" x14ac:dyDescent="0.3">
      <c r="A844" s="4">
        <v>2024</v>
      </c>
      <c r="B844" s="4" t="s">
        <v>38</v>
      </c>
      <c r="C844" s="4" t="s">
        <v>13</v>
      </c>
      <c r="D844" s="5" t="s">
        <v>14</v>
      </c>
      <c r="E844" s="14">
        <v>1245</v>
      </c>
      <c r="F844" s="6">
        <v>4577</v>
      </c>
      <c r="G844" s="6">
        <v>5126</v>
      </c>
      <c r="H844" s="12">
        <v>915</v>
      </c>
      <c r="I844" s="4" t="s">
        <v>11</v>
      </c>
    </row>
    <row r="845" spans="1:9" x14ac:dyDescent="0.3">
      <c r="A845" s="7">
        <v>2024</v>
      </c>
      <c r="B845" s="7" t="s">
        <v>38</v>
      </c>
      <c r="C845" s="7" t="s">
        <v>15</v>
      </c>
      <c r="D845" s="10" t="s">
        <v>16</v>
      </c>
      <c r="E845" s="17">
        <v>644</v>
      </c>
      <c r="F845" s="20">
        <v>5744</v>
      </c>
      <c r="G845" s="20">
        <v>6433</v>
      </c>
      <c r="H845" s="9">
        <v>1149</v>
      </c>
      <c r="I845" s="7" t="s">
        <v>11</v>
      </c>
    </row>
    <row r="846" spans="1:9" x14ac:dyDescent="0.3">
      <c r="A846" s="4">
        <v>2024</v>
      </c>
      <c r="B846" s="4" t="s">
        <v>38</v>
      </c>
      <c r="C846" s="4" t="s">
        <v>17</v>
      </c>
      <c r="D846" s="11" t="s">
        <v>18</v>
      </c>
      <c r="E846" s="18">
        <v>643</v>
      </c>
      <c r="F846" s="21">
        <v>7000</v>
      </c>
      <c r="G846" s="21">
        <v>7840</v>
      </c>
      <c r="H846" s="6">
        <v>1400</v>
      </c>
      <c r="I846" s="4" t="s">
        <v>11</v>
      </c>
    </row>
    <row r="847" spans="1:9" x14ac:dyDescent="0.3">
      <c r="A847" s="7">
        <v>2024</v>
      </c>
      <c r="B847" s="7" t="s">
        <v>38</v>
      </c>
      <c r="C847" s="7" t="s">
        <v>15</v>
      </c>
      <c r="D847" s="10" t="s">
        <v>19</v>
      </c>
      <c r="E847" s="17">
        <v>455</v>
      </c>
      <c r="F847" s="20">
        <v>4579</v>
      </c>
      <c r="G847" s="20">
        <v>5128</v>
      </c>
      <c r="H847" s="13">
        <v>916</v>
      </c>
      <c r="I847" s="7" t="s">
        <v>11</v>
      </c>
    </row>
    <row r="848" spans="1:9" x14ac:dyDescent="0.3">
      <c r="A848" s="4">
        <v>2024</v>
      </c>
      <c r="B848" s="4" t="s">
        <v>38</v>
      </c>
      <c r="C848" s="4" t="s">
        <v>17</v>
      </c>
      <c r="D848" s="11" t="s">
        <v>20</v>
      </c>
      <c r="E848" s="14">
        <v>345</v>
      </c>
      <c r="F848" s="6">
        <v>7000</v>
      </c>
      <c r="G848" s="6">
        <v>7840</v>
      </c>
      <c r="H848" s="6">
        <v>1400</v>
      </c>
      <c r="I848" s="4" t="s">
        <v>11</v>
      </c>
    </row>
    <row r="849" spans="1:9" x14ac:dyDescent="0.3">
      <c r="A849" s="7">
        <v>2024</v>
      </c>
      <c r="B849" s="7" t="s">
        <v>38</v>
      </c>
      <c r="C849" s="7" t="s">
        <v>13</v>
      </c>
      <c r="D849" s="8" t="s">
        <v>21</v>
      </c>
      <c r="E849" s="15">
        <v>122</v>
      </c>
      <c r="F849" s="13">
        <v>100</v>
      </c>
      <c r="G849" s="13">
        <v>112</v>
      </c>
      <c r="H849" s="13">
        <v>20</v>
      </c>
      <c r="I849" s="7" t="s">
        <v>11</v>
      </c>
    </row>
    <row r="850" spans="1:9" x14ac:dyDescent="0.3">
      <c r="A850" s="4">
        <v>2024</v>
      </c>
      <c r="B850" s="4" t="s">
        <v>38</v>
      </c>
      <c r="C850" s="4" t="s">
        <v>22</v>
      </c>
      <c r="D850" s="11" t="s">
        <v>23</v>
      </c>
      <c r="E850" s="18">
        <v>78</v>
      </c>
      <c r="F850" s="21">
        <v>4577</v>
      </c>
      <c r="G850" s="21">
        <v>5126</v>
      </c>
      <c r="H850" s="12">
        <v>915</v>
      </c>
      <c r="I850" s="4" t="s">
        <v>11</v>
      </c>
    </row>
    <row r="851" spans="1:9" x14ac:dyDescent="0.3">
      <c r="A851" s="7">
        <v>2024</v>
      </c>
      <c r="B851" s="7" t="s">
        <v>38</v>
      </c>
      <c r="C851" s="7" t="s">
        <v>22</v>
      </c>
      <c r="D851" s="10" t="s">
        <v>24</v>
      </c>
      <c r="E851" s="17">
        <v>76</v>
      </c>
      <c r="F851" s="20">
        <v>4577</v>
      </c>
      <c r="G851" s="20">
        <v>5126</v>
      </c>
      <c r="H851" s="13">
        <v>915</v>
      </c>
      <c r="I851" s="7" t="s">
        <v>11</v>
      </c>
    </row>
    <row r="852" spans="1:9" x14ac:dyDescent="0.3">
      <c r="A852" s="4">
        <v>2024</v>
      </c>
      <c r="B852" s="4" t="s">
        <v>38</v>
      </c>
      <c r="C852" s="4" t="s">
        <v>22</v>
      </c>
      <c r="D852" s="11" t="s">
        <v>25</v>
      </c>
      <c r="E852" s="18">
        <v>46</v>
      </c>
      <c r="F852" s="22">
        <v>200</v>
      </c>
      <c r="G852" s="22">
        <v>224</v>
      </c>
      <c r="H852" s="12">
        <v>40</v>
      </c>
      <c r="I852" s="4" t="s">
        <v>11</v>
      </c>
    </row>
    <row r="853" spans="1:9" x14ac:dyDescent="0.3">
      <c r="A853" s="7">
        <v>2024</v>
      </c>
      <c r="B853" s="7" t="s">
        <v>38</v>
      </c>
      <c r="C853" s="7" t="s">
        <v>22</v>
      </c>
      <c r="D853" s="10" t="s">
        <v>26</v>
      </c>
      <c r="E853" s="17">
        <v>34</v>
      </c>
      <c r="F853" s="20">
        <v>4577</v>
      </c>
      <c r="G853" s="20">
        <v>5126</v>
      </c>
      <c r="H853" s="13">
        <v>915</v>
      </c>
      <c r="I853" s="7" t="s">
        <v>11</v>
      </c>
    </row>
    <row r="854" spans="1:9" x14ac:dyDescent="0.3">
      <c r="A854" s="4">
        <v>2024</v>
      </c>
      <c r="B854" s="4" t="s">
        <v>38</v>
      </c>
      <c r="C854" s="4" t="s">
        <v>13</v>
      </c>
      <c r="D854" s="5" t="s">
        <v>27</v>
      </c>
      <c r="E854" s="14">
        <v>7</v>
      </c>
      <c r="F854" s="12">
        <v>200</v>
      </c>
      <c r="G854" s="12">
        <v>224</v>
      </c>
      <c r="H854" s="12">
        <v>40</v>
      </c>
      <c r="I854" s="4" t="s">
        <v>11</v>
      </c>
    </row>
    <row r="855" spans="1:9" x14ac:dyDescent="0.3">
      <c r="A855" s="7">
        <v>2024</v>
      </c>
      <c r="B855" s="7" t="s">
        <v>38</v>
      </c>
      <c r="C855" s="7" t="s">
        <v>22</v>
      </c>
      <c r="D855" s="10" t="s">
        <v>29</v>
      </c>
      <c r="E855" s="17">
        <v>3</v>
      </c>
      <c r="F855" s="20">
        <v>4577</v>
      </c>
      <c r="G855" s="20">
        <v>5127</v>
      </c>
      <c r="H855" s="13">
        <v>915</v>
      </c>
      <c r="I855" s="7" t="s">
        <v>11</v>
      </c>
    </row>
    <row r="856" spans="1:9" x14ac:dyDescent="0.3">
      <c r="A856" s="4">
        <v>2024</v>
      </c>
      <c r="B856" s="4" t="s">
        <v>38</v>
      </c>
      <c r="C856" s="4" t="s">
        <v>28</v>
      </c>
      <c r="D856" s="11" t="s">
        <v>28</v>
      </c>
      <c r="E856" s="18">
        <v>2</v>
      </c>
      <c r="F856" s="21">
        <v>6600</v>
      </c>
      <c r="G856" s="21">
        <v>7392</v>
      </c>
      <c r="H856" s="6">
        <v>1320</v>
      </c>
      <c r="I856" s="4" t="s">
        <v>11</v>
      </c>
    </row>
    <row r="857" spans="1:9" ht="28.8" x14ac:dyDescent="0.3">
      <c r="A857" s="7">
        <v>2024</v>
      </c>
      <c r="B857" s="7" t="s">
        <v>39</v>
      </c>
      <c r="C857" s="7" t="s">
        <v>9</v>
      </c>
      <c r="D857" s="8" t="s">
        <v>10</v>
      </c>
      <c r="E857" s="15">
        <v>3566</v>
      </c>
      <c r="F857" s="9">
        <v>4577</v>
      </c>
      <c r="G857" s="9">
        <v>5127</v>
      </c>
      <c r="H857" s="13">
        <v>915</v>
      </c>
      <c r="I857" s="7" t="s">
        <v>11</v>
      </c>
    </row>
    <row r="858" spans="1:9" x14ac:dyDescent="0.3">
      <c r="A858" s="4">
        <v>2024</v>
      </c>
      <c r="B858" s="4" t="s">
        <v>39</v>
      </c>
      <c r="C858" s="4" t="s">
        <v>9</v>
      </c>
      <c r="D858" s="5" t="s">
        <v>12</v>
      </c>
      <c r="E858" s="14">
        <v>2498</v>
      </c>
      <c r="F858" s="6">
        <v>8000</v>
      </c>
      <c r="G858" s="6">
        <v>8960</v>
      </c>
      <c r="H858" s="6">
        <v>1600</v>
      </c>
      <c r="I858" s="4" t="s">
        <v>11</v>
      </c>
    </row>
    <row r="859" spans="1:9" x14ac:dyDescent="0.3">
      <c r="A859" s="7">
        <v>2024</v>
      </c>
      <c r="B859" s="7" t="s">
        <v>39</v>
      </c>
      <c r="C859" s="7" t="s">
        <v>13</v>
      </c>
      <c r="D859" s="8" t="s">
        <v>14</v>
      </c>
      <c r="E859" s="15">
        <v>1245</v>
      </c>
      <c r="F859" s="9">
        <v>4577</v>
      </c>
      <c r="G859" s="9">
        <v>5126</v>
      </c>
      <c r="H859" s="13">
        <v>915</v>
      </c>
      <c r="I859" s="7" t="s">
        <v>11</v>
      </c>
    </row>
    <row r="860" spans="1:9" x14ac:dyDescent="0.3">
      <c r="A860" s="4">
        <v>2024</v>
      </c>
      <c r="B860" s="4" t="s">
        <v>39</v>
      </c>
      <c r="C860" s="4" t="s">
        <v>15</v>
      </c>
      <c r="D860" s="11" t="s">
        <v>16</v>
      </c>
      <c r="E860" s="18">
        <v>644</v>
      </c>
      <c r="F860" s="21">
        <v>5744</v>
      </c>
      <c r="G860" s="21">
        <v>6433</v>
      </c>
      <c r="H860" s="6">
        <v>1149</v>
      </c>
      <c r="I860" s="4" t="s">
        <v>11</v>
      </c>
    </row>
    <row r="861" spans="1:9" x14ac:dyDescent="0.3">
      <c r="A861" s="7">
        <v>2024</v>
      </c>
      <c r="B861" s="7" t="s">
        <v>39</v>
      </c>
      <c r="C861" s="7" t="s">
        <v>17</v>
      </c>
      <c r="D861" s="10" t="s">
        <v>18</v>
      </c>
      <c r="E861" s="17">
        <v>643</v>
      </c>
      <c r="F861" s="20">
        <v>7000</v>
      </c>
      <c r="G861" s="20">
        <v>7840</v>
      </c>
      <c r="H861" s="9">
        <v>1400</v>
      </c>
      <c r="I861" s="7" t="s">
        <v>32</v>
      </c>
    </row>
    <row r="862" spans="1:9" x14ac:dyDescent="0.3">
      <c r="A862" s="4">
        <v>2024</v>
      </c>
      <c r="B862" s="4" t="s">
        <v>39</v>
      </c>
      <c r="C862" s="4" t="s">
        <v>15</v>
      </c>
      <c r="D862" s="11" t="s">
        <v>19</v>
      </c>
      <c r="E862" s="18">
        <v>455</v>
      </c>
      <c r="F862" s="21">
        <v>4579</v>
      </c>
      <c r="G862" s="21">
        <v>5128</v>
      </c>
      <c r="H862" s="12">
        <v>916</v>
      </c>
      <c r="I862" s="4" t="s">
        <v>32</v>
      </c>
    </row>
    <row r="863" spans="1:9" x14ac:dyDescent="0.3">
      <c r="A863" s="7">
        <v>2024</v>
      </c>
      <c r="B863" s="7" t="s">
        <v>39</v>
      </c>
      <c r="C863" s="7" t="s">
        <v>17</v>
      </c>
      <c r="D863" s="10" t="s">
        <v>20</v>
      </c>
      <c r="E863" s="15">
        <v>345</v>
      </c>
      <c r="F863" s="9">
        <v>7000</v>
      </c>
      <c r="G863" s="9">
        <v>7840</v>
      </c>
      <c r="H863" s="9">
        <v>1400</v>
      </c>
      <c r="I863" s="7" t="s">
        <v>32</v>
      </c>
    </row>
    <row r="864" spans="1:9" x14ac:dyDescent="0.3">
      <c r="A864" s="4">
        <v>2024</v>
      </c>
      <c r="B864" s="4" t="s">
        <v>39</v>
      </c>
      <c r="C864" s="4" t="s">
        <v>13</v>
      </c>
      <c r="D864" s="5" t="s">
        <v>21</v>
      </c>
      <c r="E864" s="14">
        <v>122</v>
      </c>
      <c r="F864" s="12">
        <v>100</v>
      </c>
      <c r="G864" s="12">
        <v>112</v>
      </c>
      <c r="H864" s="12">
        <v>20</v>
      </c>
      <c r="I864" s="4" t="s">
        <v>32</v>
      </c>
    </row>
    <row r="865" spans="1:9" x14ac:dyDescent="0.3">
      <c r="A865" s="7">
        <v>2024</v>
      </c>
      <c r="B865" s="7" t="s">
        <v>39</v>
      </c>
      <c r="C865" s="7" t="s">
        <v>22</v>
      </c>
      <c r="D865" s="10" t="s">
        <v>23</v>
      </c>
      <c r="E865" s="17">
        <v>78</v>
      </c>
      <c r="F865" s="20">
        <v>4577</v>
      </c>
      <c r="G865" s="20">
        <v>5126</v>
      </c>
      <c r="H865" s="13">
        <v>915</v>
      </c>
      <c r="I865" s="7" t="s">
        <v>32</v>
      </c>
    </row>
    <row r="866" spans="1:9" x14ac:dyDescent="0.3">
      <c r="A866" s="4">
        <v>2024</v>
      </c>
      <c r="B866" s="4" t="s">
        <v>39</v>
      </c>
      <c r="C866" s="4" t="s">
        <v>22</v>
      </c>
      <c r="D866" s="11" t="s">
        <v>24</v>
      </c>
      <c r="E866" s="18">
        <v>76</v>
      </c>
      <c r="F866" s="21">
        <v>4577</v>
      </c>
      <c r="G866" s="21">
        <v>5126</v>
      </c>
      <c r="H866" s="12">
        <v>915</v>
      </c>
      <c r="I866" s="4" t="s">
        <v>32</v>
      </c>
    </row>
    <row r="867" spans="1:9" x14ac:dyDescent="0.3">
      <c r="A867" s="7">
        <v>2024</v>
      </c>
      <c r="B867" s="7" t="s">
        <v>39</v>
      </c>
      <c r="C867" s="7" t="s">
        <v>22</v>
      </c>
      <c r="D867" s="10" t="s">
        <v>25</v>
      </c>
      <c r="E867" s="17">
        <v>46</v>
      </c>
      <c r="F867" s="23">
        <v>200</v>
      </c>
      <c r="G867" s="23">
        <v>224</v>
      </c>
      <c r="H867" s="13">
        <v>40</v>
      </c>
      <c r="I867" s="7" t="s">
        <v>32</v>
      </c>
    </row>
    <row r="868" spans="1:9" x14ac:dyDescent="0.3">
      <c r="A868" s="4">
        <v>2024</v>
      </c>
      <c r="B868" s="4" t="s">
        <v>39</v>
      </c>
      <c r="C868" s="4" t="s">
        <v>22</v>
      </c>
      <c r="D868" s="11" t="s">
        <v>26</v>
      </c>
      <c r="E868" s="18">
        <v>34</v>
      </c>
      <c r="F868" s="21">
        <v>4577</v>
      </c>
      <c r="G868" s="21">
        <v>5126</v>
      </c>
      <c r="H868" s="12">
        <v>915</v>
      </c>
      <c r="I868" s="4" t="s">
        <v>32</v>
      </c>
    </row>
    <row r="869" spans="1:9" x14ac:dyDescent="0.3">
      <c r="A869" s="7">
        <v>2024</v>
      </c>
      <c r="B869" s="7" t="s">
        <v>39</v>
      </c>
      <c r="C869" s="7" t="s">
        <v>13</v>
      </c>
      <c r="D869" s="8" t="s">
        <v>27</v>
      </c>
      <c r="E869" s="15">
        <v>7</v>
      </c>
      <c r="F869" s="13">
        <v>200</v>
      </c>
      <c r="G869" s="13">
        <v>224</v>
      </c>
      <c r="H869" s="13">
        <v>40</v>
      </c>
      <c r="I869" s="7" t="s">
        <v>32</v>
      </c>
    </row>
    <row r="870" spans="1:9" x14ac:dyDescent="0.3">
      <c r="A870" s="4">
        <v>2024</v>
      </c>
      <c r="B870" s="4" t="s">
        <v>39</v>
      </c>
      <c r="C870" s="4" t="s">
        <v>22</v>
      </c>
      <c r="D870" s="11" t="s">
        <v>29</v>
      </c>
      <c r="E870" s="18">
        <v>3</v>
      </c>
      <c r="F870" s="21">
        <v>4577</v>
      </c>
      <c r="G870" s="21">
        <v>5127</v>
      </c>
      <c r="H870" s="12">
        <v>915</v>
      </c>
      <c r="I870" s="4" t="s">
        <v>32</v>
      </c>
    </row>
    <row r="871" spans="1:9" x14ac:dyDescent="0.3">
      <c r="A871" s="7">
        <v>2024</v>
      </c>
      <c r="B871" s="7" t="s">
        <v>39</v>
      </c>
      <c r="C871" s="7" t="s">
        <v>28</v>
      </c>
      <c r="D871" s="10" t="s">
        <v>28</v>
      </c>
      <c r="E871" s="17">
        <v>2</v>
      </c>
      <c r="F871" s="20">
        <v>6600</v>
      </c>
      <c r="G871" s="20">
        <v>7392</v>
      </c>
      <c r="H871" s="9">
        <v>1320</v>
      </c>
      <c r="I871" s="7" t="s">
        <v>32</v>
      </c>
    </row>
    <row r="872" spans="1:9" ht="28.8" x14ac:dyDescent="0.3">
      <c r="A872" s="4">
        <v>2024</v>
      </c>
      <c r="B872" s="4" t="s">
        <v>40</v>
      </c>
      <c r="C872" s="4" t="s">
        <v>9</v>
      </c>
      <c r="D872" s="5" t="s">
        <v>10</v>
      </c>
      <c r="E872" s="14">
        <v>3566</v>
      </c>
      <c r="F872" s="6">
        <v>4577</v>
      </c>
      <c r="G872" s="6">
        <v>5127</v>
      </c>
      <c r="H872" s="12">
        <v>915</v>
      </c>
      <c r="I872" s="4" t="s">
        <v>32</v>
      </c>
    </row>
    <row r="873" spans="1:9" x14ac:dyDescent="0.3">
      <c r="A873" s="7">
        <v>2024</v>
      </c>
      <c r="B873" s="7" t="s">
        <v>40</v>
      </c>
      <c r="C873" s="7" t="s">
        <v>9</v>
      </c>
      <c r="D873" s="8" t="s">
        <v>12</v>
      </c>
      <c r="E873" s="15">
        <v>2498</v>
      </c>
      <c r="F873" s="9">
        <v>8000</v>
      </c>
      <c r="G873" s="9">
        <v>8960</v>
      </c>
      <c r="H873" s="9">
        <v>1600</v>
      </c>
      <c r="I873" s="7" t="s">
        <v>32</v>
      </c>
    </row>
    <row r="874" spans="1:9" x14ac:dyDescent="0.3">
      <c r="A874" s="4">
        <v>2024</v>
      </c>
      <c r="B874" s="4" t="s">
        <v>40</v>
      </c>
      <c r="C874" s="4" t="s">
        <v>13</v>
      </c>
      <c r="D874" s="5" t="s">
        <v>14</v>
      </c>
      <c r="E874" s="14">
        <v>1245</v>
      </c>
      <c r="F874" s="6">
        <v>4577</v>
      </c>
      <c r="G874" s="6">
        <v>5126</v>
      </c>
      <c r="H874" s="12">
        <v>915</v>
      </c>
      <c r="I874" s="4" t="s">
        <v>32</v>
      </c>
    </row>
    <row r="875" spans="1:9" x14ac:dyDescent="0.3">
      <c r="A875" s="7">
        <v>2024</v>
      </c>
      <c r="B875" s="7" t="s">
        <v>40</v>
      </c>
      <c r="C875" s="7" t="s">
        <v>15</v>
      </c>
      <c r="D875" s="10" t="s">
        <v>16</v>
      </c>
      <c r="E875" s="17">
        <v>644</v>
      </c>
      <c r="F875" s="20">
        <v>5744</v>
      </c>
      <c r="G875" s="20">
        <v>6433</v>
      </c>
      <c r="H875" s="9">
        <v>1149</v>
      </c>
      <c r="I875" s="7" t="s">
        <v>32</v>
      </c>
    </row>
    <row r="876" spans="1:9" x14ac:dyDescent="0.3">
      <c r="A876" s="4">
        <v>2024</v>
      </c>
      <c r="B876" s="4" t="s">
        <v>40</v>
      </c>
      <c r="C876" s="4" t="s">
        <v>17</v>
      </c>
      <c r="D876" s="11" t="s">
        <v>18</v>
      </c>
      <c r="E876" s="18">
        <v>643</v>
      </c>
      <c r="F876" s="21">
        <v>7000</v>
      </c>
      <c r="G876" s="21">
        <v>7840</v>
      </c>
      <c r="H876" s="6">
        <v>1400</v>
      </c>
      <c r="I876" s="4" t="s">
        <v>32</v>
      </c>
    </row>
    <row r="877" spans="1:9" x14ac:dyDescent="0.3">
      <c r="A877" s="7">
        <v>2024</v>
      </c>
      <c r="B877" s="7" t="s">
        <v>40</v>
      </c>
      <c r="C877" s="7" t="s">
        <v>15</v>
      </c>
      <c r="D877" s="10" t="s">
        <v>19</v>
      </c>
      <c r="E877" s="17">
        <v>455</v>
      </c>
      <c r="F877" s="20">
        <v>4579</v>
      </c>
      <c r="G877" s="20">
        <v>5128</v>
      </c>
      <c r="H877" s="13">
        <v>916</v>
      </c>
      <c r="I877" s="7" t="s">
        <v>32</v>
      </c>
    </row>
    <row r="878" spans="1:9" x14ac:dyDescent="0.3">
      <c r="A878" s="4">
        <v>2024</v>
      </c>
      <c r="B878" s="4" t="s">
        <v>40</v>
      </c>
      <c r="C878" s="4" t="s">
        <v>17</v>
      </c>
      <c r="D878" s="11" t="s">
        <v>20</v>
      </c>
      <c r="E878" s="14">
        <v>345</v>
      </c>
      <c r="F878" s="6">
        <v>7000</v>
      </c>
      <c r="G878" s="6">
        <v>7840</v>
      </c>
      <c r="H878" s="6">
        <v>1400</v>
      </c>
      <c r="I878" s="4" t="s">
        <v>32</v>
      </c>
    </row>
    <row r="879" spans="1:9" x14ac:dyDescent="0.3">
      <c r="A879" s="7">
        <v>2024</v>
      </c>
      <c r="B879" s="7" t="s">
        <v>40</v>
      </c>
      <c r="C879" s="7" t="s">
        <v>13</v>
      </c>
      <c r="D879" s="8" t="s">
        <v>21</v>
      </c>
      <c r="E879" s="15">
        <v>122</v>
      </c>
      <c r="F879" s="13">
        <v>100</v>
      </c>
      <c r="G879" s="13">
        <v>112</v>
      </c>
      <c r="H879" s="13">
        <v>20</v>
      </c>
      <c r="I879" s="7" t="s">
        <v>32</v>
      </c>
    </row>
    <row r="880" spans="1:9" x14ac:dyDescent="0.3">
      <c r="A880" s="4">
        <v>2024</v>
      </c>
      <c r="B880" s="4" t="s">
        <v>40</v>
      </c>
      <c r="C880" s="4" t="s">
        <v>22</v>
      </c>
      <c r="D880" s="11" t="s">
        <v>23</v>
      </c>
      <c r="E880" s="18">
        <v>78</v>
      </c>
      <c r="F880" s="21">
        <v>4577</v>
      </c>
      <c r="G880" s="21">
        <v>5126</v>
      </c>
      <c r="H880" s="12">
        <v>915</v>
      </c>
      <c r="I880" s="4" t="s">
        <v>32</v>
      </c>
    </row>
    <row r="881" spans="1:9" x14ac:dyDescent="0.3">
      <c r="A881" s="7">
        <v>2024</v>
      </c>
      <c r="B881" s="7" t="s">
        <v>40</v>
      </c>
      <c r="C881" s="7" t="s">
        <v>22</v>
      </c>
      <c r="D881" s="10" t="s">
        <v>24</v>
      </c>
      <c r="E881" s="17">
        <v>76</v>
      </c>
      <c r="F881" s="20">
        <v>4577</v>
      </c>
      <c r="G881" s="20">
        <v>5126</v>
      </c>
      <c r="H881" s="13">
        <v>915</v>
      </c>
      <c r="I881" s="7" t="s">
        <v>32</v>
      </c>
    </row>
    <row r="882" spans="1:9" x14ac:dyDescent="0.3">
      <c r="A882" s="4">
        <v>2024</v>
      </c>
      <c r="B882" s="4" t="s">
        <v>40</v>
      </c>
      <c r="C882" s="4" t="s">
        <v>22</v>
      </c>
      <c r="D882" s="11" t="s">
        <v>25</v>
      </c>
      <c r="E882" s="18">
        <v>46</v>
      </c>
      <c r="F882" s="22">
        <v>200</v>
      </c>
      <c r="G882" s="22">
        <v>224</v>
      </c>
      <c r="H882" s="12">
        <v>40</v>
      </c>
      <c r="I882" s="4" t="s">
        <v>32</v>
      </c>
    </row>
    <row r="883" spans="1:9" x14ac:dyDescent="0.3">
      <c r="A883" s="7">
        <v>2024</v>
      </c>
      <c r="B883" s="7" t="s">
        <v>40</v>
      </c>
      <c r="C883" s="7" t="s">
        <v>22</v>
      </c>
      <c r="D883" s="10" t="s">
        <v>26</v>
      </c>
      <c r="E883" s="17">
        <v>34</v>
      </c>
      <c r="F883" s="20">
        <v>4577</v>
      </c>
      <c r="G883" s="20">
        <v>5126</v>
      </c>
      <c r="H883" s="13">
        <v>915</v>
      </c>
      <c r="I883" s="7" t="s">
        <v>32</v>
      </c>
    </row>
    <row r="884" spans="1:9" x14ac:dyDescent="0.3">
      <c r="A884" s="4">
        <v>2024</v>
      </c>
      <c r="B884" s="4" t="s">
        <v>40</v>
      </c>
      <c r="C884" s="4" t="s">
        <v>13</v>
      </c>
      <c r="D884" s="5" t="s">
        <v>27</v>
      </c>
      <c r="E884" s="14">
        <v>7</v>
      </c>
      <c r="F884" s="12">
        <v>200</v>
      </c>
      <c r="G884" s="12">
        <v>224</v>
      </c>
      <c r="H884" s="12">
        <v>40</v>
      </c>
      <c r="I884" s="4" t="s">
        <v>32</v>
      </c>
    </row>
    <row r="885" spans="1:9" x14ac:dyDescent="0.3">
      <c r="A885" s="7">
        <v>2024</v>
      </c>
      <c r="B885" s="7" t="s">
        <v>40</v>
      </c>
      <c r="C885" s="7" t="s">
        <v>22</v>
      </c>
      <c r="D885" s="10" t="s">
        <v>29</v>
      </c>
      <c r="E885" s="17">
        <v>3</v>
      </c>
      <c r="F885" s="20">
        <v>4577</v>
      </c>
      <c r="G885" s="20">
        <v>5127</v>
      </c>
      <c r="H885" s="13">
        <v>915</v>
      </c>
      <c r="I885" s="7" t="s">
        <v>32</v>
      </c>
    </row>
    <row r="886" spans="1:9" x14ac:dyDescent="0.3">
      <c r="A886" s="4">
        <v>2024</v>
      </c>
      <c r="B886" s="4" t="s">
        <v>40</v>
      </c>
      <c r="C886" s="4" t="s">
        <v>28</v>
      </c>
      <c r="D886" s="11" t="s">
        <v>28</v>
      </c>
      <c r="E886" s="18">
        <v>2</v>
      </c>
      <c r="F886" s="21">
        <v>6600</v>
      </c>
      <c r="G886" s="21">
        <v>7392</v>
      </c>
      <c r="H886" s="6">
        <v>1320</v>
      </c>
      <c r="I886" s="4" t="s">
        <v>11</v>
      </c>
    </row>
    <row r="887" spans="1:9" ht="28.8" x14ac:dyDescent="0.3">
      <c r="A887" s="7">
        <v>2024</v>
      </c>
      <c r="B887" s="7" t="s">
        <v>41</v>
      </c>
      <c r="C887" s="7" t="s">
        <v>9</v>
      </c>
      <c r="D887" s="8" t="s">
        <v>10</v>
      </c>
      <c r="E887" s="15">
        <v>3566</v>
      </c>
      <c r="F887" s="9">
        <v>4577</v>
      </c>
      <c r="G887" s="9">
        <v>5127</v>
      </c>
      <c r="H887" s="13">
        <v>915</v>
      </c>
      <c r="I887" s="7" t="s">
        <v>11</v>
      </c>
    </row>
    <row r="888" spans="1:9" x14ac:dyDescent="0.3">
      <c r="A888" s="4">
        <v>2024</v>
      </c>
      <c r="B888" s="4" t="s">
        <v>41</v>
      </c>
      <c r="C888" s="4" t="s">
        <v>9</v>
      </c>
      <c r="D888" s="5" t="s">
        <v>12</v>
      </c>
      <c r="E888" s="14">
        <v>2498</v>
      </c>
      <c r="F888" s="6">
        <v>8000</v>
      </c>
      <c r="G888" s="6">
        <v>8960</v>
      </c>
      <c r="H888" s="6">
        <v>1600</v>
      </c>
      <c r="I888" s="4" t="s">
        <v>11</v>
      </c>
    </row>
    <row r="889" spans="1:9" x14ac:dyDescent="0.3">
      <c r="A889" s="7">
        <v>2024</v>
      </c>
      <c r="B889" s="7" t="s">
        <v>41</v>
      </c>
      <c r="C889" s="7" t="s">
        <v>13</v>
      </c>
      <c r="D889" s="8" t="s">
        <v>14</v>
      </c>
      <c r="E889" s="15">
        <v>1245</v>
      </c>
      <c r="F889" s="9">
        <v>4577</v>
      </c>
      <c r="G889" s="9">
        <v>5126</v>
      </c>
      <c r="H889" s="13">
        <v>915</v>
      </c>
      <c r="I889" s="7" t="s">
        <v>11</v>
      </c>
    </row>
    <row r="890" spans="1:9" x14ac:dyDescent="0.3">
      <c r="A890" s="4">
        <v>2024</v>
      </c>
      <c r="B890" s="4" t="s">
        <v>41</v>
      </c>
      <c r="C890" s="4" t="s">
        <v>15</v>
      </c>
      <c r="D890" s="11" t="s">
        <v>16</v>
      </c>
      <c r="E890" s="18">
        <v>644</v>
      </c>
      <c r="F890" s="21">
        <v>5744</v>
      </c>
      <c r="G890" s="21">
        <v>6433</v>
      </c>
      <c r="H890" s="6">
        <v>1149</v>
      </c>
      <c r="I890" s="4" t="s">
        <v>11</v>
      </c>
    </row>
    <row r="891" spans="1:9" x14ac:dyDescent="0.3">
      <c r="A891" s="7">
        <v>2024</v>
      </c>
      <c r="B891" s="7" t="s">
        <v>41</v>
      </c>
      <c r="C891" s="7" t="s">
        <v>17</v>
      </c>
      <c r="D891" s="10" t="s">
        <v>18</v>
      </c>
      <c r="E891" s="17">
        <v>643</v>
      </c>
      <c r="F891" s="20">
        <v>7000</v>
      </c>
      <c r="G891" s="20">
        <v>7840</v>
      </c>
      <c r="H891" s="9">
        <v>1400</v>
      </c>
      <c r="I891" s="7" t="s">
        <v>11</v>
      </c>
    </row>
    <row r="892" spans="1:9" x14ac:dyDescent="0.3">
      <c r="A892" s="4">
        <v>2024</v>
      </c>
      <c r="B892" s="4" t="s">
        <v>41</v>
      </c>
      <c r="C892" s="4" t="s">
        <v>15</v>
      </c>
      <c r="D892" s="11" t="s">
        <v>19</v>
      </c>
      <c r="E892" s="18">
        <v>455</v>
      </c>
      <c r="F892" s="21">
        <v>4579</v>
      </c>
      <c r="G892" s="21">
        <v>5128</v>
      </c>
      <c r="H892" s="12">
        <v>916</v>
      </c>
      <c r="I892" s="4" t="s">
        <v>11</v>
      </c>
    </row>
    <row r="893" spans="1:9" x14ac:dyDescent="0.3">
      <c r="A893" s="7">
        <v>2024</v>
      </c>
      <c r="B893" s="7" t="s">
        <v>41</v>
      </c>
      <c r="C893" s="7" t="s">
        <v>17</v>
      </c>
      <c r="D893" s="10" t="s">
        <v>20</v>
      </c>
      <c r="E893" s="15">
        <v>345</v>
      </c>
      <c r="F893" s="9">
        <v>7000</v>
      </c>
      <c r="G893" s="9">
        <v>7840</v>
      </c>
      <c r="H893" s="9">
        <v>1400</v>
      </c>
      <c r="I893" s="7" t="s">
        <v>11</v>
      </c>
    </row>
    <row r="894" spans="1:9" x14ac:dyDescent="0.3">
      <c r="A894" s="4">
        <v>2024</v>
      </c>
      <c r="B894" s="4" t="s">
        <v>41</v>
      </c>
      <c r="C894" s="4" t="s">
        <v>13</v>
      </c>
      <c r="D894" s="5" t="s">
        <v>21</v>
      </c>
      <c r="E894" s="14">
        <v>122</v>
      </c>
      <c r="F894" s="12">
        <v>100</v>
      </c>
      <c r="G894" s="12">
        <v>112</v>
      </c>
      <c r="H894" s="12">
        <v>20</v>
      </c>
      <c r="I894" s="4" t="s">
        <v>11</v>
      </c>
    </row>
    <row r="895" spans="1:9" x14ac:dyDescent="0.3">
      <c r="A895" s="7">
        <v>2024</v>
      </c>
      <c r="B895" s="7" t="s">
        <v>41</v>
      </c>
      <c r="C895" s="7" t="s">
        <v>22</v>
      </c>
      <c r="D895" s="10" t="s">
        <v>23</v>
      </c>
      <c r="E895" s="17">
        <v>78</v>
      </c>
      <c r="F895" s="20">
        <v>4577</v>
      </c>
      <c r="G895" s="20">
        <v>5126</v>
      </c>
      <c r="H895" s="13">
        <v>915</v>
      </c>
      <c r="I895" s="7" t="s">
        <v>11</v>
      </c>
    </row>
    <row r="896" spans="1:9" x14ac:dyDescent="0.3">
      <c r="A896" s="4">
        <v>2024</v>
      </c>
      <c r="B896" s="4" t="s">
        <v>41</v>
      </c>
      <c r="C896" s="4" t="s">
        <v>22</v>
      </c>
      <c r="D896" s="11" t="s">
        <v>24</v>
      </c>
      <c r="E896" s="18">
        <v>76</v>
      </c>
      <c r="F896" s="21">
        <v>4577</v>
      </c>
      <c r="G896" s="21">
        <v>5126</v>
      </c>
      <c r="H896" s="12">
        <v>915</v>
      </c>
      <c r="I896" s="4" t="s">
        <v>11</v>
      </c>
    </row>
    <row r="897" spans="1:9" x14ac:dyDescent="0.3">
      <c r="A897" s="7">
        <v>2024</v>
      </c>
      <c r="B897" s="7" t="s">
        <v>41</v>
      </c>
      <c r="C897" s="7" t="s">
        <v>22</v>
      </c>
      <c r="D897" s="10" t="s">
        <v>25</v>
      </c>
      <c r="E897" s="17">
        <v>46</v>
      </c>
      <c r="F897" s="23">
        <v>200</v>
      </c>
      <c r="G897" s="23">
        <v>224</v>
      </c>
      <c r="H897" s="13">
        <v>40</v>
      </c>
      <c r="I897" s="7" t="s">
        <v>11</v>
      </c>
    </row>
    <row r="898" spans="1:9" x14ac:dyDescent="0.3">
      <c r="A898" s="4">
        <v>2024</v>
      </c>
      <c r="B898" s="4" t="s">
        <v>41</v>
      </c>
      <c r="C898" s="4" t="s">
        <v>22</v>
      </c>
      <c r="D898" s="11" t="s">
        <v>26</v>
      </c>
      <c r="E898" s="18">
        <v>34</v>
      </c>
      <c r="F898" s="21">
        <v>4577</v>
      </c>
      <c r="G898" s="21">
        <v>5126</v>
      </c>
      <c r="H898" s="12">
        <v>915</v>
      </c>
      <c r="I898" s="4" t="s">
        <v>11</v>
      </c>
    </row>
    <row r="899" spans="1:9" x14ac:dyDescent="0.3">
      <c r="A899" s="7">
        <v>2024</v>
      </c>
      <c r="B899" s="7" t="s">
        <v>41</v>
      </c>
      <c r="C899" s="7" t="s">
        <v>13</v>
      </c>
      <c r="D899" s="8" t="s">
        <v>27</v>
      </c>
      <c r="E899" s="15">
        <v>7</v>
      </c>
      <c r="F899" s="13">
        <v>200</v>
      </c>
      <c r="G899" s="13">
        <v>224</v>
      </c>
      <c r="H899" s="13">
        <v>40</v>
      </c>
      <c r="I899" s="7" t="s">
        <v>11</v>
      </c>
    </row>
    <row r="900" spans="1:9" x14ac:dyDescent="0.3">
      <c r="A900" s="4">
        <v>2024</v>
      </c>
      <c r="B900" s="4" t="s">
        <v>41</v>
      </c>
      <c r="C900" s="4" t="s">
        <v>22</v>
      </c>
      <c r="D900" s="11" t="s">
        <v>29</v>
      </c>
      <c r="E900" s="18">
        <v>3</v>
      </c>
      <c r="F900" s="21">
        <v>4577</v>
      </c>
      <c r="G900" s="21">
        <v>5127</v>
      </c>
      <c r="H900" s="12">
        <v>915</v>
      </c>
      <c r="I900" s="4" t="s">
        <v>11</v>
      </c>
    </row>
    <row r="901" spans="1:9" x14ac:dyDescent="0.3">
      <c r="A901" s="7">
        <v>2024</v>
      </c>
      <c r="B901" s="7" t="s">
        <v>41</v>
      </c>
      <c r="C901" s="7" t="s">
        <v>28</v>
      </c>
      <c r="D901" s="10" t="s">
        <v>28</v>
      </c>
      <c r="E901" s="17">
        <v>2</v>
      </c>
      <c r="F901" s="20">
        <v>6600</v>
      </c>
      <c r="G901" s="20">
        <v>7392</v>
      </c>
      <c r="H901" s="9">
        <v>1320</v>
      </c>
      <c r="I901" s="7" t="s">
        <v>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F8E0D-12BC-44F1-A192-FAB4F66FA22C}">
  <dimension ref="A1:I61"/>
  <sheetViews>
    <sheetView zoomScaleNormal="100" workbookViewId="0">
      <selection activeCell="T63" sqref="Q63:T69"/>
    </sheetView>
  </sheetViews>
  <sheetFormatPr defaultRowHeight="14.4" x14ac:dyDescent="0.3"/>
  <cols>
    <col min="3" max="3" width="16.33203125" customWidth="1"/>
    <col min="4" max="4" width="20" customWidth="1"/>
    <col min="6" max="6" width="9.33203125" customWidth="1"/>
    <col min="7" max="7" width="15" customWidth="1"/>
    <col min="8" max="8" width="16.33203125" customWidth="1"/>
    <col min="9" max="9" width="12.6640625" customWidth="1"/>
  </cols>
  <sheetData>
    <row r="1" spans="1:9" x14ac:dyDescent="0.3">
      <c r="A1" t="s">
        <v>2</v>
      </c>
      <c r="B1" t="s">
        <v>3</v>
      </c>
      <c r="C1" t="s">
        <v>42</v>
      </c>
      <c r="D1" t="s">
        <v>4</v>
      </c>
      <c r="E1" t="s">
        <v>5</v>
      </c>
      <c r="F1" t="s">
        <v>6</v>
      </c>
      <c r="G1" t="s">
        <v>7</v>
      </c>
      <c r="H1" t="s">
        <v>43</v>
      </c>
      <c r="I1" t="s">
        <v>44</v>
      </c>
    </row>
    <row r="2" spans="1:9" x14ac:dyDescent="0.3">
      <c r="A2">
        <v>2024</v>
      </c>
      <c r="B2" t="s">
        <v>41</v>
      </c>
      <c r="C2" t="s">
        <v>22</v>
      </c>
      <c r="D2" t="s">
        <v>29</v>
      </c>
      <c r="E2">
        <v>3</v>
      </c>
      <c r="F2">
        <v>4577</v>
      </c>
      <c r="G2">
        <v>5127</v>
      </c>
      <c r="H2">
        <v>915</v>
      </c>
      <c r="I2" t="s">
        <v>11</v>
      </c>
    </row>
    <row r="3" spans="1:9" x14ac:dyDescent="0.3">
      <c r="A3">
        <v>2024</v>
      </c>
      <c r="B3" t="s">
        <v>41</v>
      </c>
      <c r="C3" t="s">
        <v>22</v>
      </c>
      <c r="D3" t="s">
        <v>26</v>
      </c>
      <c r="E3">
        <v>34</v>
      </c>
      <c r="F3">
        <v>4577</v>
      </c>
      <c r="G3">
        <v>5126</v>
      </c>
      <c r="H3">
        <v>915</v>
      </c>
      <c r="I3" t="s">
        <v>11</v>
      </c>
    </row>
    <row r="4" spans="1:9" x14ac:dyDescent="0.3">
      <c r="A4">
        <v>2024</v>
      </c>
      <c r="B4" t="s">
        <v>41</v>
      </c>
      <c r="C4" t="s">
        <v>22</v>
      </c>
      <c r="D4" t="s">
        <v>25</v>
      </c>
      <c r="E4">
        <v>46</v>
      </c>
      <c r="F4">
        <v>200</v>
      </c>
      <c r="G4">
        <v>224</v>
      </c>
      <c r="H4">
        <v>40</v>
      </c>
      <c r="I4" t="s">
        <v>11</v>
      </c>
    </row>
    <row r="5" spans="1:9" x14ac:dyDescent="0.3">
      <c r="A5">
        <v>2024</v>
      </c>
      <c r="B5" t="s">
        <v>41</v>
      </c>
      <c r="C5" t="s">
        <v>22</v>
      </c>
      <c r="D5" t="s">
        <v>24</v>
      </c>
      <c r="E5">
        <v>76</v>
      </c>
      <c r="F5">
        <v>4577</v>
      </c>
      <c r="G5">
        <v>5126</v>
      </c>
      <c r="H5">
        <v>915</v>
      </c>
      <c r="I5" t="s">
        <v>11</v>
      </c>
    </row>
    <row r="6" spans="1:9" x14ac:dyDescent="0.3">
      <c r="A6">
        <v>2024</v>
      </c>
      <c r="B6" t="s">
        <v>41</v>
      </c>
      <c r="C6" t="s">
        <v>22</v>
      </c>
      <c r="D6" t="s">
        <v>23</v>
      </c>
      <c r="E6">
        <v>78</v>
      </c>
      <c r="F6">
        <v>4577</v>
      </c>
      <c r="G6">
        <v>5126</v>
      </c>
      <c r="H6">
        <v>915</v>
      </c>
      <c r="I6" t="s">
        <v>11</v>
      </c>
    </row>
    <row r="7" spans="1:9" x14ac:dyDescent="0.3">
      <c r="A7">
        <v>2024</v>
      </c>
      <c r="B7" t="s">
        <v>40</v>
      </c>
      <c r="C7" t="s">
        <v>22</v>
      </c>
      <c r="D7" t="s">
        <v>29</v>
      </c>
      <c r="E7">
        <v>3</v>
      </c>
      <c r="F7">
        <v>4577</v>
      </c>
      <c r="G7">
        <v>5127</v>
      </c>
      <c r="H7">
        <v>915</v>
      </c>
      <c r="I7" t="s">
        <v>32</v>
      </c>
    </row>
    <row r="8" spans="1:9" x14ac:dyDescent="0.3">
      <c r="A8">
        <v>2024</v>
      </c>
      <c r="B8" t="s">
        <v>40</v>
      </c>
      <c r="C8" t="s">
        <v>22</v>
      </c>
      <c r="D8" t="s">
        <v>26</v>
      </c>
      <c r="E8">
        <v>34</v>
      </c>
      <c r="F8">
        <v>4577</v>
      </c>
      <c r="G8">
        <v>5126</v>
      </c>
      <c r="H8">
        <v>915</v>
      </c>
      <c r="I8" t="s">
        <v>32</v>
      </c>
    </row>
    <row r="9" spans="1:9" x14ac:dyDescent="0.3">
      <c r="A9">
        <v>2024</v>
      </c>
      <c r="B9" t="s">
        <v>40</v>
      </c>
      <c r="C9" t="s">
        <v>22</v>
      </c>
      <c r="D9" t="s">
        <v>25</v>
      </c>
      <c r="E9">
        <v>46</v>
      </c>
      <c r="F9">
        <v>200</v>
      </c>
      <c r="G9">
        <v>224</v>
      </c>
      <c r="H9">
        <v>40</v>
      </c>
      <c r="I9" t="s">
        <v>32</v>
      </c>
    </row>
    <row r="10" spans="1:9" x14ac:dyDescent="0.3">
      <c r="A10">
        <v>2024</v>
      </c>
      <c r="B10" t="s">
        <v>40</v>
      </c>
      <c r="C10" t="s">
        <v>22</v>
      </c>
      <c r="D10" t="s">
        <v>24</v>
      </c>
      <c r="E10">
        <v>76</v>
      </c>
      <c r="F10">
        <v>4577</v>
      </c>
      <c r="G10">
        <v>5126</v>
      </c>
      <c r="H10">
        <v>915</v>
      </c>
      <c r="I10" t="s">
        <v>32</v>
      </c>
    </row>
    <row r="11" spans="1:9" x14ac:dyDescent="0.3">
      <c r="A11">
        <v>2024</v>
      </c>
      <c r="B11" t="s">
        <v>40</v>
      </c>
      <c r="C11" t="s">
        <v>22</v>
      </c>
      <c r="D11" t="s">
        <v>23</v>
      </c>
      <c r="E11">
        <v>78</v>
      </c>
      <c r="F11">
        <v>4577</v>
      </c>
      <c r="G11">
        <v>5126</v>
      </c>
      <c r="H11">
        <v>915</v>
      </c>
      <c r="I11" t="s">
        <v>32</v>
      </c>
    </row>
    <row r="12" spans="1:9" x14ac:dyDescent="0.3">
      <c r="A12">
        <v>2024</v>
      </c>
      <c r="B12" t="s">
        <v>39</v>
      </c>
      <c r="C12" t="s">
        <v>22</v>
      </c>
      <c r="D12" t="s">
        <v>29</v>
      </c>
      <c r="E12">
        <v>3</v>
      </c>
      <c r="F12">
        <v>4577</v>
      </c>
      <c r="G12">
        <v>5127</v>
      </c>
      <c r="H12">
        <v>915</v>
      </c>
      <c r="I12" t="s">
        <v>32</v>
      </c>
    </row>
    <row r="13" spans="1:9" x14ac:dyDescent="0.3">
      <c r="A13">
        <v>2024</v>
      </c>
      <c r="B13" t="s">
        <v>39</v>
      </c>
      <c r="C13" t="s">
        <v>22</v>
      </c>
      <c r="D13" t="s">
        <v>26</v>
      </c>
      <c r="E13">
        <v>34</v>
      </c>
      <c r="F13">
        <v>4577</v>
      </c>
      <c r="G13">
        <v>5126</v>
      </c>
      <c r="H13">
        <v>915</v>
      </c>
      <c r="I13" t="s">
        <v>32</v>
      </c>
    </row>
    <row r="14" spans="1:9" x14ac:dyDescent="0.3">
      <c r="A14">
        <v>2024</v>
      </c>
      <c r="B14" t="s">
        <v>39</v>
      </c>
      <c r="C14" t="s">
        <v>22</v>
      </c>
      <c r="D14" t="s">
        <v>25</v>
      </c>
      <c r="E14">
        <v>46</v>
      </c>
      <c r="F14">
        <v>200</v>
      </c>
      <c r="G14">
        <v>224</v>
      </c>
      <c r="H14">
        <v>40</v>
      </c>
      <c r="I14" t="s">
        <v>32</v>
      </c>
    </row>
    <row r="15" spans="1:9" x14ac:dyDescent="0.3">
      <c r="A15">
        <v>2024</v>
      </c>
      <c r="B15" t="s">
        <v>39</v>
      </c>
      <c r="C15" t="s">
        <v>22</v>
      </c>
      <c r="D15" t="s">
        <v>24</v>
      </c>
      <c r="E15">
        <v>76</v>
      </c>
      <c r="F15">
        <v>4577</v>
      </c>
      <c r="G15">
        <v>5126</v>
      </c>
      <c r="H15">
        <v>915</v>
      </c>
      <c r="I15" t="s">
        <v>32</v>
      </c>
    </row>
    <row r="16" spans="1:9" x14ac:dyDescent="0.3">
      <c r="A16">
        <v>2024</v>
      </c>
      <c r="B16" t="s">
        <v>39</v>
      </c>
      <c r="C16" t="s">
        <v>22</v>
      </c>
      <c r="D16" t="s">
        <v>23</v>
      </c>
      <c r="E16">
        <v>78</v>
      </c>
      <c r="F16">
        <v>4577</v>
      </c>
      <c r="G16">
        <v>5126</v>
      </c>
      <c r="H16">
        <v>915</v>
      </c>
      <c r="I16" t="s">
        <v>32</v>
      </c>
    </row>
    <row r="17" spans="1:9" x14ac:dyDescent="0.3">
      <c r="A17">
        <v>2024</v>
      </c>
      <c r="B17" t="s">
        <v>38</v>
      </c>
      <c r="C17" t="s">
        <v>22</v>
      </c>
      <c r="D17" t="s">
        <v>29</v>
      </c>
      <c r="E17">
        <v>3</v>
      </c>
      <c r="F17">
        <v>4577</v>
      </c>
      <c r="G17">
        <v>5127</v>
      </c>
      <c r="H17">
        <v>915</v>
      </c>
      <c r="I17" t="s">
        <v>11</v>
      </c>
    </row>
    <row r="18" spans="1:9" x14ac:dyDescent="0.3">
      <c r="A18">
        <v>2024</v>
      </c>
      <c r="B18" t="s">
        <v>38</v>
      </c>
      <c r="C18" t="s">
        <v>22</v>
      </c>
      <c r="D18" t="s">
        <v>26</v>
      </c>
      <c r="E18">
        <v>34</v>
      </c>
      <c r="F18">
        <v>4577</v>
      </c>
      <c r="G18">
        <v>5126</v>
      </c>
      <c r="H18">
        <v>915</v>
      </c>
      <c r="I18" t="s">
        <v>11</v>
      </c>
    </row>
    <row r="19" spans="1:9" x14ac:dyDescent="0.3">
      <c r="A19">
        <v>2024</v>
      </c>
      <c r="B19" t="s">
        <v>38</v>
      </c>
      <c r="C19" t="s">
        <v>22</v>
      </c>
      <c r="D19" t="s">
        <v>25</v>
      </c>
      <c r="E19">
        <v>46</v>
      </c>
      <c r="F19">
        <v>200</v>
      </c>
      <c r="G19">
        <v>224</v>
      </c>
      <c r="H19">
        <v>40</v>
      </c>
      <c r="I19" t="s">
        <v>11</v>
      </c>
    </row>
    <row r="20" spans="1:9" x14ac:dyDescent="0.3">
      <c r="A20">
        <v>2024</v>
      </c>
      <c r="B20" t="s">
        <v>38</v>
      </c>
      <c r="C20" t="s">
        <v>22</v>
      </c>
      <c r="D20" t="s">
        <v>24</v>
      </c>
      <c r="E20">
        <v>76</v>
      </c>
      <c r="F20">
        <v>4577</v>
      </c>
      <c r="G20">
        <v>5126</v>
      </c>
      <c r="H20">
        <v>915</v>
      </c>
      <c r="I20" t="s">
        <v>11</v>
      </c>
    </row>
    <row r="21" spans="1:9" x14ac:dyDescent="0.3">
      <c r="A21">
        <v>2024</v>
      </c>
      <c r="B21" t="s">
        <v>38</v>
      </c>
      <c r="C21" t="s">
        <v>22</v>
      </c>
      <c r="D21" t="s">
        <v>23</v>
      </c>
      <c r="E21">
        <v>78</v>
      </c>
      <c r="F21">
        <v>4577</v>
      </c>
      <c r="G21">
        <v>5126</v>
      </c>
      <c r="H21">
        <v>915</v>
      </c>
      <c r="I21" t="s">
        <v>11</v>
      </c>
    </row>
    <row r="22" spans="1:9" x14ac:dyDescent="0.3">
      <c r="A22">
        <v>2024</v>
      </c>
      <c r="B22" t="s">
        <v>37</v>
      </c>
      <c r="C22" t="s">
        <v>22</v>
      </c>
      <c r="D22" t="s">
        <v>29</v>
      </c>
      <c r="E22">
        <v>3</v>
      </c>
      <c r="F22">
        <v>4577</v>
      </c>
      <c r="G22">
        <v>5127</v>
      </c>
      <c r="H22">
        <v>915</v>
      </c>
      <c r="I22" t="s">
        <v>11</v>
      </c>
    </row>
    <row r="23" spans="1:9" x14ac:dyDescent="0.3">
      <c r="A23">
        <v>2024</v>
      </c>
      <c r="B23" t="s">
        <v>37</v>
      </c>
      <c r="C23" t="s">
        <v>22</v>
      </c>
      <c r="D23" t="s">
        <v>26</v>
      </c>
      <c r="E23">
        <v>34</v>
      </c>
      <c r="F23">
        <v>4577</v>
      </c>
      <c r="G23">
        <v>5126</v>
      </c>
      <c r="H23">
        <v>915</v>
      </c>
      <c r="I23" t="s">
        <v>11</v>
      </c>
    </row>
    <row r="24" spans="1:9" x14ac:dyDescent="0.3">
      <c r="A24">
        <v>2024</v>
      </c>
      <c r="B24" t="s">
        <v>37</v>
      </c>
      <c r="C24" t="s">
        <v>22</v>
      </c>
      <c r="D24" t="s">
        <v>25</v>
      </c>
      <c r="E24">
        <v>46</v>
      </c>
      <c r="F24">
        <v>200</v>
      </c>
      <c r="G24">
        <v>224</v>
      </c>
      <c r="H24">
        <v>40</v>
      </c>
      <c r="I24" t="s">
        <v>11</v>
      </c>
    </row>
    <row r="25" spans="1:9" x14ac:dyDescent="0.3">
      <c r="A25">
        <v>2024</v>
      </c>
      <c r="B25" t="s">
        <v>37</v>
      </c>
      <c r="C25" t="s">
        <v>22</v>
      </c>
      <c r="D25" t="s">
        <v>24</v>
      </c>
      <c r="E25">
        <v>76</v>
      </c>
      <c r="F25">
        <v>4577</v>
      </c>
      <c r="G25">
        <v>5126</v>
      </c>
      <c r="H25">
        <v>915</v>
      </c>
      <c r="I25" t="s">
        <v>11</v>
      </c>
    </row>
    <row r="26" spans="1:9" x14ac:dyDescent="0.3">
      <c r="A26">
        <v>2024</v>
      </c>
      <c r="B26" t="s">
        <v>37</v>
      </c>
      <c r="C26" t="s">
        <v>22</v>
      </c>
      <c r="D26" t="s">
        <v>23</v>
      </c>
      <c r="E26">
        <v>78</v>
      </c>
      <c r="F26">
        <v>4577</v>
      </c>
      <c r="G26">
        <v>5126</v>
      </c>
      <c r="H26">
        <v>915</v>
      </c>
      <c r="I26" t="s">
        <v>11</v>
      </c>
    </row>
    <row r="27" spans="1:9" x14ac:dyDescent="0.3">
      <c r="A27">
        <v>2024</v>
      </c>
      <c r="B27" t="s">
        <v>36</v>
      </c>
      <c r="C27" t="s">
        <v>22</v>
      </c>
      <c r="D27" t="s">
        <v>29</v>
      </c>
      <c r="E27">
        <v>3</v>
      </c>
      <c r="F27">
        <v>4577</v>
      </c>
      <c r="G27">
        <v>5127</v>
      </c>
      <c r="H27">
        <v>915</v>
      </c>
      <c r="I27" t="s">
        <v>11</v>
      </c>
    </row>
    <row r="28" spans="1:9" x14ac:dyDescent="0.3">
      <c r="A28">
        <v>2024</v>
      </c>
      <c r="B28" t="s">
        <v>36</v>
      </c>
      <c r="C28" t="s">
        <v>22</v>
      </c>
      <c r="D28" t="s">
        <v>26</v>
      </c>
      <c r="E28">
        <v>34</v>
      </c>
      <c r="F28">
        <v>4577</v>
      </c>
      <c r="G28">
        <v>5126</v>
      </c>
      <c r="H28">
        <v>915</v>
      </c>
      <c r="I28" t="s">
        <v>11</v>
      </c>
    </row>
    <row r="29" spans="1:9" x14ac:dyDescent="0.3">
      <c r="A29">
        <v>2024</v>
      </c>
      <c r="B29" t="s">
        <v>36</v>
      </c>
      <c r="C29" t="s">
        <v>22</v>
      </c>
      <c r="D29" t="s">
        <v>25</v>
      </c>
      <c r="E29">
        <v>46</v>
      </c>
      <c r="F29">
        <v>200</v>
      </c>
      <c r="G29">
        <v>224</v>
      </c>
      <c r="H29">
        <v>40</v>
      </c>
      <c r="I29" t="s">
        <v>11</v>
      </c>
    </row>
    <row r="30" spans="1:9" x14ac:dyDescent="0.3">
      <c r="A30">
        <v>2024</v>
      </c>
      <c r="B30" t="s">
        <v>36</v>
      </c>
      <c r="C30" t="s">
        <v>22</v>
      </c>
      <c r="D30" t="s">
        <v>24</v>
      </c>
      <c r="E30">
        <v>76</v>
      </c>
      <c r="F30">
        <v>4577</v>
      </c>
      <c r="G30">
        <v>5126</v>
      </c>
      <c r="H30">
        <v>915</v>
      </c>
      <c r="I30" t="s">
        <v>11</v>
      </c>
    </row>
    <row r="31" spans="1:9" x14ac:dyDescent="0.3">
      <c r="A31">
        <v>2024</v>
      </c>
      <c r="B31" t="s">
        <v>36</v>
      </c>
      <c r="C31" t="s">
        <v>22</v>
      </c>
      <c r="D31" t="s">
        <v>23</v>
      </c>
      <c r="E31">
        <v>78</v>
      </c>
      <c r="F31">
        <v>4577</v>
      </c>
      <c r="G31">
        <v>5126</v>
      </c>
      <c r="H31">
        <v>915</v>
      </c>
      <c r="I31" t="s">
        <v>11</v>
      </c>
    </row>
    <row r="32" spans="1:9" x14ac:dyDescent="0.3">
      <c r="A32">
        <v>2024</v>
      </c>
      <c r="B32" t="s">
        <v>35</v>
      </c>
      <c r="C32" t="s">
        <v>22</v>
      </c>
      <c r="D32" t="s">
        <v>29</v>
      </c>
      <c r="E32">
        <v>3</v>
      </c>
      <c r="F32">
        <v>4577</v>
      </c>
      <c r="G32">
        <v>5127</v>
      </c>
      <c r="H32">
        <v>915</v>
      </c>
      <c r="I32" t="s">
        <v>32</v>
      </c>
    </row>
    <row r="33" spans="1:9" x14ac:dyDescent="0.3">
      <c r="A33">
        <v>2024</v>
      </c>
      <c r="B33" t="s">
        <v>35</v>
      </c>
      <c r="C33" t="s">
        <v>22</v>
      </c>
      <c r="D33" t="s">
        <v>26</v>
      </c>
      <c r="E33">
        <v>34</v>
      </c>
      <c r="F33">
        <v>4577</v>
      </c>
      <c r="G33">
        <v>5126</v>
      </c>
      <c r="H33">
        <v>915</v>
      </c>
      <c r="I33" t="s">
        <v>32</v>
      </c>
    </row>
    <row r="34" spans="1:9" x14ac:dyDescent="0.3">
      <c r="A34">
        <v>2024</v>
      </c>
      <c r="B34" t="s">
        <v>35</v>
      </c>
      <c r="C34" t="s">
        <v>22</v>
      </c>
      <c r="D34" t="s">
        <v>25</v>
      </c>
      <c r="E34">
        <v>46</v>
      </c>
      <c r="F34">
        <v>200</v>
      </c>
      <c r="G34">
        <v>224</v>
      </c>
      <c r="H34">
        <v>40</v>
      </c>
      <c r="I34" t="s">
        <v>32</v>
      </c>
    </row>
    <row r="35" spans="1:9" x14ac:dyDescent="0.3">
      <c r="A35">
        <v>2024</v>
      </c>
      <c r="B35" t="s">
        <v>35</v>
      </c>
      <c r="C35" t="s">
        <v>22</v>
      </c>
      <c r="D35" t="s">
        <v>24</v>
      </c>
      <c r="E35">
        <v>76</v>
      </c>
      <c r="F35">
        <v>4577</v>
      </c>
      <c r="G35">
        <v>5126</v>
      </c>
      <c r="H35">
        <v>915</v>
      </c>
      <c r="I35" t="s">
        <v>32</v>
      </c>
    </row>
    <row r="36" spans="1:9" x14ac:dyDescent="0.3">
      <c r="A36">
        <v>2024</v>
      </c>
      <c r="B36" t="s">
        <v>35</v>
      </c>
      <c r="C36" t="s">
        <v>22</v>
      </c>
      <c r="D36" t="s">
        <v>23</v>
      </c>
      <c r="E36">
        <v>78</v>
      </c>
      <c r="F36">
        <v>4577</v>
      </c>
      <c r="G36">
        <v>5126</v>
      </c>
      <c r="H36">
        <v>915</v>
      </c>
      <c r="I36" t="s">
        <v>32</v>
      </c>
    </row>
    <row r="37" spans="1:9" x14ac:dyDescent="0.3">
      <c r="A37">
        <v>2024</v>
      </c>
      <c r="B37" t="s">
        <v>34</v>
      </c>
      <c r="C37" t="s">
        <v>22</v>
      </c>
      <c r="D37" t="s">
        <v>29</v>
      </c>
      <c r="E37">
        <v>3</v>
      </c>
      <c r="F37">
        <v>4577</v>
      </c>
      <c r="G37">
        <v>5127</v>
      </c>
      <c r="H37">
        <v>915</v>
      </c>
      <c r="I37" t="s">
        <v>11</v>
      </c>
    </row>
    <row r="38" spans="1:9" x14ac:dyDescent="0.3">
      <c r="A38">
        <v>2024</v>
      </c>
      <c r="B38" t="s">
        <v>34</v>
      </c>
      <c r="C38" t="s">
        <v>22</v>
      </c>
      <c r="D38" t="s">
        <v>26</v>
      </c>
      <c r="E38">
        <v>34</v>
      </c>
      <c r="F38">
        <v>4577</v>
      </c>
      <c r="G38">
        <v>5126</v>
      </c>
      <c r="H38">
        <v>915</v>
      </c>
      <c r="I38" t="s">
        <v>11</v>
      </c>
    </row>
    <row r="39" spans="1:9" x14ac:dyDescent="0.3">
      <c r="A39">
        <v>2024</v>
      </c>
      <c r="B39" t="s">
        <v>34</v>
      </c>
      <c r="C39" t="s">
        <v>22</v>
      </c>
      <c r="D39" t="s">
        <v>25</v>
      </c>
      <c r="E39">
        <v>46</v>
      </c>
      <c r="F39">
        <v>200</v>
      </c>
      <c r="G39">
        <v>224</v>
      </c>
      <c r="H39">
        <v>40</v>
      </c>
      <c r="I39" t="s">
        <v>11</v>
      </c>
    </row>
    <row r="40" spans="1:9" x14ac:dyDescent="0.3">
      <c r="A40">
        <v>2024</v>
      </c>
      <c r="B40" t="s">
        <v>34</v>
      </c>
      <c r="C40" t="s">
        <v>22</v>
      </c>
      <c r="D40" t="s">
        <v>24</v>
      </c>
      <c r="E40">
        <v>76</v>
      </c>
      <c r="F40">
        <v>4577</v>
      </c>
      <c r="G40">
        <v>5126</v>
      </c>
      <c r="H40">
        <v>915</v>
      </c>
      <c r="I40" t="s">
        <v>11</v>
      </c>
    </row>
    <row r="41" spans="1:9" x14ac:dyDescent="0.3">
      <c r="A41">
        <v>2024</v>
      </c>
      <c r="B41" t="s">
        <v>34</v>
      </c>
      <c r="C41" t="s">
        <v>22</v>
      </c>
      <c r="D41" t="s">
        <v>23</v>
      </c>
      <c r="E41">
        <v>78</v>
      </c>
      <c r="F41">
        <v>4577</v>
      </c>
      <c r="G41">
        <v>5126</v>
      </c>
      <c r="H41">
        <v>915</v>
      </c>
      <c r="I41" t="s">
        <v>11</v>
      </c>
    </row>
    <row r="42" spans="1:9" x14ac:dyDescent="0.3">
      <c r="A42">
        <v>2024</v>
      </c>
      <c r="B42" t="s">
        <v>33</v>
      </c>
      <c r="C42" t="s">
        <v>22</v>
      </c>
      <c r="D42" t="s">
        <v>29</v>
      </c>
      <c r="E42">
        <v>3</v>
      </c>
      <c r="F42">
        <v>4577</v>
      </c>
      <c r="G42">
        <v>5127</v>
      </c>
      <c r="H42">
        <v>915</v>
      </c>
      <c r="I42" t="s">
        <v>11</v>
      </c>
    </row>
    <row r="43" spans="1:9" x14ac:dyDescent="0.3">
      <c r="A43">
        <v>2024</v>
      </c>
      <c r="B43" t="s">
        <v>33</v>
      </c>
      <c r="C43" t="s">
        <v>22</v>
      </c>
      <c r="D43" t="s">
        <v>26</v>
      </c>
      <c r="E43">
        <v>34</v>
      </c>
      <c r="F43">
        <v>4577</v>
      </c>
      <c r="G43">
        <v>5126</v>
      </c>
      <c r="H43">
        <v>915</v>
      </c>
      <c r="I43" t="s">
        <v>11</v>
      </c>
    </row>
    <row r="44" spans="1:9" x14ac:dyDescent="0.3">
      <c r="A44">
        <v>2024</v>
      </c>
      <c r="B44" t="s">
        <v>33</v>
      </c>
      <c r="C44" t="s">
        <v>22</v>
      </c>
      <c r="D44" t="s">
        <v>25</v>
      </c>
      <c r="E44">
        <v>46</v>
      </c>
      <c r="F44">
        <v>200</v>
      </c>
      <c r="G44">
        <v>224</v>
      </c>
      <c r="H44">
        <v>40</v>
      </c>
      <c r="I44" t="s">
        <v>11</v>
      </c>
    </row>
    <row r="45" spans="1:9" x14ac:dyDescent="0.3">
      <c r="A45">
        <v>2024</v>
      </c>
      <c r="B45" t="s">
        <v>33</v>
      </c>
      <c r="C45" t="s">
        <v>22</v>
      </c>
      <c r="D45" t="s">
        <v>24</v>
      </c>
      <c r="E45">
        <v>76</v>
      </c>
      <c r="F45">
        <v>4577</v>
      </c>
      <c r="G45">
        <v>5126</v>
      </c>
      <c r="H45">
        <v>915</v>
      </c>
      <c r="I45" t="s">
        <v>11</v>
      </c>
    </row>
    <row r="46" spans="1:9" x14ac:dyDescent="0.3">
      <c r="A46">
        <v>2024</v>
      </c>
      <c r="B46" t="s">
        <v>33</v>
      </c>
      <c r="C46" t="s">
        <v>22</v>
      </c>
      <c r="D46" t="s">
        <v>23</v>
      </c>
      <c r="E46">
        <v>78</v>
      </c>
      <c r="F46">
        <v>4577</v>
      </c>
      <c r="G46">
        <v>5126</v>
      </c>
      <c r="H46">
        <v>915</v>
      </c>
      <c r="I46" t="s">
        <v>11</v>
      </c>
    </row>
    <row r="47" spans="1:9" x14ac:dyDescent="0.3">
      <c r="A47">
        <v>2024</v>
      </c>
      <c r="B47" t="s">
        <v>31</v>
      </c>
      <c r="C47" t="s">
        <v>22</v>
      </c>
      <c r="D47" t="s">
        <v>29</v>
      </c>
      <c r="E47">
        <v>3</v>
      </c>
      <c r="F47">
        <v>4577</v>
      </c>
      <c r="G47">
        <v>5127</v>
      </c>
      <c r="H47">
        <v>915</v>
      </c>
      <c r="I47" t="s">
        <v>11</v>
      </c>
    </row>
    <row r="48" spans="1:9" x14ac:dyDescent="0.3">
      <c r="A48">
        <v>2024</v>
      </c>
      <c r="B48" t="s">
        <v>31</v>
      </c>
      <c r="C48" t="s">
        <v>22</v>
      </c>
      <c r="D48" t="s">
        <v>26</v>
      </c>
      <c r="E48">
        <v>34</v>
      </c>
      <c r="F48">
        <v>4577</v>
      </c>
      <c r="G48">
        <v>5126</v>
      </c>
      <c r="H48">
        <v>915</v>
      </c>
      <c r="I48" t="s">
        <v>11</v>
      </c>
    </row>
    <row r="49" spans="1:9" x14ac:dyDescent="0.3">
      <c r="A49">
        <v>2024</v>
      </c>
      <c r="B49" t="s">
        <v>31</v>
      </c>
      <c r="C49" t="s">
        <v>22</v>
      </c>
      <c r="D49" t="s">
        <v>25</v>
      </c>
      <c r="E49">
        <v>46</v>
      </c>
      <c r="F49">
        <v>200</v>
      </c>
      <c r="G49">
        <v>224</v>
      </c>
      <c r="H49">
        <v>40</v>
      </c>
      <c r="I49" t="s">
        <v>11</v>
      </c>
    </row>
    <row r="50" spans="1:9" x14ac:dyDescent="0.3">
      <c r="A50">
        <v>2024</v>
      </c>
      <c r="B50" t="s">
        <v>31</v>
      </c>
      <c r="C50" t="s">
        <v>22</v>
      </c>
      <c r="D50" t="s">
        <v>24</v>
      </c>
      <c r="E50">
        <v>76</v>
      </c>
      <c r="F50">
        <v>4577</v>
      </c>
      <c r="G50">
        <v>5126</v>
      </c>
      <c r="H50">
        <v>915</v>
      </c>
      <c r="I50" t="s">
        <v>11</v>
      </c>
    </row>
    <row r="51" spans="1:9" x14ac:dyDescent="0.3">
      <c r="A51">
        <v>2024</v>
      </c>
      <c r="B51" t="s">
        <v>31</v>
      </c>
      <c r="C51" t="s">
        <v>22</v>
      </c>
      <c r="D51" t="s">
        <v>23</v>
      </c>
      <c r="E51">
        <v>78</v>
      </c>
      <c r="F51">
        <v>4577</v>
      </c>
      <c r="G51">
        <v>5126</v>
      </c>
      <c r="H51">
        <v>915</v>
      </c>
      <c r="I51" t="s">
        <v>11</v>
      </c>
    </row>
    <row r="52" spans="1:9" x14ac:dyDescent="0.3">
      <c r="A52">
        <v>2024</v>
      </c>
      <c r="B52" t="s">
        <v>30</v>
      </c>
      <c r="C52" t="s">
        <v>22</v>
      </c>
      <c r="D52" t="s">
        <v>29</v>
      </c>
      <c r="E52">
        <v>3</v>
      </c>
      <c r="F52">
        <v>4577</v>
      </c>
      <c r="G52">
        <v>5127</v>
      </c>
      <c r="H52">
        <v>915</v>
      </c>
      <c r="I52" t="s">
        <v>32</v>
      </c>
    </row>
    <row r="53" spans="1:9" x14ac:dyDescent="0.3">
      <c r="A53">
        <v>2024</v>
      </c>
      <c r="B53" t="s">
        <v>30</v>
      </c>
      <c r="C53" t="s">
        <v>22</v>
      </c>
      <c r="D53" t="s">
        <v>26</v>
      </c>
      <c r="E53">
        <v>34</v>
      </c>
      <c r="F53">
        <v>4577</v>
      </c>
      <c r="G53">
        <v>5126</v>
      </c>
      <c r="H53">
        <v>915</v>
      </c>
      <c r="I53" t="s">
        <v>32</v>
      </c>
    </row>
    <row r="54" spans="1:9" x14ac:dyDescent="0.3">
      <c r="A54">
        <v>2024</v>
      </c>
      <c r="B54" t="s">
        <v>30</v>
      </c>
      <c r="C54" t="s">
        <v>22</v>
      </c>
      <c r="D54" t="s">
        <v>25</v>
      </c>
      <c r="E54">
        <v>46</v>
      </c>
      <c r="F54">
        <v>200</v>
      </c>
      <c r="G54">
        <v>224</v>
      </c>
      <c r="H54">
        <v>40</v>
      </c>
      <c r="I54" t="s">
        <v>32</v>
      </c>
    </row>
    <row r="55" spans="1:9" x14ac:dyDescent="0.3">
      <c r="A55">
        <v>2024</v>
      </c>
      <c r="B55" t="s">
        <v>30</v>
      </c>
      <c r="C55" t="s">
        <v>22</v>
      </c>
      <c r="D55" t="s">
        <v>24</v>
      </c>
      <c r="E55">
        <v>76</v>
      </c>
      <c r="F55">
        <v>4577</v>
      </c>
      <c r="G55">
        <v>5126</v>
      </c>
      <c r="H55">
        <v>915</v>
      </c>
      <c r="I55" t="s">
        <v>32</v>
      </c>
    </row>
    <row r="56" spans="1:9" x14ac:dyDescent="0.3">
      <c r="A56">
        <v>2024</v>
      </c>
      <c r="B56" t="s">
        <v>30</v>
      </c>
      <c r="C56" t="s">
        <v>22</v>
      </c>
      <c r="D56" t="s">
        <v>23</v>
      </c>
      <c r="E56">
        <v>78</v>
      </c>
      <c r="F56">
        <v>4577</v>
      </c>
      <c r="G56">
        <v>5126</v>
      </c>
      <c r="H56">
        <v>915</v>
      </c>
      <c r="I56" t="s">
        <v>32</v>
      </c>
    </row>
    <row r="57" spans="1:9" x14ac:dyDescent="0.3">
      <c r="A57">
        <v>2024</v>
      </c>
      <c r="B57" t="s">
        <v>8</v>
      </c>
      <c r="C57" t="s">
        <v>22</v>
      </c>
      <c r="D57" t="s">
        <v>29</v>
      </c>
      <c r="E57">
        <v>3</v>
      </c>
      <c r="F57">
        <v>4577</v>
      </c>
      <c r="G57">
        <v>5127</v>
      </c>
      <c r="H57">
        <v>915</v>
      </c>
      <c r="I57" t="s">
        <v>32</v>
      </c>
    </row>
    <row r="58" spans="1:9" x14ac:dyDescent="0.3">
      <c r="A58">
        <v>2024</v>
      </c>
      <c r="B58" t="s">
        <v>8</v>
      </c>
      <c r="C58" t="s">
        <v>22</v>
      </c>
      <c r="D58" t="s">
        <v>26</v>
      </c>
      <c r="E58">
        <v>34</v>
      </c>
      <c r="F58">
        <v>4577</v>
      </c>
      <c r="G58">
        <v>5126</v>
      </c>
      <c r="H58">
        <v>915</v>
      </c>
      <c r="I58" t="s">
        <v>32</v>
      </c>
    </row>
    <row r="59" spans="1:9" x14ac:dyDescent="0.3">
      <c r="A59">
        <v>2024</v>
      </c>
      <c r="B59" t="s">
        <v>8</v>
      </c>
      <c r="C59" t="s">
        <v>22</v>
      </c>
      <c r="D59" t="s">
        <v>25</v>
      </c>
      <c r="E59">
        <v>46</v>
      </c>
      <c r="F59">
        <v>200</v>
      </c>
      <c r="G59">
        <v>224</v>
      </c>
      <c r="H59">
        <v>40</v>
      </c>
      <c r="I59" t="s">
        <v>32</v>
      </c>
    </row>
    <row r="60" spans="1:9" x14ac:dyDescent="0.3">
      <c r="A60">
        <v>2024</v>
      </c>
      <c r="B60" t="s">
        <v>8</v>
      </c>
      <c r="C60" t="s">
        <v>22</v>
      </c>
      <c r="D60" t="s">
        <v>24</v>
      </c>
      <c r="E60">
        <v>76</v>
      </c>
      <c r="F60">
        <v>4577</v>
      </c>
      <c r="G60">
        <v>5126</v>
      </c>
      <c r="H60">
        <v>915</v>
      </c>
      <c r="I60" t="s">
        <v>32</v>
      </c>
    </row>
    <row r="61" spans="1:9" x14ac:dyDescent="0.3">
      <c r="A61">
        <v>2024</v>
      </c>
      <c r="B61" t="s">
        <v>8</v>
      </c>
      <c r="C61" t="s">
        <v>22</v>
      </c>
      <c r="D61" t="s">
        <v>23</v>
      </c>
      <c r="E61">
        <v>78</v>
      </c>
      <c r="F61">
        <v>4577</v>
      </c>
      <c r="G61">
        <v>5126</v>
      </c>
      <c r="H61">
        <v>915</v>
      </c>
      <c r="I61" t="s">
        <v>32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Income Sources</vt:lpstr>
      <vt:lpstr>Geographical</vt:lpstr>
      <vt:lpstr>Sales Process</vt:lpstr>
      <vt:lpstr>Project Status</vt:lpstr>
      <vt:lpstr>Sheet4</vt:lpstr>
      <vt:lpstr>PivotTables</vt:lpstr>
      <vt:lpstr>PivotTables2</vt:lpstr>
      <vt:lpstr>Sheet3</vt:lpstr>
      <vt:lpstr>Sheet1</vt:lpstr>
      <vt:lpstr>Dataset</vt:lpstr>
      <vt:lpstr>Sheet5</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amaan kasu</dc:creator>
  <cp:keywords/>
  <dc:description/>
  <cp:lastModifiedBy>amaan kasu</cp:lastModifiedBy>
  <cp:lastPrinted>2024-07-25T22:57:36Z</cp:lastPrinted>
  <dcterms:created xsi:type="dcterms:W3CDTF">2024-07-22T15:39:54Z</dcterms:created>
  <dcterms:modified xsi:type="dcterms:W3CDTF">2024-08-04T05:49:25Z</dcterms:modified>
  <cp:category/>
</cp:coreProperties>
</file>