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yman\Box Sync\USU\Thesis\GAMS\GAMSCode\"/>
    </mc:Choice>
  </mc:AlternateContent>
  <bookViews>
    <workbookView xWindow="0" yWindow="0" windowWidth="11640" windowHeight="4860" activeTab="3"/>
  </bookViews>
  <sheets>
    <sheet name="WASH" sheetId="1" r:id="rId1"/>
    <sheet name="SumDemand" sheetId="3" r:id="rId2"/>
    <sheet name="DValue" sheetId="5" r:id="rId3"/>
    <sheet name="Analys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4" l="1"/>
  <c r="B20" i="4"/>
  <c r="B19" i="4"/>
  <c r="B18" i="4"/>
  <c r="B12" i="4"/>
  <c r="L1" i="4"/>
  <c r="L2" i="4"/>
  <c r="L3" i="4"/>
  <c r="C1" i="4" l="1"/>
  <c r="D1" i="4"/>
  <c r="E1" i="4"/>
  <c r="F1" i="4"/>
  <c r="G1" i="4"/>
  <c r="H1" i="4"/>
  <c r="I1" i="4"/>
  <c r="J1" i="4"/>
  <c r="K1" i="4"/>
  <c r="B1" i="4"/>
  <c r="C2" i="4" l="1"/>
  <c r="D2" i="4"/>
  <c r="E2" i="4"/>
  <c r="F2" i="4"/>
  <c r="G2" i="4"/>
  <c r="H2" i="4"/>
  <c r="I2" i="4"/>
  <c r="J2" i="4"/>
  <c r="K2" i="4"/>
  <c r="B8" i="4" s="1"/>
  <c r="B2" i="4"/>
  <c r="C3" i="4"/>
  <c r="D3" i="4"/>
  <c r="E3" i="4"/>
  <c r="F3" i="4"/>
  <c r="G3" i="4"/>
  <c r="H3" i="4"/>
  <c r="I3" i="4"/>
  <c r="J3" i="4"/>
  <c r="K3" i="4"/>
  <c r="B3" i="4"/>
  <c r="B13" i="4" l="1"/>
  <c r="B15" i="4"/>
</calcChain>
</file>

<file path=xl/sharedStrings.xml><?xml version="1.0" encoding="utf-8"?>
<sst xmlns="http://schemas.openxmlformats.org/spreadsheetml/2006/main" count="82" uniqueCount="37">
  <si>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</si>
  <si>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</si>
  <si>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</si>
  <si>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</si>
  <si>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</si>
  <si>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</si>
  <si>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</si>
  <si>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</si>
  <si>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</si>
  <si>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</si>
  <si>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</si>
  <si>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</si>
  <si>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</si>
  <si>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Demand (Thousand ac-ft)</t>
  </si>
  <si>
    <t>WASH (Thousand acres)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</si>
  <si>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</si>
  <si>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</si>
  <si>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</si>
  <si>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</si>
  <si>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</si>
  <si>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</si>
  <si>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</si>
  <si>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</si>
  <si>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</si>
  <si>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</si>
  <si>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</si>
  <si>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</si>
  <si>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</si>
  <si>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</si>
  <si>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</si>
  <si>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</si>
  <si>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</si>
  <si>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 xml:space="preserve">Current </t>
  </si>
  <si>
    <t>WASH</t>
  </si>
  <si>
    <t>Demand</t>
  </si>
  <si>
    <t>Additional Area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</si>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</sst>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20% Demand Reduction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5833333333333336"/>
                  <c:y val="0.12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3D4-4CD3-B8A2-94ED580EC9F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Analysis!$I$2</c:f>
              <c:numCache>
                <c:formatCode>General</c:formatCode>
                <c:ptCount val="1"/>
                <c:pt idx="0">
                  <c:v>257.04748014882023</c:v>
                </c:pt>
              </c:numCache>
            </c:numRef>
          </c:xVal>
          <c:yVal>
            <c:numRef>
              <c:f>Analysis!$I$3</c:f>
              <c:numCache>
                <c:formatCode>General</c:formatCode>
                <c:ptCount val="1"/>
                <c:pt idx="0">
                  <c:v>250.23497928306418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78-4F74-A497-CFFEDAC9CE6A}"/>
            </c:ext>
          </c:extLst>
        </c:ser>
        <c:ser>
          <c:idx val="0"/>
          <c:order val="1"/>
          <c:tx>
            <c:strRef>
              <c:f>Analysis!$A$3</c:f>
              <c:strCache>
                <c:ptCount val="1"/>
                <c:pt idx="0">
                  <c:v>WASH (Thousand acres)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Analysis!$B$2:$T$2</c:f>
              <c:numCache>
                <c:formatCode>General</c:formatCode>
                <c:ptCount val="19"/>
                <c:pt idx="0">
                  <c:v>32.130935018602528</c:v>
                </c:pt>
                <c:pt idx="1">
                  <c:v>64.261870037205057</c:v>
                </c:pt>
                <c:pt idx="2">
                  <c:v>96.392805055807557</c:v>
                </c:pt>
                <c:pt idx="3">
                  <c:v>128.52374007441011</c:v>
                </c:pt>
                <c:pt idx="4">
                  <c:v>160.6546750930126</c:v>
                </c:pt>
                <c:pt idx="5">
                  <c:v>192.78561011161511</c:v>
                </c:pt>
                <c:pt idx="6">
                  <c:v>224.91654513021757</c:v>
                </c:pt>
                <c:pt idx="7">
                  <c:v>257.04748014882023</c:v>
                </c:pt>
                <c:pt idx="8">
                  <c:v>289.17841516742277</c:v>
                </c:pt>
                <c:pt idx="9">
                  <c:v>321.3093501860252</c:v>
                </c:pt>
                <c:pt idx="10">
                  <c:v>353.4402852046278</c:v>
                </c:pt>
              </c:numCache>
            </c:numRef>
          </c:xVal>
          <c:yVal>
            <c:numRef>
              <c:f>Analysis!$B$3:$T$3</c:f>
              <c:numCache>
                <c:formatCode>General</c:formatCode>
                <c:ptCount val="19"/>
                <c:pt idx="0">
                  <c:v>252.08091302180424</c:v>
                </c:pt>
                <c:pt idx="1">
                  <c:v>251.81745150370278</c:v>
                </c:pt>
                <c:pt idx="2">
                  <c:v>251.54715158607624</c:v>
                </c:pt>
                <c:pt idx="3">
                  <c:v>251.27582041653588</c:v>
                </c:pt>
                <c:pt idx="4">
                  <c:v>251.01156188333613</c:v>
                </c:pt>
                <c:pt idx="5">
                  <c:v>250.75236294687855</c:v>
                </c:pt>
                <c:pt idx="6">
                  <c:v>250.4949491206481</c:v>
                </c:pt>
                <c:pt idx="7">
                  <c:v>250.23497928306418</c:v>
                </c:pt>
                <c:pt idx="8">
                  <c:v>249.97057149347432</c:v>
                </c:pt>
                <c:pt idx="9">
                  <c:v>249.69847910895331</c:v>
                </c:pt>
                <c:pt idx="10">
                  <c:v>249.17225738936588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3-4ED6-B963-F0C36F46394B}"/>
            </c:ext>
          </c:extLst>
        </c:ser>
        <c:ser>
          <c:idx val="1"/>
          <c:order val="2"/>
          <c:tx>
            <c:v>Current Conditions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3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4583333333333338"/>
                  <c:y val="-5.5555555555555552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BF117278-6B53-4230-B8AE-D6FF23BE06D3}" type="SERIESNAME">
                      <a:rPr lang="en-US"/>
                      <a:pPr>
                        <a:defRPr sz="1200"/>
                      </a:pPr>
                      <a:t>[SERIES NAME]</a:t>
                    </a:fld>
                    <a:r>
                      <a:rPr lang="en-US"/>
                      <a:t> in 2003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4641272965879266"/>
                      <c:h val="0.1427482502187226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3D4-4CD3-B8A2-94ED580EC9F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Analysis!$B$8</c:f>
              <c:numCache>
                <c:formatCode>General</c:formatCode>
                <c:ptCount val="1"/>
                <c:pt idx="0">
                  <c:v>321.3093501860252</c:v>
                </c:pt>
              </c:numCache>
            </c:numRef>
          </c:xVal>
          <c:yVal>
            <c:numRef>
              <c:f>Analysis!$B$9</c:f>
              <c:numCache>
                <c:formatCode>General</c:formatCode>
                <c:ptCount val="1"/>
                <c:pt idx="0">
                  <c:v>244.842142815421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8-4F74-A497-CFFEDAC9CE6A}"/>
            </c:ext>
          </c:extLst>
        </c:ser>
        <c:ser>
          <c:idx val="3"/>
          <c:order val="3"/>
          <c:tx>
            <c:v>Model Recommended for 2003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24861122047244094"/>
                  <c:y val="-0.18550652522601341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2688320209973754"/>
                      <c:h val="0.1473778798483522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F20B-4D8C-A877-832D112F04F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Analysis!$B$12</c:f>
              <c:numCache>
                <c:formatCode>General</c:formatCode>
                <c:ptCount val="1"/>
                <c:pt idx="0">
                  <c:v>321.3093501860252</c:v>
                </c:pt>
              </c:numCache>
            </c:numRef>
          </c:xVal>
          <c:yVal>
            <c:numRef>
              <c:f>Analysis!$B$13</c:f>
              <c:numCache>
                <c:formatCode>General</c:formatCode>
                <c:ptCount val="1"/>
                <c:pt idx="0">
                  <c:v>249.69847910895331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B-4D8C-A877-832D112F04FC}"/>
            </c:ext>
          </c:extLst>
        </c:ser>
        <c:ser>
          <c:idx val="4"/>
          <c:order val="4"/>
          <c:tx>
            <c:v>2005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3.3333333333333132E-2"/>
                  <c:y val="1.38888888888889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1200"/>
                      <a:t>Dry year: </a:t>
                    </a:r>
                    <a:fld id="{8F5DC2DF-D299-40D9-AB23-72F3097389C1}" type="SERIESNAME">
                      <a:rPr lang="en-US" sz="1200"/>
                      <a:pPr>
                        <a:defRPr sz="1200"/>
                      </a:pPr>
                      <a:t>[SERIES NAME]</a:t>
                    </a:fld>
                    <a:endParaRPr lang="en-US" sz="12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44444444444446"/>
                      <c:h val="0.1694444444444444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0F6-4A8D-921D-97982BA28C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Analysis!$K$2</c:f>
              <c:numCache>
                <c:formatCode>General</c:formatCode>
                <c:ptCount val="1"/>
                <c:pt idx="0">
                  <c:v>321.3093501860252</c:v>
                </c:pt>
              </c:numCache>
            </c:numRef>
          </c:xVal>
          <c:yVal>
            <c:numRef>
              <c:f>Analysis!$B$18</c:f>
              <c:numCache>
                <c:formatCode>General</c:formatCode>
                <c:ptCount val="1"/>
                <c:pt idx="0">
                  <c:v>246.611170238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6-4A8D-921D-97982BA28CC8}"/>
            </c:ext>
          </c:extLst>
        </c:ser>
        <c:ser>
          <c:idx val="5"/>
          <c:order val="5"/>
          <c:tx>
            <c:v>2006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5000000000000001E-2"/>
                  <c:y val="1.38888888888888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Wet year: </a:t>
                    </a:r>
                    <a:fld id="{D77E5C40-7516-43B6-BAFC-03743B224444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0F6-4A8D-921D-97982BA28C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Analysis!$K$2</c:f>
              <c:numCache>
                <c:formatCode>General</c:formatCode>
                <c:ptCount val="1"/>
                <c:pt idx="0">
                  <c:v>321.3093501860252</c:v>
                </c:pt>
              </c:numCache>
            </c:numRef>
          </c:xVal>
          <c:yVal>
            <c:numRef>
              <c:f>Analysis!$B$19</c:f>
              <c:numCache>
                <c:formatCode>General</c:formatCode>
                <c:ptCount val="1"/>
                <c:pt idx="0">
                  <c:v>253.283015525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F6-4A8D-921D-97982BA28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12296"/>
        <c:axId val="671914592"/>
      </c:scatterChart>
      <c:valAx>
        <c:axId val="67191229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Annual Human Demand (Thousand acre-ft)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1914592"/>
        <c:crosses val="autoZero"/>
        <c:crossBetween val="midCat"/>
      </c:valAx>
      <c:valAx>
        <c:axId val="6719145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Watershed Area of Suitable Habitat (WASH; Thousand acres)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71912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4</xdr:row>
      <xdr:rowOff>123825</xdr:rowOff>
    </xdr:from>
    <xdr:to>
      <xdr:col>11</xdr:col>
      <xdr:colOff>561975</xdr:colOff>
      <xdr:row>19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"/>
  <sheetViews>
    <sheetView workbookViewId="0">
      <selection activeCell="L2" sqref="L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5">
      <c r="A2">
        <v>1020.1352637553621</v>
      </c>
      <c r="B2">
        <v>1019.0690728167623</v>
      </c>
      <c r="C2">
        <v>1017.9752078570731</v>
      </c>
      <c r="D2">
        <v>1016.8771695689455</v>
      </c>
      <c r="E2">
        <v>1015.8077532246704</v>
      </c>
      <c r="F2">
        <v>1014.7588123420046</v>
      </c>
      <c r="G2">
        <v>1013.7170955441399</v>
      </c>
      <c r="H2">
        <v>1012.6650349352942</v>
      </c>
      <c r="I2">
        <v>1011.5950145718371</v>
      </c>
      <c r="J2">
        <v>1010.4938957559702</v>
      </c>
      <c r="K2">
        <v>1010.372336812574</v>
      </c>
      <c r="L2">
        <v>1010.2366490148335</v>
      </c>
      <c r="M2">
        <v>1010.0800088090112</v>
      </c>
      <c r="N2">
        <v>1009.9107432445911</v>
      </c>
      <c r="O2">
        <v>1009.7398213335944</v>
      </c>
      <c r="P2">
        <v>1009.569059241313</v>
      </c>
      <c r="Q2">
        <v>1009.4003921669915</v>
      </c>
      <c r="R2">
        <v>1009.1124018425272</v>
      </c>
      <c r="S2">
        <v>1008.6784691234777</v>
      </c>
      <c r="T2">
        <v>1008.3643520064254</v>
      </c>
      <c r="U2">
        <v>951.84836235304624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"/>
  <sheetViews>
    <sheetView workbookViewId="0">
      <selection activeCell="L2" sqref="L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25">
      <c r="A2">
        <v>39.6328657038</v>
      </c>
      <c r="B2">
        <v>79.265731407600001</v>
      </c>
      <c r="C2">
        <v>118.89859711139999</v>
      </c>
      <c r="D2">
        <v>158.5314628152</v>
      </c>
      <c r="E2">
        <v>198.16432851899998</v>
      </c>
      <c r="F2">
        <v>237.79719422279999</v>
      </c>
      <c r="G2">
        <v>277.43005992659988</v>
      </c>
      <c r="H2">
        <v>317.0629256304</v>
      </c>
      <c r="I2">
        <v>356.69579133420012</v>
      </c>
      <c r="J2">
        <v>396.32865703799996</v>
      </c>
      <c r="K2">
        <v>400.29194360837988</v>
      </c>
      <c r="L2">
        <v>404.25523017875997</v>
      </c>
      <c r="M2">
        <v>408.21851674914001</v>
      </c>
      <c r="N2">
        <v>412.18180331951999</v>
      </c>
      <c r="O2">
        <v>416.14508988990002</v>
      </c>
      <c r="P2">
        <v>420.10837646027994</v>
      </c>
      <c r="Q2">
        <v>424.07166303066003</v>
      </c>
      <c r="R2">
        <v>428.03494960104007</v>
      </c>
      <c r="S2">
        <v>431.99823617142005</v>
      </c>
      <c r="T2">
        <v>435.96152274180002</v>
      </c>
      <c r="U2">
        <v>439.92480931218017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2"/>
  <sheetViews>
    <sheetView workbookViewId="0"/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x14ac:dyDescent="0.25">
      <c r="A2">
        <v>0.1</v>
      </c>
      <c r="B2">
        <v>0.2</v>
      </c>
      <c r="C2">
        <v>0.3</v>
      </c>
      <c r="D2">
        <v>0.4</v>
      </c>
      <c r="E2">
        <v>0.5</v>
      </c>
      <c r="F2">
        <v>0.6</v>
      </c>
      <c r="G2">
        <v>0.7</v>
      </c>
      <c r="H2">
        <v>0.8</v>
      </c>
      <c r="I2">
        <v>0.9</v>
      </c>
      <c r="J2">
        <v>1</v>
      </c>
      <c r="K2">
        <v>1.01</v>
      </c>
      <c r="L2">
        <v>1.02</v>
      </c>
      <c r="M2">
        <v>1.03</v>
      </c>
      <c r="N2">
        <v>1.04</v>
      </c>
      <c r="O2">
        <v>1.05</v>
      </c>
      <c r="P2">
        <v>1.06</v>
      </c>
      <c r="Q2">
        <v>1.07</v>
      </c>
      <c r="R2">
        <v>1.08</v>
      </c>
      <c r="S2">
        <v>1.0900000000000001</v>
      </c>
      <c r="T2">
        <v>1.1000000000000001</v>
      </c>
      <c r="U2">
        <v>1.1100000000000001</v>
      </c>
      <c r="V2">
        <v>1.1200000000000001</v>
      </c>
      <c r="W2">
        <v>1.1299999999999999</v>
      </c>
      <c r="X2">
        <v>1.1399999999999999</v>
      </c>
      <c r="Y2">
        <v>1.1499999999999999</v>
      </c>
      <c r="Z2">
        <v>1.1599999999999999</v>
      </c>
      <c r="AA2">
        <v>1.17</v>
      </c>
      <c r="AB2">
        <v>1.18</v>
      </c>
      <c r="AC2">
        <v>1.19</v>
      </c>
      <c r="AD2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0"/>
  <sheetViews>
    <sheetView tabSelected="1" workbookViewId="0">
      <selection activeCell="N13" sqref="N13"/>
    </sheetView>
  </sheetViews>
  <sheetFormatPr defaultRowHeight="15" x14ac:dyDescent="0.25"/>
  <cols>
    <col min="1" max="1" width="24.28515625" bestFit="1" customWidth="1"/>
  </cols>
  <sheetData>
    <row r="1" spans="1:27" x14ac:dyDescent="0.25">
      <c r="B1" s="2">
        <f>DValue!A2</f>
        <v>0.1</v>
      </c>
      <c r="C1" s="2">
        <f>DValue!B2</f>
        <v>0.2</v>
      </c>
      <c r="D1" s="2">
        <f>DValue!C2</f>
        <v>0.3</v>
      </c>
      <c r="E1" s="2">
        <f>DValue!D2</f>
        <v>0.4</v>
      </c>
      <c r="F1" s="2">
        <f>DValue!E2</f>
        <v>0.5</v>
      </c>
      <c r="G1" s="2">
        <f>DValue!F2</f>
        <v>0.6</v>
      </c>
      <c r="H1" s="2">
        <f>DValue!G2</f>
        <v>0.7</v>
      </c>
      <c r="I1" s="2">
        <f>DValue!H2</f>
        <v>0.8</v>
      </c>
      <c r="J1" s="2">
        <f>DValue!I2</f>
        <v>0.9</v>
      </c>
      <c r="K1" s="2">
        <f>DValue!J2</f>
        <v>1</v>
      </c>
      <c r="L1" s="2">
        <f>DValue!T2</f>
        <v>1.1000000000000001</v>
      </c>
      <c r="M1" s="2"/>
      <c r="N1" s="2"/>
      <c r="O1" s="2"/>
      <c r="P1" s="2"/>
      <c r="Q1" s="2"/>
      <c r="R1" s="2"/>
      <c r="S1" s="2"/>
      <c r="T1" s="2"/>
      <c r="V1" s="2"/>
      <c r="W1" s="2"/>
      <c r="X1" s="2"/>
      <c r="Y1" s="2"/>
      <c r="Z1" s="2"/>
      <c r="AA1" s="2"/>
    </row>
    <row r="2" spans="1:27" x14ac:dyDescent="0.25">
      <c r="A2" t="s">
        <v>13</v>
      </c>
      <c r="B2">
        <f>SumDemand!A2*810.714402/1000</f>
        <v>32.130935018602528</v>
      </c>
      <c r="C2">
        <f>SumDemand!B2*810.714402/1000</f>
        <v>64.261870037205057</v>
      </c>
      <c r="D2">
        <f>SumDemand!C2*810.714402/1000</f>
        <v>96.392805055807557</v>
      </c>
      <c r="E2">
        <f>SumDemand!D2*810.714402/1000</f>
        <v>128.52374007441011</v>
      </c>
      <c r="F2">
        <f>SumDemand!E2*810.714402/1000</f>
        <v>160.6546750930126</v>
      </c>
      <c r="G2">
        <f>SumDemand!F2*810.714402/1000</f>
        <v>192.78561011161511</v>
      </c>
      <c r="H2">
        <f>SumDemand!G2*810.714402/1000</f>
        <v>224.91654513021757</v>
      </c>
      <c r="I2">
        <f>SumDemand!H2*810.714402/1000</f>
        <v>257.04748014882023</v>
      </c>
      <c r="J2">
        <f>SumDemand!I2*810.714402/1000</f>
        <v>289.17841516742277</v>
      </c>
      <c r="K2">
        <f>SumDemand!J2*810.714402/1000</f>
        <v>321.3093501860252</v>
      </c>
      <c r="L2">
        <f>SumDemand!T2*810.714402/1000</f>
        <v>353.4402852046278</v>
      </c>
    </row>
    <row r="3" spans="1:27" x14ac:dyDescent="0.25">
      <c r="A3" t="s">
        <v>14</v>
      </c>
      <c r="B3">
        <f>WASH!A2*247.105381/1000</f>
        <v>252.08091302180424</v>
      </c>
      <c r="C3">
        <f>WASH!B2*247.105381/1000</f>
        <v>251.81745150370278</v>
      </c>
      <c r="D3">
        <f>WASH!C2*247.105381/1000</f>
        <v>251.54715158607624</v>
      </c>
      <c r="E3">
        <f>WASH!D2*247.105381/1000</f>
        <v>251.27582041653588</v>
      </c>
      <c r="F3">
        <f>WASH!E2*247.105381/1000</f>
        <v>251.01156188333613</v>
      </c>
      <c r="G3">
        <f>WASH!F2*247.105381/1000</f>
        <v>250.75236294687855</v>
      </c>
      <c r="H3">
        <f>WASH!G2*247.105381/1000</f>
        <v>250.4949491206481</v>
      </c>
      <c r="I3">
        <f>WASH!H2*247.105381/1000</f>
        <v>250.23497928306418</v>
      </c>
      <c r="J3">
        <f>WASH!I2*247.105381/1000</f>
        <v>249.97057149347432</v>
      </c>
      <c r="K3">
        <f>WASH!J2*247.105381/1000</f>
        <v>249.69847910895331</v>
      </c>
      <c r="L3">
        <f>WASH!T2*247.105381/1000</f>
        <v>249.17225738936588</v>
      </c>
    </row>
    <row r="7" spans="1:27" x14ac:dyDescent="0.25">
      <c r="A7" t="s">
        <v>32</v>
      </c>
    </row>
    <row r="8" spans="1:27" x14ac:dyDescent="0.25">
      <c r="A8" t="s">
        <v>34</v>
      </c>
      <c r="B8">
        <f>K2</f>
        <v>321.3093501860252</v>
      </c>
    </row>
    <row r="9" spans="1:27" x14ac:dyDescent="0.25">
      <c r="A9" t="s">
        <v>33</v>
      </c>
      <c r="B9">
        <f xml:space="preserve"> 990.841*247.105381/1000</f>
        <v>244.842142815421</v>
      </c>
    </row>
    <row r="11" spans="1:27" x14ac:dyDescent="0.25">
      <c r="A11" t="s">
        <v>36</v>
      </c>
    </row>
    <row r="12" spans="1:27" x14ac:dyDescent="0.25">
      <c r="A12" t="s">
        <v>34</v>
      </c>
      <c r="B12">
        <f>B8</f>
        <v>321.3093501860252</v>
      </c>
    </row>
    <row r="13" spans="1:27" x14ac:dyDescent="0.25">
      <c r="A13" t="s">
        <v>33</v>
      </c>
      <c r="B13">
        <f>K3</f>
        <v>249.69847910895331</v>
      </c>
    </row>
    <row r="15" spans="1:27" x14ac:dyDescent="0.25">
      <c r="A15" t="s">
        <v>35</v>
      </c>
      <c r="B15">
        <f>K3-B9</f>
        <v>4.8563362935323084</v>
      </c>
    </row>
    <row r="17" spans="1:2" x14ac:dyDescent="0.25">
      <c r="B17" t="s">
        <v>33</v>
      </c>
    </row>
    <row r="18" spans="1:2" x14ac:dyDescent="0.25">
      <c r="A18">
        <v>2005</v>
      </c>
      <c r="B18">
        <f xml:space="preserve"> 998*247.105381/1000</f>
        <v>246.611170238</v>
      </c>
    </row>
    <row r="19" spans="1:2" x14ac:dyDescent="0.25">
      <c r="A19">
        <v>2006</v>
      </c>
      <c r="B19">
        <f xml:space="preserve"> 1025*247.105381/1000</f>
        <v>253.283015525</v>
      </c>
    </row>
    <row r="20" spans="1:2" x14ac:dyDescent="0.25">
      <c r="A20">
        <v>2011</v>
      </c>
      <c r="B20">
        <f xml:space="preserve"> 1065*247.105381/1000</f>
        <v>263.167230765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WASH</vt:lpstr>
      <vt:lpstr>SumDemand</vt:lpstr>
      <vt:lpstr>DValue</vt:lpstr>
      <vt:lpstr>Analysis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2016-08-30T05:13:22Z</dcterms:created>
  <dcterms:modified xsi:type="dcterms:W3CDTF">2016-09-02T00:58:40Z</dcterms:modified>
</cp:coreProperties>
</file>