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drawing+xml" PartName="/xl/drawings/drawing1.xml"/>
  <Override ContentType="application/vnd.openxmlformats-officedocument.spreadsheetml.worksheet+xml" PartName="/xl/worksheets/sheet41.xml"/>
  <Override ContentType="application/vnd.openxmlformats-officedocument.drawing+xml" PartName="/xl/drawings/drawing2.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45" autoFilterDateGrouping="1" firstSheet="39" minimized="0" showHorizontalScroll="1" showSheetTabs="1" showVerticalScroll="1" tabRatio="893" visibility="visible" windowHeight="0" windowWidth="7200" xWindow="0" yWindow="0"/>
  </bookViews>
  <sheets>
    <sheet xmlns:r="http://schemas.openxmlformats.org/officeDocument/2006/relationships" name="Intro" sheetId="1" state="visible" r:id="rId1"/>
    <sheet xmlns:r="http://schemas.openxmlformats.org/officeDocument/2006/relationships" name="Copyright &amp; License" sheetId="2" state="visible" r:id="rId2"/>
    <sheet xmlns:r="http://schemas.openxmlformats.org/officeDocument/2006/relationships" name="BearRiverNetwork" sheetId="3" state="visible" r:id="rId3"/>
    <sheet xmlns:r="http://schemas.openxmlformats.org/officeDocument/2006/relationships" name="SubInd" sheetId="4" state="visible" r:id="rId4"/>
    <sheet xmlns:r="http://schemas.openxmlformats.org/officeDocument/2006/relationships" name="FishSpp" sheetId="5" state="visible" r:id="rId5"/>
    <sheet xmlns:r="http://schemas.openxmlformats.org/officeDocument/2006/relationships" name="VegSpp" sheetId="6" state="visible" r:id="rId6"/>
    <sheet xmlns:r="http://schemas.openxmlformats.org/officeDocument/2006/relationships" name="Month" sheetId="7" state="visible" r:id="rId7"/>
    <sheet xmlns:r="http://schemas.openxmlformats.org/officeDocument/2006/relationships" name="Nodes" sheetId="8" state="visible" r:id="rId8"/>
    <sheet xmlns:r="http://schemas.openxmlformats.org/officeDocument/2006/relationships" name="NodesNotDemand" sheetId="9" state="visible" r:id="rId9"/>
    <sheet xmlns:r="http://schemas.openxmlformats.org/officeDocument/2006/relationships" name="NodeNotHeadwater" sheetId="10" state="visible" r:id="rId10"/>
    <sheet xmlns:r="http://schemas.openxmlformats.org/officeDocument/2006/relationships" name="MassBalanceNodes" sheetId="11" state="visible" r:id="rId11"/>
    <sheet xmlns:r="http://schemas.openxmlformats.org/officeDocument/2006/relationships" name="Reservoirs" sheetId="12" state="visible" r:id="rId12"/>
    <sheet xmlns:r="http://schemas.openxmlformats.org/officeDocument/2006/relationships" name="Wetlands" sheetId="13" state="visible" r:id="rId13"/>
    <sheet xmlns:r="http://schemas.openxmlformats.org/officeDocument/2006/relationships" name="Demand" sheetId="14" state="visible" r:id="rId14"/>
    <sheet xmlns:r="http://schemas.openxmlformats.org/officeDocument/2006/relationships" name="R_indx" sheetId="15" state="visible" r:id="rId15"/>
    <sheet xmlns:r="http://schemas.openxmlformats.org/officeDocument/2006/relationships" name="sf_indx" sheetId="16" state="visible" r:id="rId16"/>
    <sheet xmlns:r="http://schemas.openxmlformats.org/officeDocument/2006/relationships" name="wf_indx" sheetId="17" state="visible" r:id="rId17"/>
    <sheet xmlns:r="http://schemas.openxmlformats.org/officeDocument/2006/relationships" name="wsi_indx" sheetId="18" state="visible" r:id="rId18"/>
    <sheet xmlns:r="http://schemas.openxmlformats.org/officeDocument/2006/relationships" name="Connect" sheetId="19" state="visible" r:id="rId19"/>
    <sheet xmlns:r="http://schemas.openxmlformats.org/officeDocument/2006/relationships" name="EnvSite" sheetId="20" state="visible" r:id="rId20"/>
    <sheet xmlns:r="http://schemas.openxmlformats.org/officeDocument/2006/relationships" name="Diversions" sheetId="21" state="visible" r:id="rId21"/>
    <sheet xmlns:r="http://schemas.openxmlformats.org/officeDocument/2006/relationships" name="ReturnFlow" sheetId="22" state="visible" r:id="rId22"/>
    <sheet xmlns:r="http://schemas.openxmlformats.org/officeDocument/2006/relationships" name="WetlandsSites" sheetId="23" state="visible" r:id="rId23"/>
    <sheet xmlns:r="http://schemas.openxmlformats.org/officeDocument/2006/relationships" name="LinktoReservoir" sheetId="24" state="visible" r:id="rId24"/>
    <sheet xmlns:r="http://schemas.openxmlformats.org/officeDocument/2006/relationships" name="LinkOutReservoir" sheetId="25" state="visible" r:id="rId25"/>
    <sheet xmlns:r="http://schemas.openxmlformats.org/officeDocument/2006/relationships" name="rsiIndex" sheetId="26" state="visible" r:id="rId26"/>
    <sheet xmlns:r="http://schemas.openxmlformats.org/officeDocument/2006/relationships" name="rsiEQ" sheetId="27" state="visible" r:id="rId27"/>
    <sheet xmlns:r="http://schemas.openxmlformats.org/officeDocument/2006/relationships" name="RSI_data" sheetId="28" state="visible" r:id="rId28"/>
    <sheet xmlns:r="http://schemas.openxmlformats.org/officeDocument/2006/relationships" name="h" sheetId="29" state="visible" r:id="rId29"/>
    <sheet xmlns:r="http://schemas.openxmlformats.org/officeDocument/2006/relationships" name="fciIndex" sheetId="30" state="visible" r:id="rId30"/>
    <sheet xmlns:r="http://schemas.openxmlformats.org/officeDocument/2006/relationships" name="fciEQ" sheetId="31" state="visible" r:id="rId31"/>
    <sheet xmlns:r="http://schemas.openxmlformats.org/officeDocument/2006/relationships" name="wp" sheetId="32" state="visible" r:id="rId32"/>
    <sheet xmlns:r="http://schemas.openxmlformats.org/officeDocument/2006/relationships" name="Length" sheetId="33" state="visible" r:id="rId33"/>
    <sheet xmlns:r="http://schemas.openxmlformats.org/officeDocument/2006/relationships" name="aw" sheetId="34" state="visible" r:id="rId34"/>
    <sheet xmlns:r="http://schemas.openxmlformats.org/officeDocument/2006/relationships" name="lss" sheetId="35" state="visible" r:id="rId35"/>
    <sheet xmlns:r="http://schemas.openxmlformats.org/officeDocument/2006/relationships" name="LinkName" sheetId="36" state="visible" r:id="rId36"/>
    <sheet xmlns:r="http://schemas.openxmlformats.org/officeDocument/2006/relationships" name="evap" sheetId="37" state="visible" r:id="rId37"/>
    <sheet xmlns:r="http://schemas.openxmlformats.org/officeDocument/2006/relationships" name="linkEvap" sheetId="38" state="visible" r:id="rId38"/>
    <sheet xmlns:r="http://schemas.openxmlformats.org/officeDocument/2006/relationships" name="evap_WEAP" sheetId="39" state="visible" r:id="rId39"/>
    <sheet xmlns:r="http://schemas.openxmlformats.org/officeDocument/2006/relationships" name="ResElevVol" sheetId="40" state="visible" r:id="rId40"/>
    <sheet xmlns:r="http://schemas.openxmlformats.org/officeDocument/2006/relationships" name="EvaporationCurve" sheetId="41" state="visible" r:id="rId41"/>
    <sheet xmlns:r="http://schemas.openxmlformats.org/officeDocument/2006/relationships" name="Cons" sheetId="42" state="visible" r:id="rId42"/>
    <sheet xmlns:r="http://schemas.openxmlformats.org/officeDocument/2006/relationships" name="inactive" sheetId="43" state="visible" r:id="rId43"/>
    <sheet xmlns:r="http://schemas.openxmlformats.org/officeDocument/2006/relationships" name="capacity" sheetId="44" state="visible" r:id="rId44"/>
    <sheet xmlns:r="http://schemas.openxmlformats.org/officeDocument/2006/relationships" name="InStor" sheetId="45" state="visible" r:id="rId45"/>
    <sheet xmlns:r="http://schemas.openxmlformats.org/officeDocument/2006/relationships" name="demandReq" sheetId="46" state="visible" r:id="rId46"/>
    <sheet xmlns:r="http://schemas.openxmlformats.org/officeDocument/2006/relationships" name="Instream" sheetId="47" state="visible" r:id="rId47"/>
    <sheet xmlns:r="http://schemas.openxmlformats.org/officeDocument/2006/relationships" name="divCap" sheetId="48" state="visible" r:id="rId48"/>
    <sheet xmlns:r="http://schemas.openxmlformats.org/officeDocument/2006/relationships" name="StageFlow" sheetId="49" state="visible" r:id="rId49"/>
    <sheet xmlns:r="http://schemas.openxmlformats.org/officeDocument/2006/relationships" name="WidthFlow" sheetId="50" state="visible" r:id="rId50"/>
    <sheet xmlns:r="http://schemas.openxmlformats.org/officeDocument/2006/relationships" name="Revegetate" sheetId="51" state="visible" r:id="rId51"/>
    <sheet xmlns:r="http://schemas.openxmlformats.org/officeDocument/2006/relationships" name="NaturalGrowth" sheetId="52" state="visible" r:id="rId52"/>
    <sheet xmlns:r="http://schemas.openxmlformats.org/officeDocument/2006/relationships" name="Cmax" sheetId="53" state="visible" r:id="rId53"/>
    <sheet xmlns:r="http://schemas.openxmlformats.org/officeDocument/2006/relationships" name="MaxVegCover" sheetId="54" state="visible" r:id="rId54"/>
    <sheet xmlns:r="http://schemas.openxmlformats.org/officeDocument/2006/relationships" name="SimLinks" sheetId="55" state="visible" r:id="rId55"/>
    <sheet xmlns:r="http://schemas.openxmlformats.org/officeDocument/2006/relationships" name="Connect_Sim" sheetId="56" state="visible" r:id="rId56"/>
    <sheet xmlns:r="http://schemas.openxmlformats.org/officeDocument/2006/relationships" name="Qmax" sheetId="57" state="visible" r:id="rId57"/>
    <sheet xmlns:r="http://schemas.openxmlformats.org/officeDocument/2006/relationships" name="Qmin" sheetId="58" state="visible" r:id="rId58"/>
    <sheet xmlns:r="http://schemas.openxmlformats.org/officeDocument/2006/relationships" name="QSim" sheetId="59" state="visible" r:id="rId59"/>
    <sheet xmlns:r="http://schemas.openxmlformats.org/officeDocument/2006/relationships" name="QSimulation_NHD" sheetId="60" state="visible" r:id="rId60"/>
    <sheet xmlns:r="http://schemas.openxmlformats.org/officeDocument/2006/relationships" name="HeadFlow" sheetId="61" state="visible" r:id="rId61"/>
    <sheet xmlns:r="http://schemas.openxmlformats.org/officeDocument/2006/relationships" name="HeadFlow_Climate1" sheetId="62" state="visible" r:id="rId62"/>
    <sheet xmlns:r="http://schemas.openxmlformats.org/officeDocument/2006/relationships" name="HeadFlow_Climate2" sheetId="63" state="visible" r:id="rId63"/>
    <sheet xmlns:r="http://schemas.openxmlformats.org/officeDocument/2006/relationships" name="RiversHeadFlow" sheetId="64" state="visible" r:id="rId64"/>
    <sheet xmlns:r="http://schemas.openxmlformats.org/officeDocument/2006/relationships" name="RiversHeadFlow-2005" sheetId="65" state="visible" r:id="rId65"/>
    <sheet xmlns:r="http://schemas.openxmlformats.org/officeDocument/2006/relationships" name="RiversHeadFlow-2006" sheetId="66" state="visible" r:id="rId66"/>
    <sheet xmlns:r="http://schemas.openxmlformats.org/officeDocument/2006/relationships" name="RiversHeadFlow-2011" sheetId="67" state="visible" r:id="rId67"/>
    <sheet xmlns:r="http://schemas.openxmlformats.org/officeDocument/2006/relationships" name="RiversHeadFlow-2003" sheetId="68" state="visible" r:id="rId68"/>
    <sheet xmlns:r="http://schemas.openxmlformats.org/officeDocument/2006/relationships" name="weights" sheetId="69" state="visible" r:id="rId69"/>
    <sheet xmlns:r="http://schemas.openxmlformats.org/officeDocument/2006/relationships" name="Budget" sheetId="70" state="visible" r:id="rId70"/>
    <sheet xmlns:r="http://schemas.openxmlformats.org/officeDocument/2006/relationships" name="InitD" sheetId="71" state="visible" r:id="rId71"/>
    <sheet xmlns:r="http://schemas.openxmlformats.org/officeDocument/2006/relationships" name="InitC" sheetId="72" state="visible" r:id="rId72"/>
    <sheet xmlns:r="http://schemas.openxmlformats.org/officeDocument/2006/relationships" name="UnitCost" sheetId="73" state="visible" r:id="rId73"/>
    <sheet xmlns:r="http://schemas.openxmlformats.org/officeDocument/2006/relationships" name="Runs" sheetId="74" state="visible" r:id="rId74"/>
    <sheet xmlns:r="http://schemas.openxmlformats.org/officeDocument/2006/relationships" name="DemandRuns" sheetId="75" state="visible" r:id="rId75"/>
    <sheet xmlns:r="http://schemas.openxmlformats.org/officeDocument/2006/relationships" name="Qrun" sheetId="76" state="visible" r:id="rId76"/>
    <sheet xmlns:r="http://schemas.openxmlformats.org/officeDocument/2006/relationships" name="QRunValues" sheetId="77" state="visible" r:id="rId77"/>
  </sheets>
  <definedNames/>
  <calcPr calcId="152511" fullCalcOnLoad="1"/>
</workbook>
</file>

<file path=xl/sharedStrings.xml><?xml version="1.0" encoding="utf-8"?>
<sst xmlns="http://schemas.openxmlformats.org/spreadsheetml/2006/main" uniqueCount="398">
  <si>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</si>
  <si>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</si>
  <si>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</si>
  <si>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</si>
  <si>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</si>
  <si>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</si>
  <si>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</si>
  <si>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</si>
  <si>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Copyright and licenses:</t>
  </si>
  <si>
    <t>Click here</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</si>
  <si>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</si>
  <si>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</si>
  <si>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</si>
  <si>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</si>
  <si>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https://github.com/ayman510/WASH</t>
  </si>
  <si>
    <t>Instructions:</t>
  </si>
  <si>
    <t xml:space="preserve">This workbook provides the input data for the WASH model. The model reads this input data into a GDX file and then load the GDX content to the model as parameters. All values of this input data is for the case of the Lower Bear River in Utah.  </t>
  </si>
  <si>
    <t>The full network for which the data here are dervied can be found here:</t>
  </si>
  <si>
    <t>Lower Bear River Network</t>
  </si>
  <si>
    <t>To change any input value:</t>
  </si>
  <si>
    <t>1. Use table (1) below for find the input parameter that you want to edit</t>
  </si>
  <si>
    <t>2. Click on the hyperlink to go directly to the parameter's sheet</t>
  </si>
  <si>
    <t>3. Do NOT change the index cells unless you want to change the domain of the input value</t>
  </si>
  <si>
    <t>4. Edit the values of the parameters and then SAVE THE WORKBOOK</t>
  </si>
  <si>
    <t>5. Run the GAMS model to see changes in the model results</t>
  </si>
  <si>
    <t>Table (1) Input data and parameters for the WASH model</t>
  </si>
  <si>
    <t>Type</t>
  </si>
  <si>
    <t>Name</t>
  </si>
  <si>
    <t>Description</t>
  </si>
  <si>
    <t>Set</t>
  </si>
  <si>
    <t>s</t>
  </si>
  <si>
    <t xml:space="preserve">sub-indicators. Here s1=riverine habitat s2=floodplain connectivity and s3=impounded wetlands         </t>
  </si>
  <si>
    <t>j</t>
  </si>
  <si>
    <t xml:space="preserve">river netowrk nodes which lists all nodes in the network             </t>
  </si>
  <si>
    <t>dem</t>
  </si>
  <si>
    <t>demand sites which are a subset of the model nodes (j)</t>
  </si>
  <si>
    <t>v</t>
  </si>
  <si>
    <t xml:space="preserve">reservoirs which are a subset of the model nodes (j) </t>
  </si>
  <si>
    <t>y</t>
  </si>
  <si>
    <t xml:space="preserve">The type(s) of priorty fish species that the model uses as indicator species  </t>
  </si>
  <si>
    <t>n</t>
  </si>
  <si>
    <t xml:space="preserve">The type(s) of prioty vegetation species that the model uses as indicator species   </t>
  </si>
  <si>
    <t>t</t>
  </si>
  <si>
    <t xml:space="preserve">timesteps in months (t1 =January -  t12=December)   </t>
  </si>
  <si>
    <t>RA_par_indx</t>
  </si>
  <si>
    <t xml:space="preserve">indexes to read the parameters for the reservoir volume elevation curves    </t>
  </si>
  <si>
    <t>sf_par_indx</t>
  </si>
  <si>
    <t xml:space="preserve">indexes to read the parameters for stage-flow relationships </t>
  </si>
  <si>
    <t>wf_par_indx</t>
  </si>
  <si>
    <t xml:space="preserve">indexes to read the parameters for width-flow relationships               </t>
  </si>
  <si>
    <t>wsi_par_indx</t>
  </si>
  <si>
    <t xml:space="preserve">indexes to read the parameters for wetlands suitability index relationships    </t>
  </si>
  <si>
    <t>rsi_indx</t>
  </si>
  <si>
    <t xml:space="preserve">indexes to read the parameters for riverine suitability indicator equations    </t>
  </si>
  <si>
    <t>fci_indx</t>
  </si>
  <si>
    <t xml:space="preserve">indexes to read the floodplain connectivity indicator equations  </t>
  </si>
  <si>
    <t>NodeNotDemandSite</t>
  </si>
  <si>
    <t xml:space="preserve">Lists all the nodes in the network that are not demand sites      </t>
  </si>
  <si>
    <t>NodeNotHeadwater</t>
  </si>
  <si>
    <t>Lists all the nodes in the network that are not headwater or dummy nodes to show reachgains</t>
  </si>
  <si>
    <t>Parameter</t>
  </si>
  <si>
    <t>LinkID</t>
  </si>
  <si>
    <t>A unqie ID to every link in the network to be used for GIS visulaization</t>
  </si>
  <si>
    <t>linkexist</t>
  </si>
  <si>
    <t>Describes if the link from node j to node k exists (1=yes and 0=no)</t>
  </si>
  <si>
    <t>envSiteExist</t>
  </si>
  <si>
    <t xml:space="preserve">Desrcibes if the link is an environmental site or note (1=yes and 0=no). Environmental sites are were sensitive habitat is located and data were collected </t>
  </si>
  <si>
    <t>returnFlowExist</t>
  </si>
  <si>
    <t xml:space="preserve">Defines if a return flow exists on a link from a demand site back to the river network  (1=yes and 0=no)  </t>
  </si>
  <si>
    <t>DiversionExist</t>
  </si>
  <si>
    <t xml:space="preserve">Defines if the link is a diversion from the network to a demand site  (1=yes and 0=no) </t>
  </si>
  <si>
    <t>WetlandsExist</t>
  </si>
  <si>
    <t xml:space="preserve">Defines if the link has impoounded wetlands (1=yes and 0=no)   </t>
  </si>
  <si>
    <t>LinktoReservoir</t>
  </si>
  <si>
    <t xml:space="preserve">Defines if the link flows into a reservoir or not (1=yes and 0=no)      </t>
  </si>
  <si>
    <t>LinkOutReservoir</t>
  </si>
  <si>
    <t xml:space="preserve">Defines if the link leave a reservoir or not and carry reservoir releases (1=yes and 0=no)  </t>
  </si>
  <si>
    <t>wght</t>
  </si>
  <si>
    <t xml:space="preserve">The model spatial and temporal weights on every sub-indicator as set by stakeholders [0: no important - 1: important] </t>
  </si>
  <si>
    <t>reachGain</t>
  </si>
  <si>
    <t xml:space="preserve">Defines the flows that feed a node in the network - gain could be headflow or a tributary    </t>
  </si>
  <si>
    <t>aw</t>
  </si>
  <si>
    <t xml:space="preserve">Total impounded wetlands area (when filled to maximum depth) [Mm2] </t>
  </si>
  <si>
    <t>lss</t>
  </si>
  <si>
    <t>Net losses on link j entering k  as a [%]. Losses could be due to evaporation or seepage to the groundwater</t>
  </si>
  <si>
    <t>evap</t>
  </si>
  <si>
    <t xml:space="preserve">Evaporation losses in reservoirs [m per month] </t>
  </si>
  <si>
    <t>cons</t>
  </si>
  <si>
    <t xml:space="preserve">Consupmtive use fraction expressed as a [%] of all inflow received at a demand site     </t>
  </si>
  <si>
    <t>lng</t>
  </si>
  <si>
    <t xml:space="preserve">Length of river links [m] </t>
  </si>
  <si>
    <t>minstor</t>
  </si>
  <si>
    <t xml:space="preserve">Inactive reservoir storage [Mm3] </t>
  </si>
  <si>
    <t>maxstor</t>
  </si>
  <si>
    <t>Reservoir storage capacity [Mm3]</t>
  </si>
  <si>
    <t>dReq</t>
  </si>
  <si>
    <t xml:space="preserve">Demand requirements at demand sites [Mm3 per month]   </t>
  </si>
  <si>
    <t>linkevap</t>
  </si>
  <si>
    <t>Evaporative losses on links [m per month]</t>
  </si>
  <si>
    <t>dCap</t>
  </si>
  <si>
    <t>Capacity of diversion links [Mm3 per month]</t>
  </si>
  <si>
    <t>instreamReq</t>
  </si>
  <si>
    <t xml:space="preserve">Minimum instream flow requirement as regulated by authories or required for other purposes such as hydropower or endangered species or water rights[m3 per month] </t>
  </si>
  <si>
    <t>cst</t>
  </si>
  <si>
    <t xml:space="preserve">Unit cost of implementing the management objective of Revegetating species n        </t>
  </si>
  <si>
    <t>RA_par</t>
  </si>
  <si>
    <t xml:space="preserve">Reads the reservoir area volume curves parameters   </t>
  </si>
  <si>
    <t>sf_par</t>
  </si>
  <si>
    <t>Reads the stage-flow relationships parameters</t>
  </si>
  <si>
    <t>wf_par</t>
  </si>
  <si>
    <t xml:space="preserve">Reads the width-flow relationships parameters </t>
  </si>
  <si>
    <t>wsi_par</t>
  </si>
  <si>
    <t>Reads the wetlands suitability index monthly relationships parameters</t>
  </si>
  <si>
    <t>rsi_par</t>
  </si>
  <si>
    <t>Reads the RSI equation parameters as a function of time for differnt life stages</t>
  </si>
  <si>
    <t>fci_par</t>
  </si>
  <si>
    <t>Reads the FCI equation parameters as a function of time for monthly flows</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</si>
  <si>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</si>
  <si>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</si>
  <si>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</si>
  <si>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</si>
  <si>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</si>
  <si>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Define parameters to run the model over multiple values of demand requirements to build a tradeoff curve</t>
  </si>
  <si>
    <t>Qloop</t>
  </si>
  <si>
    <t xml:space="preserve">Define flow values for the flow sensivity analysis loop </t>
  </si>
  <si>
    <t>initSTOR</t>
  </si>
  <si>
    <t xml:space="preserve">Defines inital reservoir storage [Mm3]  </t>
  </si>
  <si>
    <t>InitD</t>
  </si>
  <si>
    <t>Defines inital river depth for the first time step [m]</t>
  </si>
  <si>
    <t>InitC</t>
  </si>
  <si>
    <t xml:space="preserve">Defines inital vegetation cover for the first time step [Mm2]            </t>
  </si>
  <si>
    <t>rv</t>
  </si>
  <si>
    <t>Defines management revegetation areas of species n at environmental sites   [Mm2]</t>
  </si>
  <si>
    <t>Scalar</t>
  </si>
  <si>
    <t>b</t>
  </si>
  <si>
    <t>Total management budget to implement restoration actions [$]</t>
  </si>
  <si>
    <t xml:space="preserve">Copyright (c) 2016, Ayman H. Alafifi and David E. Rosenberg                                              </t>
  </si>
  <si>
    <t>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</si>
  <si>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</si>
  <si>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The Lower Bear River Network</t>
  </si>
  <si>
    <t>The Lower Bear River Map</t>
  </si>
  <si>
    <t>riverine</t>
  </si>
  <si>
    <t>floodplain</t>
  </si>
  <si>
    <t>wetlands</t>
  </si>
  <si>
    <t>trout</t>
  </si>
  <si>
    <t>cottonwood</t>
  </si>
  <si>
    <t>t1</t>
  </si>
  <si>
    <t>t2</t>
  </si>
  <si>
    <t>t3</t>
  </si>
  <si>
    <t>t4</t>
  </si>
  <si>
    <t>t5</t>
  </si>
  <si>
    <t>t6</t>
  </si>
  <si>
    <t>t7</t>
  </si>
  <si>
    <t>t8</t>
  </si>
  <si>
    <t>t9</t>
  </si>
  <si>
    <t>t10</t>
  </si>
  <si>
    <t>t11</t>
  </si>
  <si>
    <t>t12</t>
  </si>
  <si>
    <t>j1</t>
  </si>
  <si>
    <t>j2</t>
  </si>
  <si>
    <t>j3</t>
  </si>
  <si>
    <t>j4</t>
  </si>
  <si>
    <t>j5</t>
  </si>
  <si>
    <t>j6</t>
  </si>
  <si>
    <t>j7</t>
  </si>
  <si>
    <t>j8</t>
  </si>
  <si>
    <t>j9</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</si>
  <si>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</si>
  <si>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</si>
  <si>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</si>
  <si>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</si>
  <si>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</si>
  <si>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</si>
  <si>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</si>
  <si>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</si>
  <si>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</si>
  <si>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</si>
  <si>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</si>
  <si>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</si>
  <si>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</si>
  <si>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</si>
  <si>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</si>
  <si>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</si>
  <si>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</si>
  <si>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</si>
  <si>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</si>
  <si>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</si>
  <si>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</si>
  <si>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</si>
  <si>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</si>
  <si>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</si>
  <si>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</si>
  <si>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j37</t>
  </si>
  <si>
    <t>j38</t>
  </si>
  <si>
    <t>j39</t>
  </si>
  <si>
    <t>j40</t>
  </si>
  <si>
    <t>j41</t>
  </si>
  <si>
    <t>j42</t>
  </si>
  <si>
    <t>j43</t>
  </si>
  <si>
    <t>j44</t>
  </si>
  <si>
    <t>j45</t>
  </si>
  <si>
    <t>RA_par1</t>
  </si>
  <si>
    <t>RA_par2</t>
  </si>
  <si>
    <t>RA_par3</t>
  </si>
  <si>
    <t>sf_par1</t>
  </si>
  <si>
    <t>sf_par2</t>
  </si>
  <si>
    <t>wf_par1</t>
  </si>
  <si>
    <t>wf_par2</t>
  </si>
  <si>
    <t>wsi_par1</t>
  </si>
  <si>
    <t>wsi_par2</t>
  </si>
  <si>
    <t>j10</t>
  </si>
  <si>
    <t>j11</t>
  </si>
  <si>
    <t>rsi_par1</t>
  </si>
  <si>
    <t>rsi_par2</t>
  </si>
  <si>
    <t>rsi_par3</t>
  </si>
  <si>
    <t>rsi_par4</t>
  </si>
  <si>
    <t>Func_typ</t>
  </si>
  <si>
    <t>Trout</t>
  </si>
  <si>
    <t>Base case</t>
  </si>
  <si>
    <t>With Sucker</t>
  </si>
  <si>
    <t>Months</t>
  </si>
  <si>
    <t>Depth (m)</t>
  </si>
  <si>
    <t>Location</t>
  </si>
  <si>
    <t>Adul/Juv</t>
  </si>
  <si>
    <t>Sep-Mar</t>
  </si>
  <si>
    <t>0.75 – 0.30</t>
  </si>
  <si>
    <t>Fry</t>
  </si>
  <si>
    <t>Apr-Aug</t>
  </si>
  <si>
    <t>0.45 – 0.20</t>
  </si>
  <si>
    <t>Sucker</t>
  </si>
  <si>
    <t>Fy</t>
  </si>
  <si>
    <t>Site</t>
  </si>
  <si>
    <t>Elevation (ft)</t>
  </si>
  <si>
    <t>Max Water Temperature recorded in (Co)</t>
  </si>
  <si>
    <t xml:space="preserve">Preferred Depth for adult BCT (m) </t>
  </si>
  <si>
    <t>Preferred Depth for fry BCT (m)</t>
  </si>
  <si>
    <t>[Sep – Mar]</t>
  </si>
  <si>
    <t>[ Apr – Aug ]</t>
  </si>
  <si>
    <t>Bear River at Stateline</t>
  </si>
  <si>
    <t>Bear River at Cutler</t>
  </si>
  <si>
    <t>0.45 – 0.25</t>
  </si>
  <si>
    <t>Bear- Cub Confluence</t>
  </si>
  <si>
    <t>Bear River below Cutler at UP L Bridge Station #4901980</t>
  </si>
  <si>
    <t>Little Bear at Paradise</t>
  </si>
  <si>
    <t>0.45 – 0.10</t>
  </si>
  <si>
    <t>Little Bear at Mendon</t>
  </si>
  <si>
    <t xml:space="preserve">Little Bear near Wellsville </t>
  </si>
  <si>
    <t>Brown Trout</t>
  </si>
  <si>
    <t>h</t>
  </si>
  <si>
    <t>Adult</t>
  </si>
  <si>
    <t>Sep - Feb</t>
  </si>
  <si>
    <t>Mar-Aug</t>
  </si>
  <si>
    <t>fci_par1</t>
  </si>
  <si>
    <t>fci_par2</t>
  </si>
  <si>
    <t>fci_par3</t>
  </si>
  <si>
    <t>fci_par4</t>
  </si>
  <si>
    <t>acres</t>
  </si>
  <si>
    <t>STOR (m3)</t>
  </si>
  <si>
    <t>elevation (m)</t>
  </si>
  <si>
    <t>area (m)</t>
  </si>
  <si>
    <t>At+Ab</t>
  </si>
  <si>
    <t>Old elevation at STOR=0</t>
  </si>
  <si>
    <t>MillCreek</t>
  </si>
  <si>
    <t>WEAP Data</t>
  </si>
  <si>
    <t>Month</t>
  </si>
  <si>
    <t>evap(m)</t>
  </si>
  <si>
    <t>STOR (AF)</t>
  </si>
  <si>
    <t>elevation (ft)</t>
  </si>
  <si>
    <t>evap(ft)</t>
  </si>
  <si>
    <t>Cutler</t>
  </si>
  <si>
    <t>Onida</t>
  </si>
  <si>
    <t>Mainstem</t>
  </si>
  <si>
    <t>STOR (Mm3)</t>
  </si>
  <si>
    <t>area (Mm2)</t>
  </si>
  <si>
    <t>Hyrum</t>
  </si>
  <si>
    <t>Adel</t>
  </si>
  <si>
    <t>Area - Adel</t>
  </si>
  <si>
    <t>Area (Acre)</t>
  </si>
  <si>
    <t>Storage (Acre-Feet)</t>
  </si>
  <si>
    <t>Porcupine</t>
  </si>
  <si>
    <t>Area Acres</t>
  </si>
  <si>
    <t>Value in WEAP</t>
  </si>
  <si>
    <t>Y</t>
  </si>
  <si>
    <t>Cache M&amp;I</t>
  </si>
  <si>
    <t>N</t>
  </si>
  <si>
    <t>BRCC</t>
  </si>
  <si>
    <t>Box Elder M&amp;I</t>
  </si>
  <si>
    <t>Wasatch Front</t>
  </si>
  <si>
    <t>Box Elder Ag</t>
  </si>
  <si>
    <t>South Cache M&amp;I</t>
  </si>
  <si>
    <t>South Cache New</t>
  </si>
  <si>
    <t>Cache Ag</t>
  </si>
  <si>
    <t>WEAP</t>
  </si>
  <si>
    <t>cfs</t>
  </si>
  <si>
    <t>Old</t>
  </si>
  <si>
    <t>Old values</t>
  </si>
  <si>
    <t>Floodplain (m2)</t>
  </si>
  <si>
    <t>Stateline</t>
  </si>
  <si>
    <t>Cub</t>
  </si>
  <si>
    <t>BLKsmith</t>
  </si>
  <si>
    <t>East Fork</t>
  </si>
  <si>
    <t>Malad</t>
  </si>
  <si>
    <t>Corinne</t>
  </si>
  <si>
    <t>Conrinne</t>
  </si>
  <si>
    <t>Paradise</t>
  </si>
  <si>
    <t>Malad Gain</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</si>
  <si>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</si>
  <si>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</si>
  <si>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</si>
  <si>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</si>
  <si>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</si>
  <si>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</si>
  <si>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</si>
  <si>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</si>
  <si>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</si>
  <si>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</si>
  <si>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</si>
  <si>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</si>
  <si>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</si>
  <si>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</si>
  <si>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</si>
  <si>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</si>
  <si>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</si>
  <si>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</si>
  <si>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</si>
  <si>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</si>
  <si>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</si>
  <si>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</si>
  <si>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</si>
  <si>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</si>
  <si>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</si>
  <si>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C</t>
  </si>
  <si>
    <t>Annual Precip</t>
  </si>
  <si>
    <t>+1.6</t>
  </si>
  <si>
    <t>%</t>
  </si>
  <si>
    <t>Hydrology</t>
  </si>
  <si>
    <t>Mar, Apr</t>
  </si>
  <si>
    <t>May - Oct</t>
  </si>
  <si>
    <t>Nov-Feb</t>
  </si>
  <si>
    <t>Runoff</t>
  </si>
  <si>
    <t>Summer</t>
  </si>
  <si>
    <t>Winter</t>
  </si>
  <si>
    <t>Bear</t>
  </si>
  <si>
    <t>Blacksmith Fork</t>
  </si>
  <si>
    <t>Logan</t>
  </si>
  <si>
    <t>+2.7</t>
  </si>
  <si>
    <t>-3</t>
  </si>
  <si>
    <t>Flow (cfs)</t>
  </si>
  <si>
    <t>Blacksmithfork</t>
  </si>
  <si>
    <t>Little Bear - East Fork</t>
  </si>
  <si>
    <t>Cub River</t>
  </si>
  <si>
    <t>Logan River</t>
  </si>
  <si>
    <t>SouthCache Gain To Cutler</t>
  </si>
  <si>
    <t>Malad Reach Gain</t>
  </si>
  <si>
    <t>Corinne, UT</t>
  </si>
  <si>
    <t>Paradise - Little Bear</t>
  </si>
  <si>
    <t>Little Bear - South Fork</t>
  </si>
  <si>
    <t>Cmax</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</si>
  <si>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</si>
  <si>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</si>
  <si>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</si>
  <si>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</si>
  <si>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</si>
  <si>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</si>
  <si>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</si>
  <si>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</si>
  <si>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</si>
  <si>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</si>
  <si>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</si>
  <si>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</si>
  <si>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</si>
  <si>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</si>
  <si>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</si>
  <si>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</si>
  <si>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</si>
  <si>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</si>
  <si>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</si>
  <si>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</si>
  <si>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</si>
  <si>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</si>
  <si>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</si>
  <si>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</si>
  <si>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</si>
  <si>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</si>
  <si>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</si>
  <si>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</si>
  <si>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</si>
  <si>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</si>
  <si>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q1</t>
  </si>
  <si>
    <t>q2</t>
  </si>
  <si>
    <t>q3</t>
  </si>
  <si>
    <t>q4</t>
  </si>
  <si>
    <t>q5</t>
  </si>
  <si>
    <t>q6</t>
  </si>
  <si>
    <t>q7</t>
  </si>
  <si>
    <t>q8</t>
  </si>
  <si>
    <t>q9</t>
  </si>
  <si>
    <t>q10</t>
  </si>
</sst>
</file>

<file path=xl/styles.xml><?xml version="1.0" encoding="utf-8"?>
<styleSheet xmlns="http://schemas.openxmlformats.org/spreadsheetml/2006/main">
  <numFmts count="5">
    <numFmt formatCode="0.0000" numFmtId="164"/>
    <numFmt formatCode="_(* #,##0_);_(* \(#,##0\);_(* &quot;-&quot;??_);_(@_)" numFmtId="165"/>
    <numFmt formatCode="0.00000" numFmtId="166"/>
    <numFmt formatCode="_(* #,##0.00000_);_(* \(#,##0.00000\);_(* &quot;-&quot;??_);_(@_)" numFmtId="167"/>
    <numFmt formatCode="0.000" numFmtId="168"/>
  </numFmts>
  <fonts count="14">
    <font>
      <name val="Calibri"/>
      <family val="2"/>
      <color theme="1"/>
      <sz val="11"/>
      <scheme val="minor"/>
    </font>
    <font>
      <name val="Calibri"/>
      <family val="2"/>
      <color theme="1"/>
      <sz val="11"/>
      <scheme val="minor"/>
    </font>
    <font>
      <name val="Calibri"/>
      <family val="2"/>
      <b val="1"/>
      <color theme="1"/>
      <sz val="11"/>
      <scheme val="minor"/>
    </font>
    <font>
      <name val="Consolas"/>
      <family val="3"/>
      <color rgb="FF333333"/>
      <sz val="12"/>
    </font>
    <font>
      <name val="Consolas"/>
      <family val="3"/>
      <b val="1"/>
      <color rgb="FF333333"/>
      <sz val="12"/>
    </font>
    <font>
      <name val="Calibri"/>
      <family val="2"/>
      <color theme="10"/>
      <sz val="11"/>
      <u val="single"/>
      <scheme val="minor"/>
    </font>
    <font>
      <name val="Calibri"/>
      <family val="2"/>
      <b val="1"/>
      <color theme="1"/>
      <sz val="14"/>
      <scheme val="minor"/>
    </font>
    <font>
      <name val="Arial"/>
      <family val="2"/>
      <b val="1"/>
      <color rgb="FF333333"/>
      <sz val="12"/>
    </font>
    <font>
      <name val="Calibri"/>
      <family val="2"/>
      <color rgb="FFFF0000"/>
      <sz val="11"/>
      <scheme val="minor"/>
    </font>
    <font>
      <name val="Verdana"/>
      <family val="2"/>
      <color rgb="FF000000"/>
      <sz val="12"/>
    </font>
    <font>
      <name val="Times New Roman"/>
      <family val="1"/>
      <color rgb="FF000000"/>
      <sz val="10"/>
    </font>
    <font>
      <name val="Times New Roman"/>
      <family val="1"/>
      <b val="1"/>
      <color theme="1"/>
      <sz val="10"/>
    </font>
    <font>
      <name val="Times New Roman"/>
      <family val="1"/>
      <b val="1"/>
      <color rgb="FF000000"/>
      <sz val="10"/>
    </font>
    <font>
      <name val="Times New Roman"/>
      <family val="1"/>
      <b val="1"/>
      <color rgb="FF000000"/>
      <sz val="10"/>
      <vertAlign val="superscript"/>
    </font>
  </fonts>
  <fills count="6">
    <fill>
      <patternFill/>
    </fill>
    <fill>
      <patternFill patternType="gray125"/>
    </fill>
    <fill>
      <patternFill patternType="solid">
        <fgColor rgb="FFFFFF00"/>
        <bgColor indexed="64"/>
      </patternFill>
    </fill>
    <fill>
      <patternFill patternType="solid">
        <fgColor theme="5" tint="0.5999938962981048"/>
        <bgColor indexed="64"/>
      </patternFill>
    </fill>
    <fill>
      <patternFill patternType="solid">
        <fgColor theme="9" tint="0.5999938962981048"/>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s>
  <cellStyleXfs count="4">
    <xf borderId="0" fillId="0" fontId="1" numFmtId="0"/>
    <xf borderId="0" fillId="0" fontId="1" numFmtId="0"/>
    <xf borderId="0" fillId="0" fontId="1" numFmtId="0"/>
    <xf borderId="0" fillId="0" fontId="5" numFmtId="0"/>
  </cellStyleXfs>
  <cellXfs count="101">
    <xf borderId="0" fillId="0" fontId="0" numFmtId="0" pivotButton="0" quotePrefix="0" xfId="0"/>
    <xf applyAlignment="1" borderId="0" fillId="0" fontId="0" numFmtId="0" pivotButton="0" quotePrefix="0" xfId="0">
      <alignment horizontal="center"/>
    </xf>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164"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0"/>
    <xf borderId="0" fillId="0" fontId="0" numFmtId="0" pivotButton="0" quotePrefix="0" xfId="1"/>
    <xf borderId="0" fillId="0" fontId="0" numFmtId="0" pivotButton="0" quotePrefix="0" xfId="0"/>
    <xf applyAlignment="1" borderId="0" fillId="0" fontId="0" numFmtId="0" pivotButton="0" quotePrefix="0" xfId="0">
      <alignment horizontal="center"/>
    </xf>
    <xf borderId="0" fillId="0" fontId="0" numFmtId="0" pivotButton="0" quotePrefix="0" xfId="0"/>
    <xf applyAlignment="1" borderId="0" fillId="0" fontId="0" numFmtId="0" pivotButton="0" quotePrefix="0" xfId="0">
      <alignment horizontal="left"/>
    </xf>
    <xf borderId="0" fillId="0" fontId="0" numFmtId="0" pivotButton="0" quotePrefix="1" xfId="0"/>
    <xf borderId="0" fillId="2" fontId="2" numFmtId="0" pivotButton="0" quotePrefix="0" xfId="0"/>
    <xf borderId="0" fillId="3" fontId="2" numFmtId="0" pivotButton="0" quotePrefix="0" xfId="0"/>
    <xf borderId="0" fillId="0" fontId="2" numFmtId="0" pivotButton="0" quotePrefix="0" xfId="0"/>
    <xf borderId="0" fillId="0" fontId="0" numFmtId="165" pivotButton="0" quotePrefix="0" xfId="1"/>
    <xf applyAlignment="1" borderId="0" fillId="0" fontId="0" numFmtId="0" pivotButton="0" quotePrefix="0" xfId="0">
      <alignment vertical="top"/>
    </xf>
    <xf applyAlignment="1" borderId="0" fillId="0" fontId="2" numFmtId="0" pivotButton="0" quotePrefix="0" xfId="0">
      <alignment vertical="top"/>
    </xf>
    <xf applyAlignment="1" borderId="0" fillId="4" fontId="2" numFmtId="0" pivotButton="0" quotePrefix="0" xfId="0">
      <alignment vertical="top"/>
    </xf>
    <xf applyAlignment="1" borderId="0" fillId="4" fontId="0" numFmtId="0" pivotButton="0" quotePrefix="0" xfId="0">
      <alignment vertical="top"/>
    </xf>
    <xf applyAlignment="1" borderId="0" fillId="5" fontId="3" numFmtId="0" pivotButton="0" quotePrefix="0" xfId="2">
      <alignment vertical="top" wrapText="1"/>
    </xf>
    <xf applyAlignment="1" borderId="0" fillId="4" fontId="5" numFmtId="0" pivotButton="0" quotePrefix="0" xfId="3">
      <alignment vertical="top"/>
    </xf>
    <xf borderId="0" fillId="0" fontId="5" numFmtId="0" pivotButton="0" quotePrefix="0" xfId="3"/>
    <xf applyAlignment="1" borderId="0" fillId="5" fontId="4" numFmtId="0" pivotButton="0" quotePrefix="0" xfId="2">
      <alignment vertical="center" wrapText="1"/>
    </xf>
    <xf borderId="0" fillId="4" fontId="2" numFmtId="0" pivotButton="0" quotePrefix="0" xfId="0"/>
    <xf borderId="0" fillId="4" fontId="0" numFmtId="0" pivotButton="0" quotePrefix="0" xfId="0"/>
    <xf borderId="0" fillId="4" fontId="5" numFmtId="0" pivotButton="0" quotePrefix="0" xfId="3"/>
    <xf borderId="1" fillId="0" fontId="0" numFmtId="0" pivotButton="0" quotePrefix="0" xfId="0"/>
    <xf borderId="1" fillId="0" fontId="2" numFmtId="0" pivotButton="0" quotePrefix="0" xfId="0"/>
    <xf borderId="1" fillId="0" fontId="2" numFmtId="0" pivotButton="0" quotePrefix="0" xfId="0"/>
    <xf borderId="1" fillId="0" fontId="5" numFmtId="0" pivotButton="0" quotePrefix="0" xfId="3"/>
    <xf borderId="1" fillId="0" fontId="5" numFmtId="0" pivotButton="0" quotePrefix="0" xfId="3"/>
    <xf applyAlignment="1" borderId="0" fillId="4" fontId="0" numFmtId="14" pivotButton="0" quotePrefix="0" xfId="0">
      <alignment horizontal="left" vertical="top"/>
    </xf>
    <xf borderId="0" fillId="0" fontId="0" numFmtId="43" pivotButton="0" quotePrefix="0" xfId="1"/>
    <xf borderId="0" fillId="0" fontId="0" numFmtId="0" pivotButton="0" quotePrefix="0" xfId="0"/>
    <xf borderId="0" fillId="0" fontId="0" numFmtId="0" pivotButton="0" quotePrefix="0" xfId="0"/>
    <xf borderId="0" fillId="2" fontId="0" numFmtId="0" pivotButton="0" quotePrefix="0" xfId="0"/>
    <xf borderId="0" fillId="0" fontId="8" numFmtId="0" pivotButton="0" quotePrefix="0" xfId="0"/>
    <xf borderId="0" fillId="0" fontId="0" numFmtId="0" pivotButton="0" quotePrefix="0" xfId="0"/>
    <xf borderId="0" fillId="0" fontId="0" numFmtId="166" pivotButton="0" quotePrefix="0" xfId="1"/>
    <xf borderId="0" fillId="0" fontId="0" numFmtId="167" pivotButton="0" quotePrefix="0" xfId="1"/>
    <xf applyAlignment="1" borderId="0" fillId="0" fontId="0" numFmtId="168" pivotButton="0" quotePrefix="0" xfId="0">
      <alignment horizontal="center" vertical="center"/>
    </xf>
    <xf applyAlignment="1" borderId="0" fillId="0" fontId="0" numFmtId="0" pivotButton="0" quotePrefix="0" xfId="0">
      <alignment horizontal="center"/>
    </xf>
    <xf applyAlignment="1" borderId="6" fillId="5" fontId="9" numFmtId="3" pivotButton="0" quotePrefix="0" xfId="0">
      <alignment horizontal="right" vertical="center" wrapText="1"/>
    </xf>
    <xf applyAlignment="1" borderId="6" fillId="5" fontId="9" numFmtId="0" pivotButton="0" quotePrefix="0" xfId="0">
      <alignment horizontal="right" vertical="center" wrapText="1"/>
    </xf>
    <xf borderId="0" fillId="0" fontId="0" numFmtId="0" pivotButton="0" quotePrefix="0" xfId="0"/>
    <xf applyAlignment="1" borderId="3" fillId="0" fontId="2" numFmtId="0" pivotButton="0" quotePrefix="0" xfId="0">
      <alignment horizontal="center" vertical="center" wrapText="1"/>
    </xf>
    <xf borderId="0" fillId="0" fontId="0" numFmtId="0" pivotButton="0" quotePrefix="0" xfId="0"/>
    <xf borderId="5" fillId="0" fontId="0" numFmtId="0" pivotButton="0" quotePrefix="0" xfId="0"/>
    <xf borderId="0" fillId="0" fontId="10" numFmtId="0" pivotButton="0" quotePrefix="0" xfId="0"/>
    <xf applyAlignment="1" borderId="9" fillId="0" fontId="12" numFmtId="0" pivotButton="0" quotePrefix="0" xfId="0">
      <alignment horizontal="center" vertical="center" wrapText="1"/>
    </xf>
    <xf applyAlignment="1" borderId="10" fillId="0" fontId="12" numFmtId="0" pivotButton="0" quotePrefix="0" xfId="0">
      <alignment horizontal="center" vertical="center" wrapText="1"/>
    </xf>
    <xf borderId="11" fillId="0" fontId="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0" numFmtId="43" pivotButton="0" quotePrefix="0" xfId="0"/>
    <xf applyAlignment="1" borderId="1" fillId="0" fontId="0" numFmtId="0" pivotButton="0" quotePrefix="0" xfId="0">
      <alignment horizontal="left"/>
    </xf>
    <xf applyAlignment="1" borderId="1" fillId="0" fontId="0" numFmtId="0" pivotButton="0" quotePrefix="0" xfId="0">
      <alignment horizontal="left" wrapText="1"/>
    </xf>
    <xf applyAlignment="1" borderId="0" fillId="4" fontId="6" numFmtId="0" pivotButton="0" quotePrefix="0" xfId="0">
      <alignment horizontal="center"/>
    </xf>
    <xf applyAlignment="1" borderId="0" fillId="4" fontId="0" numFmtId="0" pivotButton="0" quotePrefix="0" xfId="0">
      <alignment horizontal="left" vertical="top" wrapText="1"/>
    </xf>
    <xf applyAlignment="1" borderId="2" fillId="0" fontId="2" numFmtId="0" pivotButton="0" quotePrefix="0" xfId="0">
      <alignment horizontal="center"/>
    </xf>
    <xf applyAlignment="1" borderId="3" fillId="0" fontId="2" numFmtId="0" pivotButton="0" quotePrefix="0" xfId="0">
      <alignment horizontal="center"/>
    </xf>
    <xf applyAlignment="1" borderId="4" fillId="0" fontId="2" numFmtId="0" pivotButton="0" quotePrefix="0" xfId="0">
      <alignment horizontal="center"/>
    </xf>
    <xf applyAlignment="1" borderId="0" fillId="4" fontId="0" numFmtId="22" pivotButton="0" quotePrefix="0" xfId="0">
      <alignment horizontal="left" vertical="top"/>
    </xf>
    <xf applyAlignment="1" borderId="0" fillId="4" fontId="5" numFmtId="0" pivotButton="0" quotePrefix="0" xfId="3">
      <alignment horizontal="left" vertical="top"/>
    </xf>
    <xf applyAlignment="1" borderId="0" fillId="4" fontId="0" numFmtId="0" pivotButton="0" quotePrefix="0" xfId="0">
      <alignment horizontal="left" vertical="top"/>
    </xf>
    <xf applyAlignment="1" borderId="2" fillId="0" fontId="0" numFmtId="0" pivotButton="0" quotePrefix="0" xfId="0">
      <alignment horizontal="left"/>
    </xf>
    <xf applyAlignment="1" borderId="3" fillId="0" fontId="0" numFmtId="0" pivotButton="0" quotePrefix="0" xfId="0">
      <alignment horizontal="left"/>
    </xf>
    <xf applyAlignment="1" borderId="4" fillId="0" fontId="0" numFmtId="0" pivotButton="0" quotePrefix="0" xfId="0">
      <alignment horizontal="left"/>
    </xf>
    <xf applyAlignment="1" borderId="0" fillId="5" fontId="4" numFmtId="0" pivotButton="0" quotePrefix="0" xfId="2">
      <alignment horizontal="center" vertical="center" wrapText="1"/>
    </xf>
    <xf applyAlignment="1" borderId="0" fillId="5" fontId="3" numFmtId="0" pivotButton="0" quotePrefix="0" xfId="2">
      <alignment horizontal="center" vertical="top" wrapText="1"/>
    </xf>
    <xf applyAlignment="1" borderId="0" fillId="5" fontId="7" numFmtId="0" pivotButton="0" quotePrefix="0" xfId="2">
      <alignment horizontal="center" vertical="center" wrapText="1"/>
    </xf>
    <xf applyAlignment="1" borderId="11" fillId="0" fontId="0" numFmtId="0" pivotButton="0" quotePrefix="0" xfId="0">
      <alignment horizontal="center"/>
    </xf>
    <xf applyAlignment="1" borderId="7" fillId="0" fontId="10" numFmtId="0" pivotButton="0" quotePrefix="0" xfId="0">
      <alignment vertical="center"/>
    </xf>
    <xf applyAlignment="1" borderId="8" fillId="0" fontId="10" numFmtId="0" pivotButton="0" quotePrefix="0" xfId="0">
      <alignment vertical="center"/>
    </xf>
    <xf applyAlignment="1" borderId="7" fillId="0" fontId="10" numFmtId="3" pivotButton="0" quotePrefix="0" xfId="0">
      <alignment horizontal="center" vertical="center" wrapText="1"/>
    </xf>
    <xf applyAlignment="1" borderId="8" fillId="0" fontId="10" numFmtId="3" pivotButton="0" quotePrefix="0" xfId="0">
      <alignment horizontal="center" vertical="center" wrapText="1"/>
    </xf>
    <xf applyAlignment="1" borderId="7" fillId="0" fontId="10" numFmtId="0" pivotButton="0" quotePrefix="0" xfId="0">
      <alignment horizontal="center" vertical="center" wrapText="1"/>
    </xf>
    <xf applyAlignment="1" borderId="8" fillId="0" fontId="10" numFmtId="0" pivotButton="0" quotePrefix="0" xfId="0">
      <alignment horizontal="center" vertical="center" wrapText="1"/>
    </xf>
    <xf applyAlignment="1" borderId="7" fillId="0" fontId="10" numFmtId="0" pivotButton="0" quotePrefix="0" xfId="0">
      <alignment vertical="center" wrapText="1"/>
    </xf>
    <xf applyAlignment="1" borderId="8" fillId="0" fontId="10" numFmtId="0" pivotButton="0" quotePrefix="0" xfId="0">
      <alignment vertical="center" wrapText="1"/>
    </xf>
    <xf applyAlignment="1" borderId="7" fillId="0" fontId="11" numFmtId="0" pivotButton="0" quotePrefix="0" xfId="0">
      <alignment vertical="center"/>
    </xf>
    <xf applyAlignment="1" borderId="8" fillId="0" fontId="11" numFmtId="0" pivotButton="0" quotePrefix="0" xfId="0">
      <alignment vertical="center"/>
    </xf>
    <xf applyAlignment="1" borderId="7" fillId="0" fontId="12" numFmtId="0" pivotButton="0" quotePrefix="0" xfId="0">
      <alignment horizontal="center" vertical="center" wrapText="1"/>
    </xf>
    <xf applyAlignment="1" borderId="8" fillId="0" fontId="12" numFmtId="0" pivotButton="0" quotePrefix="0" xfId="0">
      <alignment horizontal="center" vertical="center" wrapText="1"/>
    </xf>
  </cellXfs>
  <cellStyles count="4">
    <cellStyle builtinId="0" name="Normal" xfId="0"/>
    <cellStyle builtinId="3" name="Comma" xfId="1"/>
    <cellStyle name="Normal 2" xfId="2"/>
    <cellStyle builtinId="8" name="Hyperlink" xfId="3"/>
  </cellStyles>
  <dxfs count="2">
    <dxf>
      <font>
        <b val="1"/>
      </font>
      <fill>
        <patternFill>
          <bgColor rgb="FFD7D7D7"/>
        </patternFill>
      </fill>
    </dxf>
    <dxf>
      <font/>
      <fill>
        <patternFill>
          <bgColor indexed="65"/>
        </patternFill>
      </fill>
    </dxf>
  </dxfs>
  <tableStyles count="1" defaultPivotStyle="PivotStyleLight16" defaultTableStyle="TableStyleMedium2">
    <tableStyle count="2" name="MySqlDefault" pivot="0" table="0">
      <tableStyleElement dxfId="0" type="headerRow"/>
    </tableStyle>
  </table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xl/worksheets/sheet30.xml" Type="http://schemas.openxmlformats.org/officeDocument/2006/relationships/worksheet"/><Relationship Id="rId31" Target="/xl/worksheets/sheet31.xml" Type="http://schemas.openxmlformats.org/officeDocument/2006/relationships/worksheet"/><Relationship Id="rId32" Target="/xl/worksheets/sheet32.xml" Type="http://schemas.openxmlformats.org/officeDocument/2006/relationships/worksheet"/><Relationship Id="rId33" Target="/xl/worksheets/sheet33.xml" Type="http://schemas.openxmlformats.org/officeDocument/2006/relationships/worksheet"/><Relationship Id="rId34" Target="/xl/worksheets/sheet34.xml" Type="http://schemas.openxmlformats.org/officeDocument/2006/relationships/worksheet"/><Relationship Id="rId35" Target="/xl/worksheets/sheet35.xml" Type="http://schemas.openxmlformats.org/officeDocument/2006/relationships/worksheet"/><Relationship Id="rId36" Target="/xl/worksheets/sheet36.xml" Type="http://schemas.openxmlformats.org/officeDocument/2006/relationships/worksheet"/><Relationship Id="rId37" Target="/xl/worksheets/sheet37.xml" Type="http://schemas.openxmlformats.org/officeDocument/2006/relationships/worksheet"/><Relationship Id="rId38" Target="/xl/worksheets/sheet38.xml" Type="http://schemas.openxmlformats.org/officeDocument/2006/relationships/worksheet"/><Relationship Id="rId39" Target="/xl/worksheets/sheet39.xml" Type="http://schemas.openxmlformats.org/officeDocument/2006/relationships/worksheet"/><Relationship Id="rId40" Target="/xl/worksheets/sheet40.xml" Type="http://schemas.openxmlformats.org/officeDocument/2006/relationships/worksheet"/><Relationship Id="rId41" Target="/xl/worksheets/sheet41.xml" Type="http://schemas.openxmlformats.org/officeDocument/2006/relationships/worksheet"/><Relationship Id="rId42" Target="/xl/worksheets/sheet42.xml" Type="http://schemas.openxmlformats.org/officeDocument/2006/relationships/worksheet"/><Relationship Id="rId43" Target="/xl/worksheets/sheet43.xml" Type="http://schemas.openxmlformats.org/officeDocument/2006/relationships/worksheet"/><Relationship Id="rId44" Target="/xl/worksheets/sheet44.xml" Type="http://schemas.openxmlformats.org/officeDocument/2006/relationships/worksheet"/><Relationship Id="rId45" Target="/xl/worksheets/sheet45.xml" Type="http://schemas.openxmlformats.org/officeDocument/2006/relationships/worksheet"/><Relationship Id="rId46" Target="/xl/worksheets/sheet46.xml" Type="http://schemas.openxmlformats.org/officeDocument/2006/relationships/worksheet"/><Relationship Id="rId47" Target="/xl/worksheets/sheet47.xml" Type="http://schemas.openxmlformats.org/officeDocument/2006/relationships/worksheet"/><Relationship Id="rId48" Target="/xl/worksheets/sheet48.xml" Type="http://schemas.openxmlformats.org/officeDocument/2006/relationships/worksheet"/><Relationship Id="rId49" Target="/xl/worksheets/sheet49.xml" Type="http://schemas.openxmlformats.org/officeDocument/2006/relationships/worksheet"/><Relationship Id="rId50" Target="/xl/worksheets/sheet50.xml" Type="http://schemas.openxmlformats.org/officeDocument/2006/relationships/worksheet"/><Relationship Id="rId51" Target="/xl/worksheets/sheet51.xml" Type="http://schemas.openxmlformats.org/officeDocument/2006/relationships/worksheet"/><Relationship Id="rId52" Target="/xl/worksheets/sheet52.xml" Type="http://schemas.openxmlformats.org/officeDocument/2006/relationships/worksheet"/><Relationship Id="rId53" Target="/xl/worksheets/sheet53.xml" Type="http://schemas.openxmlformats.org/officeDocument/2006/relationships/worksheet"/><Relationship Id="rId54" Target="/xl/worksheets/sheet54.xml" Type="http://schemas.openxmlformats.org/officeDocument/2006/relationships/worksheet"/><Relationship Id="rId55" Target="/xl/worksheets/sheet55.xml" Type="http://schemas.openxmlformats.org/officeDocument/2006/relationships/worksheet"/><Relationship Id="rId56" Target="/xl/worksheets/sheet56.xml" Type="http://schemas.openxmlformats.org/officeDocument/2006/relationships/worksheet"/><Relationship Id="rId57" Target="/xl/worksheets/sheet57.xml" Type="http://schemas.openxmlformats.org/officeDocument/2006/relationships/worksheet"/><Relationship Id="rId58" Target="/xl/worksheets/sheet58.xml" Type="http://schemas.openxmlformats.org/officeDocument/2006/relationships/worksheet"/><Relationship Id="rId59" Target="/xl/worksheets/sheet59.xml" Type="http://schemas.openxmlformats.org/officeDocument/2006/relationships/worksheet"/><Relationship Id="rId60" Target="/xl/worksheets/sheet60.xml" Type="http://schemas.openxmlformats.org/officeDocument/2006/relationships/worksheet"/><Relationship Id="rId61" Target="/xl/worksheets/sheet61.xml" Type="http://schemas.openxmlformats.org/officeDocument/2006/relationships/worksheet"/><Relationship Id="rId62" Target="/xl/worksheets/sheet62.xml" Type="http://schemas.openxmlformats.org/officeDocument/2006/relationships/worksheet"/><Relationship Id="rId63" Target="/xl/worksheets/sheet63.xml" Type="http://schemas.openxmlformats.org/officeDocument/2006/relationships/worksheet"/><Relationship Id="rId64" Target="/xl/worksheets/sheet64.xml" Type="http://schemas.openxmlformats.org/officeDocument/2006/relationships/worksheet"/><Relationship Id="rId65" Target="/xl/worksheets/sheet65.xml" Type="http://schemas.openxmlformats.org/officeDocument/2006/relationships/worksheet"/><Relationship Id="rId66" Target="/xl/worksheets/sheet66.xml" Type="http://schemas.openxmlformats.org/officeDocument/2006/relationships/worksheet"/><Relationship Id="rId67" Target="/xl/worksheets/sheet67.xml" Type="http://schemas.openxmlformats.org/officeDocument/2006/relationships/worksheet"/><Relationship Id="rId68" Target="/xl/worksheets/sheet68.xml" Type="http://schemas.openxmlformats.org/officeDocument/2006/relationships/worksheet"/><Relationship Id="rId69" Target="/xl/worksheets/sheet69.xml" Type="http://schemas.openxmlformats.org/officeDocument/2006/relationships/worksheet"/><Relationship Id="rId70" Target="/xl/worksheets/sheet70.xml" Type="http://schemas.openxmlformats.org/officeDocument/2006/relationships/worksheet"/><Relationship Id="rId71" Target="/xl/worksheets/sheet71.xml" Type="http://schemas.openxmlformats.org/officeDocument/2006/relationships/worksheet"/><Relationship Id="rId72" Target="/xl/worksheets/sheet72.xml" Type="http://schemas.openxmlformats.org/officeDocument/2006/relationships/worksheet"/><Relationship Id="rId73" Target="/xl/worksheets/sheet73.xml" Type="http://schemas.openxmlformats.org/officeDocument/2006/relationships/worksheet"/><Relationship Id="rId74" Target="/xl/worksheets/sheet74.xml" Type="http://schemas.openxmlformats.org/officeDocument/2006/relationships/worksheet"/><Relationship Id="rId75" Target="/xl/worksheets/sheet75.xml" Type="http://schemas.openxmlformats.org/officeDocument/2006/relationships/worksheet"/><Relationship Id="rId76" Target="/xl/worksheets/sheet76.xml" Type="http://schemas.openxmlformats.org/officeDocument/2006/relationships/worksheet"/><Relationship Id="rId77" Target="/xl/worksheets/sheet77.xml" Type="http://schemas.openxmlformats.org/officeDocument/2006/relationships/worksheet"/><Relationship Id="rId78" Target="sharedStrings.xml" Type="http://schemas.openxmlformats.org/officeDocument/2006/relationships/sharedStrings"/><Relationship Id="rId79" Target="styles.xml" Type="http://schemas.openxmlformats.org/officeDocument/2006/relationships/styles"/><Relationship Id="rId80" Target="theme/theme1.xml" Type="http://schemas.openxmlformats.org/officeDocument/2006/relationships/theme"/></Relationships>
</file>

<file path=xl/charts/chart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Hyrum</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85308000"/>
        <axId val="185308560"/>
      </scatterChart>
      <valAx>
        <axId val="1853080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08560"/>
        <crosses val="autoZero"/>
        <crossBetween val="midCat"/>
      </valAx>
      <valAx>
        <axId val="1853085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08000"/>
        <crosses val="autoZero"/>
        <crossBetween val="midCat"/>
      </valAx>
    </plotArea>
    <plotVisOnly val="1"/>
    <dispBlanksAs val="gap"/>
  </chart>
</chartSpace>
</file>

<file path=xl/charts/chart10.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v>Porcupine</v>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191438608"/>
        <axId val="191439168"/>
      </scatterChart>
      <valAx>
        <axId val="1914386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9168"/>
        <crosses val="autoZero"/>
        <crossBetween val="midCat"/>
      </valAx>
      <valAx>
        <axId val="1914391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8608"/>
        <crosses val="autoZero"/>
        <crossBetween val="midCat"/>
      </valAx>
    </plotArea>
    <plotVisOnly val="1"/>
    <dispBlanksAs val="gap"/>
  </chart>
</chartSpace>
</file>

<file path=xl/charts/chart11.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492051258838335"/>
                  <y val="0.0769257743435499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400">
                      <a:solidFill>
                        <a:schemeClr val="tx1">
                          <a:lumMod val="65000"/>
                          <a:lumOff val="35000"/>
                        </a:schemeClr>
                      </a:solidFill>
                      <a:latin typeface="+mn-lt"/>
                      <a:ea typeface="+mn-ea"/>
                      <a:cs typeface="+mn-cs"/>
                    </a:defRPr>
                  </a:pPr>
                  <a:r>
                    <a:t>None</a:t>
                  </a:r>
                  <a:endParaRPr lang="en-US"/>
                </a:p>
              </txPr>
            </trendlineLbl>
          </trendline>
          <xVal>
            <numRef>
              <f>(EvaporationCurve!$D$123:$D$126,EvaporationCurve!$D$132:$D$136)</f>
              <numCache>
                <formatCode>General</formatCode>
                <ptCount val="9"/>
                <pt idx="0">
                  <v>0.1011714</v>
                </pt>
                <pt idx="1">
                  <v>0.153780528</v>
                </pt>
                <pt idx="2">
                  <v>0.28327992</v>
                </pt>
                <pt idx="3">
                  <v>0.412779312</v>
                </pt>
                <pt idx="4">
                  <v>0.817464912</v>
                </pt>
                <pt idx="5">
                  <v>0.857933472</v>
                </pt>
                <pt idx="6">
                  <v>0.898402032</v>
                </pt>
                <pt idx="7">
                  <v>0.9429174480000001</v>
                </pt>
                <pt idx="8">
                  <v>1.011714</v>
                </pt>
              </numCache>
            </numRef>
          </xVal>
          <yVal>
            <numRef>
              <f>(EvaporationCurve!$B$123:$B$126,EvaporationCurve!$B$132:$B$136)</f>
              <numCache>
                <formatCode>General</formatCode>
                <ptCount val="9"/>
                <pt idx="0">
                  <v>0.30837</v>
                </pt>
                <pt idx="1">
                  <v>1.480176</v>
                </pt>
                <pt idx="2">
                  <v>3.207048</v>
                </pt>
                <pt idx="3">
                  <v>6.969162</v>
                </pt>
                <pt idx="4">
                  <v>15.788544</v>
                </pt>
                <pt idx="5">
                  <v>16.281936</v>
                </pt>
                <pt idx="6">
                  <v>16.65198</v>
                </pt>
                <pt idx="7">
                  <v>17.26872</v>
                </pt>
                <pt idx="8">
                  <v>18.5022</v>
                </pt>
              </numCache>
            </numRef>
          </yVal>
          <smooth val="0"/>
        </ser>
        <dLbls>
          <showLegendKey val="0"/>
          <showVal val="0"/>
          <showCatName val="0"/>
          <showSerName val="0"/>
          <showPercent val="0"/>
          <showBubbleSize val="0"/>
        </dLbls>
        <axId val="191192720"/>
        <axId val="191193280"/>
      </scatterChart>
      <valAx>
        <axId val="19119272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193280"/>
        <crosses val="autoZero"/>
        <crossBetween val="midCat"/>
      </valAx>
      <valAx>
        <axId val="19119328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192720"/>
        <crosses val="autoZero"/>
        <crossBetween val="midCat"/>
      </valAx>
    </plotArea>
    <plotVisOnly val="1"/>
    <dispBlanksAs val="gap"/>
  </chart>
</chartSpace>
</file>

<file path=xl/charts/chart2.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v>Porcupine</v>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185310800"/>
        <axId val="185311360"/>
      </scatterChart>
      <valAx>
        <axId val="1853108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1360"/>
        <crosses val="autoZero"/>
        <crossBetween val="midCat"/>
      </valAx>
      <valAx>
        <axId val="1853113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0800"/>
        <crosses val="autoZero"/>
        <crossBetween val="midCat"/>
      </valAx>
    </plotArea>
    <plotVisOnly val="1"/>
    <dispBlanksAs val="gap"/>
  </chart>
</chartSpace>
</file>

<file path=xl/charts/chart3.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elevation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EvaporationCurve!$C$2:$C$19</f>
              <numCache>
                <formatCode>General</formatCode>
                <ptCount val="18"/>
                <pt idx="0">
                  <v>1399.032</v>
                </pt>
                <pt idx="1">
                  <v>1402.08</v>
                </pt>
                <pt idx="2">
                  <v>1405.128</v>
                </pt>
                <pt idx="3">
                  <v>1408.176</v>
                </pt>
                <pt idx="4">
                  <v>1411.224</v>
                </pt>
                <pt idx="5">
                  <v>1414.272</v>
                </pt>
                <pt idx="6">
                  <v>1417.32</v>
                </pt>
                <pt idx="7">
                  <v>1420.368</v>
                </pt>
                <pt idx="8">
                  <v>1423.416</v>
                </pt>
                <pt idx="9">
                  <v>1424.0256</v>
                </pt>
                <pt idx="10">
                  <v>1426.464</v>
                </pt>
                <pt idx="11">
                  <v>1429.512</v>
                </pt>
                <pt idx="12">
                  <v>1432.56</v>
                </pt>
                <pt idx="13">
                  <v>1435.608</v>
                </pt>
                <pt idx="14">
                  <v>1438.656</v>
                </pt>
                <pt idx="15">
                  <v>1441.704</v>
                </pt>
                <pt idx="16">
                  <v>1444.752</v>
                </pt>
                <pt idx="17">
                  <v>1447.8</v>
                </pt>
              </numCache>
            </numRef>
          </yVal>
          <smooth val="0"/>
        </ser>
        <dLbls>
          <showLegendKey val="0"/>
          <showVal val="0"/>
          <showCatName val="0"/>
          <showSerName val="0"/>
          <showPercent val="0"/>
          <showBubbleSize val="0"/>
        </dLbls>
        <axId val="185313600"/>
        <axId val="185314160"/>
      </scatterChart>
      <valAx>
        <axId val="1853136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4160"/>
        <crosses val="autoZero"/>
        <crossBetween val="midCat"/>
      </valAx>
      <valAx>
        <axId val="1853141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Elevation (m)</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3600"/>
        <crosses val="autoZero"/>
        <crossBetween val="midCat"/>
      </valAx>
    </plotArea>
    <plotVisOnly val="1"/>
    <dispBlanksAs val="gap"/>
  </chart>
</chartSpace>
</file>

<file path=xl/charts/chart4.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linear"/>
            <intercept val="0"/>
            <dispRSqr val="1"/>
            <dispEq val="1"/>
            <trendlineLbl>
              <layout>
                <manualLayout>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EvaporationCurve!$B$2:$B$19</f>
              <numCache>
                <formatCode>General</formatCode>
                <ptCount val="18"/>
                <pt idx="0">
                  <v>0</v>
                </pt>
                <pt idx="1">
                  <v>160352.6411916</v>
                </pt>
                <pt idx="2">
                  <v>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68828287.52685601</v>
                </pt>
                <pt idx="16">
                  <v>79559579.66813999</v>
                </pt>
                <pt idx="17">
                  <v>91154309.10814801</v>
                </pt>
              </numCache>
            </numRef>
          </yVal>
          <smooth val="0"/>
        </ser>
        <dLbls>
          <showLegendKey val="0"/>
          <showVal val="0"/>
          <showCatName val="0"/>
          <showSerName val="0"/>
          <showPercent val="0"/>
          <showBubbleSize val="0"/>
        </dLbls>
        <axId val="185316400"/>
        <axId val="185316960"/>
      </scatterChart>
      <valAx>
        <axId val="185316400"/>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6960"/>
        <crosses val="autoZero"/>
        <crossBetween val="midCat"/>
      </valAx>
      <valAx>
        <axId val="185316960"/>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85316400"/>
        <crosses val="autoZero"/>
        <crossBetween val="midCat"/>
      </valAx>
    </plotArea>
    <plotVisOnly val="1"/>
    <dispBlanksAs val="gap"/>
  </chart>
</chartSpace>
</file>

<file path=xl/charts/chart5.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031797064553976"/>
                  <y val="0.170396617089530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EvaporationCurve!$D$27:$D$40</f>
              <numCache>
                <formatCode>General</formatCode>
                <ptCount val="14"/>
                <pt idx="0">
                  <v>0</v>
                </pt>
                <pt idx="1">
                  <v>0.01907800899887513</v>
                </pt>
                <pt idx="2">
                  <v>0.1420444297408885</v>
                </pt>
                <pt idx="3">
                  <v>0.2978480469319481</v>
                </pt>
                <pt idx="4">
                  <v>0.4759093084511655</v>
                </pt>
                <pt idx="5">
                  <v>0.698485902043447</v>
                </pt>
                <pt idx="6">
                  <v>0.9858120574196091</v>
                </pt>
                <pt idx="7">
                  <v>1.573414447258808</v>
                </pt>
                <pt idx="8">
                  <v>2.167086812412323</v>
                </pt>
                <pt idx="9">
                  <v>2.838863384094288</v>
                </pt>
                <pt idx="10">
                  <v>3.569723893420078</v>
                </pt>
                <pt idx="11">
                  <v>4.366143320039887</v>
                </pt>
                <pt idx="12">
                  <v>5.181987562990532</v>
                </pt>
                <pt idx="13">
                  <v>6.052059581791961</v>
                </pt>
              </numCache>
            </numRef>
          </xVal>
          <yVal>
            <numRef>
              <f>EvaporationCurve!$B$27:$B$40</f>
              <numCache>
                <formatCode>General</formatCode>
                <ptCount val="14"/>
                <pt idx="0">
                  <v>0</v>
                </pt>
                <pt idx="1">
                  <v>0.04070484000000001</v>
                </pt>
                <pt idx="2">
                  <v>0.47365632</v>
                </pt>
                <pt idx="3">
                  <v>1.3814976</v>
                </pt>
                <pt idx="4">
                  <v>2.83207008</v>
                </pt>
                <pt idx="5">
                  <v>4.96105656</v>
                </pt>
                <pt idx="6">
                  <v>7.96581384</v>
                </pt>
                <pt idx="7">
                  <v>12.76158408</v>
                </pt>
                <pt idx="8">
                  <v>19.36686948</v>
                </pt>
                <pt idx="9">
                  <v>28.01973168</v>
                </pt>
                <pt idx="10">
                  <v>38.90025876</v>
                </pt>
                <pt idx="11">
                  <v>52.20827448000001</v>
                </pt>
                <pt idx="12">
                  <v>68.00298588</v>
                </pt>
                <pt idx="13">
                  <v>86.44967928</v>
                </pt>
              </numCache>
            </numRef>
          </yVal>
          <smooth val="0"/>
        </ser>
        <dLbls>
          <showLegendKey val="0"/>
          <showVal val="0"/>
          <showCatName val="0"/>
          <showSerName val="0"/>
          <showPercent val="0"/>
          <showBubbleSize val="0"/>
        </dLbls>
        <axId val="191424608"/>
        <axId val="191425168"/>
      </scatterChart>
      <valAx>
        <axId val="1914246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25168"/>
        <crosses val="autoZero"/>
        <crossBetween val="midCat"/>
      </valAx>
      <valAx>
        <axId val="1914251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24608"/>
        <crosses val="autoZero"/>
        <crossBetween val="midCat"/>
      </valAx>
    </plotArea>
    <plotVisOnly val="1"/>
    <dispBlanksAs val="gap"/>
  </chart>
</chartSpace>
</file>

<file path=xl/charts/chart6.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1960403796882902"/>
                  <y val="0.1662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EvaporationCurve!$D$47:$D$53</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EvaporationCurve!$B$47:$B$53</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191427408"/>
        <axId val="191427968"/>
      </scatterChart>
      <valAx>
        <axId val="1914274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27968"/>
        <crosses val="autoZero"/>
        <crossBetween val="midCat"/>
      </valAx>
      <valAx>
        <axId val="1914279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27408"/>
        <crosses val="autoZero"/>
        <crossBetween val="midCat"/>
      </valAx>
    </plotArea>
    <plotVisOnly val="1"/>
    <dispBlanksAs val="gap"/>
  </chart>
</chartSpace>
</file>

<file path=xl/charts/chart7.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1125035327377318"/>
                  <y val="0.07828703703703704"/>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EvaporationCurve!$D$64:$D$72</f>
              <numCache>
                <formatCode>General</formatCode>
                <ptCount val="9"/>
                <pt idx="0">
                  <v>0</v>
                </pt>
                <pt idx="1">
                  <v>-0.0009851791949429744</v>
                </pt>
                <pt idx="2">
                  <v>2.258790016733176</v>
                </pt>
                <pt idx="3">
                  <v>3.050027945934437</v>
                </pt>
                <pt idx="4">
                  <v>3.739610461783132</v>
                </pt>
                <pt idx="5">
                  <v>4.421746874562698</v>
                </pt>
                <pt idx="6">
                  <v>5.518928271166591</v>
                </pt>
                <pt idx="7">
                  <v>8.608130890520412</v>
                </pt>
                <pt idx="8">
                  <v>9.929019769822007</v>
                </pt>
              </numCache>
            </numRef>
          </xVal>
          <yVal>
            <numRef>
              <f>EvaporationCurve!$B$64:$B$72</f>
              <numCache>
                <formatCode>General</formatCode>
                <ptCount val="9"/>
                <pt idx="0">
                  <v>0</v>
                </pt>
                <pt idx="1">
                  <v>5.999646719999999</v>
                </pt>
                <pt idx="2">
                  <v>14.60563668</v>
                </pt>
                <pt idx="3">
                  <v>26.22625176</v>
                </pt>
                <pt idx="4">
                  <v>40.47417924000001</v>
                </pt>
                <pt idx="5">
                  <v>57.32104908</v>
                </pt>
                <pt idx="6">
                  <v>78.34818264</v>
                </pt>
                <pt idx="7">
                  <v>111.14518236</v>
                </pt>
                <pt idx="8">
                  <v>148.97478048</v>
                </pt>
              </numCache>
            </numRef>
          </yVal>
          <smooth val="0"/>
        </ser>
        <dLbls>
          <showLegendKey val="0"/>
          <showVal val="0"/>
          <showCatName val="0"/>
          <showSerName val="0"/>
          <showPercent val="0"/>
          <showBubbleSize val="0"/>
        </dLbls>
        <axId val="191430208"/>
        <axId val="191430768"/>
      </scatterChart>
      <valAx>
        <axId val="1914302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0768"/>
        <crosses val="autoZero"/>
        <crossBetween val="midCat"/>
      </valAx>
      <valAx>
        <axId val="1914307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0208"/>
        <crosses val="autoZero"/>
        <crossBetween val="midCat"/>
      </valAx>
    </plotArea>
    <plotVisOnly val="1"/>
    <dispBlanksAs val="gap"/>
  </chart>
</chartSpace>
</file>

<file path=xl/charts/chart8.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219037956016618"/>
                  <y val="0.1199537037037037"/>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EvaporationCurve!$D$82:$D$88</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EvaporationCurve!$B$82:$B$88</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191433008"/>
        <axId val="191433568"/>
      </scatterChart>
      <valAx>
        <axId val="1914330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3568"/>
        <crosses val="autoZero"/>
        <crossBetween val="midCat"/>
      </valAx>
      <valAx>
        <axId val="1914335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3008"/>
        <crosses val="autoZero"/>
        <crossBetween val="midCat"/>
      </valAx>
    </plotArea>
    <plotVisOnly val="1"/>
    <dispBlanksAs val="gap"/>
  </chart>
</chartSpace>
</file>

<file path=xl/charts/chart9.xml><?xml version="1.0" encoding="utf-8"?>
<chartSpace xmlns="http://schemas.openxmlformats.org/drawingml/2006/chart">
  <chart>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pc="0" strike="noStrike" sz="1400">
              <a:solidFill>
                <a:schemeClr val="tx1">
                  <a:lumMod val="65000"/>
                  <a:lumOff val="35000"/>
                </a:schemeClr>
              </a:solidFill>
              <a:latin typeface="+mn-lt"/>
              <a:ea typeface="+mn-ea"/>
              <a:cs typeface="+mn-cs"/>
            </a:defRPr>
          </a:pPr>
          <a:r>
            <a:t>None</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cap="rnd" w="25400">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cap="rnd" w="19050">
                <a:solidFill>
                  <a:schemeClr val="accent1"/>
                </a:solidFill>
                <a:prstDash val="sysDot"/>
              </a:ln>
            </spPr>
            <trendlineType val="poly"/>
            <order val="2"/>
            <dispRSqr val="1"/>
            <dispEq val="1"/>
            <trendlineLbl>
              <layout>
                <manualLayout>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91435808"/>
        <axId val="191436368"/>
      </scatterChart>
      <valAx>
        <axId val="191435808"/>
        <scaling>
          <orientation val="minMax"/>
        </scaling>
        <delete val="0"/>
        <axPos val="b"/>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anchor="ctr" anchorCtr="1" rot="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6368"/>
        <crosses val="autoZero"/>
        <crossBetween val="midCat"/>
      </valAx>
      <valAx>
        <axId val="191436368"/>
        <scaling>
          <orientation val="minMax"/>
        </scaling>
        <delete val="0"/>
        <axPos val="l"/>
        <majorGridlines>
          <spPr>
            <a:ln xmlns:a="http://schemas.openxmlformats.org/drawingml/2006/main" algn="ctr" cap="flat" cmpd="sng" w="9525">
              <a:solidFill>
                <a:schemeClr val="tx1">
                  <a:lumMod val="15000"/>
                  <a:lumOff val="85000"/>
                </a:schemeClr>
              </a:solidFill>
              <a:prstDash val="solid"/>
              <a:round/>
            </a:ln>
          </spPr>
        </majorGridlines>
        <title>
          <tx>
            <rich>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anchor="ctr" anchorCtr="1" rot="-5400000" spcFirstLastPara="1" vert="horz" vertOverflow="ellipsis" wrap="square"/>
            <a:lstStyle xmlns:a="http://schemas.openxmlformats.org/drawingml/2006/main"/>
            <a:p xmlns:a="http://schemas.openxmlformats.org/drawingml/2006/main">
              <a:pPr>
                <a:defRPr b="0" baseline="0" i="0" kern="1200" strike="noStrike" sz="100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xmlns:a="http://schemas.openxmlformats.org/drawingml/2006/main"/>
          <a:ln xmlns:a="http://schemas.openxmlformats.org/drawingml/2006/main" algn="ctr" cap="flat" cmpd="sng" w="9525">
            <a:solidFill>
              <a:schemeClr val="tx1">
                <a:lumMod val="25000"/>
                <a:lumOff val="75000"/>
              </a:schemeClr>
            </a:solidFill>
            <a:prstDash val="solid"/>
            <a:round/>
          </a:ln>
        </spPr>
        <txPr>
          <a:bodyPr xmlns:a="http://schemas.openxmlformats.org/drawingml/2006/main" anchor="ctr" anchorCtr="1" rot="-60000000" spcFirstLastPara="1" vert="horz" vertOverflow="ellipsis" wrap="square"/>
          <a:lstStyle xmlns:a="http://schemas.openxmlformats.org/drawingml/2006/main"/>
          <a:p xmlns:a="http://schemas.openxmlformats.org/drawingml/2006/main">
            <a:pPr>
              <a:defRPr b="0" baseline="0" i="0" kern="1200" strike="noStrike" sz="900">
                <a:solidFill>
                  <a:schemeClr val="tx1">
                    <a:lumMod val="65000"/>
                    <a:lumOff val="35000"/>
                  </a:schemeClr>
                </a:solidFill>
                <a:latin typeface="+mn-lt"/>
                <a:ea typeface="+mn-ea"/>
                <a:cs typeface="+mn-cs"/>
              </a:defRPr>
            </a:pPr>
            <a:r>
              <a:t>None</a:t>
            </a:r>
            <a:endParaRPr lang="en-US"/>
          </a:p>
        </txPr>
        <crossAx val="191435808"/>
        <crosses val="autoZero"/>
        <crossBetween val="midCat"/>
      </valAx>
    </plotArea>
    <plotVisOnly val="1"/>
    <dispBlanksAs val="gap"/>
  </chart>
</chartSpace>
</file>

<file path=xl/drawings/_rels/drawing1.xml.rels><Relationships xmlns="http://schemas.openxmlformats.org/package/2006/relationships"><Relationship Id="rId1" Target="/xl/charts/chart1.xml" Type="http://schemas.openxmlformats.org/officeDocument/2006/relationships/chart"/><Relationship Id="rId2" Target="/xl/charts/chart2.xml" Type="http://schemas.openxmlformats.org/officeDocument/2006/relationships/chart"/></Relationships>
</file>

<file path=xl/drawings/_rels/drawing2.xml.rels><Relationships xmlns="http://schemas.openxmlformats.org/package/2006/relationships"><Relationship Id="rId1" Target="/xl/charts/chart3.xml" Type="http://schemas.openxmlformats.org/officeDocument/2006/relationships/chart"/><Relationship Id="rId2" Target="/xl/charts/chart4.xml" Type="http://schemas.openxmlformats.org/officeDocument/2006/relationships/chart"/><Relationship Id="rId3" Target="/xl/charts/chart5.xml" Type="http://schemas.openxmlformats.org/officeDocument/2006/relationships/chart"/><Relationship Id="rId4" Target="/xl/charts/chart6.xml" Type="http://schemas.openxmlformats.org/officeDocument/2006/relationships/chart"/><Relationship Id="rId5" Target="/xl/charts/chart7.xml" Type="http://schemas.openxmlformats.org/officeDocument/2006/relationships/chart"/><Relationship Id="rId6" Target="/xl/charts/chart8.xml" Type="http://schemas.openxmlformats.org/officeDocument/2006/relationships/chart"/><Relationship Id="rId7" Target="/xl/charts/chart9.xml" Type="http://schemas.openxmlformats.org/officeDocument/2006/relationships/chart"/><Relationship Id="rId8" Target="/xl/charts/chart10.xml" Type="http://schemas.openxmlformats.org/officeDocument/2006/relationships/chart"/><Relationship Id="rId9" Target="/xl/charts/chart11.xml" Type="http://schemas.openxmlformats.org/officeDocument/2006/relationships/chart"/></Relationships>
</file>

<file path=xl/drawings/drawing1.xml><?xml version="1.0" encoding="utf-8"?>
<wsDr xmlns="http://schemas.openxmlformats.org/drawingml/2006/spreadsheetDrawing">
  <twoCellAnchor>
    <from>
      <col>9</col>
      <colOff>190500</colOff>
      <row>2</row>
      <rowOff>85725</rowOff>
    </from>
    <to>
      <col>16</col>
      <colOff>552450</colOff>
      <row>16</row>
      <rowOff>161925</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8</col>
      <colOff>571500</colOff>
      <row>19</row>
      <rowOff>28575</rowOff>
    </from>
    <to>
      <col>17</col>
      <colOff>610342</colOff>
      <row>41</row>
      <rowOff>115166</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6</col>
      <colOff>381000</colOff>
      <row>3</row>
      <rowOff>71437</rowOff>
    </from>
    <to>
      <col>14</col>
      <colOff>76200</colOff>
      <row>17</row>
      <rowOff>147637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14</col>
      <colOff>457200</colOff>
      <row>2</row>
      <rowOff>123825</rowOff>
    </from>
    <to>
      <col>22</col>
      <colOff>152400</colOff>
      <row>17</row>
      <rowOff>9525</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14</col>
      <colOff>304800</colOff>
      <row>25</row>
      <rowOff>142875</rowOff>
    </from>
    <to>
      <col>22</col>
      <colOff>0</colOff>
      <row>40</row>
      <rowOff>28575</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from>
      <col>14</col>
      <colOff>361950</colOff>
      <row>45</row>
      <rowOff>19050</rowOff>
    </from>
    <to>
      <col>22</col>
      <colOff>57150</colOff>
      <row>59</row>
      <rowOff>95250</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twoCellAnchor>
    <from>
      <col>14</col>
      <colOff>38929</colOff>
      <row>61</row>
      <rowOff>166480</rowOff>
    </from>
    <to>
      <col>21</col>
      <colOff>347042</colOff>
      <row>76</row>
      <rowOff>52180</rowOff>
    </to>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twoCellAnchor>
  <twoCellAnchor>
    <from>
      <col>15</col>
      <colOff>0</colOff>
      <row>80</row>
      <rowOff>0</rowOff>
    </from>
    <to>
      <col>22</col>
      <colOff>304800</colOff>
      <row>94</row>
      <rowOff>76200</rowOff>
    </to>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twoCellAnchor>
  <twoCellAnchor>
    <from>
      <col>20</col>
      <colOff>461843</colOff>
      <row>100</row>
      <rowOff>186498</rowOff>
    </from>
    <to>
      <col>28</col>
      <colOff>72679</colOff>
      <row>115</row>
      <rowOff>72198</rowOff>
    </to>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twoCellAnchor>
  <twoCellAnchor>
    <from>
      <col>15</col>
      <colOff>259773</colOff>
      <row>119</row>
      <rowOff>190499</rowOff>
    </from>
    <to>
      <col>24</col>
      <colOff>225136</colOff>
      <row>142</row>
      <rowOff>86590</rowOff>
    </to>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twoCellAnchor>
  <twoCellAnchor>
    <from>
      <col>6</col>
      <colOff>672524</colOff>
      <row>139</row>
      <rowOff>179915</rowOff>
    </from>
    <to>
      <col>13</col>
      <colOff>203970</colOff>
      <row>162</row>
      <rowOff>76006</rowOff>
    </to>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s://github.com/ayman510/WASH" TargetMode="External" Type="http://schemas.openxmlformats.org/officeDocument/2006/relationships/hyperlink"/></Relationships>
</file>

<file path=xl/worksheets/_rels/sheet40.xml.rels><Relationships xmlns="http://schemas.openxmlformats.org/package/2006/relationships"><Relationship Id="rId1" Target="/xl/drawings/drawing1.xml" Type="http://schemas.openxmlformats.org/officeDocument/2006/relationships/drawing"/></Relationships>
</file>

<file path=xl/worksheets/_rels/sheet41.xml.rels><Relationships xmlns="http://schemas.openxmlformats.org/package/2006/relationships"><Relationship Id="rId1" Target="/xl/drawings/drawing2.xml" Type="http://schemas.openxmlformats.org/officeDocument/2006/relationships/drawing"/></Relationships>
</file>

<file path=xl/worksheets/sheet1.xml><?xml version="1.0" encoding="utf-8"?>
<worksheet xmlns="http://schemas.openxmlformats.org/spreadsheetml/2006/main">
  <sheetPr codeName="Sheet1">
    <outlinePr summaryBelow="1" summaryRight="1"/>
    <pageSetUpPr/>
  </sheetPr>
  <dimension ref="A1:P95"/>
  <sheetViews>
    <sheetView showGridLines="0" topLeftCell="A51" workbookViewId="0" zoomScaleNormal="100">
      <selection activeCell="B79" sqref="B79"/>
    </sheetView>
  </sheetViews>
  <sheetFormatPr baseColWidth="8" defaultRowHeight="15" outlineLevelCol="0"/>
  <cols>
    <col customWidth="1" max="1" min="1" style="70" width="10.85546875"/>
    <col customWidth="1" max="2" min="2" style="70" width="21.140625"/>
    <col customWidth="1" max="3" min="3" style="70" width="9.140625"/>
    <col bestFit="1" customWidth="1" max="6" min="5" style="70" width="13.85546875"/>
  </cols>
  <sheetData>
    <row customHeight="1" ht="18.75" r="1" s="70" spans="1:16">
      <c r="A1" s="74" t="s">
        <v>0</v>
      </c>
    </row>
    <row r="2" spans="1:16">
      <c r="A2" s="31" t="n"/>
      <c r="B2" s="31" t="n"/>
      <c r="C2" s="31" t="n"/>
      <c r="D2" s="31" t="n"/>
      <c r="E2" s="31" t="n"/>
      <c r="F2" s="31" t="n"/>
      <c r="G2" s="31" t="n"/>
      <c r="H2" s="31" t="n"/>
      <c r="I2" s="31" t="n"/>
      <c r="J2" s="31" t="n"/>
      <c r="K2" s="31" t="n"/>
      <c r="L2" s="31" t="n"/>
      <c r="M2" s="31" t="n"/>
      <c r="N2" s="31" t="n"/>
      <c r="O2" s="31" t="n"/>
      <c r="P2" s="31" t="n"/>
    </row>
    <row r="3" spans="1:16">
      <c r="A3" s="33" t="s">
        <v>1</v>
      </c>
      <c r="B3" s="34" t="n"/>
      <c r="C3" s="34" t="n"/>
      <c r="D3" s="34" t="n"/>
      <c r="E3" s="34" t="n"/>
      <c r="F3" s="34" t="n"/>
      <c r="G3" s="34" t="n"/>
      <c r="H3" s="34" t="n"/>
      <c r="I3" s="34" t="n"/>
      <c r="J3" s="34" t="n"/>
      <c r="K3" s="34" t="n"/>
      <c r="L3" s="34" t="n"/>
      <c r="M3" s="34" t="n"/>
      <c r="N3" s="31" t="n"/>
      <c r="O3" s="31" t="n"/>
      <c r="P3" s="31" t="n"/>
    </row>
    <row r="4" spans="1:16">
      <c r="A4" s="34" t="s">
        <v>2</v>
      </c>
      <c r="B4" s="34" t="n"/>
      <c r="C4" s="34" t="n"/>
      <c r="D4" s="34" t="n"/>
      <c r="E4" s="34" t="n"/>
      <c r="F4" s="34" t="n"/>
      <c r="G4" s="34" t="n"/>
      <c r="H4" s="34" t="n"/>
      <c r="I4" s="34" t="n"/>
      <c r="J4" s="34" t="n"/>
      <c r="K4" s="34" t="n"/>
      <c r="L4" s="34" t="n"/>
      <c r="M4" s="34" t="n"/>
      <c r="N4" s="31" t="n"/>
      <c r="O4" s="31" t="n"/>
      <c r="P4" s="31" t="n"/>
    </row>
    <row customHeight="1" ht="69" r="5" s="70" spans="1:16">
      <c r="A5" s="75" t="s">
        <v>3</v>
      </c>
      <c r="E5" s="34" t="n"/>
      <c r="F5" s="34" t="n"/>
      <c r="G5" s="34" t="n"/>
      <c r="H5" s="34" t="n"/>
      <c r="I5" s="34" t="n"/>
      <c r="J5" s="34" t="n"/>
      <c r="K5" s="34" t="n"/>
      <c r="L5" s="34" t="n"/>
      <c r="M5" s="34" t="n"/>
      <c r="N5" s="31" t="n"/>
      <c r="O5" s="31" t="n"/>
      <c r="P5" s="31" t="n"/>
    </row>
    <row r="6" spans="1:16">
      <c r="A6" s="31" t="n"/>
      <c r="B6" s="31" t="n"/>
      <c r="C6" s="31" t="n"/>
      <c r="D6" s="31" t="n"/>
      <c r="E6" s="31" t="n"/>
      <c r="F6" s="31" t="n"/>
      <c r="G6" s="31" t="n"/>
      <c r="H6" s="31" t="n"/>
      <c r="I6" s="31" t="n"/>
      <c r="J6" s="31" t="n"/>
      <c r="K6" s="31" t="n"/>
      <c r="L6" s="31" t="n"/>
      <c r="M6" s="31" t="n"/>
      <c r="N6" s="31" t="n"/>
      <c r="O6" s="31" t="n"/>
      <c r="P6" s="31" t="n"/>
    </row>
    <row r="7" spans="1:16">
      <c r="A7" s="33" t="s">
        <v>4</v>
      </c>
      <c r="B7" s="34" t="n"/>
      <c r="C7" s="34" t="n"/>
      <c r="D7" s="34" t="n"/>
      <c r="E7" s="34" t="n"/>
      <c r="F7" s="40" t="n"/>
      <c r="G7" s="34" t="n"/>
      <c r="H7" s="34" t="n"/>
      <c r="I7" s="34" t="n"/>
      <c r="J7" s="34" t="n"/>
      <c r="K7" s="34" t="n"/>
      <c r="L7" s="34" t="n"/>
      <c r="M7" s="34" t="n"/>
      <c r="N7" s="31" t="n"/>
      <c r="O7" s="31" t="n"/>
      <c r="P7" s="31" t="n"/>
    </row>
    <row r="8" spans="1:16">
      <c r="A8" s="33" t="s">
        <v>5</v>
      </c>
      <c r="B8" s="47" t="s">
        <v>6</v>
      </c>
      <c r="C8" s="33" t="s">
        <v>7</v>
      </c>
      <c r="D8" s="79">
        <f>NOW()</f>
        <v/>
      </c>
      <c r="F8" s="40" t="n"/>
      <c r="G8" s="34" t="n"/>
      <c r="H8" s="34" t="n"/>
      <c r="I8" s="34" t="n"/>
      <c r="J8" s="34" t="n"/>
      <c r="K8" s="34" t="n"/>
      <c r="L8" s="34" t="n"/>
      <c r="M8" s="34" t="n"/>
      <c r="N8" s="31" t="n"/>
      <c r="O8" s="31" t="n"/>
      <c r="P8" s="31" t="n"/>
    </row>
    <row r="9" spans="1:16">
      <c r="A9" s="33" t="s">
        <v>8</v>
      </c>
      <c r="B9" s="34" t="n"/>
      <c r="C9" s="36" t="s">
        <v>9</v>
      </c>
      <c r="D9" s="40" t="n"/>
      <c r="E9" s="34" t="n"/>
      <c r="F9" s="34" t="n"/>
      <c r="G9" s="34" t="n"/>
      <c r="H9" s="34" t="n"/>
      <c r="I9" s="34" t="n"/>
      <c r="J9" s="34" t="n"/>
      <c r="K9" s="34" t="n"/>
      <c r="L9" s="34" t="n"/>
      <c r="M9" s="34" t="n"/>
      <c r="N9" s="31" t="n"/>
      <c r="O9" s="31" t="n"/>
      <c r="P9" s="31" t="n"/>
    </row>
    <row r="10" s="70" spans="1:16">
      <c r="A10" s="31" t="n"/>
      <c r="B10" s="31" t="n"/>
      <c r="C10" s="31" t="n"/>
      <c r="D10" s="31" t="n"/>
      <c r="E10" s="31" t="n"/>
      <c r="F10" s="31" t="n"/>
      <c r="G10" s="31" t="n"/>
      <c r="H10" s="31" t="n"/>
      <c r="I10" s="31" t="n"/>
      <c r="J10" s="31" t="n"/>
      <c r="K10" s="31" t="n"/>
      <c r="L10" s="31" t="n"/>
      <c r="M10" s="31" t="n"/>
      <c r="N10" s="31" t="n"/>
      <c r="O10" s="31" t="n"/>
      <c r="P10" s="31" t="n"/>
    </row>
    <row r="11" spans="1:16">
      <c r="A11" s="32" t="s">
        <v>10</v>
      </c>
      <c r="B11" s="31" t="n"/>
      <c r="C11" s="31" t="n"/>
      <c r="D11" s="31" t="n"/>
      <c r="E11" s="31" t="n"/>
      <c r="F11" s="31" t="n"/>
      <c r="G11" s="31" t="n"/>
      <c r="H11" s="31" t="n"/>
      <c r="I11" s="31" t="n"/>
      <c r="J11" s="31" t="n"/>
      <c r="K11" s="31" t="n"/>
      <c r="L11" s="31" t="n"/>
      <c r="M11" s="31" t="n"/>
      <c r="N11" s="31" t="n"/>
      <c r="O11" s="31" t="n"/>
      <c r="P11" s="31" t="n"/>
    </row>
    <row r="12" spans="1:16">
      <c r="A12" s="75" t="s">
        <v>11</v>
      </c>
      <c r="N12" s="31" t="n"/>
      <c r="O12" s="31" t="n"/>
      <c r="P12" s="31" t="n"/>
    </row>
    <row r="13" spans="1:16">
      <c r="N13" s="31" t="n"/>
      <c r="O13" s="31" t="n"/>
      <c r="P13" s="31" t="n"/>
    </row>
    <row r="14" spans="1:16">
      <c r="N14" s="31" t="n"/>
      <c r="O14" s="31" t="n"/>
      <c r="P14" s="31" t="n"/>
    </row>
    <row r="15" spans="1:16">
      <c r="N15" s="31" t="n"/>
      <c r="O15" s="31" t="n"/>
      <c r="P15" s="31" t="n"/>
    </row>
    <row r="16" spans="1:16">
      <c r="N16" s="31" t="n"/>
      <c r="O16" s="31" t="n"/>
      <c r="P16" s="31" t="n"/>
    </row>
    <row r="17" spans="1:16">
      <c r="N17" s="31" t="n"/>
      <c r="O17" s="31" t="n"/>
      <c r="P17" s="31" t="n"/>
    </row>
    <row r="18" spans="1:16">
      <c r="N18" s="31" t="n"/>
      <c r="O18" s="31" t="n"/>
      <c r="P18" s="31" t="n"/>
    </row>
    <row r="19" spans="1:16">
      <c r="N19" s="31" t="n"/>
      <c r="O19" s="31" t="n"/>
      <c r="P19" s="31" t="n"/>
    </row>
    <row r="20" spans="1:16">
      <c r="N20" s="31" t="n"/>
      <c r="O20" s="31" t="n"/>
      <c r="P20" s="31" t="n"/>
    </row>
    <row r="21" spans="1:16">
      <c r="N21" s="31" t="n"/>
      <c r="O21" s="31" t="n"/>
      <c r="P21" s="31" t="n"/>
    </row>
    <row r="22" spans="1:16">
      <c r="N22" s="31" t="n"/>
      <c r="O22" s="31" t="n"/>
      <c r="P22" s="31" t="n"/>
    </row>
    <row r="23" spans="1:16">
      <c r="N23" s="31" t="n"/>
      <c r="O23" s="31" t="n"/>
      <c r="P23" s="31" t="n"/>
    </row>
    <row r="24" spans="1:16">
      <c r="A24" s="31" t="n"/>
      <c r="B24" s="31" t="n"/>
      <c r="C24" s="31" t="n"/>
      <c r="D24" s="31" t="n"/>
      <c r="E24" s="31" t="n"/>
      <c r="F24" s="31" t="n"/>
      <c r="G24" s="31" t="n"/>
      <c r="H24" s="31" t="n"/>
      <c r="I24" s="31" t="n"/>
      <c r="J24" s="31" t="n"/>
      <c r="K24" s="31" t="n"/>
      <c r="L24" s="31" t="n"/>
      <c r="M24" s="31" t="n"/>
      <c r="N24" s="31" t="n"/>
      <c r="O24" s="31" t="n"/>
      <c r="P24" s="31" t="n"/>
    </row>
    <row r="25" spans="1:16">
      <c r="A25" s="33" t="s">
        <v>12</v>
      </c>
      <c r="B25" s="34" t="n"/>
      <c r="C25" s="34" t="n"/>
      <c r="D25" s="34" t="n"/>
      <c r="E25" s="34" t="n"/>
      <c r="F25" s="34" t="n"/>
      <c r="G25" s="34" t="n"/>
      <c r="H25" s="34" t="n"/>
      <c r="I25" s="34" t="n"/>
      <c r="J25" s="34" t="n"/>
      <c r="K25" s="34" t="n"/>
      <c r="L25" s="34" t="n"/>
      <c r="M25" s="34" t="n"/>
      <c r="N25" s="31" t="n"/>
      <c r="O25" s="31" t="n"/>
      <c r="P25" s="31" t="n"/>
    </row>
    <row r="26" spans="1:16">
      <c r="A26" s="34" t="n"/>
      <c r="B26" s="34" t="n"/>
      <c r="C26" s="34" t="n"/>
      <c r="D26" s="34" t="n"/>
      <c r="E26" s="34" t="n"/>
      <c r="F26" s="34" t="n"/>
      <c r="G26" s="34" t="n"/>
      <c r="H26" s="34" t="n"/>
      <c r="I26" s="34" t="n"/>
      <c r="J26" s="34" t="n"/>
      <c r="K26" s="34" t="n"/>
      <c r="L26" s="34" t="n"/>
      <c r="M26" s="34" t="n"/>
      <c r="N26" s="31" t="n"/>
      <c r="O26" s="31" t="n"/>
      <c r="P26" s="31" t="n"/>
    </row>
    <row r="27" spans="1:16">
      <c r="A27" s="31" t="n"/>
      <c r="B27" s="31" t="n"/>
      <c r="C27" s="31" t="n"/>
      <c r="D27" s="31" t="n"/>
      <c r="E27" s="31" t="n"/>
      <c r="F27" s="31" t="n"/>
      <c r="G27" s="31" t="n"/>
      <c r="H27" s="31" t="n"/>
      <c r="I27" s="31" t="n"/>
      <c r="J27" s="31" t="n"/>
      <c r="K27" s="31" t="n"/>
      <c r="L27" s="31" t="n"/>
      <c r="M27" s="31" t="n"/>
      <c r="N27" s="31" t="n"/>
      <c r="O27" s="31" t="n"/>
      <c r="P27" s="31" t="n"/>
    </row>
    <row r="28" spans="1:16">
      <c r="A28" s="33" t="s">
        <v>13</v>
      </c>
      <c r="B28" s="34" t="n"/>
      <c r="C28" s="34" t="n"/>
      <c r="D28" s="34" t="n"/>
      <c r="E28" s="34" t="n"/>
      <c r="F28" s="34" t="n"/>
      <c r="G28" s="34" t="n"/>
      <c r="H28" s="34" t="n"/>
      <c r="I28" s="34" t="n"/>
      <c r="J28" s="34" t="n"/>
      <c r="K28" s="34" t="n"/>
      <c r="L28" s="34" t="n"/>
      <c r="M28" s="34" t="n"/>
      <c r="N28" s="31" t="n"/>
      <c r="O28" s="31" t="n"/>
      <c r="P28" s="31" t="n"/>
    </row>
    <row r="29" spans="1:16">
      <c r="A29" s="80" t="s">
        <v>14</v>
      </c>
      <c r="N29" s="31" t="n"/>
      <c r="O29" s="31" t="n"/>
      <c r="P29" s="31" t="n"/>
    </row>
    <row r="31" spans="1:16">
      <c r="A31" s="39" t="s">
        <v>15</v>
      </c>
      <c r="B31" s="40" t="n"/>
      <c r="C31" s="40" t="n"/>
      <c r="D31" s="40" t="n"/>
      <c r="E31" s="40" t="n"/>
      <c r="F31" s="40" t="n"/>
      <c r="G31" s="40" t="n"/>
      <c r="H31" s="40" t="n"/>
      <c r="I31" s="40" t="n"/>
      <c r="J31" s="40" t="n"/>
      <c r="K31" s="40" t="n"/>
      <c r="L31" s="40" t="n"/>
      <c r="M31" s="40" t="n"/>
    </row>
    <row customHeight="1" ht="31.5" r="32" s="70" spans="1:16">
      <c r="A32" s="75" t="s">
        <v>16</v>
      </c>
    </row>
    <row r="33" spans="1:16">
      <c r="A33" s="40" t="s">
        <v>17</v>
      </c>
      <c r="B33" s="40" t="n"/>
      <c r="C33" s="40" t="n"/>
      <c r="D33" s="40" t="n"/>
      <c r="E33" s="40" t="n"/>
      <c r="F33" s="41" t="s">
        <v>18</v>
      </c>
      <c r="G33" s="40" t="n"/>
      <c r="H33" s="40" t="n"/>
      <c r="I33" s="40" t="n"/>
      <c r="J33" s="40" t="n"/>
      <c r="K33" s="40" t="n"/>
      <c r="L33" s="40" t="n"/>
      <c r="M33" s="40" t="n"/>
    </row>
    <row r="34" spans="1:16">
      <c r="A34" s="40" t="s">
        <v>19</v>
      </c>
      <c r="B34" s="40" t="n"/>
      <c r="C34" s="40" t="n"/>
      <c r="D34" s="40" t="n"/>
      <c r="E34" s="40" t="n"/>
      <c r="F34" s="40" t="n"/>
      <c r="G34" s="40" t="n"/>
      <c r="H34" s="40" t="n"/>
      <c r="I34" s="40" t="n"/>
      <c r="J34" s="40" t="n"/>
      <c r="K34" s="40" t="n"/>
      <c r="L34" s="40" t="n"/>
      <c r="M34" s="40" t="n"/>
    </row>
    <row r="35" spans="1:16">
      <c r="A35" s="40" t="s">
        <v>20</v>
      </c>
      <c r="B35" s="40" t="n"/>
      <c r="C35" s="40" t="n"/>
      <c r="D35" s="40" t="n"/>
      <c r="E35" s="40" t="n"/>
      <c r="F35" s="40" t="n"/>
      <c r="G35" s="40" t="n"/>
      <c r="H35" s="40" t="n"/>
      <c r="I35" s="40" t="n"/>
      <c r="J35" s="40" t="n"/>
      <c r="K35" s="40" t="n"/>
      <c r="L35" s="40" t="n"/>
      <c r="M35" s="40" t="n"/>
    </row>
    <row r="36" spans="1:16">
      <c r="A36" s="40" t="s">
        <v>21</v>
      </c>
      <c r="B36" s="40" t="n"/>
      <c r="C36" s="40" t="n"/>
      <c r="D36" s="40" t="n"/>
      <c r="E36" s="40" t="n"/>
      <c r="F36" s="40" t="n"/>
      <c r="G36" s="40" t="n"/>
      <c r="H36" s="40" t="n"/>
      <c r="I36" s="40" t="n"/>
      <c r="J36" s="40" t="n"/>
      <c r="K36" s="40" t="n"/>
      <c r="L36" s="40" t="n"/>
      <c r="M36" s="40" t="n"/>
    </row>
    <row r="37" spans="1:16">
      <c r="A37" s="40" t="s">
        <v>22</v>
      </c>
      <c r="B37" s="40" t="n"/>
      <c r="C37" s="40" t="n"/>
      <c r="D37" s="40" t="n"/>
      <c r="E37" s="40" t="n"/>
      <c r="F37" s="40" t="n"/>
      <c r="G37" s="40" t="n"/>
      <c r="H37" s="40" t="n"/>
      <c r="I37" s="40" t="n"/>
      <c r="J37" s="40" t="n"/>
      <c r="K37" s="40" t="n"/>
      <c r="L37" s="40" t="n"/>
      <c r="M37" s="40" t="n"/>
    </row>
    <row r="38" spans="1:16">
      <c r="A38" s="40" t="s">
        <v>23</v>
      </c>
      <c r="B38" s="40" t="n"/>
      <c r="C38" s="40" t="n"/>
      <c r="D38" s="40" t="n"/>
      <c r="E38" s="40" t="n"/>
      <c r="F38" s="40" t="n"/>
      <c r="G38" s="40" t="n"/>
      <c r="H38" s="40" t="n"/>
      <c r="I38" s="40" t="n"/>
      <c r="J38" s="40" t="n"/>
      <c r="K38" s="40" t="n"/>
      <c r="L38" s="40" t="n"/>
      <c r="M38" s="40" t="n"/>
    </row>
    <row r="39" spans="1:16">
      <c r="A39" s="40" t="s">
        <v>24</v>
      </c>
      <c r="B39" s="40" t="n"/>
      <c r="C39" s="40" t="n"/>
      <c r="D39" s="40" t="n"/>
      <c r="E39" s="40" t="n"/>
      <c r="F39" s="40" t="n"/>
      <c r="G39" s="40" t="n"/>
      <c r="H39" s="40" t="n"/>
      <c r="I39" s="40" t="n"/>
      <c r="J39" s="40" t="n"/>
      <c r="K39" s="40" t="n"/>
      <c r="L39" s="40" t="n"/>
      <c r="M39" s="40" t="n"/>
    </row>
    <row r="42" spans="1:16">
      <c r="A42" s="39" t="s">
        <v>25</v>
      </c>
      <c r="B42" s="40" t="n"/>
      <c r="C42" s="40" t="n"/>
      <c r="D42" s="40" t="n"/>
      <c r="E42" s="40" t="n"/>
      <c r="F42" s="40" t="n"/>
      <c r="G42" s="40" t="n"/>
      <c r="H42" s="40" t="n"/>
      <c r="I42" s="40" t="n"/>
      <c r="J42" s="40" t="n"/>
      <c r="K42" s="40" t="n"/>
      <c r="L42" s="40" t="n"/>
      <c r="M42" s="40" t="n"/>
    </row>
    <row r="43" spans="1:16">
      <c r="A43" s="44" t="s">
        <v>26</v>
      </c>
      <c r="B43" s="44" t="s">
        <v>27</v>
      </c>
      <c r="C43" s="76" t="s">
        <v>28</v>
      </c>
    </row>
    <row r="44" spans="1:16">
      <c r="A44" s="42" t="s">
        <v>29</v>
      </c>
      <c r="B44" s="46" t="s">
        <v>30</v>
      </c>
      <c r="C44" s="72" t="s">
        <v>31</v>
      </c>
    </row>
    <row r="45" spans="1:16">
      <c r="A45" s="42" t="s">
        <v>29</v>
      </c>
      <c r="B45" s="46" t="s">
        <v>32</v>
      </c>
      <c r="C45" s="72" t="s">
        <v>33</v>
      </c>
    </row>
    <row r="46" spans="1:16">
      <c r="A46" s="42" t="s">
        <v>29</v>
      </c>
      <c r="B46" s="46" t="s">
        <v>34</v>
      </c>
      <c r="C46" s="72" t="s">
        <v>35</v>
      </c>
    </row>
    <row r="47" spans="1:16">
      <c r="A47" s="42" t="s">
        <v>29</v>
      </c>
      <c r="B47" s="46" t="s">
        <v>36</v>
      </c>
      <c r="C47" s="72" t="s">
        <v>37</v>
      </c>
    </row>
    <row r="48" spans="1:16">
      <c r="A48" s="42" t="s">
        <v>29</v>
      </c>
      <c r="B48" s="46" t="s">
        <v>38</v>
      </c>
      <c r="C48" s="72" t="s">
        <v>39</v>
      </c>
    </row>
    <row r="49" spans="1:16">
      <c r="A49" s="42" t="s">
        <v>29</v>
      </c>
      <c r="B49" s="46" t="s">
        <v>40</v>
      </c>
      <c r="C49" s="72" t="s">
        <v>41</v>
      </c>
    </row>
    <row r="50" spans="1:16">
      <c r="A50" s="42" t="s">
        <v>29</v>
      </c>
      <c r="B50" s="46" t="s">
        <v>42</v>
      </c>
      <c r="C50" s="72" t="s">
        <v>43</v>
      </c>
    </row>
    <row r="51" spans="1:16">
      <c r="A51" s="42" t="s">
        <v>29</v>
      </c>
      <c r="B51" s="46" t="s">
        <v>44</v>
      </c>
      <c r="C51" s="72" t="s">
        <v>45</v>
      </c>
    </row>
    <row r="52" spans="1:16">
      <c r="A52" s="42" t="s">
        <v>29</v>
      </c>
      <c r="B52" s="46" t="s">
        <v>46</v>
      </c>
      <c r="C52" s="72" t="s">
        <v>47</v>
      </c>
    </row>
    <row r="53" spans="1:16">
      <c r="A53" s="42" t="s">
        <v>29</v>
      </c>
      <c r="B53" s="37" t="s">
        <v>48</v>
      </c>
      <c r="C53" s="72" t="s">
        <v>49</v>
      </c>
    </row>
    <row r="54" s="70" spans="1:16">
      <c r="A54" s="42" t="s">
        <v>29</v>
      </c>
      <c r="B54" s="46" t="s">
        <v>50</v>
      </c>
      <c r="C54" s="72" t="s">
        <v>51</v>
      </c>
    </row>
    <row r="55" spans="1:16">
      <c r="A55" s="42" t="s">
        <v>29</v>
      </c>
      <c r="B55" s="46" t="s">
        <v>52</v>
      </c>
      <c r="C55" s="72" t="s">
        <v>53</v>
      </c>
    </row>
    <row r="56" spans="1:16">
      <c r="A56" s="42" t="s">
        <v>29</v>
      </c>
      <c r="B56" s="46" t="s">
        <v>54</v>
      </c>
      <c r="C56" s="72" t="s">
        <v>55</v>
      </c>
    </row>
    <row r="57" spans="1:16">
      <c r="A57" s="42" t="s">
        <v>29</v>
      </c>
      <c r="B57" s="46" t="s">
        <v>56</v>
      </c>
      <c r="C57" s="72" t="s">
        <v>57</v>
      </c>
    </row>
    <row r="58" spans="1:16">
      <c r="A58" s="42" t="s">
        <v>29</v>
      </c>
      <c r="B58" s="46" t="s">
        <v>58</v>
      </c>
      <c r="C58" s="72" t="s">
        <v>59</v>
      </c>
    </row>
    <row r="59" spans="1:16">
      <c r="A59" s="42" t="s">
        <v>60</v>
      </c>
      <c r="B59" s="46" t="s">
        <v>61</v>
      </c>
      <c r="C59" s="72" t="s">
        <v>62</v>
      </c>
    </row>
    <row r="60" spans="1:16">
      <c r="A60" s="42" t="s">
        <v>60</v>
      </c>
      <c r="B60" s="46" t="s">
        <v>63</v>
      </c>
      <c r="C60" s="72" t="s">
        <v>64</v>
      </c>
    </row>
    <row customHeight="1" ht="33" r="61" s="70" spans="1:16">
      <c r="A61" s="42" t="s">
        <v>60</v>
      </c>
      <c r="B61" s="46" t="s">
        <v>65</v>
      </c>
      <c r="C61" s="73" t="s">
        <v>66</v>
      </c>
    </row>
    <row r="62" spans="1:16">
      <c r="A62" s="42" t="s">
        <v>60</v>
      </c>
      <c r="B62" s="46" t="s">
        <v>67</v>
      </c>
      <c r="C62" s="72" t="s">
        <v>68</v>
      </c>
    </row>
    <row r="63" spans="1:16">
      <c r="A63" s="42" t="s">
        <v>60</v>
      </c>
      <c r="B63" s="46" t="s">
        <v>69</v>
      </c>
      <c r="C63" s="72" t="s">
        <v>70</v>
      </c>
    </row>
    <row r="64" spans="1:16">
      <c r="A64" s="42" t="s">
        <v>60</v>
      </c>
      <c r="B64" s="46" t="s">
        <v>71</v>
      </c>
      <c r="C64" s="72" t="s">
        <v>72</v>
      </c>
    </row>
    <row r="65" spans="1:16">
      <c r="A65" s="42" t="s">
        <v>60</v>
      </c>
      <c r="B65" s="46" t="s">
        <v>73</v>
      </c>
      <c r="C65" s="72" t="s">
        <v>74</v>
      </c>
    </row>
    <row r="66" spans="1:16">
      <c r="A66" s="42" t="s">
        <v>60</v>
      </c>
      <c r="B66" s="46" t="s">
        <v>75</v>
      </c>
      <c r="C66" s="72" t="s">
        <v>76</v>
      </c>
    </row>
    <row r="67" spans="1:16">
      <c r="A67" s="42" t="s">
        <v>60</v>
      </c>
      <c r="B67" s="46" t="s">
        <v>77</v>
      </c>
      <c r="C67" s="72" t="s">
        <v>78</v>
      </c>
    </row>
    <row r="68" spans="1:16">
      <c r="A68" s="42" t="s">
        <v>60</v>
      </c>
      <c r="B68" s="46" t="s">
        <v>79</v>
      </c>
      <c r="C68" s="72" t="s">
        <v>80</v>
      </c>
    </row>
    <row r="69" spans="1:16">
      <c r="A69" s="42" t="s">
        <v>60</v>
      </c>
      <c r="B69" s="46" t="s">
        <v>81</v>
      </c>
      <c r="C69" s="72" t="s">
        <v>82</v>
      </c>
    </row>
    <row r="70" spans="1:16">
      <c r="A70" s="42" t="s">
        <v>60</v>
      </c>
      <c r="B70" s="46" t="s">
        <v>83</v>
      </c>
      <c r="C70" s="72" t="s">
        <v>84</v>
      </c>
    </row>
    <row r="71" spans="1:16">
      <c r="A71" s="42" t="s">
        <v>60</v>
      </c>
      <c r="B71" s="46" t="s">
        <v>85</v>
      </c>
      <c r="C71" s="72" t="s">
        <v>86</v>
      </c>
    </row>
    <row r="72" spans="1:16">
      <c r="A72" s="42" t="s">
        <v>60</v>
      </c>
      <c r="B72" s="46" t="s">
        <v>87</v>
      </c>
      <c r="C72" s="72" t="s">
        <v>88</v>
      </c>
    </row>
    <row r="73" spans="1:16">
      <c r="A73" s="42" t="s">
        <v>60</v>
      </c>
      <c r="B73" s="46" t="s">
        <v>89</v>
      </c>
      <c r="C73" s="72" t="s">
        <v>90</v>
      </c>
    </row>
    <row r="74" spans="1:16">
      <c r="A74" s="42" t="s">
        <v>60</v>
      </c>
      <c r="B74" s="46" t="s">
        <v>91</v>
      </c>
      <c r="C74" s="72" t="s">
        <v>92</v>
      </c>
    </row>
    <row r="75" spans="1:16">
      <c r="A75" s="42" t="s">
        <v>60</v>
      </c>
      <c r="B75" s="46" t="s">
        <v>93</v>
      </c>
      <c r="C75" s="72" t="s">
        <v>94</v>
      </c>
    </row>
    <row r="76" spans="1:16">
      <c r="A76" s="42" t="s">
        <v>60</v>
      </c>
      <c r="B76" s="46" t="s">
        <v>95</v>
      </c>
      <c r="C76" s="72" t="s">
        <v>96</v>
      </c>
    </row>
    <row r="77" s="70" spans="1:16">
      <c r="A77" s="42" t="s">
        <v>60</v>
      </c>
      <c r="B77" s="46" t="s">
        <v>97</v>
      </c>
      <c r="C77" s="82" t="s">
        <v>98</v>
      </c>
    </row>
    <row r="78" spans="1:16">
      <c r="A78" s="42" t="s">
        <v>60</v>
      </c>
      <c r="B78" s="46" t="s">
        <v>99</v>
      </c>
      <c r="C78" s="72" t="s">
        <v>100</v>
      </c>
    </row>
    <row customHeight="1" ht="29.25" r="79" s="70" spans="1:16">
      <c r="A79" s="42" t="s">
        <v>60</v>
      </c>
      <c r="B79" s="46" t="s">
        <v>101</v>
      </c>
      <c r="C79" s="73" t="s">
        <v>102</v>
      </c>
    </row>
    <row r="80" spans="1:16">
      <c r="A80" s="42" t="s">
        <v>60</v>
      </c>
      <c r="B80" s="46" t="s">
        <v>103</v>
      </c>
      <c r="C80" s="72" t="s">
        <v>104</v>
      </c>
    </row>
    <row r="81" spans="1:16">
      <c r="A81" s="42" t="s">
        <v>60</v>
      </c>
      <c r="B81" s="46" t="s">
        <v>105</v>
      </c>
      <c r="C81" s="72" t="s">
        <v>106</v>
      </c>
    </row>
    <row r="82" spans="1:16">
      <c r="A82" s="42" t="s">
        <v>60</v>
      </c>
      <c r="B82" s="46" t="s">
        <v>107</v>
      </c>
      <c r="C82" s="72" t="s">
        <v>108</v>
      </c>
    </row>
    <row r="83" spans="1:16">
      <c r="A83" s="42" t="s">
        <v>60</v>
      </c>
      <c r="B83" s="46" t="s">
        <v>109</v>
      </c>
      <c r="C83" s="72" t="s">
        <v>110</v>
      </c>
    </row>
    <row r="84" s="70" spans="1:16">
      <c r="A84" s="42" t="s">
        <v>60</v>
      </c>
      <c r="B84" s="46" t="s">
        <v>111</v>
      </c>
      <c r="C84" s="72" t="s">
        <v>112</v>
      </c>
    </row>
    <row r="85" spans="1:16">
      <c r="A85" s="42" t="s">
        <v>60</v>
      </c>
      <c r="B85" s="46" t="s">
        <v>113</v>
      </c>
      <c r="C85" s="72" t="s">
        <v>114</v>
      </c>
    </row>
    <row r="86" spans="1:16">
      <c r="A86" s="42" t="s">
        <v>60</v>
      </c>
      <c r="B86" s="46" t="s">
        <v>115</v>
      </c>
      <c r="C86" s="72" t="s">
        <v>116</v>
      </c>
    </row>
    <row r="87" s="70" spans="1:16">
      <c r="A87" s="42" t="s">
        <v>60</v>
      </c>
      <c r="B87" s="46" t="s">
        <v>117</v>
      </c>
      <c r="C87" s="72" t="s">
        <v>118</v>
      </c>
    </row>
    <row r="88" s="70" spans="1:16">
      <c r="A88" s="42" t="s">
        <v>60</v>
      </c>
      <c r="B88" s="46" t="s">
        <v>119</v>
      </c>
      <c r="C88" s="72" t="s">
        <v>120</v>
      </c>
    </row>
    <row r="89" s="70" spans="1:16">
      <c r="A89" s="42" t="s">
        <v>60</v>
      </c>
      <c r="B89" s="46" t="s">
        <v>121</v>
      </c>
      <c r="C89" s="72" t="s">
        <v>122</v>
      </c>
    </row>
    <row r="90" s="70" spans="1:16">
      <c r="A90" s="42" t="s">
        <v>60</v>
      </c>
      <c r="B90" s="46" t="s">
        <v>123</v>
      </c>
      <c r="C90" s="72" t="s">
        <v>124</v>
      </c>
    </row>
    <row r="91" spans="1:16">
      <c r="A91" s="42" t="s">
        <v>60</v>
      </c>
      <c r="B91" s="46" t="s">
        <v>125</v>
      </c>
      <c r="C91" s="72" t="s">
        <v>126</v>
      </c>
    </row>
    <row r="92" spans="1:16">
      <c r="A92" s="42" t="s">
        <v>60</v>
      </c>
      <c r="B92" s="46" t="s">
        <v>127</v>
      </c>
      <c r="C92" s="72" t="s">
        <v>128</v>
      </c>
    </row>
    <row r="93" spans="1:16">
      <c r="A93" s="42" t="s">
        <v>60</v>
      </c>
      <c r="B93" s="46" t="s">
        <v>129</v>
      </c>
      <c r="C93" s="72" t="s">
        <v>130</v>
      </c>
    </row>
    <row r="94" spans="1:16">
      <c r="A94" s="42" t="s">
        <v>60</v>
      </c>
      <c r="B94" s="46" t="s">
        <v>131</v>
      </c>
      <c r="C94" s="72" t="s">
        <v>132</v>
      </c>
    </row>
    <row r="95" spans="1:16">
      <c r="A95" s="42" t="s">
        <v>133</v>
      </c>
      <c r="B95" s="46" t="s">
        <v>134</v>
      </c>
      <c r="C95" s="72" t="s">
        <v>135</v>
      </c>
    </row>
  </sheetData>
  <mergeCells count="59">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 ref="C70:M70"/>
    <mergeCell ref="C71:M71"/>
    <mergeCell ref="C72:M72"/>
    <mergeCell ref="C73:M73"/>
    <mergeCell ref="C82:M82"/>
    <mergeCell ref="C85:M85"/>
    <mergeCell ref="C86:M86"/>
    <mergeCell ref="C75:M75"/>
    <mergeCell ref="C76:M76"/>
    <mergeCell ref="C78:M78"/>
    <mergeCell ref="C79:M79"/>
    <mergeCell ref="C80:M80"/>
    <mergeCell ref="C81:M81"/>
    <mergeCell ref="C77:M77"/>
    <mergeCell ref="C45:M45"/>
    <mergeCell ref="C46:M46"/>
    <mergeCell ref="C47:M47"/>
    <mergeCell ref="C48:M48"/>
    <mergeCell ref="C49:M49"/>
    <mergeCell ref="A1:M1"/>
    <mergeCell ref="A5:D5"/>
    <mergeCell ref="A12:M23"/>
    <mergeCell ref="A32:M32"/>
    <mergeCell ref="C44:M44"/>
    <mergeCell ref="C43:M43"/>
    <mergeCell ref="D8:E8"/>
    <mergeCell ref="A29:M2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s>
  <hyperlinks>
    <hyperlink display="Click here" location="'Copyright &amp; License'!A1" ref="C9"/>
    <hyperlink xmlns:r="http://schemas.openxmlformats.org/officeDocument/2006/relationships" ref="A29" r:id="rId1"/>
    <hyperlink display="Lower Bear River Network" location="BearRiverNetwork!A1" ref="F33"/>
    <hyperlink display="s" location="SubInd!A1" ref="B44"/>
    <hyperlink display="j" location="Nodes!A1" ref="B45"/>
    <hyperlink display="dem" location="Demand!A1" ref="B46"/>
    <hyperlink display="v" location="Reservoirs!A1" ref="B47"/>
    <hyperlink display="y" location="FishSpp!A1" ref="B48"/>
    <hyperlink display="n" location="VegSpp!A1" ref="B49"/>
    <hyperlink display="t" location="Month!A1" ref="B50"/>
    <hyperlink display="RA_par_indx" location="R_indx!A1" ref="B51"/>
    <hyperlink display="sf_par_indx" location="sf_indx!A1" ref="B52"/>
    <hyperlink display="wf_par_indx" location="wf_indx!A1" ref="B53"/>
    <hyperlink display="wsi_par_indx" location="wsi_indx!A1" ref="B54"/>
    <hyperlink display="rsi_indx" location="rsiIndex!A1" ref="B55"/>
    <hyperlink display="fci_indx" location="fciIndex!A1" ref="B56"/>
    <hyperlink display="NodeNotDemandSite" location="NodesNotDemand!A1" ref="B57"/>
    <hyperlink display="NodeNotHeadwater" location="NodeNotHeadwater!A1" ref="B58"/>
    <hyperlink display="LinkID" location="LinkName!A1" ref="B59"/>
    <hyperlink display="linkexist" location="Connect!A1" ref="B60"/>
    <hyperlink display="envSiteExist" location="EnvSite!A1" ref="B61"/>
    <hyperlink display="returnFlowExist" location="ReturnFlow!A1" ref="B62"/>
    <hyperlink display="DiversionExist" location="Diversions!A1" ref="B63"/>
    <hyperlink display="WetlandsExist" location="WetlandsSites!A1" ref="B64"/>
    <hyperlink display="LinktoReservoir" location="LinktoReservoir!A1" ref="B65"/>
    <hyperlink display="LinkOutReservoir" location="LinkOutReservoir!A1" ref="B66"/>
    <hyperlink display="wght" location="weights!A1" ref="B67"/>
    <hyperlink display="reachGain" location="HeadFlow!A1" ref="B68"/>
    <hyperlink display="aw" location="aw!A1" ref="B69"/>
    <hyperlink display="lss" location="lss!A1" ref="B70"/>
    <hyperlink display="evap" location="evap!A1" ref="B71"/>
    <hyperlink display="cons" location="Cons!A1" ref="B72"/>
    <hyperlink display="lng" location="Length!A1" ref="B73"/>
    <hyperlink display="minstor" location="inactive!A1" ref="B74"/>
    <hyperlink display="maxstor" location="capacity!A1" ref="B75"/>
    <hyperlink display="dReq" location="demandReq!A1" ref="B76"/>
    <hyperlink display="linkevap" location="linkEvap!A1" ref="B77"/>
    <hyperlink display="dCap" location="divCap!A1" ref="B78"/>
    <hyperlink display="instreamReq" location="Instream!A1" ref="B79"/>
    <hyperlink display="cst" location="UnitCost!A1" ref="B80"/>
    <hyperlink display="RA_par" location="ResElevVol!A1" ref="B81"/>
    <hyperlink display="sf_par" location="StageFlow!A1" ref="B82"/>
    <hyperlink display="wf_par" location="WidthFlow!A1" ref="B83"/>
    <hyperlink display="wsi_par" location="wp!A1" ref="B84"/>
    <hyperlink display="rsi_par" location="rsiEQ!A1" ref="B85"/>
    <hyperlink display="fci_par" location="fciEQ!A1" ref="B86"/>
    <hyperlink display="CMax" location="MaxVegCover!A1" ref="B88"/>
    <hyperlink display="Dvalue" location="DemandRuns!A1" ref="B89"/>
    <hyperlink display="Qloop" location="QRunValues!A1" ref="B90"/>
    <hyperlink display="initSTOR" location="InStor!A1" ref="B91"/>
    <hyperlink display="InitD" location="InitD!A1" ref="B92"/>
    <hyperlink display="InitC" location="InitC!A1" ref="B93"/>
    <hyperlink display="rv" location="Revegetate!A1" ref="B94"/>
    <hyperlink display="b" location="Budget!A1" ref="B95"/>
  </hyperlinks>
  <pageMargins bottom="0.75" footer="0.3" header="0.3" left="0.7" right="0.7" top="0.75"/>
  <pageSetup orientation="portrait"/>
</worksheet>
</file>

<file path=xl/worksheets/sheet10.xml><?xml version="1.0" encoding="utf-8"?>
<worksheet xmlns="http://schemas.openxmlformats.org/spreadsheetml/2006/main">
  <sheetPr codeName="Sheet18">
    <outlinePr summaryBelow="1" summaryRight="1"/>
    <pageSetUpPr/>
  </sheetPr>
  <dimension ref="A1:A33"/>
  <sheetViews>
    <sheetView workbookViewId="0">
      <selection activeCell="A34" sqref="A34"/>
    </sheetView>
  </sheetViews>
  <sheetFormatPr baseColWidth="8" defaultColWidth="9.140625" defaultRowHeight="15" outlineLevelCol="0"/>
  <cols>
    <col customWidth="1" max="1" min="1" style="70" width="23"/>
    <col customWidth="1" max="2" min="2" style="70" width="8.85546875"/>
    <col customWidth="1" max="5" min="3" style="70" width="9.140625"/>
    <col bestFit="1" customWidth="1" max="6" min="6" style="70" width="15.85546875"/>
    <col customWidth="1" max="16384" min="7" style="70" width="9.140625"/>
  </cols>
  <sheetData>
    <row r="1" spans="1:1">
      <c r="A1" t="s">
        <v>158</v>
      </c>
    </row>
    <row r="2" spans="1:1">
      <c r="A2" t="s">
        <v>160</v>
      </c>
    </row>
    <row r="3" spans="1:1">
      <c r="A3" t="s">
        <v>161</v>
      </c>
    </row>
    <row r="4" spans="1:1">
      <c r="A4" t="s">
        <v>162</v>
      </c>
    </row>
    <row r="5" spans="1:1">
      <c r="A5" t="s">
        <v>165</v>
      </c>
    </row>
    <row r="6" spans="1:1">
      <c r="A6" t="s">
        <v>166</v>
      </c>
    </row>
    <row r="7" spans="1:1">
      <c r="A7" t="s">
        <v>167</v>
      </c>
    </row>
    <row r="8" spans="1:1">
      <c r="A8" t="s">
        <v>168</v>
      </c>
    </row>
    <row r="9" spans="1:1">
      <c r="A9" t="s">
        <v>169</v>
      </c>
    </row>
    <row r="10" spans="1:1">
      <c r="A10" t="s">
        <v>170</v>
      </c>
    </row>
    <row r="11" spans="1:1">
      <c r="A11" t="s">
        <v>171</v>
      </c>
    </row>
    <row r="12" spans="1:1">
      <c r="A12" t="s">
        <v>172</v>
      </c>
    </row>
    <row r="13" spans="1:1">
      <c r="A13" t="s">
        <v>173</v>
      </c>
    </row>
    <row r="14" spans="1:1">
      <c r="A14" t="s">
        <v>174</v>
      </c>
    </row>
    <row r="15" spans="1:1">
      <c r="A15" t="s">
        <v>176</v>
      </c>
    </row>
    <row r="16" spans="1:1">
      <c r="A16" t="s">
        <v>178</v>
      </c>
    </row>
    <row r="17" spans="1:1">
      <c r="A17" t="s">
        <v>179</v>
      </c>
    </row>
    <row r="18" spans="1:1">
      <c r="A18" t="s">
        <v>180</v>
      </c>
    </row>
    <row r="19" spans="1:1">
      <c r="A19" t="s">
        <v>182</v>
      </c>
    </row>
    <row r="20" spans="1:1">
      <c r="A20" t="s">
        <v>183</v>
      </c>
    </row>
    <row r="21" spans="1:1">
      <c r="A21" t="s">
        <v>184</v>
      </c>
    </row>
    <row r="22" spans="1:1">
      <c r="A22" t="s">
        <v>185</v>
      </c>
    </row>
    <row r="23" spans="1:1">
      <c r="A23" t="s">
        <v>187</v>
      </c>
    </row>
    <row r="24" spans="1:1">
      <c r="A24" t="s">
        <v>188</v>
      </c>
    </row>
    <row r="25" spans="1:1">
      <c r="A25" t="s">
        <v>191</v>
      </c>
    </row>
    <row r="26" spans="1:1">
      <c r="A26" t="s">
        <v>193</v>
      </c>
    </row>
    <row r="27" spans="1:1">
      <c r="A27" t="s">
        <v>194</v>
      </c>
    </row>
    <row r="28" spans="1:1">
      <c r="A28" t="s">
        <v>195</v>
      </c>
    </row>
    <row r="29" spans="1:1">
      <c r="A29" t="s">
        <v>196</v>
      </c>
    </row>
    <row r="30" spans="1:1">
      <c r="A30" t="s">
        <v>197</v>
      </c>
    </row>
    <row r="31" spans="1:1">
      <c r="A31" t="s">
        <v>198</v>
      </c>
    </row>
    <row r="32" spans="1:1">
      <c r="A32" t="s">
        <v>199</v>
      </c>
    </row>
    <row r="33" spans="1:1">
      <c r="A33" t="s">
        <v>200</v>
      </c>
    </row>
  </sheetData>
  <pageMargins bottom="0.75" footer="0.3" header="0.3" left="0.7" right="0.7" top="0.75"/>
  <pageSetup orientation="portrait"/>
</worksheet>
</file>

<file path=xl/worksheets/sheet11.xml><?xml version="1.0" encoding="utf-8"?>
<worksheet xmlns="http://schemas.openxmlformats.org/spreadsheetml/2006/main">
  <sheetPr codeName="Sheet19">
    <outlinePr summaryBelow="1" summaryRight="1"/>
    <pageSetUpPr/>
  </sheetPr>
  <dimension ref="A1:A25"/>
  <sheetViews>
    <sheetView workbookViewId="0" zoomScaleNormal="100">
      <selection activeCell="A23" sqref="A23"/>
    </sheetView>
  </sheetViews>
  <sheetFormatPr baseColWidth="8" defaultColWidth="9.140625" defaultRowHeight="15" outlineLevelCol="0"/>
  <cols>
    <col customWidth="1" max="1" min="1" style="70" width="23"/>
    <col customWidth="1" max="5" min="3" style="70" width="9.140625"/>
    <col bestFit="1" customWidth="1" max="6" min="6" style="70" width="15.85546875"/>
    <col customWidth="1" max="16384" min="7" style="70" width="9.140625"/>
  </cols>
  <sheetData>
    <row r="1" spans="1:1">
      <c r="A1" t="s">
        <v>161</v>
      </c>
    </row>
    <row r="2" spans="1:1">
      <c r="A2" t="s">
        <v>162</v>
      </c>
    </row>
    <row r="3" spans="1:1">
      <c r="A3" t="s">
        <v>163</v>
      </c>
    </row>
    <row r="4" spans="1:1">
      <c r="A4" t="s">
        <v>166</v>
      </c>
    </row>
    <row r="5" spans="1:1">
      <c r="A5" t="s">
        <v>167</v>
      </c>
    </row>
    <row r="6" spans="1:1">
      <c r="A6" t="s">
        <v>169</v>
      </c>
    </row>
    <row r="7" spans="1:1">
      <c r="A7" t="s">
        <v>173</v>
      </c>
    </row>
    <row r="8" spans="1:1">
      <c r="A8" t="s">
        <v>174</v>
      </c>
    </row>
    <row r="9" spans="1:1">
      <c r="A9" t="s">
        <v>175</v>
      </c>
    </row>
    <row r="10" spans="1:1">
      <c r="A10" t="s">
        <v>176</v>
      </c>
    </row>
    <row r="11" spans="1:1">
      <c r="A11" t="s">
        <v>177</v>
      </c>
    </row>
    <row r="12" spans="1:1">
      <c r="A12" t="s">
        <v>178</v>
      </c>
    </row>
    <row r="13" spans="1:1">
      <c r="A13" t="s">
        <v>179</v>
      </c>
    </row>
    <row r="14" spans="1:1">
      <c r="A14" t="s">
        <v>180</v>
      </c>
    </row>
    <row r="15" spans="1:1">
      <c r="A15" t="s">
        <v>181</v>
      </c>
    </row>
    <row r="16" spans="1:1">
      <c r="A16" t="s">
        <v>185</v>
      </c>
    </row>
    <row r="17" spans="1:1">
      <c r="A17" t="s">
        <v>186</v>
      </c>
    </row>
    <row r="18" spans="1:1">
      <c r="A18" t="s">
        <v>187</v>
      </c>
    </row>
    <row r="19" spans="1:1">
      <c r="A19" t="s">
        <v>189</v>
      </c>
    </row>
    <row r="20" spans="1:1">
      <c r="A20" t="s">
        <v>190</v>
      </c>
    </row>
    <row r="21" spans="1:1">
      <c r="A21" t="s">
        <v>191</v>
      </c>
    </row>
    <row r="22" spans="1:1">
      <c r="A22" t="s">
        <v>192</v>
      </c>
    </row>
    <row r="23" spans="1:1">
      <c r="A23" t="s">
        <v>195</v>
      </c>
    </row>
    <row r="24" spans="1:1">
      <c r="A24" t="s">
        <v>198</v>
      </c>
    </row>
    <row r="25" spans="1:1">
      <c r="A25" t="s">
        <v>200</v>
      </c>
    </row>
  </sheetData>
  <pageMargins bottom="0.75" footer="0.3" header="0.3" left="0.7" right="0.7" top="0.75"/>
  <pageSetup orientation="portrait"/>
</worksheet>
</file>

<file path=xl/worksheets/sheet12.xml><?xml version="1.0" encoding="utf-8"?>
<worksheet xmlns="http://schemas.openxmlformats.org/spreadsheetml/2006/main">
  <sheetPr codeName="Sheet7">
    <outlinePr summaryBelow="1" summaryRight="1"/>
    <pageSetUpPr/>
  </sheetPr>
  <dimension ref="A1:A5"/>
  <sheetViews>
    <sheetView workbookViewId="0" zoomScale="85" zoomScaleNormal="85">
      <selection activeCell="A5" sqref="A1:A5"/>
    </sheetView>
  </sheetViews>
  <sheetFormatPr baseColWidth="8" defaultRowHeight="15" outlineLevelCol="0"/>
  <cols>
    <col bestFit="1" customWidth="1" max="1" min="1" style="70" width="10.28515625"/>
  </cols>
  <sheetData>
    <row r="1" spans="1:1">
      <c r="A1" t="s">
        <v>158</v>
      </c>
    </row>
    <row r="2" spans="1:1">
      <c r="A2" t="s">
        <v>164</v>
      </c>
    </row>
    <row r="3" spans="1:1">
      <c r="A3" t="s">
        <v>172</v>
      </c>
    </row>
    <row r="4" spans="1:1">
      <c r="A4" t="s">
        <v>184</v>
      </c>
    </row>
    <row r="5" spans="1:1">
      <c r="A5" t="s">
        <v>188</v>
      </c>
    </row>
  </sheetData>
  <pageMargins bottom="0.75" footer="0.3" header="0.3" left="0.7" right="0.7" top="0.75"/>
  <pageSetup orientation="portrait"/>
</worksheet>
</file>

<file path=xl/worksheets/sheet13.xml><?xml version="1.0" encoding="utf-8"?>
<worksheet xmlns="http://schemas.openxmlformats.org/spreadsheetml/2006/main">
  <sheetPr codeName="Sheet8">
    <outlinePr summaryBelow="1" summaryRight="1"/>
    <pageSetUpPr/>
  </sheetPr>
  <dimension ref="A1:A1"/>
  <sheetViews>
    <sheetView workbookViewId="0">
      <selection activeCell="A2" sqref="A2"/>
    </sheetView>
  </sheetViews>
  <sheetFormatPr baseColWidth="8" defaultRowHeight="15"/>
  <sheetData>
    <row r="1" spans="1:1">
      <c r="A1" t="s">
        <v>178</v>
      </c>
    </row>
  </sheetData>
  <pageMargins bottom="0.75" footer="0.3" header="0.3" left="0.7" right="0.7" top="0.75"/>
  <pageSetup orientation="portrait"/>
</worksheet>
</file>

<file path=xl/worksheets/sheet14.xml><?xml version="1.0" encoding="utf-8"?>
<worksheet xmlns="http://schemas.openxmlformats.org/spreadsheetml/2006/main">
  <sheetPr codeName="Sheet9">
    <outlinePr summaryBelow="1" summaryRight="1"/>
    <pageSetUpPr/>
  </sheetPr>
  <dimension ref="A1:A12"/>
  <sheetViews>
    <sheetView workbookViewId="0" zoomScale="55" zoomScaleNormal="55">
      <selection activeCell="A12" sqref="A1:A12"/>
    </sheetView>
  </sheetViews>
  <sheetFormatPr baseColWidth="8" defaultRowHeight="15" outlineLevelCol="0"/>
  <cols>
    <col bestFit="1" customWidth="1" max="2" min="2" style="70" width="24.42578125"/>
    <col bestFit="1" customWidth="1" max="6" min="6" style="70" width="15.5703125"/>
  </cols>
  <sheetData>
    <row r="1" spans="1:1">
      <c r="A1" t="s">
        <v>160</v>
      </c>
    </row>
    <row r="2" spans="1:1">
      <c r="A2" t="s">
        <v>194</v>
      </c>
    </row>
    <row r="3" spans="1:1">
      <c r="A3" t="s">
        <v>165</v>
      </c>
    </row>
    <row r="4" spans="1:1">
      <c r="A4" t="s">
        <v>168</v>
      </c>
    </row>
    <row r="5" spans="1:1">
      <c r="A5" t="s">
        <v>170</v>
      </c>
    </row>
    <row r="6" spans="1:1">
      <c r="A6" t="s">
        <v>171</v>
      </c>
    </row>
    <row r="7" spans="1:1">
      <c r="A7" t="s">
        <v>182</v>
      </c>
    </row>
    <row r="8" spans="1:1">
      <c r="A8" t="s">
        <v>183</v>
      </c>
    </row>
    <row r="9" spans="1:1">
      <c r="A9" t="s">
        <v>193</v>
      </c>
    </row>
    <row r="10" spans="1:1">
      <c r="A10" t="s">
        <v>196</v>
      </c>
    </row>
    <row r="11" spans="1:1">
      <c r="A11" t="s">
        <v>197</v>
      </c>
    </row>
    <row r="12" spans="1:1">
      <c r="A12" t="s">
        <v>199</v>
      </c>
    </row>
  </sheetData>
  <pageMargins bottom="0.75" footer="0.3" header="0.3" left="0.7" right="0.7" top="0.75"/>
  <pageSetup orientation="portrait"/>
</worksheet>
</file>

<file path=xl/worksheets/sheet15.xml><?xml version="1.0" encoding="utf-8"?>
<worksheet xmlns="http://schemas.openxmlformats.org/spreadsheetml/2006/main">
  <sheetPr codeName="Sheet42">
    <outlinePr summaryBelow="1" summaryRight="1"/>
    <pageSetUpPr/>
  </sheetPr>
  <dimension ref="A1:A3"/>
  <sheetViews>
    <sheetView workbookViewId="0">
      <selection activeCell="C19" sqref="C19"/>
    </sheetView>
  </sheetViews>
  <sheetFormatPr baseColWidth="8" defaultRowHeight="15"/>
  <sheetData>
    <row r="1" spans="1:1">
      <c r="A1" t="s">
        <v>201</v>
      </c>
    </row>
    <row r="2" spans="1:1">
      <c r="A2" t="s">
        <v>202</v>
      </c>
    </row>
    <row r="3" spans="1:1">
      <c r="A3" t="s">
        <v>203</v>
      </c>
    </row>
  </sheetData>
  <pageMargins bottom="0.75" footer="0.3" header="0.3" left="0.7" right="0.7" top="0.75"/>
</worksheet>
</file>

<file path=xl/worksheets/sheet16.xml><?xml version="1.0" encoding="utf-8"?>
<worksheet xmlns="http://schemas.openxmlformats.org/spreadsheetml/2006/main">
  <sheetPr codeName="Sheet44">
    <outlinePr summaryBelow="1" summaryRight="1"/>
    <pageSetUpPr/>
  </sheetPr>
  <dimension ref="A1:A2"/>
  <sheetViews>
    <sheetView workbookViewId="0">
      <selection activeCell="A1" sqref="A1"/>
    </sheetView>
  </sheetViews>
  <sheetFormatPr baseColWidth="8" defaultRowHeight="15"/>
  <sheetData>
    <row r="1" spans="1:1">
      <c r="A1" t="s">
        <v>204</v>
      </c>
    </row>
    <row r="2" spans="1:1">
      <c r="A2" t="s">
        <v>205</v>
      </c>
    </row>
  </sheetData>
  <pageMargins bottom="0.75" footer="0.3" header="0.3" left="0.7" right="0.7" top="0.75"/>
</worksheet>
</file>

<file path=xl/worksheets/sheet17.xml><?xml version="1.0" encoding="utf-8"?>
<worksheet xmlns="http://schemas.openxmlformats.org/spreadsheetml/2006/main">
  <sheetPr codeName="Sheet45">
    <outlinePr summaryBelow="1" summaryRight="1"/>
    <pageSetUpPr/>
  </sheetPr>
  <dimension ref="A1:A2"/>
  <sheetViews>
    <sheetView workbookViewId="0">
      <selection activeCell="I17" sqref="I17"/>
    </sheetView>
  </sheetViews>
  <sheetFormatPr baseColWidth="8" defaultRowHeight="15"/>
  <sheetData>
    <row r="1" spans="1:1">
      <c r="A1" t="s">
        <v>206</v>
      </c>
    </row>
    <row r="2" spans="1:1">
      <c r="A2" t="s">
        <v>207</v>
      </c>
    </row>
  </sheetData>
  <pageMargins bottom="0.75" footer="0.3" header="0.3" left="0.7" right="0.7" top="0.75"/>
</worksheet>
</file>

<file path=xl/worksheets/sheet18.xml><?xml version="1.0" encoding="utf-8"?>
<worksheet xmlns="http://schemas.openxmlformats.org/spreadsheetml/2006/main">
  <sheetPr codeName="Sheet46">
    <outlinePr summaryBelow="1" summaryRight="1"/>
    <pageSetUpPr/>
  </sheetPr>
  <dimension ref="A1:A2"/>
  <sheetViews>
    <sheetView workbookViewId="0">
      <selection activeCell="A3" sqref="A3"/>
    </sheetView>
  </sheetViews>
  <sheetFormatPr baseColWidth="8" defaultRowHeight="15"/>
  <sheetData>
    <row r="1" spans="1:1">
      <c r="A1" t="s">
        <v>208</v>
      </c>
    </row>
    <row r="2" spans="1:1">
      <c r="A2" t="s">
        <v>209</v>
      </c>
    </row>
  </sheetData>
  <pageMargins bottom="0.75" footer="0.3" header="0.3" left="0.7" right="0.7" top="0.75"/>
</worksheet>
</file>

<file path=xl/worksheets/sheet19.xml><?xml version="1.0" encoding="utf-8"?>
<worksheet xmlns="http://schemas.openxmlformats.org/spreadsheetml/2006/main">
  <sheetPr codeName="Sheet11">
    <outlinePr summaryBelow="1" summaryRight="1"/>
    <pageSetUpPr/>
  </sheetPr>
  <dimension ref="A1:AR44"/>
  <sheetViews>
    <sheetView workbookViewId="0" zoomScale="55" zoomScaleNormal="55">
      <selection activeCell="B2" sqref="B2:BC57"/>
    </sheetView>
  </sheetViews>
  <sheetFormatPr baseColWidth="8" defaultRowHeight="15" outlineLevelCol="0"/>
  <cols>
    <col customWidth="1" max="35" min="1" style="70" width="5.5703125"/>
    <col customWidth="1" max="36" min="36" style="70" width="6.28515625"/>
    <col customWidth="1" max="37" min="37" style="70" width="6.85546875"/>
    <col customWidth="1" max="38" min="38" style="70" width="6"/>
    <col bestFit="1" customWidth="1" max="43" min="39" style="70" width="3.42578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c r="E2" t="n">
        <v>1</v>
      </c>
    </row>
    <row r="3" spans="1:44">
      <c r="A3" t="s">
        <v>159</v>
      </c>
      <c r="D3" t="n">
        <v>1</v>
      </c>
    </row>
    <row r="4" spans="1:44">
      <c r="A4" t="s">
        <v>160</v>
      </c>
      <c r="Q4" t="n">
        <v>1</v>
      </c>
    </row>
    <row r="5" spans="1:44">
      <c r="A5" t="s">
        <v>161</v>
      </c>
      <c r="D5" t="n">
        <v>1</v>
      </c>
      <c r="F5" t="n">
        <v>1</v>
      </c>
      <c r="AL5" t="n">
        <v>1</v>
      </c>
    </row>
    <row r="6" spans="1:44">
      <c r="A6" t="s">
        <v>162</v>
      </c>
      <c r="Q6" t="n">
        <v>1</v>
      </c>
    </row>
    <row r="7" spans="1:44">
      <c r="A7" t="s">
        <v>163</v>
      </c>
      <c r="F7" t="n">
        <v>1</v>
      </c>
    </row>
    <row r="8" spans="1:44">
      <c r="A8" t="s">
        <v>164</v>
      </c>
      <c r="I8" t="n">
        <v>1</v>
      </c>
      <c r="J8" t="n">
        <v>1</v>
      </c>
      <c r="O8" t="n">
        <v>1</v>
      </c>
    </row>
    <row r="9" spans="1:44">
      <c r="A9" t="s">
        <v>165</v>
      </c>
      <c r="J9" t="n">
        <v>1</v>
      </c>
    </row>
    <row r="10" spans="1:44">
      <c r="A10" t="s">
        <v>166</v>
      </c>
      <c r="K10" t="n">
        <v>1</v>
      </c>
    </row>
    <row r="11" spans="1:44">
      <c r="A11" t="s">
        <v>167</v>
      </c>
      <c r="L11" t="n">
        <v>1</v>
      </c>
      <c r="M11" t="n">
        <v>1</v>
      </c>
      <c r="N11" t="n">
        <v>1</v>
      </c>
    </row>
    <row r="12" spans="1:44">
      <c r="A12" t="s">
        <v>168</v>
      </c>
      <c r="M12" t="n">
        <v>1</v>
      </c>
    </row>
    <row r="13" spans="1:44">
      <c r="A13" t="s">
        <v>169</v>
      </c>
      <c r="P13" t="n">
        <v>1</v>
      </c>
    </row>
    <row r="14" spans="1:44">
      <c r="A14" t="s">
        <v>170</v>
      </c>
      <c r="M14" t="n">
        <v>1</v>
      </c>
    </row>
    <row r="15" spans="1:44">
      <c r="A15" t="s">
        <v>171</v>
      </c>
    </row>
    <row r="16" spans="1:44">
      <c r="A16" t="s">
        <v>172</v>
      </c>
      <c r="O16" t="n">
        <v>1</v>
      </c>
      <c r="S16" t="n">
        <v>1</v>
      </c>
    </row>
    <row r="17" spans="1:44">
      <c r="A17" t="s">
        <v>173</v>
      </c>
      <c r="H17" t="n">
        <v>1</v>
      </c>
    </row>
    <row r="18" spans="1:44">
      <c r="A18" t="s">
        <v>174</v>
      </c>
      <c r="S18" t="n">
        <v>1</v>
      </c>
    </row>
    <row r="19" spans="1:44">
      <c r="A19" t="s">
        <v>175</v>
      </c>
      <c r="T19" t="n">
        <v>1</v>
      </c>
    </row>
    <row r="20" spans="1:44">
      <c r="A20" t="s">
        <v>176</v>
      </c>
      <c r="V20" t="n">
        <v>1</v>
      </c>
    </row>
    <row r="21" spans="1:44">
      <c r="A21" t="s">
        <v>177</v>
      </c>
      <c r="S21" t="n">
        <v>1</v>
      </c>
    </row>
    <row r="22" spans="1:44">
      <c r="A22" t="s">
        <v>178</v>
      </c>
    </row>
    <row r="23" spans="1:44">
      <c r="A23" t="s">
        <v>179</v>
      </c>
      <c r="H23" t="n">
        <v>1</v>
      </c>
    </row>
    <row r="24" spans="1:44">
      <c r="A24" t="s">
        <v>180</v>
      </c>
      <c r="W24" t="n">
        <v>1</v>
      </c>
    </row>
    <row r="25" spans="1:44">
      <c r="A25" t="s">
        <v>181</v>
      </c>
      <c r="X25" t="n">
        <v>1</v>
      </c>
    </row>
    <row r="26" spans="1:44">
      <c r="A26" t="s">
        <v>182</v>
      </c>
      <c r="X26" t="n">
        <v>1</v>
      </c>
    </row>
    <row r="27" spans="1:44">
      <c r="A27" t="s">
        <v>183</v>
      </c>
      <c r="W27" t="n">
        <v>1</v>
      </c>
    </row>
    <row r="28" spans="1:44">
      <c r="A28" t="s">
        <v>184</v>
      </c>
      <c r="W28" t="n">
        <v>1</v>
      </c>
      <c r="Z28" t="n">
        <v>1</v>
      </c>
      <c r="AA28" t="n">
        <v>1</v>
      </c>
      <c r="AQ28" t="n">
        <v>1</v>
      </c>
    </row>
    <row r="29" spans="1:44">
      <c r="A29" t="s">
        <v>185</v>
      </c>
      <c r="X29" t="n">
        <v>1</v>
      </c>
      <c r="Z29" t="n">
        <v>1</v>
      </c>
    </row>
    <row r="30" spans="1:44">
      <c r="A30" t="s">
        <v>186</v>
      </c>
      <c r="AC30" t="n">
        <v>1</v>
      </c>
    </row>
    <row r="31" spans="1:44">
      <c r="A31" t="s">
        <v>187</v>
      </c>
      <c r="AB31" t="n">
        <v>1</v>
      </c>
    </row>
    <row r="32" spans="1:44">
      <c r="A32" t="s">
        <v>188</v>
      </c>
      <c r="AK32" t="n">
        <v>1</v>
      </c>
      <c r="AP32" t="n">
        <v>1</v>
      </c>
    </row>
    <row r="33" spans="1:44">
      <c r="A33" t="s">
        <v>189</v>
      </c>
      <c r="AF33" t="n">
        <v>1</v>
      </c>
    </row>
    <row r="34" spans="1:44">
      <c r="A34" t="s">
        <v>190</v>
      </c>
      <c r="AM34" t="n">
        <v>1</v>
      </c>
    </row>
    <row r="35" spans="1:44">
      <c r="A35" t="s">
        <v>191</v>
      </c>
      <c r="H35" t="n">
        <v>1</v>
      </c>
    </row>
    <row r="36" spans="1:44">
      <c r="A36" t="s">
        <v>192</v>
      </c>
      <c r="B36" t="n">
        <v>1</v>
      </c>
    </row>
    <row r="37" spans="1:44">
      <c r="A37" t="s">
        <v>193</v>
      </c>
      <c r="AC37" t="n">
        <v>1</v>
      </c>
    </row>
    <row r="38" spans="1:44">
      <c r="A38" t="s">
        <v>194</v>
      </c>
      <c r="Q38" t="n">
        <v>1</v>
      </c>
    </row>
    <row r="39" spans="1:44">
      <c r="A39" t="s">
        <v>195</v>
      </c>
      <c r="AE39" t="n">
        <v>1</v>
      </c>
      <c r="AR39" t="n">
        <v>1</v>
      </c>
    </row>
    <row r="40" spans="1:44">
      <c r="A40" t="s">
        <v>196</v>
      </c>
      <c r="AB40" t="n">
        <v>1</v>
      </c>
    </row>
    <row r="41" spans="1:44">
      <c r="A41" t="s">
        <v>197</v>
      </c>
      <c r="AB41" t="n">
        <v>1</v>
      </c>
    </row>
    <row r="42" spans="1:44">
      <c r="A42" t="s">
        <v>198</v>
      </c>
      <c r="AN42" t="n">
        <v>1</v>
      </c>
      <c r="AR42" t="n">
        <v>1</v>
      </c>
    </row>
    <row r="43" spans="1:44">
      <c r="A43" t="s">
        <v>199</v>
      </c>
      <c r="W43" t="n">
        <v>1</v>
      </c>
    </row>
    <row r="44" spans="1:44">
      <c r="A44" t="s">
        <v>200</v>
      </c>
      <c r="AE44" t="n">
        <v>1</v>
      </c>
      <c r="AO44" t="n">
        <v>1</v>
      </c>
    </row>
  </sheetData>
  <pageMargins bottom="0.75" footer="0.3" header="0.3" left="0.7" right="0.7" top="0.75"/>
</worksheet>
</file>

<file path=xl/worksheets/sheet2.xml><?xml version="1.0" encoding="utf-8"?>
<worksheet xmlns="http://schemas.openxmlformats.org/spreadsheetml/2006/main">
  <sheetPr codeName="Sheet12">
    <outlinePr summaryBelow="1" summaryRight="1"/>
    <pageSetUpPr/>
  </sheetPr>
  <dimension ref="A1:A3"/>
  <sheetViews>
    <sheetView showGridLines="0" workbookViewId="0">
      <selection activeCell="A1" sqref="A1:J1"/>
    </sheetView>
  </sheetViews>
  <sheetFormatPr baseColWidth="8" defaultColWidth="9.140625" defaultRowHeight="15" outlineLevelCol="0"/>
  <cols>
    <col customWidth="1" max="9" min="1" style="70" width="9.140625"/>
    <col customWidth="1" max="10" min="10" style="70" width="22"/>
    <col customWidth="1" max="16384" min="11" style="70" width="9.140625"/>
  </cols>
  <sheetData>
    <row customHeight="1" ht="15.75" r="1" s="70" spans="1:1">
      <c r="A1" s="85" t="s">
        <v>136</v>
      </c>
    </row>
    <row customHeight="1" ht="15.75" r="2" s="70" spans="1:1">
      <c r="A2" s="85" t="s">
        <v>137</v>
      </c>
    </row>
    <row customHeight="1" ht="15.75" r="3" s="70" spans="1:1">
      <c r="A3" s="86" t="s">
        <v>138</v>
      </c>
    </row>
    <row customHeight="1" ht="15.75" r="4" s="70" spans="1:1"/>
    <row customHeight="1" ht="15.75" r="5" s="70" spans="1:1"/>
    <row customHeight="1" ht="15.75" r="6" s="70" spans="1:1"/>
    <row customHeight="1" ht="15.75" r="7" s="70" spans="1:1"/>
    <row customHeight="1" ht="15.75" r="8" s="70" spans="1:1"/>
    <row customHeight="1" ht="15.75" r="9" s="70" spans="1:1"/>
    <row customHeight="1" ht="15.75" r="10" s="70" spans="1:1"/>
    <row customHeight="1" ht="15.75" r="11" s="70" spans="1:1"/>
    <row customHeight="1" ht="15.75" r="12" s="70" spans="1:1"/>
    <row customHeight="1" ht="15.75" r="13" s="70" spans="1:1"/>
    <row customHeight="1" ht="15" r="14" s="70" spans="1:1"/>
    <row customHeight="1" ht="15" r="15" s="70" spans="1:1"/>
    <row customHeight="1" ht="15" r="16" s="70" spans="1:1"/>
    <row customHeight="1" ht="15" r="17" s="70" spans="1:1"/>
    <row customHeight="1" ht="15" r="18" s="70" spans="1:1"/>
    <row customHeight="1" ht="15" r="19" s="70" spans="1:1"/>
    <row customHeight="1" ht="15" r="20" s="70" spans="1:1"/>
    <row customHeight="1" ht="15" r="21" s="70" spans="1:1"/>
    <row customHeight="1" ht="15" r="22" s="70" spans="1:1"/>
    <row customHeight="1" ht="15" r="23" s="70" spans="1:1"/>
    <row customHeight="1" ht="15" r="24" s="70" spans="1:1"/>
    <row customHeight="1" ht="15" r="25" s="70" spans="1:1"/>
    <row customHeight="1" ht="15" r="26" s="70" spans="1:1"/>
    <row customHeight="1" ht="15" r="27" s="70" spans="1:1"/>
  </sheetData>
  <mergeCells count="3">
    <mergeCell ref="A1:J1"/>
    <mergeCell ref="A3:L35"/>
    <mergeCell ref="A2:J2"/>
  </mergeCells>
  <pageMargins bottom="0.75" footer="0.3" header="0.3" left="0.7" right="0.7" top="0.75"/>
  <pageSetup orientation="portrait"/>
</worksheet>
</file>

<file path=xl/worksheets/sheet20.xml><?xml version="1.0" encoding="utf-8"?>
<worksheet xmlns="http://schemas.openxmlformats.org/spreadsheetml/2006/main">
  <sheetPr codeName="Sheet10">
    <outlinePr summaryBelow="1" summaryRight="1"/>
    <pageSetUpPr/>
  </sheetPr>
  <dimension ref="A1:AT46"/>
  <sheetViews>
    <sheetView workbookViewId="0" zoomScale="55" zoomScaleNormal="55">
      <selection activeCell="Y28" sqref="Y28"/>
    </sheetView>
  </sheetViews>
  <sheetFormatPr baseColWidth="8" defaultRowHeight="15" outlineLevelCol="0"/>
  <cols>
    <col customWidth="1" max="38" min="1" style="70" width="5.5703125"/>
    <col customWidth="1" max="39" min="39" style="70" width="4.85546875"/>
    <col bestFit="1" customWidth="1" max="45" min="40" style="70" width="3.42578125"/>
  </cols>
  <sheetData>
    <row r="1" spans="1:46">
      <c r="B1" t="s">
        <v>158</v>
      </c>
      <c r="C1" t="s">
        <v>159</v>
      </c>
      <c r="D1" t="s">
        <v>160</v>
      </c>
      <c r="E1" t="s">
        <v>161</v>
      </c>
      <c r="F1" t="s">
        <v>162</v>
      </c>
      <c r="G1" t="s">
        <v>163</v>
      </c>
      <c r="H1" t="s">
        <v>164</v>
      </c>
      <c r="I1" t="s">
        <v>165</v>
      </c>
      <c r="J1" t="s">
        <v>166</v>
      </c>
      <c r="K1" t="s">
        <v>210</v>
      </c>
      <c r="L1" t="s">
        <v>211</v>
      </c>
      <c r="M1" t="s">
        <v>167</v>
      </c>
      <c r="N1" t="s">
        <v>168</v>
      </c>
      <c r="O1" t="s">
        <v>169</v>
      </c>
      <c r="P1" t="s">
        <v>170</v>
      </c>
      <c r="Q1" t="s">
        <v>171</v>
      </c>
      <c r="R1" t="s">
        <v>172</v>
      </c>
      <c r="S1" t="s">
        <v>173</v>
      </c>
      <c r="T1" t="s">
        <v>174</v>
      </c>
      <c r="U1" t="s">
        <v>175</v>
      </c>
      <c r="V1" t="s">
        <v>176</v>
      </c>
      <c r="W1" t="s">
        <v>177</v>
      </c>
      <c r="X1" t="s">
        <v>178</v>
      </c>
      <c r="Y1" t="s">
        <v>179</v>
      </c>
      <c r="Z1" t="s">
        <v>180</v>
      </c>
      <c r="AA1" t="s">
        <v>181</v>
      </c>
      <c r="AB1" t="s">
        <v>182</v>
      </c>
      <c r="AC1" t="s">
        <v>183</v>
      </c>
      <c r="AD1" t="s">
        <v>184</v>
      </c>
      <c r="AE1" t="s">
        <v>185</v>
      </c>
      <c r="AF1" t="s">
        <v>186</v>
      </c>
      <c r="AG1" t="s">
        <v>187</v>
      </c>
      <c r="AH1" t="s">
        <v>188</v>
      </c>
      <c r="AI1" t="s">
        <v>189</v>
      </c>
      <c r="AJ1" t="s">
        <v>190</v>
      </c>
      <c r="AK1" t="s">
        <v>191</v>
      </c>
      <c r="AL1" t="s">
        <v>192</v>
      </c>
      <c r="AM1" t="s">
        <v>193</v>
      </c>
      <c r="AN1" t="s">
        <v>194</v>
      </c>
      <c r="AO1" t="s">
        <v>195</v>
      </c>
      <c r="AP1" t="s">
        <v>196</v>
      </c>
      <c r="AQ1" t="s">
        <v>197</v>
      </c>
      <c r="AR1" t="s">
        <v>198</v>
      </c>
      <c r="AS1" t="s">
        <v>199</v>
      </c>
      <c r="AT1" t="s">
        <v>200</v>
      </c>
    </row>
    <row r="2" spans="1:46">
      <c r="A2" t="s">
        <v>158</v>
      </c>
      <c r="E2" s="51" t="n">
        <v>1</v>
      </c>
    </row>
    <row r="3" spans="1:46">
      <c r="A3" t="s">
        <v>159</v>
      </c>
    </row>
    <row r="4" spans="1:46">
      <c r="A4" t="s">
        <v>160</v>
      </c>
    </row>
    <row r="5" spans="1:46">
      <c r="A5" t="s">
        <v>161</v>
      </c>
      <c r="F5" s="51" t="n">
        <v>1</v>
      </c>
    </row>
    <row r="6" spans="1:46">
      <c r="A6" t="s">
        <v>162</v>
      </c>
      <c r="S6" s="51" t="n">
        <v>1</v>
      </c>
    </row>
    <row r="7" spans="1:46">
      <c r="A7" t="s">
        <v>163</v>
      </c>
      <c r="F7" s="51" t="n">
        <v>1</v>
      </c>
    </row>
    <row r="8" spans="1:46">
      <c r="A8" t="s">
        <v>164</v>
      </c>
      <c r="J8" s="51" t="n">
        <v>1</v>
      </c>
    </row>
    <row r="9" spans="1:46">
      <c r="A9" t="s">
        <v>165</v>
      </c>
    </row>
    <row r="10" spans="1:46">
      <c r="A10" t="s">
        <v>166</v>
      </c>
      <c r="M10" s="51" t="n">
        <v>1</v>
      </c>
    </row>
    <row r="11" spans="1:46">
      <c r="A11" t="s">
        <v>210</v>
      </c>
    </row>
    <row r="12" spans="1:46">
      <c r="A12" t="s">
        <v>211</v>
      </c>
    </row>
    <row r="13" spans="1:46">
      <c r="A13" t="s">
        <v>167</v>
      </c>
      <c r="O13" s="51" t="n">
        <v>1</v>
      </c>
    </row>
    <row r="14" spans="1:46">
      <c r="A14" t="s">
        <v>168</v>
      </c>
    </row>
    <row r="15" spans="1:46">
      <c r="A15" t="s">
        <v>169</v>
      </c>
      <c r="R15" s="51" t="n">
        <v>1</v>
      </c>
    </row>
    <row r="16" spans="1:46">
      <c r="A16" t="s">
        <v>170</v>
      </c>
    </row>
    <row r="17" spans="1:46">
      <c r="A17" t="s">
        <v>171</v>
      </c>
    </row>
    <row r="18" spans="1:46">
      <c r="A18" t="s">
        <v>172</v>
      </c>
      <c r="U18" s="51" t="n">
        <v>1</v>
      </c>
    </row>
    <row r="19" spans="1:46">
      <c r="A19" t="s">
        <v>173</v>
      </c>
      <c r="H19" s="51" t="n">
        <v>1</v>
      </c>
    </row>
    <row r="20" spans="1:46">
      <c r="A20" t="s">
        <v>174</v>
      </c>
      <c r="U20" s="51" t="n">
        <v>1</v>
      </c>
    </row>
    <row r="21" spans="1:46">
      <c r="A21" t="s">
        <v>175</v>
      </c>
      <c r="V21" s="51" t="n">
        <v>1</v>
      </c>
    </row>
    <row r="22" spans="1:46">
      <c r="A22" t="s">
        <v>176</v>
      </c>
      <c r="X22" s="51" t="n">
        <v>1</v>
      </c>
    </row>
    <row r="23" spans="1:46">
      <c r="A23" t="s">
        <v>177</v>
      </c>
    </row>
    <row r="24" spans="1:46">
      <c r="A24" t="s">
        <v>178</v>
      </c>
    </row>
    <row r="25" spans="1:46">
      <c r="A25" t="s">
        <v>179</v>
      </c>
      <c r="H25" s="51" t="n">
        <v>1</v>
      </c>
    </row>
    <row r="26" spans="1:46">
      <c r="A26" t="s">
        <v>180</v>
      </c>
      <c r="Y26" s="51" t="n">
        <v>1</v>
      </c>
    </row>
    <row r="27" spans="1:46">
      <c r="A27" t="s">
        <v>181</v>
      </c>
    </row>
    <row r="28" spans="1:46">
      <c r="A28" t="s">
        <v>182</v>
      </c>
    </row>
    <row r="29" spans="1:46">
      <c r="A29" t="s">
        <v>183</v>
      </c>
    </row>
    <row r="30" spans="1:46">
      <c r="A30" t="s">
        <v>184</v>
      </c>
      <c r="Y30" s="51" t="n">
        <v>1</v>
      </c>
    </row>
    <row r="31" spans="1:46">
      <c r="A31" t="s">
        <v>185</v>
      </c>
      <c r="Z31" s="51" t="n">
        <v>1</v>
      </c>
    </row>
    <row r="32" spans="1:46">
      <c r="A32" t="s">
        <v>186</v>
      </c>
      <c r="AE32" s="51" t="n">
        <v>1</v>
      </c>
    </row>
    <row r="33" spans="1:46">
      <c r="A33" t="s">
        <v>187</v>
      </c>
      <c r="AD33" s="51" t="n">
        <v>1</v>
      </c>
    </row>
    <row r="34" spans="1:46">
      <c r="A34" t="s">
        <v>188</v>
      </c>
      <c r="AR34" s="51" t="n">
        <v>1</v>
      </c>
    </row>
    <row r="35" spans="1:46">
      <c r="A35" t="s">
        <v>189</v>
      </c>
      <c r="AH35" s="51" t="n">
        <v>1</v>
      </c>
    </row>
    <row r="36" spans="1:46">
      <c r="A36" t="s">
        <v>190</v>
      </c>
      <c r="AO36" s="51" t="n">
        <v>1</v>
      </c>
    </row>
    <row r="37" spans="1:46">
      <c r="A37" t="s">
        <v>191</v>
      </c>
    </row>
    <row r="38" spans="1:46">
      <c r="A38" t="s">
        <v>192</v>
      </c>
      <c r="B38" s="51" t="n">
        <v>1</v>
      </c>
    </row>
    <row r="39" spans="1:46">
      <c r="A39" t="s">
        <v>193</v>
      </c>
    </row>
    <row r="40" spans="1:46">
      <c r="A40" t="s">
        <v>194</v>
      </c>
    </row>
    <row r="41" spans="1:46">
      <c r="A41" t="s">
        <v>195</v>
      </c>
      <c r="AG41" s="51" t="n">
        <v>1</v>
      </c>
    </row>
    <row r="42" spans="1:46">
      <c r="A42" t="s">
        <v>196</v>
      </c>
    </row>
    <row r="43" spans="1:46">
      <c r="A43" t="s">
        <v>197</v>
      </c>
    </row>
    <row r="44" spans="1:46">
      <c r="A44" t="s">
        <v>198</v>
      </c>
      <c r="AT44" t="n">
        <v>1</v>
      </c>
    </row>
    <row r="45" spans="1:46">
      <c r="A45" t="s">
        <v>199</v>
      </c>
    </row>
    <row r="46" spans="1:46">
      <c r="A46" t="s">
        <v>200</v>
      </c>
      <c r="AG46" t="n">
        <v>1</v>
      </c>
    </row>
  </sheetData>
  <pageMargins bottom="0.75" footer="0.3" header="0.3" left="0.7" right="0.7" top="0.75"/>
</worksheet>
</file>

<file path=xl/worksheets/sheet21.xml><?xml version="1.0" encoding="utf-8"?>
<worksheet xmlns="http://schemas.openxmlformats.org/spreadsheetml/2006/main">
  <sheetPr codeName="Sheet13">
    <outlinePr summaryBelow="1" summaryRight="1"/>
    <pageSetUpPr/>
  </sheetPr>
  <dimension ref="A1:AR44"/>
  <sheetViews>
    <sheetView topLeftCell="A7" workbookViewId="0" zoomScale="55" zoomScaleNormal="55">
      <selection activeCell="AN42" sqref="AN42"/>
    </sheetView>
  </sheetViews>
  <sheetFormatPr baseColWidth="8" defaultRowHeight="15" outlineLevelCol="0"/>
  <cols>
    <col customWidth="1" max="37" min="1" style="70" width="5.5703125"/>
    <col customWidth="1" max="38" min="38" style="70" width="7.5703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c r="D3" t="n">
        <v>1</v>
      </c>
    </row>
    <row r="4" spans="1:44">
      <c r="A4" t="s">
        <v>160</v>
      </c>
    </row>
    <row r="5" spans="1:44">
      <c r="A5" t="s">
        <v>161</v>
      </c>
      <c r="D5" t="n">
        <v>1</v>
      </c>
      <c r="AL5" t="n">
        <v>1</v>
      </c>
    </row>
    <row r="6" spans="1:44">
      <c r="A6" t="s">
        <v>162</v>
      </c>
    </row>
    <row r="7" spans="1:44">
      <c r="A7" t="s">
        <v>163</v>
      </c>
    </row>
    <row r="8" spans="1:44">
      <c r="A8" t="s">
        <v>164</v>
      </c>
      <c r="I8" t="n">
        <v>1</v>
      </c>
      <c r="O8" t="n">
        <v>1</v>
      </c>
    </row>
    <row r="9" spans="1:44">
      <c r="A9" t="s">
        <v>165</v>
      </c>
    </row>
    <row r="10" spans="1:44">
      <c r="A10" t="s">
        <v>166</v>
      </c>
    </row>
    <row r="11" spans="1:44">
      <c r="A11" t="s">
        <v>167</v>
      </c>
      <c r="L11" t="n">
        <v>1</v>
      </c>
      <c r="N11" t="n">
        <v>1</v>
      </c>
    </row>
    <row r="12" spans="1:44">
      <c r="A12" t="s">
        <v>168</v>
      </c>
    </row>
    <row r="13" spans="1:44">
      <c r="A13" t="s">
        <v>169</v>
      </c>
    </row>
    <row r="14" spans="1:44">
      <c r="A14" t="s">
        <v>170</v>
      </c>
    </row>
    <row r="15" spans="1:44">
      <c r="A15" t="s">
        <v>171</v>
      </c>
    </row>
    <row r="16" spans="1:44">
      <c r="A16" t="s">
        <v>172</v>
      </c>
      <c r="O16" t="n">
        <v>1</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row>
    <row r="27" spans="1:44">
      <c r="A27" t="s">
        <v>183</v>
      </c>
    </row>
    <row r="28" spans="1:44">
      <c r="A28" t="s">
        <v>184</v>
      </c>
      <c r="Z28" t="n">
        <v>1</v>
      </c>
      <c r="AA28" t="n">
        <v>1</v>
      </c>
      <c r="AQ28" t="n">
        <v>1</v>
      </c>
    </row>
    <row r="29" spans="1:44">
      <c r="A29" t="s">
        <v>185</v>
      </c>
      <c r="Z29" t="n">
        <v>1</v>
      </c>
    </row>
    <row r="30" spans="1:44">
      <c r="A30" t="s">
        <v>186</v>
      </c>
    </row>
    <row r="31" spans="1:44">
      <c r="A31" t="s">
        <v>187</v>
      </c>
    </row>
    <row r="32" spans="1:44">
      <c r="A32" t="s">
        <v>188</v>
      </c>
      <c r="AK32" t="n">
        <v>1</v>
      </c>
    </row>
    <row r="33" spans="1:44">
      <c r="A33" t="s">
        <v>189</v>
      </c>
    </row>
    <row r="34" spans="1:44">
      <c r="A34" t="s">
        <v>190</v>
      </c>
    </row>
    <row r="35" spans="1:44">
      <c r="A35" t="s">
        <v>191</v>
      </c>
    </row>
    <row r="36" spans="1:44">
      <c r="A36" t="s">
        <v>192</v>
      </c>
    </row>
    <row r="37" spans="1:44">
      <c r="A37" t="s">
        <v>193</v>
      </c>
    </row>
    <row r="38" spans="1:44">
      <c r="A38" t="s">
        <v>194</v>
      </c>
    </row>
    <row r="39" spans="1:44">
      <c r="A39" t="s">
        <v>195</v>
      </c>
    </row>
    <row r="40" spans="1:44">
      <c r="A40" t="s">
        <v>196</v>
      </c>
    </row>
    <row r="41" spans="1:44">
      <c r="A41" t="s">
        <v>197</v>
      </c>
    </row>
    <row r="42" spans="1:44">
      <c r="A42" t="s">
        <v>198</v>
      </c>
      <c r="AN42" t="n">
        <v>1</v>
      </c>
    </row>
    <row r="43" spans="1:44">
      <c r="A43" t="s">
        <v>199</v>
      </c>
    </row>
    <row r="44" spans="1:44">
      <c r="A44" t="s">
        <v>200</v>
      </c>
      <c r="AO44" t="n">
        <v>1</v>
      </c>
    </row>
  </sheetData>
  <pageMargins bottom="0.75" footer="0.3" header="0.3" left="0.7" right="0.7" top="0.75"/>
</worksheet>
</file>

<file path=xl/worksheets/sheet22.xml><?xml version="1.0" encoding="utf-8"?>
<worksheet xmlns="http://schemas.openxmlformats.org/spreadsheetml/2006/main">
  <sheetPr codeName="Sheet14">
    <outlinePr summaryBelow="1" summaryRight="1"/>
    <pageSetUpPr/>
  </sheetPr>
  <dimension ref="A1:AR44"/>
  <sheetViews>
    <sheetView topLeftCell="B1" workbookViewId="0" zoomScale="85" zoomScaleNormal="85">
      <selection activeCell="Q52" sqref="Q52"/>
    </sheetView>
  </sheetViews>
  <sheetFormatPr baseColWidth="8" defaultRowHeight="15" outlineLevelCol="0"/>
  <cols>
    <col customWidth="1" max="35" min="1" style="70" width="5.57031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row>
    <row r="4" spans="1:44">
      <c r="A4" t="s">
        <v>160</v>
      </c>
      <c r="Q4" t="n">
        <v>1</v>
      </c>
    </row>
    <row r="5" spans="1:44">
      <c r="A5" t="s">
        <v>161</v>
      </c>
    </row>
    <row r="6" spans="1:44">
      <c r="A6" t="s">
        <v>162</v>
      </c>
    </row>
    <row r="7" spans="1:44">
      <c r="A7" t="s">
        <v>163</v>
      </c>
    </row>
    <row r="8" spans="1:44">
      <c r="A8" t="s">
        <v>164</v>
      </c>
    </row>
    <row r="9" spans="1:44">
      <c r="A9" t="s">
        <v>165</v>
      </c>
      <c r="J9" t="n">
        <v>1</v>
      </c>
    </row>
    <row r="10" spans="1:44">
      <c r="A10" t="s">
        <v>166</v>
      </c>
    </row>
    <row r="11" spans="1:44">
      <c r="A11" t="s">
        <v>167</v>
      </c>
    </row>
    <row r="12" spans="1:44">
      <c r="A12" t="s">
        <v>168</v>
      </c>
      <c r="M12" t="n">
        <v>1</v>
      </c>
    </row>
    <row r="13" spans="1:44">
      <c r="A13" t="s">
        <v>169</v>
      </c>
    </row>
    <row r="14" spans="1:44">
      <c r="A14" t="s">
        <v>170</v>
      </c>
      <c r="M14" t="n">
        <v>1</v>
      </c>
    </row>
    <row r="15" spans="1:44">
      <c r="A15" t="s">
        <v>171</v>
      </c>
    </row>
    <row r="16" spans="1:44">
      <c r="A16" t="s">
        <v>172</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c r="X26" t="n">
        <v>1</v>
      </c>
    </row>
    <row r="27" spans="1:44">
      <c r="A27" t="s">
        <v>183</v>
      </c>
      <c r="W27" t="n">
        <v>1</v>
      </c>
    </row>
    <row r="28" spans="1:44">
      <c r="A28" t="s">
        <v>184</v>
      </c>
    </row>
    <row r="29" spans="1:44">
      <c r="A29" t="s">
        <v>185</v>
      </c>
    </row>
    <row r="30" spans="1:44">
      <c r="A30" t="s">
        <v>186</v>
      </c>
    </row>
    <row r="31" spans="1:44">
      <c r="A31" t="s">
        <v>187</v>
      </c>
    </row>
    <row r="32" spans="1:44">
      <c r="A32" t="s">
        <v>188</v>
      </c>
    </row>
    <row r="33" spans="1:44">
      <c r="A33" t="s">
        <v>189</v>
      </c>
    </row>
    <row r="34" spans="1:44">
      <c r="A34" t="s">
        <v>190</v>
      </c>
    </row>
    <row r="35" spans="1:44">
      <c r="A35" t="s">
        <v>191</v>
      </c>
    </row>
    <row r="36" spans="1:44">
      <c r="A36" t="s">
        <v>192</v>
      </c>
    </row>
    <row r="37" spans="1:44">
      <c r="A37" t="s">
        <v>193</v>
      </c>
      <c r="AC37" t="n">
        <v>1</v>
      </c>
    </row>
    <row r="38" spans="1:44">
      <c r="A38" t="s">
        <v>194</v>
      </c>
      <c r="Q38" t="n">
        <v>1</v>
      </c>
    </row>
    <row r="39" spans="1:44">
      <c r="A39" t="s">
        <v>195</v>
      </c>
    </row>
    <row r="40" spans="1:44">
      <c r="A40" t="s">
        <v>196</v>
      </c>
      <c r="AB40" t="n">
        <v>1</v>
      </c>
    </row>
    <row r="41" spans="1:44">
      <c r="A41" t="s">
        <v>197</v>
      </c>
      <c r="AB41" t="n">
        <v>1</v>
      </c>
    </row>
    <row r="42" spans="1:44">
      <c r="A42" t="s">
        <v>198</v>
      </c>
    </row>
    <row r="43" spans="1:44">
      <c r="A43" t="s">
        <v>199</v>
      </c>
      <c r="W43" t="n">
        <v>1</v>
      </c>
    </row>
    <row r="44" spans="1:44">
      <c r="A44" t="s">
        <v>200</v>
      </c>
    </row>
  </sheetData>
  <pageMargins bottom="0.75" footer="0.3" header="0.3" left="0.7" right="0.7" top="0.75"/>
</worksheet>
</file>

<file path=xl/worksheets/sheet23.xml><?xml version="1.0" encoding="utf-8"?>
<worksheet xmlns="http://schemas.openxmlformats.org/spreadsheetml/2006/main">
  <sheetPr codeName="Sheet36">
    <outlinePr summaryBelow="1" summaryRight="1"/>
    <pageSetUpPr/>
  </sheetPr>
  <dimension ref="A1:AT46"/>
  <sheetViews>
    <sheetView workbookViewId="0" zoomScale="70" zoomScaleNormal="70">
      <selection activeCell="X22" sqref="X22"/>
    </sheetView>
  </sheetViews>
  <sheetFormatPr baseColWidth="8" defaultRowHeight="15" outlineLevelCol="0"/>
  <cols>
    <col customWidth="1" max="37" min="1" style="70" width="5.5703125"/>
  </cols>
  <sheetData>
    <row r="1" spans="1:46">
      <c r="B1" t="s">
        <v>158</v>
      </c>
      <c r="C1" t="s">
        <v>159</v>
      </c>
      <c r="D1" t="s">
        <v>160</v>
      </c>
      <c r="E1" t="s">
        <v>161</v>
      </c>
      <c r="F1" t="s">
        <v>162</v>
      </c>
      <c r="G1" t="s">
        <v>163</v>
      </c>
      <c r="H1" t="s">
        <v>164</v>
      </c>
      <c r="I1" t="s">
        <v>165</v>
      </c>
      <c r="J1" t="s">
        <v>166</v>
      </c>
      <c r="K1" t="s">
        <v>210</v>
      </c>
      <c r="L1" t="s">
        <v>211</v>
      </c>
      <c r="M1" t="s">
        <v>167</v>
      </c>
      <c r="N1" t="s">
        <v>168</v>
      </c>
      <c r="O1" t="s">
        <v>169</v>
      </c>
      <c r="P1" t="s">
        <v>170</v>
      </c>
      <c r="Q1" t="s">
        <v>171</v>
      </c>
      <c r="R1" t="s">
        <v>172</v>
      </c>
      <c r="S1" t="s">
        <v>173</v>
      </c>
      <c r="T1" t="s">
        <v>174</v>
      </c>
      <c r="U1" t="s">
        <v>175</v>
      </c>
      <c r="V1" t="s">
        <v>176</v>
      </c>
      <c r="W1" t="s">
        <v>177</v>
      </c>
      <c r="X1" t="s">
        <v>178</v>
      </c>
      <c r="Y1" t="s">
        <v>179</v>
      </c>
      <c r="Z1" t="s">
        <v>180</v>
      </c>
      <c r="AA1" t="s">
        <v>181</v>
      </c>
      <c r="AB1" t="s">
        <v>182</v>
      </c>
      <c r="AC1" t="s">
        <v>183</v>
      </c>
      <c r="AD1" t="s">
        <v>184</v>
      </c>
      <c r="AE1" t="s">
        <v>185</v>
      </c>
      <c r="AF1" t="s">
        <v>186</v>
      </c>
      <c r="AG1" t="s">
        <v>187</v>
      </c>
      <c r="AH1" t="s">
        <v>188</v>
      </c>
      <c r="AI1" t="s">
        <v>189</v>
      </c>
      <c r="AJ1" t="s">
        <v>190</v>
      </c>
      <c r="AK1" t="s">
        <v>191</v>
      </c>
      <c r="AL1" t="s">
        <v>192</v>
      </c>
      <c r="AM1" t="s">
        <v>193</v>
      </c>
      <c r="AN1" t="s">
        <v>194</v>
      </c>
      <c r="AO1" t="s">
        <v>195</v>
      </c>
      <c r="AP1" t="s">
        <v>196</v>
      </c>
      <c r="AQ1" t="s">
        <v>197</v>
      </c>
      <c r="AR1" t="s">
        <v>198</v>
      </c>
      <c r="AS1" t="s">
        <v>199</v>
      </c>
      <c r="AT1" t="s">
        <v>200</v>
      </c>
    </row>
    <row r="2" spans="1:46">
      <c r="A2" t="s">
        <v>158</v>
      </c>
    </row>
    <row r="3" spans="1:46">
      <c r="A3" t="s">
        <v>159</v>
      </c>
    </row>
    <row r="4" spans="1:46">
      <c r="A4" t="s">
        <v>160</v>
      </c>
    </row>
    <row r="5" spans="1:46">
      <c r="A5" t="s">
        <v>161</v>
      </c>
    </row>
    <row r="6" spans="1:46">
      <c r="A6" t="s">
        <v>162</v>
      </c>
    </row>
    <row r="7" spans="1:46">
      <c r="A7" t="s">
        <v>163</v>
      </c>
    </row>
    <row r="8" spans="1:46">
      <c r="A8" t="s">
        <v>164</v>
      </c>
    </row>
    <row r="9" spans="1:46">
      <c r="A9" t="s">
        <v>165</v>
      </c>
    </row>
    <row r="10" spans="1:46">
      <c r="A10" t="s">
        <v>166</v>
      </c>
    </row>
    <row r="11" spans="1:46">
      <c r="A11" t="s">
        <v>210</v>
      </c>
    </row>
    <row r="12" spans="1:46">
      <c r="A12" t="s">
        <v>211</v>
      </c>
    </row>
    <row r="13" spans="1:46">
      <c r="A13" t="s">
        <v>167</v>
      </c>
    </row>
    <row r="14" spans="1:46">
      <c r="A14" t="s">
        <v>168</v>
      </c>
    </row>
    <row r="15" spans="1:46">
      <c r="A15" t="s">
        <v>169</v>
      </c>
    </row>
    <row r="16" spans="1:46">
      <c r="A16" t="s">
        <v>170</v>
      </c>
    </row>
    <row r="17" spans="1:46">
      <c r="A17" t="s">
        <v>171</v>
      </c>
    </row>
    <row r="18" spans="1:46">
      <c r="A18" t="s">
        <v>172</v>
      </c>
    </row>
    <row r="19" spans="1:46">
      <c r="A19" t="s">
        <v>173</v>
      </c>
    </row>
    <row r="20" spans="1:46">
      <c r="A20" t="s">
        <v>174</v>
      </c>
    </row>
    <row r="21" spans="1:46">
      <c r="A21" t="s">
        <v>175</v>
      </c>
    </row>
    <row r="22" spans="1:46">
      <c r="A22" t="s">
        <v>176</v>
      </c>
      <c r="X22" t="n">
        <v>1</v>
      </c>
    </row>
    <row r="23" spans="1:46">
      <c r="A23" t="s">
        <v>177</v>
      </c>
    </row>
    <row r="24" spans="1:46">
      <c r="A24" t="s">
        <v>178</v>
      </c>
    </row>
    <row r="25" spans="1:46">
      <c r="A25" t="s">
        <v>179</v>
      </c>
    </row>
    <row r="26" spans="1:46">
      <c r="A26" t="s">
        <v>180</v>
      </c>
    </row>
    <row r="27" spans="1:46">
      <c r="A27" t="s">
        <v>181</v>
      </c>
    </row>
    <row r="28" spans="1:46">
      <c r="A28" t="s">
        <v>182</v>
      </c>
    </row>
    <row r="29" spans="1:46">
      <c r="A29" t="s">
        <v>183</v>
      </c>
    </row>
    <row r="30" spans="1:46">
      <c r="A30" t="s">
        <v>184</v>
      </c>
    </row>
    <row r="31" spans="1:46">
      <c r="A31" t="s">
        <v>185</v>
      </c>
    </row>
    <row r="32" spans="1:46">
      <c r="A32" t="s">
        <v>186</v>
      </c>
    </row>
    <row r="33" spans="1:46">
      <c r="A33" t="s">
        <v>187</v>
      </c>
    </row>
    <row r="34" spans="1:46">
      <c r="A34" t="s">
        <v>188</v>
      </c>
    </row>
    <row r="35" spans="1:46">
      <c r="A35" t="s">
        <v>189</v>
      </c>
    </row>
    <row r="36" spans="1:46">
      <c r="A36" t="s">
        <v>190</v>
      </c>
    </row>
    <row r="37" spans="1:46">
      <c r="A37" t="s">
        <v>191</v>
      </c>
    </row>
    <row r="38" spans="1:46">
      <c r="A38" t="s">
        <v>192</v>
      </c>
    </row>
    <row r="39" spans="1:46">
      <c r="A39" t="s">
        <v>193</v>
      </c>
    </row>
    <row r="40" spans="1:46">
      <c r="A40" t="s">
        <v>194</v>
      </c>
    </row>
    <row r="41" spans="1:46">
      <c r="A41" t="s">
        <v>195</v>
      </c>
    </row>
    <row r="42" spans="1:46">
      <c r="A42" t="s">
        <v>196</v>
      </c>
    </row>
    <row r="43" spans="1:46">
      <c r="A43" t="s">
        <v>197</v>
      </c>
    </row>
    <row r="44" spans="1:46">
      <c r="A44" t="s">
        <v>198</v>
      </c>
    </row>
    <row r="45" spans="1:46">
      <c r="A45" t="s">
        <v>199</v>
      </c>
    </row>
    <row r="46" spans="1:46">
      <c r="A46" t="s">
        <v>200</v>
      </c>
    </row>
  </sheetData>
  <pageMargins bottom="0.75" footer="0.3" header="0.3" left="0.7" right="0.7" top="0.75"/>
</worksheet>
</file>

<file path=xl/worksheets/sheet24.xml><?xml version="1.0" encoding="utf-8"?>
<worksheet xmlns="http://schemas.openxmlformats.org/spreadsheetml/2006/main">
  <sheetPr codeName="Sheet37">
    <outlinePr summaryBelow="1" summaryRight="1"/>
    <pageSetUpPr/>
  </sheetPr>
  <dimension ref="A1:AR44"/>
  <sheetViews>
    <sheetView topLeftCell="A26" workbookViewId="0" zoomScale="70" zoomScaleNormal="70">
      <selection activeCell="AF1" sqref="AF1:AF1048576"/>
    </sheetView>
  </sheetViews>
  <sheetFormatPr baseColWidth="8" defaultRowHeight="15" outlineLevelCol="0"/>
  <cols>
    <col customWidth="1" max="35" min="1" style="70" width="5.5703125"/>
    <col customWidth="1" max="36" min="36" style="70" width="6.1406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row>
    <row r="3" spans="1:44">
      <c r="A3" t="s">
        <v>159</v>
      </c>
    </row>
    <row r="4" spans="1:44">
      <c r="A4" t="s">
        <v>160</v>
      </c>
    </row>
    <row r="5" spans="1:44">
      <c r="A5" t="s">
        <v>161</v>
      </c>
    </row>
    <row r="6" spans="1:44">
      <c r="A6" t="s">
        <v>162</v>
      </c>
    </row>
    <row r="7" spans="1:44">
      <c r="A7" t="s">
        <v>163</v>
      </c>
    </row>
    <row r="8" spans="1:44">
      <c r="A8" t="s">
        <v>164</v>
      </c>
    </row>
    <row r="9" spans="1:44">
      <c r="A9" t="s">
        <v>165</v>
      </c>
    </row>
    <row r="10" spans="1:44">
      <c r="A10" t="s">
        <v>166</v>
      </c>
    </row>
    <row r="11" spans="1:44">
      <c r="A11" t="s">
        <v>167</v>
      </c>
    </row>
    <row r="12" spans="1:44">
      <c r="A12" t="s">
        <v>168</v>
      </c>
    </row>
    <row r="13" spans="1:44">
      <c r="A13" t="s">
        <v>169</v>
      </c>
      <c r="P13" t="n">
        <v>1</v>
      </c>
    </row>
    <row r="14" spans="1:44">
      <c r="A14" t="s">
        <v>170</v>
      </c>
    </row>
    <row r="15" spans="1:44">
      <c r="A15" t="s">
        <v>171</v>
      </c>
    </row>
    <row r="16" spans="1:44">
      <c r="A16" t="s">
        <v>172</v>
      </c>
    </row>
    <row r="17" spans="1:44">
      <c r="A17" t="s">
        <v>173</v>
      </c>
      <c r="H17" t="n">
        <v>1</v>
      </c>
    </row>
    <row r="18" spans="1:44">
      <c r="A18" t="s">
        <v>174</v>
      </c>
    </row>
    <row r="19" spans="1:44">
      <c r="A19" t="s">
        <v>175</v>
      </c>
    </row>
    <row r="20" spans="1:44">
      <c r="A20" t="s">
        <v>176</v>
      </c>
    </row>
    <row r="21" spans="1:44">
      <c r="A21" t="s">
        <v>177</v>
      </c>
    </row>
    <row r="22" spans="1:44">
      <c r="A22" t="s">
        <v>178</v>
      </c>
    </row>
    <row r="23" spans="1:44">
      <c r="A23" t="s">
        <v>179</v>
      </c>
      <c r="H23" t="n">
        <v>1</v>
      </c>
    </row>
    <row r="24" spans="1:44">
      <c r="A24" t="s">
        <v>180</v>
      </c>
    </row>
    <row r="25" spans="1:44">
      <c r="A25" t="s">
        <v>181</v>
      </c>
    </row>
    <row r="26" spans="1:44">
      <c r="A26" t="s">
        <v>182</v>
      </c>
    </row>
    <row r="27" spans="1:44">
      <c r="A27" t="s">
        <v>183</v>
      </c>
    </row>
    <row r="28" spans="1:44">
      <c r="A28" t="s">
        <v>184</v>
      </c>
    </row>
    <row r="29" spans="1:44">
      <c r="A29" t="s">
        <v>185</v>
      </c>
    </row>
    <row r="30" spans="1:44">
      <c r="A30" t="s">
        <v>186</v>
      </c>
    </row>
    <row r="31" spans="1:44">
      <c r="A31" t="s">
        <v>187</v>
      </c>
      <c r="AB31" t="n">
        <v>1</v>
      </c>
    </row>
    <row r="32" spans="1:44">
      <c r="A32" t="s">
        <v>188</v>
      </c>
    </row>
    <row r="33" spans="1:44">
      <c r="A33" t="s">
        <v>189</v>
      </c>
      <c r="AF33" t="n">
        <v>1</v>
      </c>
    </row>
    <row r="34" spans="1:44">
      <c r="A34" t="s">
        <v>190</v>
      </c>
    </row>
    <row r="35" spans="1:44">
      <c r="A35" t="s">
        <v>191</v>
      </c>
      <c r="H35" t="n">
        <v>1</v>
      </c>
    </row>
    <row r="36" spans="1:44">
      <c r="A36" t="s">
        <v>192</v>
      </c>
      <c r="B36" t="n">
        <v>1</v>
      </c>
    </row>
    <row r="37" spans="1:44">
      <c r="A37" t="s">
        <v>193</v>
      </c>
    </row>
    <row r="38" spans="1:44">
      <c r="A38" t="s">
        <v>194</v>
      </c>
    </row>
    <row r="39" spans="1:44">
      <c r="A39" t="s">
        <v>195</v>
      </c>
    </row>
    <row r="40" spans="1:44">
      <c r="A40" t="s">
        <v>196</v>
      </c>
      <c r="AB40" t="n">
        <v>1</v>
      </c>
    </row>
    <row r="41" spans="1:44">
      <c r="A41" t="s">
        <v>197</v>
      </c>
      <c r="AB41" t="n">
        <v>1</v>
      </c>
    </row>
    <row r="42" spans="1:44">
      <c r="A42" t="s">
        <v>198</v>
      </c>
    </row>
    <row r="43" spans="1:44">
      <c r="A43" t="s">
        <v>199</v>
      </c>
    </row>
    <row r="44" spans="1:44">
      <c r="A44" t="s">
        <v>200</v>
      </c>
    </row>
  </sheetData>
  <pageMargins bottom="0.75" footer="0.3" header="0.3" left="0.7" right="0.7" top="0.75"/>
</worksheet>
</file>

<file path=xl/worksheets/sheet25.xml><?xml version="1.0" encoding="utf-8"?>
<worksheet xmlns="http://schemas.openxmlformats.org/spreadsheetml/2006/main">
  <sheetPr codeName="Sheet20">
    <outlinePr summaryBelow="1" summaryRight="1"/>
    <pageSetUpPr/>
  </sheetPr>
  <dimension ref="A1:AR44"/>
  <sheetViews>
    <sheetView topLeftCell="B1" workbookViewId="0" zoomScale="55" zoomScaleNormal="55">
      <selection activeCell="A32" sqref="A32:XFD32"/>
    </sheetView>
  </sheetViews>
  <sheetFormatPr baseColWidth="8" defaultRowHeight="15" outlineLevelCol="0"/>
  <cols>
    <col customWidth="1" max="35" min="1" style="70" width="5.5703125"/>
    <col customWidth="1" max="36" min="36" style="70" width="6.140625"/>
  </cols>
  <sheetData>
    <row r="1" spans="1:44">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c r="AM1" t="s">
        <v>195</v>
      </c>
      <c r="AN1" t="s">
        <v>196</v>
      </c>
      <c r="AO1" t="s">
        <v>197</v>
      </c>
      <c r="AP1" t="s">
        <v>198</v>
      </c>
      <c r="AQ1" t="s">
        <v>199</v>
      </c>
      <c r="AR1" t="s">
        <v>200</v>
      </c>
    </row>
    <row r="2" spans="1:44">
      <c r="A2" t="s">
        <v>158</v>
      </c>
      <c r="E2" t="n">
        <v>1</v>
      </c>
    </row>
    <row r="3" spans="1:44">
      <c r="A3" t="s">
        <v>159</v>
      </c>
    </row>
    <row r="4" spans="1:44">
      <c r="A4" t="s">
        <v>160</v>
      </c>
    </row>
    <row r="5" spans="1:44">
      <c r="A5" t="s">
        <v>161</v>
      </c>
    </row>
    <row r="6" spans="1:44">
      <c r="A6" t="s">
        <v>162</v>
      </c>
    </row>
    <row r="7" spans="1:44">
      <c r="A7" t="s">
        <v>163</v>
      </c>
    </row>
    <row r="8" spans="1:44">
      <c r="A8" t="s">
        <v>164</v>
      </c>
      <c r="I8" t="n">
        <v>1</v>
      </c>
      <c r="J8" t="n">
        <v>1</v>
      </c>
      <c r="O8" t="n">
        <v>1</v>
      </c>
    </row>
    <row r="9" spans="1:44">
      <c r="A9" t="s">
        <v>165</v>
      </c>
    </row>
    <row r="10" spans="1:44">
      <c r="A10" t="s">
        <v>166</v>
      </c>
    </row>
    <row r="11" spans="1:44">
      <c r="A11" t="s">
        <v>167</v>
      </c>
    </row>
    <row r="12" spans="1:44">
      <c r="A12" t="s">
        <v>168</v>
      </c>
    </row>
    <row r="13" spans="1:44">
      <c r="A13" t="s">
        <v>169</v>
      </c>
    </row>
    <row r="14" spans="1:44">
      <c r="A14" t="s">
        <v>170</v>
      </c>
    </row>
    <row r="15" spans="1:44">
      <c r="A15" t="s">
        <v>171</v>
      </c>
    </row>
    <row r="16" spans="1:44">
      <c r="A16" t="s">
        <v>172</v>
      </c>
      <c r="O16" t="n">
        <v>1</v>
      </c>
      <c r="S16" t="n">
        <v>1</v>
      </c>
    </row>
    <row r="17" spans="1:44">
      <c r="A17" t="s">
        <v>173</v>
      </c>
    </row>
    <row r="18" spans="1:44">
      <c r="A18" t="s">
        <v>174</v>
      </c>
    </row>
    <row r="19" spans="1:44">
      <c r="A19" t="s">
        <v>175</v>
      </c>
    </row>
    <row r="20" spans="1:44">
      <c r="A20" t="s">
        <v>176</v>
      </c>
    </row>
    <row r="21" spans="1:44">
      <c r="A21" t="s">
        <v>177</v>
      </c>
    </row>
    <row r="22" spans="1:44">
      <c r="A22" t="s">
        <v>178</v>
      </c>
    </row>
    <row r="23" spans="1:44">
      <c r="A23" t="s">
        <v>179</v>
      </c>
    </row>
    <row r="24" spans="1:44">
      <c r="A24" t="s">
        <v>180</v>
      </c>
    </row>
    <row r="25" spans="1:44">
      <c r="A25" t="s">
        <v>181</v>
      </c>
    </row>
    <row r="26" spans="1:44">
      <c r="A26" t="s">
        <v>182</v>
      </c>
    </row>
    <row r="27" spans="1:44">
      <c r="A27" t="s">
        <v>183</v>
      </c>
    </row>
    <row r="28" spans="1:44">
      <c r="A28" t="s">
        <v>184</v>
      </c>
      <c r="W28" t="n">
        <v>1</v>
      </c>
      <c r="Z28" t="n">
        <v>1</v>
      </c>
      <c r="AA28" t="n">
        <v>1</v>
      </c>
      <c r="AQ28" t="n">
        <v>1</v>
      </c>
    </row>
    <row r="29" spans="1:44">
      <c r="A29" t="s">
        <v>185</v>
      </c>
    </row>
    <row r="30" spans="1:44">
      <c r="A30" t="s">
        <v>186</v>
      </c>
    </row>
    <row r="31" spans="1:44">
      <c r="A31" t="s">
        <v>187</v>
      </c>
    </row>
    <row r="32" spans="1:44">
      <c r="A32" t="s">
        <v>188</v>
      </c>
      <c r="AK32" t="n">
        <v>1</v>
      </c>
      <c r="AP32" t="n">
        <v>1</v>
      </c>
    </row>
    <row r="33" spans="1:44">
      <c r="A33" t="s">
        <v>189</v>
      </c>
    </row>
    <row r="34" spans="1:44">
      <c r="A34" t="s">
        <v>190</v>
      </c>
    </row>
    <row r="35" spans="1:44">
      <c r="A35" t="s">
        <v>191</v>
      </c>
    </row>
    <row r="36" spans="1:44">
      <c r="A36" t="s">
        <v>192</v>
      </c>
    </row>
    <row r="37" spans="1:44">
      <c r="A37" t="s">
        <v>193</v>
      </c>
    </row>
    <row r="38" spans="1:44">
      <c r="A38" t="s">
        <v>194</v>
      </c>
    </row>
    <row r="39" spans="1:44">
      <c r="A39" t="s">
        <v>195</v>
      </c>
    </row>
    <row r="40" spans="1:44">
      <c r="A40" t="s">
        <v>196</v>
      </c>
    </row>
    <row r="41" spans="1:44">
      <c r="A41" t="s">
        <v>197</v>
      </c>
    </row>
    <row r="42" spans="1:44">
      <c r="A42" t="s">
        <v>198</v>
      </c>
    </row>
    <row r="43" spans="1:44">
      <c r="A43" t="s">
        <v>199</v>
      </c>
    </row>
    <row r="44" spans="1:44">
      <c r="A44" t="s">
        <v>200</v>
      </c>
    </row>
  </sheetData>
  <pageMargins bottom="0.75" footer="0.3" header="0.3" left="0.7" right="0.7" top="0.75"/>
</worksheet>
</file>

<file path=xl/worksheets/sheet26.xml><?xml version="1.0" encoding="utf-8"?>
<worksheet xmlns="http://schemas.openxmlformats.org/spreadsheetml/2006/main">
  <sheetPr codeName="Sheet33">
    <outlinePr summaryBelow="1" summaryRight="1"/>
    <pageSetUpPr/>
  </sheetPr>
  <dimension ref="A1:A5"/>
  <sheetViews>
    <sheetView workbookViewId="0">
      <selection activeCell="A6" sqref="A1:A6"/>
    </sheetView>
  </sheetViews>
  <sheetFormatPr baseColWidth="8" defaultRowHeight="15"/>
  <sheetData>
    <row r="1" spans="1:1">
      <c r="A1" t="s">
        <v>212</v>
      </c>
    </row>
    <row r="2" spans="1:1">
      <c r="A2" t="s">
        <v>213</v>
      </c>
    </row>
    <row r="3" spans="1:1">
      <c r="A3" t="s">
        <v>214</v>
      </c>
    </row>
    <row r="4" spans="1:1">
      <c r="A4" t="s">
        <v>215</v>
      </c>
    </row>
    <row r="5" spans="1:1">
      <c r="A5" t="s">
        <v>216</v>
      </c>
    </row>
  </sheetData>
  <pageMargins bottom="0.75" footer="0.3" header="0.3" left="0.7" right="0.7" top="0.75"/>
</worksheet>
</file>

<file path=xl/worksheets/sheet27.xml><?xml version="1.0" encoding="utf-8"?>
<worksheet xmlns="http://schemas.openxmlformats.org/spreadsheetml/2006/main">
  <sheetPr codeName="Sheet35">
    <outlinePr summaryBelow="1" summaryRight="1"/>
    <pageSetUpPr/>
  </sheetPr>
  <dimension ref="A1:AF313"/>
  <sheetViews>
    <sheetView topLeftCell="A241" workbookViewId="0" zoomScale="85" zoomScaleNormal="85">
      <selection activeCell="G257" sqref="G257"/>
    </sheetView>
  </sheetViews>
  <sheetFormatPr baseColWidth="8" defaultColWidth="9.140625" defaultRowHeight="15" outlineLevelCol="0"/>
  <cols>
    <col customWidth="1" max="2" min="1" style="70" width="9.140625"/>
    <col customWidth="1" max="3" min="3" style="70" width="9.140625"/>
    <col customWidth="1" max="4" min="4" style="70" width="9.140625"/>
    <col customWidth="1" max="10" min="5" style="70" width="9.140625"/>
    <col customWidth="1" max="12" min="11" style="70" width="9.140625"/>
    <col customWidth="1" max="15" min="13" style="70" width="9.140625"/>
    <col customWidth="1" max="16" min="16" style="70" width="9.140625"/>
    <col customWidth="1" max="16384" min="17" style="70" width="9.140625"/>
  </cols>
  <sheetData>
    <row r="1" spans="1:32">
      <c r="D1" t="s">
        <v>216</v>
      </c>
      <c r="E1" t="s">
        <v>212</v>
      </c>
      <c r="F1" t="s">
        <v>213</v>
      </c>
      <c r="G1" t="s">
        <v>214</v>
      </c>
      <c r="H1" t="s">
        <v>215</v>
      </c>
      <c r="N1" t="s">
        <v>217</v>
      </c>
      <c r="W1" t="s">
        <v>218</v>
      </c>
      <c r="AC1" t="s">
        <v>219</v>
      </c>
    </row>
    <row r="2" spans="1:32">
      <c r="A2" t="s">
        <v>192</v>
      </c>
      <c r="B2" t="s">
        <v>158</v>
      </c>
      <c r="C2" t="s">
        <v>146</v>
      </c>
      <c r="D2" t="n">
        <v>2</v>
      </c>
      <c r="E2" t="n">
        <v>0</v>
      </c>
      <c r="F2" t="n">
        <v>0</v>
      </c>
      <c r="G2" t="n">
        <v>0</v>
      </c>
      <c r="H2" t="n">
        <v>1</v>
      </c>
      <c r="N2" t="s">
        <v>220</v>
      </c>
      <c r="O2" t="s">
        <v>221</v>
      </c>
      <c r="P2" t="s">
        <v>222</v>
      </c>
      <c r="Q2" t="s">
        <v>212</v>
      </c>
      <c r="R2" t="s">
        <v>213</v>
      </c>
      <c r="S2" t="s">
        <v>214</v>
      </c>
      <c r="T2" t="s">
        <v>215</v>
      </c>
      <c r="W2" t="n">
        <v>0.0270722611110043</v>
      </c>
      <c r="X2" t="n">
        <v>0.9932697402141794</v>
      </c>
      <c r="Y2" t="n">
        <v>0.422714306945948</v>
      </c>
      <c r="Z2" t="n">
        <v>0.05059507836562763</v>
      </c>
      <c r="AC2" t="n">
        <v>0.0270722611110043</v>
      </c>
      <c r="AD2" t="n">
        <v>0.9932697402141794</v>
      </c>
      <c r="AE2" t="n">
        <v>0.422714306945948</v>
      </c>
      <c r="AF2" t="n">
        <v>0.05059507836562763</v>
      </c>
    </row>
    <row r="3" spans="1:32">
      <c r="A3" t="s">
        <v>192</v>
      </c>
      <c r="B3" t="s">
        <v>158</v>
      </c>
      <c r="C3" t="s">
        <v>147</v>
      </c>
      <c r="D3" t="n">
        <v>2</v>
      </c>
      <c r="E3" t="n">
        <v>0</v>
      </c>
      <c r="F3" t="n">
        <v>0</v>
      </c>
      <c r="G3" t="n">
        <v>0</v>
      </c>
      <c r="H3" t="n">
        <v>1</v>
      </c>
      <c r="M3" t="s">
        <v>223</v>
      </c>
      <c r="N3" t="s">
        <v>224</v>
      </c>
      <c r="O3" s="68" t="s">
        <v>225</v>
      </c>
      <c r="P3" s="68" t="n"/>
      <c r="Q3" t="n">
        <v>0</v>
      </c>
      <c r="R3" t="n">
        <v>1</v>
      </c>
      <c r="S3" s="67" t="n">
        <v>0.42240891</v>
      </c>
      <c r="T3" s="67" t="n">
        <v>0.04896029</v>
      </c>
      <c r="W3" t="n">
        <v>0.0270722611110043</v>
      </c>
      <c r="X3" t="n">
        <v>0.9932697402141794</v>
      </c>
      <c r="Y3" t="n">
        <v>0.422714306945948</v>
      </c>
      <c r="Z3" t="n">
        <v>0.05059507836562763</v>
      </c>
      <c r="AC3" t="n">
        <v>0.0270722611110043</v>
      </c>
      <c r="AD3" t="n">
        <v>0.9932697402141794</v>
      </c>
      <c r="AE3" t="n">
        <v>0.422714306945948</v>
      </c>
      <c r="AF3" t="n">
        <v>0.05059507836562763</v>
      </c>
    </row>
    <row r="4" spans="1:32">
      <c r="A4" t="s">
        <v>192</v>
      </c>
      <c r="B4" t="s">
        <v>158</v>
      </c>
      <c r="C4" t="s">
        <v>148</v>
      </c>
      <c r="D4" t="n">
        <v>2</v>
      </c>
      <c r="E4" t="n">
        <v>0</v>
      </c>
      <c r="F4" t="n">
        <v>0</v>
      </c>
      <c r="G4" t="n">
        <v>0</v>
      </c>
      <c r="H4" t="n">
        <v>3</v>
      </c>
      <c r="M4" t="s">
        <v>226</v>
      </c>
      <c r="N4" t="s">
        <v>227</v>
      </c>
      <c r="O4" s="68" t="s">
        <v>228</v>
      </c>
      <c r="P4" s="68" t="n"/>
      <c r="Q4" t="n">
        <v>0</v>
      </c>
      <c r="R4" t="n">
        <v>1</v>
      </c>
      <c r="S4" s="67" t="n">
        <v>0.2888249</v>
      </c>
      <c r="T4" s="67" t="n">
        <v>0.01979619</v>
      </c>
      <c r="W4" t="n">
        <v>0.0270722611110043</v>
      </c>
      <c r="X4" t="n">
        <v>0.9932697402141794</v>
      </c>
      <c r="Y4" t="n">
        <v>0.422714306945948</v>
      </c>
      <c r="Z4" t="n">
        <v>0.05059507836562763</v>
      </c>
      <c r="AC4" t="n">
        <v>0.0270722611110043</v>
      </c>
      <c r="AD4" t="n">
        <v>0.9932697402141794</v>
      </c>
      <c r="AE4" t="n">
        <v>0.422714306945948</v>
      </c>
      <c r="AF4" t="n">
        <v>0.05059507836562763</v>
      </c>
    </row>
    <row r="5" spans="1:32">
      <c r="A5" t="s">
        <v>192</v>
      </c>
      <c r="B5" t="s">
        <v>158</v>
      </c>
      <c r="C5" t="s">
        <v>149</v>
      </c>
      <c r="D5" t="n">
        <v>2</v>
      </c>
      <c r="E5" t="n">
        <v>0</v>
      </c>
      <c r="F5" t="n">
        <v>0</v>
      </c>
      <c r="G5" t="n">
        <v>0</v>
      </c>
      <c r="H5" t="n">
        <v>3</v>
      </c>
      <c r="W5" t="n">
        <v>0.02931350444700625</v>
      </c>
      <c r="X5" t="n">
        <v>0.9888683076911848</v>
      </c>
      <c r="Y5" t="n">
        <v>0.246761776033513</v>
      </c>
      <c r="Z5" t="n">
        <v>0.0249468235858954</v>
      </c>
      <c r="AC5" t="n">
        <v>0.02931350444700625</v>
      </c>
      <c r="AD5" t="n">
        <v>0.9888683076911848</v>
      </c>
      <c r="AE5" t="n">
        <v>0.246761776033513</v>
      </c>
      <c r="AF5" t="n">
        <v>0.0249468235858954</v>
      </c>
    </row>
    <row r="6" spans="1:32">
      <c r="A6" t="s">
        <v>192</v>
      </c>
      <c r="B6" t="s">
        <v>158</v>
      </c>
      <c r="C6" t="s">
        <v>150</v>
      </c>
      <c r="D6" t="n">
        <v>2</v>
      </c>
      <c r="E6" t="n">
        <v>0</v>
      </c>
      <c r="F6" t="n">
        <v>0</v>
      </c>
      <c r="G6" t="n">
        <v>0</v>
      </c>
      <c r="H6" t="n">
        <v>3</v>
      </c>
      <c r="W6" t="n">
        <v>0.02931350444700625</v>
      </c>
      <c r="X6" t="n">
        <v>0.9888683076911848</v>
      </c>
      <c r="Y6" t="n">
        <v>0.246761776033513</v>
      </c>
      <c r="Z6" t="n">
        <v>0.0249468235858954</v>
      </c>
      <c r="AC6" t="n">
        <v>0.02931350444700625</v>
      </c>
      <c r="AD6" t="n">
        <v>0.9888683076911848</v>
      </c>
      <c r="AE6" t="n">
        <v>0.246761776033513</v>
      </c>
      <c r="AF6" t="n">
        <v>0.0249468235858954</v>
      </c>
    </row>
    <row r="7" spans="1:32">
      <c r="A7" t="s">
        <v>192</v>
      </c>
      <c r="B7" t="s">
        <v>158</v>
      </c>
      <c r="C7" t="s">
        <v>151</v>
      </c>
      <c r="D7" t="n">
        <v>2</v>
      </c>
      <c r="E7" t="n">
        <v>0</v>
      </c>
      <c r="F7" t="n">
        <v>0</v>
      </c>
      <c r="G7" t="n">
        <v>0</v>
      </c>
      <c r="H7" t="n">
        <v>3</v>
      </c>
      <c r="W7" t="n">
        <v>0.02931350444700625</v>
      </c>
      <c r="X7" t="n">
        <v>0.9888683076911848</v>
      </c>
      <c r="Y7" t="n">
        <v>0.246761776033513</v>
      </c>
      <c r="Z7" t="n">
        <v>0.0249468235858954</v>
      </c>
      <c r="AC7" t="n">
        <v>0.02931350444700625</v>
      </c>
      <c r="AD7" t="n">
        <v>0.9888683076911848</v>
      </c>
      <c r="AE7" t="n">
        <v>0.246761776033513</v>
      </c>
      <c r="AF7" t="n">
        <v>0.0249468235858954</v>
      </c>
    </row>
    <row r="8" spans="1:32">
      <c r="A8" t="s">
        <v>192</v>
      </c>
      <c r="B8" t="s">
        <v>158</v>
      </c>
      <c r="C8" t="s">
        <v>152</v>
      </c>
      <c r="D8" t="n">
        <v>2</v>
      </c>
      <c r="E8" t="n">
        <v>0</v>
      </c>
      <c r="F8" t="n">
        <v>0</v>
      </c>
      <c r="G8" t="n">
        <v>0</v>
      </c>
      <c r="H8" t="n">
        <v>3</v>
      </c>
      <c r="N8" t="s">
        <v>229</v>
      </c>
      <c r="W8" t="n">
        <v>0.02931350444700625</v>
      </c>
      <c r="X8" t="n">
        <v>0.9888683076911848</v>
      </c>
      <c r="Y8" t="n">
        <v>0.246761776033513</v>
      </c>
      <c r="Z8" t="n">
        <v>0.0249468235858954</v>
      </c>
      <c r="AC8" t="n">
        <v>0.02931350444700625</v>
      </c>
      <c r="AD8" t="n">
        <v>0.9888683076911848</v>
      </c>
      <c r="AE8" t="n">
        <v>0.246761776033513</v>
      </c>
      <c r="AF8" t="n">
        <v>0.0249468235858954</v>
      </c>
    </row>
    <row r="9" spans="1:32">
      <c r="A9" t="s">
        <v>192</v>
      </c>
      <c r="B9" t="s">
        <v>158</v>
      </c>
      <c r="C9" t="s">
        <v>153</v>
      </c>
      <c r="D9" t="n">
        <v>2</v>
      </c>
      <c r="E9" t="n">
        <v>0</v>
      </c>
      <c r="F9" t="n">
        <v>0</v>
      </c>
      <c r="G9" t="n">
        <v>0</v>
      </c>
      <c r="H9" t="n">
        <v>3</v>
      </c>
      <c r="N9" t="s">
        <v>220</v>
      </c>
      <c r="O9" t="s">
        <v>221</v>
      </c>
      <c r="Q9" t="s">
        <v>212</v>
      </c>
      <c r="R9" t="s">
        <v>213</v>
      </c>
      <c r="S9" t="s">
        <v>214</v>
      </c>
      <c r="T9" t="s">
        <v>215</v>
      </c>
      <c r="W9" t="n">
        <v>0.02931350444700625</v>
      </c>
      <c r="X9" t="n">
        <v>0.9888683076911848</v>
      </c>
      <c r="Y9" t="n">
        <v>0.246761776033513</v>
      </c>
      <c r="Z9" t="n">
        <v>0.0249468235858954</v>
      </c>
      <c r="AC9" t="n">
        <v>0.02931350444700625</v>
      </c>
      <c r="AD9" t="n">
        <v>0.9888683076911848</v>
      </c>
      <c r="AE9" t="n">
        <v>0.246761776033513</v>
      </c>
      <c r="AF9" t="n">
        <v>0.0249468235858954</v>
      </c>
    </row>
    <row r="10" spans="1:32">
      <c r="A10" t="s">
        <v>192</v>
      </c>
      <c r="B10" t="s">
        <v>158</v>
      </c>
      <c r="C10" t="s">
        <v>154</v>
      </c>
      <c r="D10" t="n">
        <v>2</v>
      </c>
      <c r="E10" t="n">
        <v>0</v>
      </c>
      <c r="F10" t="n">
        <v>0</v>
      </c>
      <c r="G10" t="n">
        <v>0</v>
      </c>
      <c r="H10" t="n">
        <v>1</v>
      </c>
      <c r="M10" t="s">
        <v>223</v>
      </c>
      <c r="N10" t="s">
        <v>224</v>
      </c>
      <c r="O10" t="n">
        <v>1</v>
      </c>
      <c r="Q10" t="n">
        <v>0</v>
      </c>
      <c r="R10" t="n">
        <v>1</v>
      </c>
      <c r="S10" t="n">
        <v>0.4814711103443305</v>
      </c>
      <c r="T10" t="n">
        <v>0.1010598385628313</v>
      </c>
      <c r="W10" t="n">
        <v>0.0270722611110043</v>
      </c>
      <c r="X10" t="n">
        <v>0.9932697402141794</v>
      </c>
      <c r="Y10" t="n">
        <v>0.422714306945948</v>
      </c>
      <c r="Z10" t="n">
        <v>0.05059507836562763</v>
      </c>
      <c r="AC10" t="n">
        <v>0.0270722611110043</v>
      </c>
      <c r="AD10" t="n">
        <v>0.9932697402141794</v>
      </c>
      <c r="AE10" t="n">
        <v>0.422714306945948</v>
      </c>
      <c r="AF10" t="n">
        <v>0.05059507836562763</v>
      </c>
    </row>
    <row r="11" spans="1:32">
      <c r="A11" t="s">
        <v>192</v>
      </c>
      <c r="B11" t="s">
        <v>158</v>
      </c>
      <c r="C11" t="s">
        <v>155</v>
      </c>
      <c r="D11" t="n">
        <v>2</v>
      </c>
      <c r="E11" t="n">
        <v>0</v>
      </c>
      <c r="F11" t="n">
        <v>0</v>
      </c>
      <c r="G11" t="n">
        <v>0</v>
      </c>
      <c r="H11" t="n">
        <v>1</v>
      </c>
      <c r="M11" t="s">
        <v>230</v>
      </c>
      <c r="N11" t="s">
        <v>227</v>
      </c>
      <c r="O11" t="n">
        <v>0.3</v>
      </c>
      <c r="Q11" t="n">
        <v>0</v>
      </c>
      <c r="R11" t="n">
        <v>1</v>
      </c>
      <c r="S11" t="n">
        <v>0.1677216971184888</v>
      </c>
      <c r="T11" t="n">
        <v>0.03135421689313252</v>
      </c>
      <c r="W11" t="n">
        <v>0.0270722611110043</v>
      </c>
      <c r="X11" t="n">
        <v>0.9932697402141794</v>
      </c>
      <c r="Y11" t="n">
        <v>0.422714306945948</v>
      </c>
      <c r="Z11" t="n">
        <v>0.05059507836562763</v>
      </c>
      <c r="AC11" t="n">
        <v>0.0270722611110043</v>
      </c>
      <c r="AD11" t="n">
        <v>0.9932697402141794</v>
      </c>
      <c r="AE11" t="n">
        <v>0.422714306945948</v>
      </c>
      <c r="AF11" t="n">
        <v>0.05059507836562763</v>
      </c>
    </row>
    <row r="12" spans="1:32">
      <c r="A12" t="s">
        <v>192</v>
      </c>
      <c r="B12" t="s">
        <v>158</v>
      </c>
      <c r="C12" t="s">
        <v>156</v>
      </c>
      <c r="D12" t="n">
        <v>2</v>
      </c>
      <c r="E12" t="n">
        <v>0</v>
      </c>
      <c r="F12" t="n">
        <v>0</v>
      </c>
      <c r="G12" t="n">
        <v>0</v>
      </c>
      <c r="H12" t="n">
        <v>1</v>
      </c>
      <c r="W12" t="n">
        <v>0.0270722611110043</v>
      </c>
      <c r="X12" t="n">
        <v>0.9932697402141794</v>
      </c>
      <c r="Y12" t="n">
        <v>0.422714306945948</v>
      </c>
      <c r="Z12" t="n">
        <v>0.05059507836562763</v>
      </c>
      <c r="AC12" t="n">
        <v>0.0270722611110043</v>
      </c>
      <c r="AD12" t="n">
        <v>0.9932697402141794</v>
      </c>
      <c r="AE12" t="n">
        <v>0.422714306945948</v>
      </c>
      <c r="AF12" t="n">
        <v>0.05059507836562763</v>
      </c>
    </row>
    <row r="13" spans="1:32">
      <c r="A13" t="s">
        <v>192</v>
      </c>
      <c r="B13" t="s">
        <v>158</v>
      </c>
      <c r="C13" t="s">
        <v>157</v>
      </c>
      <c r="D13" t="n">
        <v>2</v>
      </c>
      <c r="E13" t="n">
        <v>0</v>
      </c>
      <c r="F13" t="n">
        <v>0</v>
      </c>
      <c r="G13" t="n">
        <v>0</v>
      </c>
      <c r="H13" t="n">
        <v>1</v>
      </c>
      <c r="W13" t="n">
        <v>0.0270722611110043</v>
      </c>
      <c r="X13" t="n">
        <v>0.9932697402141794</v>
      </c>
      <c r="Y13" t="n">
        <v>0.422714306945948</v>
      </c>
      <c r="Z13" t="n">
        <v>0.05059507836562763</v>
      </c>
      <c r="AC13" t="n">
        <v>0.0270722611110043</v>
      </c>
      <c r="AD13" t="n">
        <v>0.9932697402141794</v>
      </c>
      <c r="AE13" t="n">
        <v>0.422714306945948</v>
      </c>
      <c r="AF13" t="n">
        <v>0.05059507836562763</v>
      </c>
    </row>
    <row r="14" spans="1:32">
      <c r="A14" t="s">
        <v>158</v>
      </c>
      <c r="B14" t="s">
        <v>161</v>
      </c>
      <c r="C14" t="s">
        <v>146</v>
      </c>
      <c r="D14" t="n">
        <v>2</v>
      </c>
      <c r="E14" t="n">
        <v>0</v>
      </c>
      <c r="F14" t="n">
        <v>0</v>
      </c>
      <c r="G14" t="n">
        <v>0</v>
      </c>
      <c r="H14" t="n">
        <v>1</v>
      </c>
      <c r="W14" t="n">
        <v>0.0270722611110043</v>
      </c>
      <c r="X14" t="n">
        <v>0.9932697402141794</v>
      </c>
      <c r="Y14" t="n">
        <v>0.422714306945948</v>
      </c>
      <c r="Z14" t="n">
        <v>0.05059507836562763</v>
      </c>
      <c r="AC14" t="n">
        <v>0.0270722611110043</v>
      </c>
      <c r="AD14" t="n">
        <v>0.9932697402141794</v>
      </c>
      <c r="AE14" t="n">
        <v>0.422714306945948</v>
      </c>
      <c r="AF14" t="n">
        <v>0.05059507836562763</v>
      </c>
    </row>
    <row customHeight="1" ht="18.95" r="15" s="70" spans="1:32">
      <c r="A15" t="s">
        <v>158</v>
      </c>
      <c r="B15" t="s">
        <v>161</v>
      </c>
      <c r="C15" t="s">
        <v>147</v>
      </c>
      <c r="D15" t="n">
        <v>2</v>
      </c>
      <c r="E15" t="n">
        <v>0</v>
      </c>
      <c r="F15" t="n">
        <v>0</v>
      </c>
      <c r="G15" t="n">
        <v>0</v>
      </c>
      <c r="H15" t="n">
        <v>1</v>
      </c>
      <c r="W15" t="n">
        <v>0.0270722611110043</v>
      </c>
      <c r="X15" t="n">
        <v>0.9932697402141794</v>
      </c>
      <c r="Y15" t="n">
        <v>0.422714306945948</v>
      </c>
      <c r="Z15" t="n">
        <v>0.05059507836562763</v>
      </c>
      <c r="AC15" t="n">
        <v>0.0270722611110043</v>
      </c>
      <c r="AD15" t="n">
        <v>0.9932697402141794</v>
      </c>
      <c r="AE15" t="n">
        <v>0.422714306945948</v>
      </c>
      <c r="AF15" t="n">
        <v>0.05059507836562763</v>
      </c>
    </row>
    <row r="16" spans="1:32">
      <c r="A16" t="s">
        <v>158</v>
      </c>
      <c r="B16" t="s">
        <v>161</v>
      </c>
      <c r="C16" t="s">
        <v>148</v>
      </c>
      <c r="D16" t="n">
        <v>2</v>
      </c>
      <c r="E16" t="n">
        <v>0</v>
      </c>
      <c r="F16" t="n">
        <v>0</v>
      </c>
      <c r="G16" t="n">
        <v>0</v>
      </c>
      <c r="H16" t="n">
        <v>3</v>
      </c>
      <c r="W16" t="n">
        <v>0.0270722611110043</v>
      </c>
      <c r="X16" t="n">
        <v>0.9932697402141794</v>
      </c>
      <c r="Y16" t="n">
        <v>0.422714306945948</v>
      </c>
      <c r="Z16" t="n">
        <v>0.05059507836562763</v>
      </c>
      <c r="AC16" t="n">
        <v>0.0270722611110043</v>
      </c>
      <c r="AD16" t="n">
        <v>0.9932697402141794</v>
      </c>
      <c r="AE16" t="n">
        <v>0.422714306945948</v>
      </c>
      <c r="AF16" t="n">
        <v>0.05059507836562763</v>
      </c>
    </row>
    <row r="17" spans="1:32">
      <c r="A17" t="s">
        <v>158</v>
      </c>
      <c r="B17" t="s">
        <v>161</v>
      </c>
      <c r="C17" t="s">
        <v>149</v>
      </c>
      <c r="D17" t="n">
        <v>2</v>
      </c>
      <c r="E17" t="n">
        <v>0</v>
      </c>
      <c r="F17" t="n">
        <v>0</v>
      </c>
      <c r="G17" t="n">
        <v>0</v>
      </c>
      <c r="H17" t="n">
        <v>3</v>
      </c>
      <c r="O17" t="s">
        <v>146</v>
      </c>
      <c r="P17" t="n">
        <v>0</v>
      </c>
      <c r="Q17" t="n">
        <v>1</v>
      </c>
      <c r="R17" s="67" t="n">
        <v>0.42240891</v>
      </c>
      <c r="S17" s="67" t="n">
        <v>0.04896029</v>
      </c>
      <c r="W17" t="n">
        <v>0.02931350444700625</v>
      </c>
      <c r="X17" t="n">
        <v>0.9888683076911848</v>
      </c>
      <c r="Y17" t="n">
        <v>0.246761776033513</v>
      </c>
      <c r="Z17" t="n">
        <v>0.0249468235858954</v>
      </c>
      <c r="AC17" t="n">
        <v>0.02931350444700625</v>
      </c>
      <c r="AD17" t="n">
        <v>0.9888683076911848</v>
      </c>
      <c r="AE17" t="n">
        <v>0.246761776033513</v>
      </c>
      <c r="AF17" t="n">
        <v>0.0249468235858954</v>
      </c>
    </row>
    <row r="18" spans="1:32">
      <c r="A18" t="s">
        <v>158</v>
      </c>
      <c r="B18" t="s">
        <v>161</v>
      </c>
      <c r="C18" t="s">
        <v>150</v>
      </c>
      <c r="D18" t="n">
        <v>2</v>
      </c>
      <c r="E18" t="n">
        <v>0</v>
      </c>
      <c r="F18" t="n">
        <v>0</v>
      </c>
      <c r="G18" t="n">
        <v>0</v>
      </c>
      <c r="H18" t="n">
        <v>3</v>
      </c>
      <c r="O18" t="s">
        <v>147</v>
      </c>
      <c r="P18" t="n">
        <v>0</v>
      </c>
      <c r="Q18" t="n">
        <v>1</v>
      </c>
      <c r="R18" s="67" t="n">
        <v>0.42240891</v>
      </c>
      <c r="S18" s="67" t="n">
        <v>0.04896029</v>
      </c>
      <c r="W18" t="n">
        <v>0.02931350444700625</v>
      </c>
      <c r="X18" t="n">
        <v>0.9888683076911848</v>
      </c>
      <c r="Y18" t="n">
        <v>0.246761776033513</v>
      </c>
      <c r="Z18" t="n">
        <v>0.0249468235858954</v>
      </c>
      <c r="AC18" t="n">
        <v>0.02931350444700625</v>
      </c>
      <c r="AD18" t="n">
        <v>0.9888683076911848</v>
      </c>
      <c r="AE18" t="n">
        <v>0.246761776033513</v>
      </c>
      <c r="AF18" t="n">
        <v>0.0249468235858954</v>
      </c>
    </row>
    <row r="19" spans="1:32">
      <c r="A19" t="s">
        <v>158</v>
      </c>
      <c r="B19" t="s">
        <v>161</v>
      </c>
      <c r="C19" t="s">
        <v>151</v>
      </c>
      <c r="D19" t="n">
        <v>2</v>
      </c>
      <c r="E19" t="n">
        <v>0</v>
      </c>
      <c r="F19" t="n">
        <v>0</v>
      </c>
      <c r="G19" t="n">
        <v>0</v>
      </c>
      <c r="H19" t="n">
        <v>3</v>
      </c>
      <c r="O19" t="s">
        <v>148</v>
      </c>
      <c r="P19" t="n">
        <v>0</v>
      </c>
      <c r="Q19" t="n">
        <v>1</v>
      </c>
      <c r="R19" s="67" t="n">
        <v>0.42240891</v>
      </c>
      <c r="S19" s="67" t="n">
        <v>0.04896029</v>
      </c>
      <c r="W19" t="n">
        <v>0.02931350444700625</v>
      </c>
      <c r="X19" t="n">
        <v>0.9888683076911848</v>
      </c>
      <c r="Y19" t="n">
        <v>0.246761776033513</v>
      </c>
      <c r="Z19" t="n">
        <v>0.0249468235858954</v>
      </c>
      <c r="AC19" t="n">
        <v>0.02931350444700625</v>
      </c>
      <c r="AD19" t="n">
        <v>0.9888683076911848</v>
      </c>
      <c r="AE19" t="n">
        <v>0.246761776033513</v>
      </c>
      <c r="AF19" t="n">
        <v>0.0249468235858954</v>
      </c>
    </row>
    <row r="20" spans="1:32">
      <c r="A20" t="s">
        <v>158</v>
      </c>
      <c r="B20" t="s">
        <v>161</v>
      </c>
      <c r="C20" t="s">
        <v>152</v>
      </c>
      <c r="D20" t="n">
        <v>2</v>
      </c>
      <c r="E20" t="n">
        <v>0</v>
      </c>
      <c r="F20" t="n">
        <v>0</v>
      </c>
      <c r="G20" t="n">
        <v>0</v>
      </c>
      <c r="H20" t="n">
        <v>3</v>
      </c>
      <c r="O20" t="s">
        <v>149</v>
      </c>
      <c r="P20" t="n">
        <v>0</v>
      </c>
      <c r="Q20" t="n">
        <v>1</v>
      </c>
      <c r="R20" s="67" t="n">
        <v>0.2888249</v>
      </c>
      <c r="S20" s="67" t="n">
        <v>0.01979619</v>
      </c>
      <c r="W20" t="n">
        <v>0.02931350444700625</v>
      </c>
      <c r="X20" t="n">
        <v>0.9888683076911848</v>
      </c>
      <c r="Y20" t="n">
        <v>0.246761776033513</v>
      </c>
      <c r="Z20" t="n">
        <v>0.0249468235858954</v>
      </c>
      <c r="AC20" t="n">
        <v>0.02931350444700625</v>
      </c>
      <c r="AD20" t="n">
        <v>0.9888683076911848</v>
      </c>
      <c r="AE20" t="n">
        <v>0.246761776033513</v>
      </c>
      <c r="AF20" t="n">
        <v>0.0249468235858954</v>
      </c>
    </row>
    <row r="21" spans="1:32">
      <c r="A21" t="s">
        <v>158</v>
      </c>
      <c r="B21" t="s">
        <v>161</v>
      </c>
      <c r="C21" t="s">
        <v>153</v>
      </c>
      <c r="D21" t="n">
        <v>2</v>
      </c>
      <c r="E21" t="n">
        <v>0</v>
      </c>
      <c r="F21" t="n">
        <v>0</v>
      </c>
      <c r="G21" t="n">
        <v>0</v>
      </c>
      <c r="H21" t="n">
        <v>3</v>
      </c>
      <c r="K21" s="67" t="n"/>
      <c r="L21" s="67" t="n"/>
      <c r="O21" t="s">
        <v>150</v>
      </c>
      <c r="P21" t="n">
        <v>0</v>
      </c>
      <c r="Q21" t="n">
        <v>1</v>
      </c>
      <c r="R21" s="67" t="n">
        <v>0.2888249</v>
      </c>
      <c r="S21" s="67" t="n">
        <v>0.01979619</v>
      </c>
      <c r="W21" t="n">
        <v>0.02931350444700625</v>
      </c>
      <c r="X21" t="n">
        <v>0.9888683076911848</v>
      </c>
      <c r="Y21" t="n">
        <v>0.246761776033513</v>
      </c>
      <c r="Z21" t="n">
        <v>0.0249468235858954</v>
      </c>
      <c r="AC21" t="n">
        <v>0.02931350444700625</v>
      </c>
      <c r="AD21" t="n">
        <v>0.9888683076911848</v>
      </c>
      <c r="AE21" t="n">
        <v>0.246761776033513</v>
      </c>
      <c r="AF21" t="n">
        <v>0.0249468235858954</v>
      </c>
    </row>
    <row r="22" spans="1:32">
      <c r="A22" t="s">
        <v>158</v>
      </c>
      <c r="B22" t="s">
        <v>161</v>
      </c>
      <c r="C22" t="s">
        <v>154</v>
      </c>
      <c r="D22" t="n">
        <v>2</v>
      </c>
      <c r="E22" t="n">
        <v>0</v>
      </c>
      <c r="F22" t="n">
        <v>0</v>
      </c>
      <c r="G22" t="n">
        <v>0</v>
      </c>
      <c r="H22" t="n">
        <v>1</v>
      </c>
      <c r="K22" s="67" t="n"/>
      <c r="L22" s="67" t="n"/>
      <c r="O22" t="s">
        <v>151</v>
      </c>
      <c r="P22" t="n">
        <v>0</v>
      </c>
      <c r="Q22" t="n">
        <v>1</v>
      </c>
      <c r="R22" s="67" t="n">
        <v>0.2888249</v>
      </c>
      <c r="S22" s="67" t="n">
        <v>0.01979619</v>
      </c>
      <c r="W22" t="n">
        <v>0.0270722611110043</v>
      </c>
      <c r="X22" t="n">
        <v>0.9932697402141794</v>
      </c>
      <c r="Y22" t="n">
        <v>0.422714306945948</v>
      </c>
      <c r="Z22" t="n">
        <v>0.05059507836562763</v>
      </c>
      <c r="AC22" t="n">
        <v>0.0270722611110043</v>
      </c>
      <c r="AD22" t="n">
        <v>0.9932697402141794</v>
      </c>
      <c r="AE22" t="n">
        <v>0.422714306945948</v>
      </c>
      <c r="AF22" t="n">
        <v>0.05059507836562763</v>
      </c>
    </row>
    <row r="23" spans="1:32">
      <c r="A23" t="s">
        <v>158</v>
      </c>
      <c r="B23" t="s">
        <v>161</v>
      </c>
      <c r="C23" t="s">
        <v>155</v>
      </c>
      <c r="D23" t="n">
        <v>2</v>
      </c>
      <c r="E23" t="n">
        <v>0</v>
      </c>
      <c r="F23" t="n">
        <v>0</v>
      </c>
      <c r="G23" t="n">
        <v>0</v>
      </c>
      <c r="H23" t="n">
        <v>1</v>
      </c>
      <c r="K23" s="67" t="n"/>
      <c r="L23" s="67" t="n"/>
      <c r="O23" t="s">
        <v>152</v>
      </c>
      <c r="P23" t="n">
        <v>0</v>
      </c>
      <c r="Q23" t="n">
        <v>1</v>
      </c>
      <c r="R23" s="67" t="n">
        <v>0.2888249</v>
      </c>
      <c r="S23" s="67" t="n">
        <v>0.01979619</v>
      </c>
      <c r="W23" t="n">
        <v>0.0270722611110043</v>
      </c>
      <c r="X23" t="n">
        <v>0.9932697402141794</v>
      </c>
      <c r="Y23" t="n">
        <v>0.422714306945948</v>
      </c>
      <c r="Z23" t="n">
        <v>0.05059507836562763</v>
      </c>
      <c r="AC23" t="n">
        <v>0.0270722611110043</v>
      </c>
      <c r="AD23" t="n">
        <v>0.9932697402141794</v>
      </c>
      <c r="AE23" t="n">
        <v>0.422714306945948</v>
      </c>
      <c r="AF23" t="n">
        <v>0.05059507836562763</v>
      </c>
    </row>
    <row r="24" spans="1:32">
      <c r="A24" t="s">
        <v>158</v>
      </c>
      <c r="B24" t="s">
        <v>161</v>
      </c>
      <c r="C24" t="s">
        <v>156</v>
      </c>
      <c r="D24" t="n">
        <v>2</v>
      </c>
      <c r="E24" t="n">
        <v>0</v>
      </c>
      <c r="F24" t="n">
        <v>0</v>
      </c>
      <c r="G24" t="n">
        <v>0</v>
      </c>
      <c r="H24" t="n">
        <v>1</v>
      </c>
      <c r="O24" t="s">
        <v>153</v>
      </c>
      <c r="P24" t="n">
        <v>0</v>
      </c>
      <c r="Q24" t="n">
        <v>1</v>
      </c>
      <c r="R24" s="67" t="n">
        <v>0.2888249</v>
      </c>
      <c r="S24" s="67" t="n">
        <v>0.01979619</v>
      </c>
      <c r="W24" t="n">
        <v>0.0270722611110043</v>
      </c>
      <c r="X24" t="n">
        <v>0.9932697402141794</v>
      </c>
      <c r="Y24" t="n">
        <v>0.422714306945948</v>
      </c>
      <c r="Z24" t="n">
        <v>0.05059507836562763</v>
      </c>
      <c r="AC24" t="n">
        <v>0.0270722611110043</v>
      </c>
      <c r="AD24" t="n">
        <v>0.9932697402141794</v>
      </c>
      <c r="AE24" t="n">
        <v>0.422714306945948</v>
      </c>
      <c r="AF24" t="n">
        <v>0.05059507836562763</v>
      </c>
    </row>
    <row r="25" spans="1:32">
      <c r="A25" t="s">
        <v>158</v>
      </c>
      <c r="B25" t="s">
        <v>161</v>
      </c>
      <c r="C25" t="s">
        <v>157</v>
      </c>
      <c r="D25" t="n">
        <v>2</v>
      </c>
      <c r="E25" t="n">
        <v>0</v>
      </c>
      <c r="F25" t="n">
        <v>0</v>
      </c>
      <c r="G25" t="n">
        <v>0</v>
      </c>
      <c r="H25" t="n">
        <v>1</v>
      </c>
      <c r="O25" t="s">
        <v>154</v>
      </c>
      <c r="P25" t="n">
        <v>0</v>
      </c>
      <c r="Q25" t="n">
        <v>1</v>
      </c>
      <c r="R25" s="67" t="n">
        <v>0.42240891</v>
      </c>
      <c r="S25" s="67" t="n">
        <v>0.04896029</v>
      </c>
      <c r="W25" t="n">
        <v>0.0270722611110043</v>
      </c>
      <c r="X25" t="n">
        <v>0.9932697402141794</v>
      </c>
      <c r="Y25" t="n">
        <v>0.422714306945948</v>
      </c>
      <c r="Z25" t="n">
        <v>0.05059507836562763</v>
      </c>
      <c r="AC25" t="n">
        <v>0.0270722611110043</v>
      </c>
      <c r="AD25" t="n">
        <v>0.9932697402141794</v>
      </c>
      <c r="AE25" t="n">
        <v>0.422714306945948</v>
      </c>
      <c r="AF25" t="n">
        <v>0.05059507836562763</v>
      </c>
    </row>
    <row r="26" spans="1:32">
      <c r="A26" t="s">
        <v>163</v>
      </c>
      <c r="B26" t="s">
        <v>162</v>
      </c>
      <c r="C26" t="s">
        <v>146</v>
      </c>
      <c r="D26" t="n">
        <v>2</v>
      </c>
      <c r="E26" t="n">
        <v>0</v>
      </c>
      <c r="F26" t="n">
        <v>0</v>
      </c>
      <c r="G26" t="n">
        <v>0</v>
      </c>
      <c r="H26" t="n">
        <v>1</v>
      </c>
      <c r="O26" t="s">
        <v>155</v>
      </c>
      <c r="P26" t="n">
        <v>0</v>
      </c>
      <c r="Q26" t="n">
        <v>1</v>
      </c>
      <c r="R26" s="67" t="n">
        <v>0.42240891</v>
      </c>
      <c r="S26" s="67" t="n">
        <v>0.04896029</v>
      </c>
      <c r="W26" t="n">
        <v>0.0270722611110043</v>
      </c>
      <c r="X26" t="n">
        <v>0.9932697402141794</v>
      </c>
      <c r="Y26" t="n">
        <v>0.422714306945948</v>
      </c>
      <c r="Z26" t="n">
        <v>0.05059507836562763</v>
      </c>
      <c r="AC26" t="n">
        <v>0.0270722611110043</v>
      </c>
      <c r="AD26" t="n">
        <v>0.9932697402141794</v>
      </c>
      <c r="AE26" t="n">
        <v>0.422714306945948</v>
      </c>
      <c r="AF26" t="n">
        <v>0.05059507836562763</v>
      </c>
    </row>
    <row r="27" spans="1:32">
      <c r="A27" t="s">
        <v>163</v>
      </c>
      <c r="B27" t="s">
        <v>162</v>
      </c>
      <c r="C27" t="s">
        <v>147</v>
      </c>
      <c r="D27" t="n">
        <v>2</v>
      </c>
      <c r="E27" t="n">
        <v>0</v>
      </c>
      <c r="F27" t="n">
        <v>0</v>
      </c>
      <c r="G27" t="n">
        <v>0</v>
      </c>
      <c r="H27" t="n">
        <v>1</v>
      </c>
      <c r="O27" t="s">
        <v>156</v>
      </c>
      <c r="P27" t="n">
        <v>0</v>
      </c>
      <c r="Q27" t="n">
        <v>1</v>
      </c>
      <c r="R27" s="67" t="n">
        <v>0.42240891</v>
      </c>
      <c r="S27" s="67" t="n">
        <v>0.04896029</v>
      </c>
      <c r="W27" t="n">
        <v>0.0270722611110043</v>
      </c>
      <c r="X27" t="n">
        <v>0.9932697402141794</v>
      </c>
      <c r="Y27" t="n">
        <v>0.422714306945948</v>
      </c>
      <c r="Z27" t="n">
        <v>0.05059507836562763</v>
      </c>
      <c r="AC27" t="n">
        <v>0.0270722611110043</v>
      </c>
      <c r="AD27" t="n">
        <v>0.9932697402141794</v>
      </c>
      <c r="AE27" t="n">
        <v>0.422714306945948</v>
      </c>
      <c r="AF27" t="n">
        <v>0.05059507836562763</v>
      </c>
    </row>
    <row r="28" spans="1:32">
      <c r="A28" t="s">
        <v>163</v>
      </c>
      <c r="B28" t="s">
        <v>162</v>
      </c>
      <c r="C28" t="s">
        <v>148</v>
      </c>
      <c r="D28" t="n">
        <v>2</v>
      </c>
      <c r="E28" t="n">
        <v>0</v>
      </c>
      <c r="F28" t="n">
        <v>0</v>
      </c>
      <c r="G28" t="n">
        <v>0</v>
      </c>
      <c r="H28" t="n">
        <v>3</v>
      </c>
      <c r="O28" t="s">
        <v>157</v>
      </c>
      <c r="P28" t="n">
        <v>0</v>
      </c>
      <c r="Q28" t="n">
        <v>1</v>
      </c>
      <c r="R28" s="67" t="n">
        <v>0.42240891</v>
      </c>
      <c r="S28" s="67" t="n">
        <v>0.04896029</v>
      </c>
      <c r="W28" t="n">
        <v>0.0270722611110043</v>
      </c>
      <c r="X28" t="n">
        <v>0.9932697402141794</v>
      </c>
      <c r="Y28" t="n">
        <v>0.422714306945948</v>
      </c>
      <c r="Z28" t="n">
        <v>0.05059507836562763</v>
      </c>
      <c r="AC28" t="n">
        <v>0.0270722611110043</v>
      </c>
      <c r="AD28" t="n">
        <v>0.9932697402141794</v>
      </c>
      <c r="AE28" t="n">
        <v>0.422714306945948</v>
      </c>
      <c r="AF28" t="n">
        <v>0.05059507836562763</v>
      </c>
    </row>
    <row r="29" spans="1:32">
      <c r="A29" t="s">
        <v>163</v>
      </c>
      <c r="B29" t="s">
        <v>162</v>
      </c>
      <c r="C29" t="s">
        <v>149</v>
      </c>
      <c r="D29" t="n">
        <v>2</v>
      </c>
      <c r="E29" t="n">
        <v>0</v>
      </c>
      <c r="F29" t="n">
        <v>0</v>
      </c>
      <c r="G29" t="n">
        <v>0</v>
      </c>
      <c r="H29" t="n">
        <v>3</v>
      </c>
      <c r="W29" t="n">
        <v>0.02931350444700625</v>
      </c>
      <c r="X29" t="n">
        <v>0.9888683076911848</v>
      </c>
      <c r="Y29" t="n">
        <v>0.246761776033513</v>
      </c>
      <c r="Z29" t="n">
        <v>0.0249468235858954</v>
      </c>
      <c r="AC29" t="n">
        <v>0.02931350444700625</v>
      </c>
      <c r="AD29" t="n">
        <v>0.9888683076911848</v>
      </c>
      <c r="AE29" t="n">
        <v>0.246761776033513</v>
      </c>
      <c r="AF29" t="n">
        <v>0.0249468235858954</v>
      </c>
    </row>
    <row r="30" spans="1:32">
      <c r="A30" t="s">
        <v>163</v>
      </c>
      <c r="B30" t="s">
        <v>162</v>
      </c>
      <c r="C30" t="s">
        <v>150</v>
      </c>
      <c r="D30" t="n">
        <v>2</v>
      </c>
      <c r="E30" t="n">
        <v>0</v>
      </c>
      <c r="F30" t="n">
        <v>0</v>
      </c>
      <c r="G30" t="n">
        <v>0</v>
      </c>
      <c r="H30" t="n">
        <v>3</v>
      </c>
      <c r="W30" t="n">
        <v>0.02931350444700625</v>
      </c>
      <c r="X30" t="n">
        <v>0.9888683076911848</v>
      </c>
      <c r="Y30" t="n">
        <v>0.246761776033513</v>
      </c>
      <c r="Z30" t="n">
        <v>0.0249468235858954</v>
      </c>
      <c r="AC30" t="n">
        <v>0.02931350444700625</v>
      </c>
      <c r="AD30" t="n">
        <v>0.9888683076911848</v>
      </c>
      <c r="AE30" t="n">
        <v>0.246761776033513</v>
      </c>
      <c r="AF30" t="n">
        <v>0.0249468235858954</v>
      </c>
    </row>
    <row r="31" spans="1:32">
      <c r="A31" t="s">
        <v>163</v>
      </c>
      <c r="B31" t="s">
        <v>162</v>
      </c>
      <c r="C31" t="s">
        <v>151</v>
      </c>
      <c r="D31" t="n">
        <v>2</v>
      </c>
      <c r="E31" t="n">
        <v>0</v>
      </c>
      <c r="F31" t="n">
        <v>0</v>
      </c>
      <c r="G31" t="n">
        <v>0</v>
      </c>
      <c r="H31" t="n">
        <v>3</v>
      </c>
      <c r="W31" t="n">
        <v>0.02931350444700625</v>
      </c>
      <c r="X31" t="n">
        <v>0.9888683076911848</v>
      </c>
      <c r="Y31" t="n">
        <v>0.246761776033513</v>
      </c>
      <c r="Z31" t="n">
        <v>0.0249468235858954</v>
      </c>
      <c r="AC31" t="n">
        <v>0.02931350444700625</v>
      </c>
      <c r="AD31" t="n">
        <v>0.9888683076911848</v>
      </c>
      <c r="AE31" t="n">
        <v>0.246761776033513</v>
      </c>
      <c r="AF31" t="n">
        <v>0.0249468235858954</v>
      </c>
    </row>
    <row r="32" spans="1:32">
      <c r="A32" t="s">
        <v>163</v>
      </c>
      <c r="B32" t="s">
        <v>162</v>
      </c>
      <c r="C32" t="s">
        <v>152</v>
      </c>
      <c r="D32" t="n">
        <v>2</v>
      </c>
      <c r="E32" t="n">
        <v>0</v>
      </c>
      <c r="F32" t="n">
        <v>0</v>
      </c>
      <c r="G32" t="n">
        <v>0</v>
      </c>
      <c r="H32" t="n">
        <v>3</v>
      </c>
      <c r="W32" t="n">
        <v>0.02931350444700625</v>
      </c>
      <c r="X32" t="n">
        <v>0.9888683076911848</v>
      </c>
      <c r="Y32" t="n">
        <v>0.246761776033513</v>
      </c>
      <c r="Z32" t="n">
        <v>0.0249468235858954</v>
      </c>
      <c r="AC32" t="n">
        <v>0.02931350444700625</v>
      </c>
      <c r="AD32" t="n">
        <v>0.9888683076911848</v>
      </c>
      <c r="AE32" t="n">
        <v>0.246761776033513</v>
      </c>
      <c r="AF32" t="n">
        <v>0.0249468235858954</v>
      </c>
    </row>
    <row r="33" spans="1:32">
      <c r="A33" t="s">
        <v>163</v>
      </c>
      <c r="B33" t="s">
        <v>162</v>
      </c>
      <c r="C33" t="s">
        <v>153</v>
      </c>
      <c r="D33" t="n">
        <v>2</v>
      </c>
      <c r="E33" t="n">
        <v>0</v>
      </c>
      <c r="F33" t="n">
        <v>0</v>
      </c>
      <c r="G33" t="n">
        <v>0</v>
      </c>
      <c r="H33" t="n">
        <v>3</v>
      </c>
      <c r="W33" t="n">
        <v>0.02931350444700625</v>
      </c>
      <c r="X33" t="n">
        <v>0.9888683076911848</v>
      </c>
      <c r="Y33" t="n">
        <v>0.246761776033513</v>
      </c>
      <c r="Z33" t="n">
        <v>0.0249468235858954</v>
      </c>
      <c r="AC33" t="n">
        <v>0.02931350444700625</v>
      </c>
      <c r="AD33" t="n">
        <v>0.9888683076911848</v>
      </c>
      <c r="AE33" t="n">
        <v>0.246761776033513</v>
      </c>
      <c r="AF33" t="n">
        <v>0.0249468235858954</v>
      </c>
    </row>
    <row r="34" spans="1:32">
      <c r="A34" t="s">
        <v>163</v>
      </c>
      <c r="B34" t="s">
        <v>162</v>
      </c>
      <c r="C34" t="s">
        <v>154</v>
      </c>
      <c r="D34" t="n">
        <v>2</v>
      </c>
      <c r="E34" t="n">
        <v>0</v>
      </c>
      <c r="F34" t="n">
        <v>0</v>
      </c>
      <c r="G34" t="n">
        <v>0</v>
      </c>
      <c r="H34" t="n">
        <v>1</v>
      </c>
      <c r="W34" t="n">
        <v>0.0270722611110043</v>
      </c>
      <c r="X34" t="n">
        <v>0.9932697402141794</v>
      </c>
      <c r="Y34" t="n">
        <v>0.422714306945948</v>
      </c>
      <c r="Z34" t="n">
        <v>0.05059507836562763</v>
      </c>
      <c r="AC34" t="n">
        <v>0.0270722611110043</v>
      </c>
      <c r="AD34" t="n">
        <v>0.9932697402141794</v>
      </c>
      <c r="AE34" t="n">
        <v>0.422714306945948</v>
      </c>
      <c r="AF34" t="n">
        <v>0.05059507836562763</v>
      </c>
    </row>
    <row r="35" spans="1:32">
      <c r="A35" t="s">
        <v>163</v>
      </c>
      <c r="B35" t="s">
        <v>162</v>
      </c>
      <c r="C35" t="s">
        <v>155</v>
      </c>
      <c r="D35" t="n">
        <v>2</v>
      </c>
      <c r="E35" t="n">
        <v>0</v>
      </c>
      <c r="F35" t="n">
        <v>0</v>
      </c>
      <c r="G35" t="n">
        <v>0</v>
      </c>
      <c r="H35" t="n">
        <v>1</v>
      </c>
      <c r="W35" t="n">
        <v>0.0270722611110043</v>
      </c>
      <c r="X35" t="n">
        <v>0.9932697402141794</v>
      </c>
      <c r="Y35" t="n">
        <v>0.422714306945948</v>
      </c>
      <c r="Z35" t="n">
        <v>0.05059507836562763</v>
      </c>
      <c r="AC35" t="n">
        <v>0.0270722611110043</v>
      </c>
      <c r="AD35" t="n">
        <v>0.9932697402141794</v>
      </c>
      <c r="AE35" t="n">
        <v>0.422714306945948</v>
      </c>
      <c r="AF35" t="n">
        <v>0.05059507836562763</v>
      </c>
    </row>
    <row r="36" spans="1:32">
      <c r="A36" t="s">
        <v>163</v>
      </c>
      <c r="B36" t="s">
        <v>162</v>
      </c>
      <c r="C36" t="s">
        <v>156</v>
      </c>
      <c r="D36" t="n">
        <v>2</v>
      </c>
      <c r="E36" t="n">
        <v>0</v>
      </c>
      <c r="F36" t="n">
        <v>0</v>
      </c>
      <c r="G36" t="n">
        <v>0</v>
      </c>
      <c r="H36" t="n">
        <v>1</v>
      </c>
      <c r="W36" t="n">
        <v>0.0270722611110043</v>
      </c>
      <c r="X36" t="n">
        <v>0.9932697402141794</v>
      </c>
      <c r="Y36" t="n">
        <v>0.422714306945948</v>
      </c>
      <c r="Z36" t="n">
        <v>0.05059507836562763</v>
      </c>
      <c r="AC36" t="n">
        <v>0.0270722611110043</v>
      </c>
      <c r="AD36" t="n">
        <v>0.9932697402141794</v>
      </c>
      <c r="AE36" t="n">
        <v>0.422714306945948</v>
      </c>
      <c r="AF36" t="n">
        <v>0.05059507836562763</v>
      </c>
    </row>
    <row r="37" spans="1:32">
      <c r="A37" t="s">
        <v>163</v>
      </c>
      <c r="B37" t="s">
        <v>162</v>
      </c>
      <c r="C37" t="s">
        <v>157</v>
      </c>
      <c r="D37" t="n">
        <v>2</v>
      </c>
      <c r="E37" t="n">
        <v>0</v>
      </c>
      <c r="F37" t="n">
        <v>0</v>
      </c>
      <c r="G37" t="n">
        <v>0</v>
      </c>
      <c r="H37" t="n">
        <v>1</v>
      </c>
      <c r="W37" t="n">
        <v>0.0270722611110043</v>
      </c>
      <c r="X37" t="n">
        <v>0.9932697402141794</v>
      </c>
      <c r="Y37" t="n">
        <v>0.422714306945948</v>
      </c>
      <c r="Z37" t="n">
        <v>0.05059507836562763</v>
      </c>
      <c r="AC37" t="n">
        <v>0.0270722611110043</v>
      </c>
      <c r="AD37" t="n">
        <v>0.9932697402141794</v>
      </c>
      <c r="AE37" t="n">
        <v>0.422714306945948</v>
      </c>
      <c r="AF37" t="n">
        <v>0.05059507836562763</v>
      </c>
    </row>
    <row r="38" spans="1:32">
      <c r="A38" t="s">
        <v>162</v>
      </c>
      <c r="B38" t="s">
        <v>173</v>
      </c>
      <c r="C38" t="s">
        <v>146</v>
      </c>
      <c r="D38" t="n">
        <v>2</v>
      </c>
      <c r="E38" t="n">
        <v>0</v>
      </c>
      <c r="F38" t="n">
        <v>0</v>
      </c>
      <c r="G38" t="n">
        <v>0</v>
      </c>
      <c r="H38" t="n">
        <v>1</v>
      </c>
      <c r="W38" t="n">
        <v>0.0270722611110043</v>
      </c>
      <c r="X38" t="n">
        <v>0.9932697402141794</v>
      </c>
      <c r="Y38" t="n">
        <v>0.422714306945948</v>
      </c>
      <c r="Z38" t="n">
        <v>0.05059507836562763</v>
      </c>
      <c r="AC38" t="n">
        <v>0.0270722611110043</v>
      </c>
      <c r="AD38" t="n">
        <v>0.9932697402141794</v>
      </c>
      <c r="AE38" t="n">
        <v>0.422714306945948</v>
      </c>
      <c r="AF38" t="n">
        <v>0.05059507836562763</v>
      </c>
    </row>
    <row r="39" spans="1:32">
      <c r="A39" t="s">
        <v>162</v>
      </c>
      <c r="B39" t="s">
        <v>173</v>
      </c>
      <c r="C39" t="s">
        <v>147</v>
      </c>
      <c r="D39" t="n">
        <v>2</v>
      </c>
      <c r="E39" t="n">
        <v>0</v>
      </c>
      <c r="F39" t="n">
        <v>0</v>
      </c>
      <c r="G39" t="n">
        <v>0</v>
      </c>
      <c r="H39" t="n">
        <v>1</v>
      </c>
      <c r="W39" t="n">
        <v>0.0270722611110043</v>
      </c>
      <c r="X39" t="n">
        <v>0.9932697402141794</v>
      </c>
      <c r="Y39" t="n">
        <v>0.422714306945948</v>
      </c>
      <c r="Z39" t="n">
        <v>0.05059507836562763</v>
      </c>
      <c r="AC39" t="n">
        <v>0.0270722611110043</v>
      </c>
      <c r="AD39" t="n">
        <v>0.9932697402141794</v>
      </c>
      <c r="AE39" t="n">
        <v>0.422714306945948</v>
      </c>
      <c r="AF39" t="n">
        <v>0.05059507836562763</v>
      </c>
    </row>
    <row r="40" spans="1:32">
      <c r="A40" t="s">
        <v>162</v>
      </c>
      <c r="B40" t="s">
        <v>173</v>
      </c>
      <c r="C40" t="s">
        <v>148</v>
      </c>
      <c r="D40" t="n">
        <v>2</v>
      </c>
      <c r="E40" t="n">
        <v>0</v>
      </c>
      <c r="F40" t="n">
        <v>0</v>
      </c>
      <c r="G40" t="n">
        <v>0</v>
      </c>
      <c r="H40" t="n">
        <v>3</v>
      </c>
      <c r="W40" t="n">
        <v>0.0270722611110043</v>
      </c>
      <c r="X40" t="n">
        <v>0.9932697402141794</v>
      </c>
      <c r="Y40" t="n">
        <v>0.422714306945948</v>
      </c>
      <c r="Z40" t="n">
        <v>0.05059507836562763</v>
      </c>
      <c r="AC40" t="n">
        <v>0.0270722611110043</v>
      </c>
      <c r="AD40" t="n">
        <v>0.9932697402141794</v>
      </c>
      <c r="AE40" t="n">
        <v>0.422714306945948</v>
      </c>
      <c r="AF40" t="n">
        <v>0.05059507836562763</v>
      </c>
    </row>
    <row r="41" spans="1:32">
      <c r="A41" t="s">
        <v>162</v>
      </c>
      <c r="B41" t="s">
        <v>173</v>
      </c>
      <c r="C41" t="s">
        <v>149</v>
      </c>
      <c r="D41" t="n">
        <v>2</v>
      </c>
      <c r="E41" t="n">
        <v>0</v>
      </c>
      <c r="F41" t="n">
        <v>0</v>
      </c>
      <c r="G41" t="n">
        <v>0</v>
      </c>
      <c r="H41" t="n">
        <v>3</v>
      </c>
      <c r="W41" t="n">
        <v>0.02931350444700625</v>
      </c>
      <c r="X41" t="n">
        <v>0.9888683076911848</v>
      </c>
      <c r="Y41" t="n">
        <v>0.246761776033513</v>
      </c>
      <c r="Z41" t="n">
        <v>0.0249468235858954</v>
      </c>
      <c r="AC41" t="n">
        <v>0.02931350444700625</v>
      </c>
      <c r="AD41" t="n">
        <v>0.9888683076911848</v>
      </c>
      <c r="AE41" t="n">
        <v>0.246761776033513</v>
      </c>
      <c r="AF41" t="n">
        <v>0.0249468235858954</v>
      </c>
    </row>
    <row r="42" spans="1:32">
      <c r="A42" t="s">
        <v>162</v>
      </c>
      <c r="B42" t="s">
        <v>173</v>
      </c>
      <c r="C42" t="s">
        <v>150</v>
      </c>
      <c r="D42" t="n">
        <v>2</v>
      </c>
      <c r="E42" t="n">
        <v>0</v>
      </c>
      <c r="F42" t="n">
        <v>0</v>
      </c>
      <c r="G42" t="n">
        <v>0</v>
      </c>
      <c r="H42" t="n">
        <v>3</v>
      </c>
      <c r="W42" t="n">
        <v>0.02931350444700625</v>
      </c>
      <c r="X42" t="n">
        <v>0.9888683076911848</v>
      </c>
      <c r="Y42" t="n">
        <v>0.246761776033513</v>
      </c>
      <c r="Z42" t="n">
        <v>0.0249468235858954</v>
      </c>
      <c r="AC42" t="n">
        <v>0.02931350444700625</v>
      </c>
      <c r="AD42" t="n">
        <v>0.9888683076911848</v>
      </c>
      <c r="AE42" t="n">
        <v>0.246761776033513</v>
      </c>
      <c r="AF42" t="n">
        <v>0.0249468235858954</v>
      </c>
    </row>
    <row r="43" spans="1:32">
      <c r="A43" t="s">
        <v>162</v>
      </c>
      <c r="B43" t="s">
        <v>173</v>
      </c>
      <c r="C43" t="s">
        <v>151</v>
      </c>
      <c r="D43" t="n">
        <v>2</v>
      </c>
      <c r="E43" t="n">
        <v>0</v>
      </c>
      <c r="F43" t="n">
        <v>0</v>
      </c>
      <c r="G43" t="n">
        <v>0</v>
      </c>
      <c r="H43" t="n">
        <v>3</v>
      </c>
      <c r="W43" t="n">
        <v>0.02931350444700625</v>
      </c>
      <c r="X43" t="n">
        <v>0.9888683076911848</v>
      </c>
      <c r="Y43" t="n">
        <v>0.246761776033513</v>
      </c>
      <c r="Z43" t="n">
        <v>0.0249468235858954</v>
      </c>
      <c r="AC43" t="n">
        <v>0.02931350444700625</v>
      </c>
      <c r="AD43" t="n">
        <v>0.9888683076911848</v>
      </c>
      <c r="AE43" t="n">
        <v>0.246761776033513</v>
      </c>
      <c r="AF43" t="n">
        <v>0.0249468235858954</v>
      </c>
    </row>
    <row r="44" spans="1:32">
      <c r="A44" t="s">
        <v>162</v>
      </c>
      <c r="B44" t="s">
        <v>173</v>
      </c>
      <c r="C44" t="s">
        <v>152</v>
      </c>
      <c r="D44" t="n">
        <v>2</v>
      </c>
      <c r="E44" t="n">
        <v>0</v>
      </c>
      <c r="F44" t="n">
        <v>0</v>
      </c>
      <c r="G44" t="n">
        <v>0</v>
      </c>
      <c r="H44" t="n">
        <v>3</v>
      </c>
      <c r="W44" t="n">
        <v>0.02931350444700625</v>
      </c>
      <c r="X44" t="n">
        <v>0.9888683076911848</v>
      </c>
      <c r="Y44" t="n">
        <v>0.246761776033513</v>
      </c>
      <c r="Z44" t="n">
        <v>0.0249468235858954</v>
      </c>
      <c r="AC44" t="n">
        <v>0.02931350444700625</v>
      </c>
      <c r="AD44" t="n">
        <v>0.9888683076911848</v>
      </c>
      <c r="AE44" t="n">
        <v>0.246761776033513</v>
      </c>
      <c r="AF44" t="n">
        <v>0.0249468235858954</v>
      </c>
    </row>
    <row r="45" spans="1:32">
      <c r="A45" t="s">
        <v>162</v>
      </c>
      <c r="B45" t="s">
        <v>173</v>
      </c>
      <c r="C45" t="s">
        <v>153</v>
      </c>
      <c r="D45" t="n">
        <v>2</v>
      </c>
      <c r="E45" t="n">
        <v>0</v>
      </c>
      <c r="F45" t="n">
        <v>0</v>
      </c>
      <c r="G45" t="n">
        <v>0</v>
      </c>
      <c r="H45" t="n">
        <v>3</v>
      </c>
      <c r="W45" t="n">
        <v>0.02931350444700625</v>
      </c>
      <c r="X45" t="n">
        <v>0.9888683076911848</v>
      </c>
      <c r="Y45" t="n">
        <v>0.246761776033513</v>
      </c>
      <c r="Z45" t="n">
        <v>0.0249468235858954</v>
      </c>
      <c r="AC45" t="n">
        <v>0.02931350444700625</v>
      </c>
      <c r="AD45" t="n">
        <v>0.9888683076911848</v>
      </c>
      <c r="AE45" t="n">
        <v>0.246761776033513</v>
      </c>
      <c r="AF45" t="n">
        <v>0.0249468235858954</v>
      </c>
    </row>
    <row r="46" spans="1:32">
      <c r="A46" t="s">
        <v>162</v>
      </c>
      <c r="B46" t="s">
        <v>173</v>
      </c>
      <c r="C46" t="s">
        <v>154</v>
      </c>
      <c r="D46" t="n">
        <v>2</v>
      </c>
      <c r="E46" t="n">
        <v>0</v>
      </c>
      <c r="F46" t="n">
        <v>0</v>
      </c>
      <c r="G46" t="n">
        <v>0</v>
      </c>
      <c r="H46" t="n">
        <v>1</v>
      </c>
      <c r="W46" t="n">
        <v>0.0270722611110043</v>
      </c>
      <c r="X46" t="n">
        <v>0.9932697402141794</v>
      </c>
      <c r="Y46" t="n">
        <v>0.422714306945948</v>
      </c>
      <c r="Z46" t="n">
        <v>0.05059507836562763</v>
      </c>
      <c r="AC46" t="n">
        <v>0.0270722611110043</v>
      </c>
      <c r="AD46" t="n">
        <v>0.9932697402141794</v>
      </c>
      <c r="AE46" t="n">
        <v>0.422714306945948</v>
      </c>
      <c r="AF46" t="n">
        <v>0.05059507836562763</v>
      </c>
    </row>
    <row r="47" spans="1:32">
      <c r="A47" t="s">
        <v>162</v>
      </c>
      <c r="B47" t="s">
        <v>173</v>
      </c>
      <c r="C47" t="s">
        <v>155</v>
      </c>
      <c r="D47" t="n">
        <v>2</v>
      </c>
      <c r="E47" t="n">
        <v>0</v>
      </c>
      <c r="F47" t="n">
        <v>0</v>
      </c>
      <c r="G47" t="n">
        <v>0</v>
      </c>
      <c r="H47" t="n">
        <v>1</v>
      </c>
      <c r="W47" t="n">
        <v>0.0270722611110043</v>
      </c>
      <c r="X47" t="n">
        <v>0.9932697402141794</v>
      </c>
      <c r="Y47" t="n">
        <v>0.422714306945948</v>
      </c>
      <c r="Z47" t="n">
        <v>0.05059507836562763</v>
      </c>
      <c r="AC47" t="n">
        <v>0.0270722611110043</v>
      </c>
      <c r="AD47" t="n">
        <v>0.9932697402141794</v>
      </c>
      <c r="AE47" t="n">
        <v>0.422714306945948</v>
      </c>
      <c r="AF47" t="n">
        <v>0.05059507836562763</v>
      </c>
    </row>
    <row r="48" spans="1:32">
      <c r="A48" t="s">
        <v>162</v>
      </c>
      <c r="B48" t="s">
        <v>173</v>
      </c>
      <c r="C48" t="s">
        <v>156</v>
      </c>
      <c r="D48" t="n">
        <v>2</v>
      </c>
      <c r="E48" t="n">
        <v>0</v>
      </c>
      <c r="F48" t="n">
        <v>0</v>
      </c>
      <c r="G48" t="n">
        <v>0</v>
      </c>
      <c r="H48" t="n">
        <v>1</v>
      </c>
      <c r="W48" t="n">
        <v>0.0270722611110043</v>
      </c>
      <c r="X48" t="n">
        <v>0.9932697402141794</v>
      </c>
      <c r="Y48" t="n">
        <v>0.422714306945948</v>
      </c>
      <c r="Z48" t="n">
        <v>0.05059507836562763</v>
      </c>
      <c r="AC48" t="n">
        <v>0.0270722611110043</v>
      </c>
      <c r="AD48" t="n">
        <v>0.9932697402141794</v>
      </c>
      <c r="AE48" t="n">
        <v>0.422714306945948</v>
      </c>
      <c r="AF48" t="n">
        <v>0.05059507836562763</v>
      </c>
    </row>
    <row r="49" spans="1:32">
      <c r="A49" t="s">
        <v>162</v>
      </c>
      <c r="B49" t="s">
        <v>173</v>
      </c>
      <c r="C49" t="s">
        <v>157</v>
      </c>
      <c r="D49" t="n">
        <v>2</v>
      </c>
      <c r="E49" t="n">
        <v>0</v>
      </c>
      <c r="F49" t="n">
        <v>0</v>
      </c>
      <c r="G49" t="n">
        <v>0</v>
      </c>
      <c r="H49" t="n">
        <v>1</v>
      </c>
      <c r="W49" t="n">
        <v>0.0270722611110043</v>
      </c>
      <c r="X49" t="n">
        <v>0.9932697402141794</v>
      </c>
      <c r="Y49" t="n">
        <v>0.422714306945948</v>
      </c>
      <c r="Z49" t="n">
        <v>0.05059507836562763</v>
      </c>
      <c r="AC49" t="n">
        <v>0.0270722611110043</v>
      </c>
      <c r="AD49" t="n">
        <v>0.9932697402141794</v>
      </c>
      <c r="AE49" t="n">
        <v>0.422714306945948</v>
      </c>
      <c r="AF49" t="n">
        <v>0.05059507836562763</v>
      </c>
    </row>
    <row r="50" spans="1:32">
      <c r="A50" t="s">
        <v>173</v>
      </c>
      <c r="B50" t="s">
        <v>164</v>
      </c>
      <c r="C50" t="s">
        <v>146</v>
      </c>
      <c r="D50" t="n">
        <v>2</v>
      </c>
      <c r="E50" t="n">
        <v>0</v>
      </c>
      <c r="F50" t="n">
        <v>0</v>
      </c>
      <c r="G50" t="n">
        <v>0</v>
      </c>
      <c r="H50" t="n">
        <v>1</v>
      </c>
      <c r="W50" t="n">
        <v>0.0270722611110043</v>
      </c>
      <c r="X50" t="n">
        <v>0.9932697402141794</v>
      </c>
      <c r="Y50" t="n">
        <v>0.422714306945948</v>
      </c>
      <c r="Z50" t="n">
        <v>0.05059507836562763</v>
      </c>
      <c r="AC50" t="n">
        <v>0.0270722611110043</v>
      </c>
      <c r="AD50" t="n">
        <v>0.9932697402141794</v>
      </c>
      <c r="AE50" t="n">
        <v>0.422714306945948</v>
      </c>
      <c r="AF50" t="n">
        <v>0.05059507836562763</v>
      </c>
    </row>
    <row r="51" spans="1:32">
      <c r="A51" t="s">
        <v>173</v>
      </c>
      <c r="B51" t="s">
        <v>164</v>
      </c>
      <c r="C51" t="s">
        <v>147</v>
      </c>
      <c r="D51" t="n">
        <v>2</v>
      </c>
      <c r="E51" t="n">
        <v>0</v>
      </c>
      <c r="F51" t="n">
        <v>0</v>
      </c>
      <c r="G51" t="n">
        <v>0</v>
      </c>
      <c r="H51" t="n">
        <v>1</v>
      </c>
      <c r="W51" t="n">
        <v>0.0270722611110043</v>
      </c>
      <c r="X51" t="n">
        <v>0.9932697402141794</v>
      </c>
      <c r="Y51" t="n">
        <v>0.422714306945948</v>
      </c>
      <c r="Z51" t="n">
        <v>0.05059507836562763</v>
      </c>
      <c r="AC51" t="n">
        <v>0.0270722611110043</v>
      </c>
      <c r="AD51" t="n">
        <v>0.9932697402141794</v>
      </c>
      <c r="AE51" t="n">
        <v>0.422714306945948</v>
      </c>
      <c r="AF51" t="n">
        <v>0.05059507836562763</v>
      </c>
    </row>
    <row r="52" spans="1:32">
      <c r="A52" t="s">
        <v>173</v>
      </c>
      <c r="B52" t="s">
        <v>164</v>
      </c>
      <c r="C52" t="s">
        <v>148</v>
      </c>
      <c r="D52" t="n">
        <v>2</v>
      </c>
      <c r="E52" t="n">
        <v>0</v>
      </c>
      <c r="F52" t="n">
        <v>0</v>
      </c>
      <c r="G52" t="n">
        <v>0</v>
      </c>
      <c r="H52" t="n">
        <v>3</v>
      </c>
      <c r="W52" t="n">
        <v>0.0270722611110043</v>
      </c>
      <c r="X52" t="n">
        <v>0.9932697402141794</v>
      </c>
      <c r="Y52" t="n">
        <v>0.422714306945948</v>
      </c>
      <c r="Z52" t="n">
        <v>0.05059507836562763</v>
      </c>
      <c r="AC52" t="n">
        <v>0.0270722611110043</v>
      </c>
      <c r="AD52" t="n">
        <v>0.9932697402141794</v>
      </c>
      <c r="AE52" t="n">
        <v>0.422714306945948</v>
      </c>
      <c r="AF52" t="n">
        <v>0.05059507836562763</v>
      </c>
    </row>
    <row r="53" spans="1:32">
      <c r="A53" t="s">
        <v>173</v>
      </c>
      <c r="B53" t="s">
        <v>164</v>
      </c>
      <c r="C53" t="s">
        <v>149</v>
      </c>
      <c r="D53" t="n">
        <v>2</v>
      </c>
      <c r="E53" t="n">
        <v>0</v>
      </c>
      <c r="F53" t="n">
        <v>0</v>
      </c>
      <c r="G53" t="n">
        <v>0</v>
      </c>
      <c r="H53" t="n">
        <v>3</v>
      </c>
      <c r="W53" t="n">
        <v>0.02931350444700625</v>
      </c>
      <c r="X53" t="n">
        <v>0.9888683076911848</v>
      </c>
      <c r="Y53" t="n">
        <v>0.246761776033513</v>
      </c>
      <c r="Z53" t="n">
        <v>0.0249468235858954</v>
      </c>
      <c r="AC53" t="n">
        <v>0.02931350444700625</v>
      </c>
      <c r="AD53" t="n">
        <v>0.9888683076911848</v>
      </c>
      <c r="AE53" t="n">
        <v>0.246761776033513</v>
      </c>
      <c r="AF53" t="n">
        <v>0.0249468235858954</v>
      </c>
    </row>
    <row r="54" spans="1:32">
      <c r="A54" t="s">
        <v>173</v>
      </c>
      <c r="B54" t="s">
        <v>164</v>
      </c>
      <c r="C54" t="s">
        <v>150</v>
      </c>
      <c r="D54" t="n">
        <v>2</v>
      </c>
      <c r="E54" t="n">
        <v>0</v>
      </c>
      <c r="F54" t="n">
        <v>0</v>
      </c>
      <c r="G54" t="n">
        <v>0</v>
      </c>
      <c r="H54" t="n">
        <v>3</v>
      </c>
      <c r="W54" t="n">
        <v>0.02931350444700625</v>
      </c>
      <c r="X54" t="n">
        <v>0.9888683076911848</v>
      </c>
      <c r="Y54" t="n">
        <v>0.246761776033513</v>
      </c>
      <c r="Z54" t="n">
        <v>0.0249468235858954</v>
      </c>
      <c r="AC54" t="n">
        <v>0.02931350444700625</v>
      </c>
      <c r="AD54" t="n">
        <v>0.9888683076911848</v>
      </c>
      <c r="AE54" t="n">
        <v>0.246761776033513</v>
      </c>
      <c r="AF54" t="n">
        <v>0.0249468235858954</v>
      </c>
    </row>
    <row r="55" spans="1:32">
      <c r="A55" t="s">
        <v>173</v>
      </c>
      <c r="B55" t="s">
        <v>164</v>
      </c>
      <c r="C55" t="s">
        <v>151</v>
      </c>
      <c r="D55" t="n">
        <v>2</v>
      </c>
      <c r="E55" t="n">
        <v>0</v>
      </c>
      <c r="F55" t="n">
        <v>0</v>
      </c>
      <c r="G55" t="n">
        <v>0</v>
      </c>
      <c r="H55" t="n">
        <v>3</v>
      </c>
      <c r="W55" t="n">
        <v>0.02931350444700625</v>
      </c>
      <c r="X55" t="n">
        <v>0.9888683076911848</v>
      </c>
      <c r="Y55" t="n">
        <v>0.246761776033513</v>
      </c>
      <c r="Z55" t="n">
        <v>0.0249468235858954</v>
      </c>
      <c r="AC55" t="n">
        <v>0.02931350444700625</v>
      </c>
      <c r="AD55" t="n">
        <v>0.9888683076911848</v>
      </c>
      <c r="AE55" t="n">
        <v>0.246761776033513</v>
      </c>
      <c r="AF55" t="n">
        <v>0.0249468235858954</v>
      </c>
    </row>
    <row r="56" spans="1:32">
      <c r="A56" t="s">
        <v>173</v>
      </c>
      <c r="B56" t="s">
        <v>164</v>
      </c>
      <c r="C56" t="s">
        <v>152</v>
      </c>
      <c r="D56" t="n">
        <v>2</v>
      </c>
      <c r="E56" t="n">
        <v>0</v>
      </c>
      <c r="F56" t="n">
        <v>0</v>
      </c>
      <c r="G56" t="n">
        <v>0</v>
      </c>
      <c r="H56" t="n">
        <v>3</v>
      </c>
      <c r="W56" t="n">
        <v>0.02931350444700625</v>
      </c>
      <c r="X56" t="n">
        <v>0.9888683076911848</v>
      </c>
      <c r="Y56" t="n">
        <v>0.246761776033513</v>
      </c>
      <c r="Z56" t="n">
        <v>0.0249468235858954</v>
      </c>
      <c r="AC56" t="n">
        <v>0.02931350444700625</v>
      </c>
      <c r="AD56" t="n">
        <v>0.9888683076911848</v>
      </c>
      <c r="AE56" t="n">
        <v>0.246761776033513</v>
      </c>
      <c r="AF56" t="n">
        <v>0.0249468235858954</v>
      </c>
    </row>
    <row r="57" spans="1:32">
      <c r="A57" t="s">
        <v>173</v>
      </c>
      <c r="B57" t="s">
        <v>164</v>
      </c>
      <c r="C57" t="s">
        <v>153</v>
      </c>
      <c r="D57" t="n">
        <v>2</v>
      </c>
      <c r="E57" t="n">
        <v>0</v>
      </c>
      <c r="F57" t="n">
        <v>0</v>
      </c>
      <c r="G57" t="n">
        <v>0</v>
      </c>
      <c r="H57" t="n">
        <v>3</v>
      </c>
      <c r="W57" t="n">
        <v>0.02931350444700625</v>
      </c>
      <c r="X57" t="n">
        <v>0.9888683076911848</v>
      </c>
      <c r="Y57" t="n">
        <v>0.246761776033513</v>
      </c>
      <c r="Z57" t="n">
        <v>0.0249468235858954</v>
      </c>
      <c r="AC57" t="n">
        <v>0.02931350444700625</v>
      </c>
      <c r="AD57" t="n">
        <v>0.9888683076911848</v>
      </c>
      <c r="AE57" t="n">
        <v>0.246761776033513</v>
      </c>
      <c r="AF57" t="n">
        <v>0.0249468235858954</v>
      </c>
    </row>
    <row r="58" spans="1:32">
      <c r="A58" t="s">
        <v>173</v>
      </c>
      <c r="B58" t="s">
        <v>164</v>
      </c>
      <c r="C58" t="s">
        <v>154</v>
      </c>
      <c r="D58" t="n">
        <v>2</v>
      </c>
      <c r="E58" t="n">
        <v>0</v>
      </c>
      <c r="F58" t="n">
        <v>0</v>
      </c>
      <c r="G58" t="n">
        <v>0</v>
      </c>
      <c r="H58" t="n">
        <v>1</v>
      </c>
      <c r="W58" t="n">
        <v>0.0270722611110043</v>
      </c>
      <c r="X58" t="n">
        <v>0.9932697402141794</v>
      </c>
      <c r="Y58" t="n">
        <v>0.422714306945948</v>
      </c>
      <c r="Z58" t="n">
        <v>0.05059507836562763</v>
      </c>
      <c r="AC58" t="n">
        <v>0.0270722611110043</v>
      </c>
      <c r="AD58" t="n">
        <v>0.9932697402141794</v>
      </c>
      <c r="AE58" t="n">
        <v>0.422714306945948</v>
      </c>
      <c r="AF58" t="n">
        <v>0.05059507836562763</v>
      </c>
    </row>
    <row r="59" spans="1:32">
      <c r="A59" t="s">
        <v>173</v>
      </c>
      <c r="B59" t="s">
        <v>164</v>
      </c>
      <c r="C59" t="s">
        <v>155</v>
      </c>
      <c r="D59" t="n">
        <v>2</v>
      </c>
      <c r="E59" t="n">
        <v>0</v>
      </c>
      <c r="F59" t="n">
        <v>0</v>
      </c>
      <c r="G59" t="n">
        <v>0</v>
      </c>
      <c r="H59" t="n">
        <v>1</v>
      </c>
      <c r="W59" t="n">
        <v>0.0270722611110043</v>
      </c>
      <c r="X59" t="n">
        <v>0.9932697402141794</v>
      </c>
      <c r="Y59" t="n">
        <v>0.422714306945948</v>
      </c>
      <c r="Z59" t="n">
        <v>0.05059507836562763</v>
      </c>
      <c r="AC59" t="n">
        <v>0.0270722611110043</v>
      </c>
      <c r="AD59" t="n">
        <v>0.9932697402141794</v>
      </c>
      <c r="AE59" t="n">
        <v>0.422714306945948</v>
      </c>
      <c r="AF59" t="n">
        <v>0.05059507836562763</v>
      </c>
    </row>
    <row r="60" spans="1:32">
      <c r="A60" t="s">
        <v>173</v>
      </c>
      <c r="B60" t="s">
        <v>164</v>
      </c>
      <c r="C60" t="s">
        <v>156</v>
      </c>
      <c r="D60" t="n">
        <v>2</v>
      </c>
      <c r="E60" t="n">
        <v>0</v>
      </c>
      <c r="F60" t="n">
        <v>0</v>
      </c>
      <c r="G60" t="n">
        <v>0</v>
      </c>
      <c r="H60" t="n">
        <v>1</v>
      </c>
      <c r="W60" t="n">
        <v>0.0270722611110043</v>
      </c>
      <c r="X60" t="n">
        <v>0.9932697402141794</v>
      </c>
      <c r="Y60" t="n">
        <v>0.422714306945948</v>
      </c>
      <c r="Z60" t="n">
        <v>0.05059507836562763</v>
      </c>
      <c r="AC60" t="n">
        <v>0.0270722611110043</v>
      </c>
      <c r="AD60" t="n">
        <v>0.9932697402141794</v>
      </c>
      <c r="AE60" t="n">
        <v>0.422714306945948</v>
      </c>
      <c r="AF60" t="n">
        <v>0.05059507836562763</v>
      </c>
    </row>
    <row r="61" spans="1:32">
      <c r="A61" t="s">
        <v>173</v>
      </c>
      <c r="B61" t="s">
        <v>164</v>
      </c>
      <c r="C61" t="s">
        <v>157</v>
      </c>
      <c r="D61" t="n">
        <v>2</v>
      </c>
      <c r="E61" t="n">
        <v>0</v>
      </c>
      <c r="F61" t="n">
        <v>0</v>
      </c>
      <c r="G61" t="n">
        <v>0</v>
      </c>
      <c r="H61" t="n">
        <v>1</v>
      </c>
      <c r="W61" t="n">
        <v>0.0270722611110043</v>
      </c>
      <c r="X61" t="n">
        <v>0.9932697402141794</v>
      </c>
      <c r="Y61" t="n">
        <v>0.422714306945948</v>
      </c>
      <c r="Z61" t="n">
        <v>0.05059507836562763</v>
      </c>
      <c r="AC61" t="n">
        <v>0.0270722611110043</v>
      </c>
      <c r="AD61" t="n">
        <v>0.9932697402141794</v>
      </c>
      <c r="AE61" t="n">
        <v>0.422714306945948</v>
      </c>
      <c r="AF61" t="n">
        <v>0.05059507836562763</v>
      </c>
    </row>
    <row r="62" spans="1:32">
      <c r="A62" t="s">
        <v>161</v>
      </c>
      <c r="B62" t="s">
        <v>162</v>
      </c>
      <c r="C62" t="s">
        <v>146</v>
      </c>
      <c r="D62" t="n">
        <v>2</v>
      </c>
      <c r="E62" t="n">
        <v>0</v>
      </c>
      <c r="F62" t="n">
        <v>0</v>
      </c>
      <c r="G62" t="n">
        <v>0</v>
      </c>
      <c r="H62" t="n">
        <v>1</v>
      </c>
      <c r="W62" t="n">
        <v>0.0270722611110043</v>
      </c>
      <c r="X62" t="n">
        <v>0.9932697402141794</v>
      </c>
      <c r="Y62" t="n">
        <v>0.422714306945948</v>
      </c>
      <c r="Z62" t="n">
        <v>0.05059507836562763</v>
      </c>
      <c r="AC62" t="n">
        <v>0.001187760792054132</v>
      </c>
      <c r="AD62" t="n">
        <v>1.003996648967881</v>
      </c>
      <c r="AE62" t="n">
        <v>0.4814711103443305</v>
      </c>
      <c r="AF62" t="n">
        <v>0.1010598385628313</v>
      </c>
    </row>
    <row r="63" spans="1:32">
      <c r="A63" t="s">
        <v>161</v>
      </c>
      <c r="B63" t="s">
        <v>162</v>
      </c>
      <c r="C63" t="s">
        <v>147</v>
      </c>
      <c r="D63" t="n">
        <v>2</v>
      </c>
      <c r="E63" t="n">
        <v>0</v>
      </c>
      <c r="F63" t="n">
        <v>0</v>
      </c>
      <c r="G63" t="n">
        <v>0</v>
      </c>
      <c r="H63" t="n">
        <v>1</v>
      </c>
      <c r="W63" t="n">
        <v>0.0270722611110043</v>
      </c>
      <c r="X63" t="n">
        <v>0.9932697402141794</v>
      </c>
      <c r="Y63" t="n">
        <v>0.422714306945948</v>
      </c>
      <c r="Z63" t="n">
        <v>0.05059507836562763</v>
      </c>
      <c r="AC63" t="n">
        <v>0.001187760792054132</v>
      </c>
      <c r="AD63" t="n">
        <v>1.003996648967881</v>
      </c>
      <c r="AE63" t="n">
        <v>0.4814711103443305</v>
      </c>
      <c r="AF63" t="n">
        <v>0.1010598385628313</v>
      </c>
    </row>
    <row r="64" spans="1:32">
      <c r="A64" t="s">
        <v>161</v>
      </c>
      <c r="B64" t="s">
        <v>162</v>
      </c>
      <c r="C64" t="s">
        <v>148</v>
      </c>
      <c r="D64" t="n">
        <v>2</v>
      </c>
      <c r="E64" t="n">
        <v>0</v>
      </c>
      <c r="F64" t="n">
        <v>0</v>
      </c>
      <c r="G64" t="n">
        <v>0</v>
      </c>
      <c r="H64" t="n">
        <v>3</v>
      </c>
      <c r="W64" t="n">
        <v>0.0270722611110043</v>
      </c>
      <c r="X64" t="n">
        <v>0.9932697402141794</v>
      </c>
      <c r="Y64" t="n">
        <v>0.422714306945948</v>
      </c>
      <c r="Z64" t="n">
        <v>0.05059507836562763</v>
      </c>
      <c r="AC64" t="n">
        <v>0.001187760792054132</v>
      </c>
      <c r="AD64" t="n">
        <v>1.003996648967881</v>
      </c>
      <c r="AE64" t="n">
        <v>0.4814711103443305</v>
      </c>
      <c r="AF64" t="n">
        <v>0.1010598385628313</v>
      </c>
    </row>
    <row r="65" spans="1:32">
      <c r="A65" t="s">
        <v>161</v>
      </c>
      <c r="B65" t="s">
        <v>162</v>
      </c>
      <c r="C65" t="s">
        <v>149</v>
      </c>
      <c r="D65" t="n">
        <v>2</v>
      </c>
      <c r="E65" t="n">
        <v>0</v>
      </c>
      <c r="F65" t="n">
        <v>0</v>
      </c>
      <c r="G65" t="n">
        <v>0</v>
      </c>
      <c r="H65" t="n">
        <v>3</v>
      </c>
      <c r="W65" t="n">
        <v>0.02931350444700625</v>
      </c>
      <c r="X65" t="n">
        <v>0.9888683076911848</v>
      </c>
      <c r="Y65" t="n">
        <v>0.246761776033513</v>
      </c>
      <c r="Z65" t="n">
        <v>0.0249468235858954</v>
      </c>
      <c r="AC65" t="n">
        <v>0.0159424374614124</v>
      </c>
      <c r="AD65" t="n">
        <v>0.9909135713052046</v>
      </c>
      <c r="AE65" t="n">
        <v>0.1677216971184888</v>
      </c>
      <c r="AF65" t="n">
        <v>0.03135421689313252</v>
      </c>
    </row>
    <row r="66" spans="1:32">
      <c r="A66" t="s">
        <v>161</v>
      </c>
      <c r="B66" t="s">
        <v>162</v>
      </c>
      <c r="C66" t="s">
        <v>150</v>
      </c>
      <c r="D66" t="n">
        <v>2</v>
      </c>
      <c r="E66" t="n">
        <v>0</v>
      </c>
      <c r="F66" t="n">
        <v>0</v>
      </c>
      <c r="G66" t="n">
        <v>0</v>
      </c>
      <c r="H66" t="n">
        <v>3</v>
      </c>
      <c r="W66" t="n">
        <v>0.02931350444700625</v>
      </c>
      <c r="X66" t="n">
        <v>0.9888683076911848</v>
      </c>
      <c r="Y66" t="n">
        <v>0.246761776033513</v>
      </c>
      <c r="Z66" t="n">
        <v>0.0249468235858954</v>
      </c>
      <c r="AC66" t="n">
        <v>0.0159424374614124</v>
      </c>
      <c r="AD66" t="n">
        <v>0.9909135713052046</v>
      </c>
      <c r="AE66" t="n">
        <v>0.1677216971184888</v>
      </c>
      <c r="AF66" t="n">
        <v>0.03135421689313252</v>
      </c>
    </row>
    <row r="67" spans="1:32">
      <c r="A67" t="s">
        <v>161</v>
      </c>
      <c r="B67" t="s">
        <v>162</v>
      </c>
      <c r="C67" t="s">
        <v>151</v>
      </c>
      <c r="D67" t="n">
        <v>2</v>
      </c>
      <c r="E67" t="n">
        <v>0</v>
      </c>
      <c r="F67" t="n">
        <v>0</v>
      </c>
      <c r="G67" t="n">
        <v>0</v>
      </c>
      <c r="H67" t="n">
        <v>3</v>
      </c>
      <c r="W67" t="n">
        <v>0.02931350444700625</v>
      </c>
      <c r="X67" t="n">
        <v>0.9888683076911848</v>
      </c>
      <c r="Y67" t="n">
        <v>0.246761776033513</v>
      </c>
      <c r="Z67" t="n">
        <v>0.0249468235858954</v>
      </c>
      <c r="AC67" t="n">
        <v>0.0159424374614124</v>
      </c>
      <c r="AD67" t="n">
        <v>0.9909135713052046</v>
      </c>
      <c r="AE67" t="n">
        <v>0.1677216971184888</v>
      </c>
      <c r="AF67" t="n">
        <v>0.03135421689313252</v>
      </c>
    </row>
    <row r="68" spans="1:32">
      <c r="A68" t="s">
        <v>161</v>
      </c>
      <c r="B68" t="s">
        <v>162</v>
      </c>
      <c r="C68" t="s">
        <v>152</v>
      </c>
      <c r="D68" t="n">
        <v>2</v>
      </c>
      <c r="E68" t="n">
        <v>0</v>
      </c>
      <c r="F68" t="n">
        <v>0</v>
      </c>
      <c r="G68" t="n">
        <v>0</v>
      </c>
      <c r="H68" t="n">
        <v>3</v>
      </c>
      <c r="W68" t="n">
        <v>0.02931350444700625</v>
      </c>
      <c r="X68" t="n">
        <v>0.9888683076911848</v>
      </c>
      <c r="Y68" t="n">
        <v>0.246761776033513</v>
      </c>
      <c r="Z68" t="n">
        <v>0.0249468235858954</v>
      </c>
      <c r="AC68" t="n">
        <v>0.0159424374614124</v>
      </c>
      <c r="AD68" t="n">
        <v>0.9909135713052046</v>
      </c>
      <c r="AE68" t="n">
        <v>0.1677216971184888</v>
      </c>
      <c r="AF68" t="n">
        <v>0.03135421689313252</v>
      </c>
    </row>
    <row r="69" spans="1:32">
      <c r="A69" t="s">
        <v>161</v>
      </c>
      <c r="B69" t="s">
        <v>162</v>
      </c>
      <c r="C69" t="s">
        <v>153</v>
      </c>
      <c r="D69" t="n">
        <v>2</v>
      </c>
      <c r="E69" t="n">
        <v>0</v>
      </c>
      <c r="F69" t="n">
        <v>0</v>
      </c>
      <c r="G69" t="n">
        <v>0</v>
      </c>
      <c r="H69" t="n">
        <v>3</v>
      </c>
      <c r="W69" t="n">
        <v>0.02931350444700625</v>
      </c>
      <c r="X69" t="n">
        <v>0.9888683076911848</v>
      </c>
      <c r="Y69" t="n">
        <v>0.246761776033513</v>
      </c>
      <c r="Z69" t="n">
        <v>0.0249468235858954</v>
      </c>
      <c r="AC69" t="n">
        <v>0.0159424374614124</v>
      </c>
      <c r="AD69" t="n">
        <v>0.9909135713052046</v>
      </c>
      <c r="AE69" t="n">
        <v>0.1677216971184888</v>
      </c>
      <c r="AF69" t="n">
        <v>0.03135421689313252</v>
      </c>
    </row>
    <row r="70" spans="1:32">
      <c r="A70" t="s">
        <v>161</v>
      </c>
      <c r="B70" t="s">
        <v>162</v>
      </c>
      <c r="C70" t="s">
        <v>154</v>
      </c>
      <c r="D70" t="n">
        <v>2</v>
      </c>
      <c r="E70" t="n">
        <v>0</v>
      </c>
      <c r="F70" t="n">
        <v>0</v>
      </c>
      <c r="G70" t="n">
        <v>0</v>
      </c>
      <c r="H70" t="n">
        <v>1</v>
      </c>
      <c r="W70" t="n">
        <v>0.0270722611110043</v>
      </c>
      <c r="X70" t="n">
        <v>0.9932697402141794</v>
      </c>
      <c r="Y70" t="n">
        <v>0.422714306945948</v>
      </c>
      <c r="Z70" t="n">
        <v>0.05059507836562763</v>
      </c>
      <c r="AC70" t="n">
        <v>0.001187760792054132</v>
      </c>
      <c r="AD70" t="n">
        <v>1.003996648967881</v>
      </c>
      <c r="AE70" t="n">
        <v>0.4814711103443305</v>
      </c>
      <c r="AF70" t="n">
        <v>0.1010598385628313</v>
      </c>
    </row>
    <row r="71" spans="1:32">
      <c r="A71" t="s">
        <v>161</v>
      </c>
      <c r="B71" t="s">
        <v>162</v>
      </c>
      <c r="C71" t="s">
        <v>155</v>
      </c>
      <c r="D71" t="n">
        <v>2</v>
      </c>
      <c r="E71" t="n">
        <v>0</v>
      </c>
      <c r="F71" t="n">
        <v>0</v>
      </c>
      <c r="G71" t="n">
        <v>0</v>
      </c>
      <c r="H71" t="n">
        <v>1</v>
      </c>
      <c r="W71" t="n">
        <v>0.0270722611110043</v>
      </c>
      <c r="X71" t="n">
        <v>0.9932697402141794</v>
      </c>
      <c r="Y71" t="n">
        <v>0.422714306945948</v>
      </c>
      <c r="Z71" t="n">
        <v>0.05059507836562763</v>
      </c>
      <c r="AC71" t="n">
        <v>0.001187760792054132</v>
      </c>
      <c r="AD71" t="n">
        <v>1.003996648967881</v>
      </c>
      <c r="AE71" t="n">
        <v>0.4814711103443305</v>
      </c>
      <c r="AF71" t="n">
        <v>0.1010598385628313</v>
      </c>
    </row>
    <row r="72" spans="1:32">
      <c r="A72" t="s">
        <v>161</v>
      </c>
      <c r="B72" t="s">
        <v>162</v>
      </c>
      <c r="C72" t="s">
        <v>156</v>
      </c>
      <c r="D72" t="n">
        <v>2</v>
      </c>
      <c r="E72" t="n">
        <v>0</v>
      </c>
      <c r="F72" t="n">
        <v>0</v>
      </c>
      <c r="G72" t="n">
        <v>0</v>
      </c>
      <c r="H72" t="n">
        <v>1</v>
      </c>
      <c r="W72" t="n">
        <v>0.0270722611110043</v>
      </c>
      <c r="X72" t="n">
        <v>0.9932697402141794</v>
      </c>
      <c r="Y72" t="n">
        <v>0.422714306945948</v>
      </c>
      <c r="Z72" t="n">
        <v>0.05059507836562763</v>
      </c>
      <c r="AC72" t="n">
        <v>0.001187760792054132</v>
      </c>
      <c r="AD72" t="n">
        <v>1.003996648967881</v>
      </c>
      <c r="AE72" t="n">
        <v>0.4814711103443305</v>
      </c>
      <c r="AF72" t="n">
        <v>0.1010598385628313</v>
      </c>
    </row>
    <row r="73" spans="1:32">
      <c r="A73" t="s">
        <v>161</v>
      </c>
      <c r="B73" t="s">
        <v>162</v>
      </c>
      <c r="C73" t="s">
        <v>157</v>
      </c>
      <c r="D73" t="n">
        <v>2</v>
      </c>
      <c r="E73" t="n">
        <v>0</v>
      </c>
      <c r="F73" t="n">
        <v>0</v>
      </c>
      <c r="G73" t="n">
        <v>0</v>
      </c>
      <c r="H73" t="n">
        <v>1</v>
      </c>
      <c r="W73" t="n">
        <v>0.0270722611110043</v>
      </c>
      <c r="X73" t="n">
        <v>0.9932697402141794</v>
      </c>
      <c r="Y73" t="n">
        <v>0.422714306945948</v>
      </c>
      <c r="Z73" t="n">
        <v>0.05059507836562763</v>
      </c>
      <c r="AC73" t="n">
        <v>0.001187760792054132</v>
      </c>
      <c r="AD73" t="n">
        <v>1.003996648967881</v>
      </c>
      <c r="AE73" t="n">
        <v>0.4814711103443305</v>
      </c>
      <c r="AF73" t="n">
        <v>0.1010598385628313</v>
      </c>
    </row>
    <row r="74" spans="1:32">
      <c r="A74" t="s">
        <v>164</v>
      </c>
      <c r="B74" t="s">
        <v>166</v>
      </c>
      <c r="C74" t="s">
        <v>146</v>
      </c>
      <c r="D74" t="n">
        <v>2</v>
      </c>
      <c r="E74" t="n">
        <v>0</v>
      </c>
      <c r="F74" t="n">
        <v>0</v>
      </c>
      <c r="G74" t="n">
        <v>0</v>
      </c>
      <c r="H74" t="n">
        <v>1</v>
      </c>
      <c r="W74" t="n">
        <v>0.0270722611110043</v>
      </c>
      <c r="X74" t="n">
        <v>0.9932697402141794</v>
      </c>
      <c r="Y74" t="n">
        <v>0.422714306945948</v>
      </c>
      <c r="Z74" t="n">
        <v>0.05059507836562763</v>
      </c>
      <c r="AC74" t="n">
        <v>0.0270722611110043</v>
      </c>
      <c r="AD74" t="n">
        <v>0.9932697402141794</v>
      </c>
      <c r="AE74" t="n">
        <v>0.422714306945948</v>
      </c>
      <c r="AF74" t="n">
        <v>0.05059507836562763</v>
      </c>
    </row>
    <row r="75" spans="1:32">
      <c r="A75" t="s">
        <v>164</v>
      </c>
      <c r="B75" t="s">
        <v>166</v>
      </c>
      <c r="C75" t="s">
        <v>147</v>
      </c>
      <c r="D75" t="n">
        <v>2</v>
      </c>
      <c r="E75" t="n">
        <v>0</v>
      </c>
      <c r="F75" t="n">
        <v>0</v>
      </c>
      <c r="G75" t="n">
        <v>0</v>
      </c>
      <c r="H75" t="n">
        <v>1</v>
      </c>
      <c r="W75" t="n">
        <v>0.0270722611110043</v>
      </c>
      <c r="X75" t="n">
        <v>0.9932697402141794</v>
      </c>
      <c r="Y75" t="n">
        <v>0.422714306945948</v>
      </c>
      <c r="Z75" t="n">
        <v>0.05059507836562763</v>
      </c>
      <c r="AC75" t="n">
        <v>0.0270722611110043</v>
      </c>
      <c r="AD75" t="n">
        <v>0.9932697402141794</v>
      </c>
      <c r="AE75" t="n">
        <v>0.422714306945948</v>
      </c>
      <c r="AF75" t="n">
        <v>0.05059507836562763</v>
      </c>
    </row>
    <row r="76" spans="1:32">
      <c r="A76" t="s">
        <v>164</v>
      </c>
      <c r="B76" t="s">
        <v>166</v>
      </c>
      <c r="C76" t="s">
        <v>148</v>
      </c>
      <c r="D76" t="n">
        <v>2</v>
      </c>
      <c r="E76" t="n">
        <v>0</v>
      </c>
      <c r="F76" t="n">
        <v>0</v>
      </c>
      <c r="G76" t="n">
        <v>0</v>
      </c>
      <c r="H76" t="n">
        <v>3</v>
      </c>
      <c r="W76" t="n">
        <v>0.0270722611110043</v>
      </c>
      <c r="X76" t="n">
        <v>0.9932697402141794</v>
      </c>
      <c r="Y76" t="n">
        <v>0.422714306945948</v>
      </c>
      <c r="Z76" t="n">
        <v>0.05059507836562763</v>
      </c>
      <c r="AC76" t="n">
        <v>0.0270722611110043</v>
      </c>
      <c r="AD76" t="n">
        <v>0.9932697402141794</v>
      </c>
      <c r="AE76" t="n">
        <v>0.422714306945948</v>
      </c>
      <c r="AF76" t="n">
        <v>0.05059507836562763</v>
      </c>
    </row>
    <row r="77" spans="1:32">
      <c r="A77" t="s">
        <v>164</v>
      </c>
      <c r="B77" t="s">
        <v>166</v>
      </c>
      <c r="C77" t="s">
        <v>149</v>
      </c>
      <c r="D77" t="n">
        <v>2</v>
      </c>
      <c r="E77" t="n">
        <v>0</v>
      </c>
      <c r="F77" t="n">
        <v>0</v>
      </c>
      <c r="G77" t="n">
        <v>0</v>
      </c>
      <c r="H77" t="n">
        <v>3</v>
      </c>
      <c r="W77" t="n">
        <v>0.02931350444700625</v>
      </c>
      <c r="X77" t="n">
        <v>0.9888683076911848</v>
      </c>
      <c r="Y77" t="n">
        <v>0.246761776033513</v>
      </c>
      <c r="Z77" t="n">
        <v>0.0249468235858954</v>
      </c>
      <c r="AC77" t="n">
        <v>0.02931350444700625</v>
      </c>
      <c r="AD77" t="n">
        <v>0.9888683076911848</v>
      </c>
      <c r="AE77" t="n">
        <v>0.246761776033513</v>
      </c>
      <c r="AF77" t="n">
        <v>0.0249468235858954</v>
      </c>
    </row>
    <row r="78" spans="1:32">
      <c r="A78" t="s">
        <v>164</v>
      </c>
      <c r="B78" t="s">
        <v>166</v>
      </c>
      <c r="C78" t="s">
        <v>150</v>
      </c>
      <c r="D78" t="n">
        <v>2</v>
      </c>
      <c r="E78" t="n">
        <v>0</v>
      </c>
      <c r="F78" t="n">
        <v>0</v>
      </c>
      <c r="G78" t="n">
        <v>0</v>
      </c>
      <c r="H78" t="n">
        <v>3</v>
      </c>
      <c r="W78" t="n">
        <v>0.02931350444700625</v>
      </c>
      <c r="X78" t="n">
        <v>0.9888683076911848</v>
      </c>
      <c r="Y78" t="n">
        <v>0.246761776033513</v>
      </c>
      <c r="Z78" t="n">
        <v>0.0249468235858954</v>
      </c>
      <c r="AC78" t="n">
        <v>0.02931350444700625</v>
      </c>
      <c r="AD78" t="n">
        <v>0.9888683076911848</v>
      </c>
      <c r="AE78" t="n">
        <v>0.246761776033513</v>
      </c>
      <c r="AF78" t="n">
        <v>0.0249468235858954</v>
      </c>
    </row>
    <row r="79" spans="1:32">
      <c r="A79" t="s">
        <v>164</v>
      </c>
      <c r="B79" t="s">
        <v>166</v>
      </c>
      <c r="C79" t="s">
        <v>151</v>
      </c>
      <c r="D79" t="n">
        <v>2</v>
      </c>
      <c r="E79" t="n">
        <v>0</v>
      </c>
      <c r="F79" t="n">
        <v>0</v>
      </c>
      <c r="G79" t="n">
        <v>0</v>
      </c>
      <c r="H79" t="n">
        <v>3</v>
      </c>
      <c r="W79" t="n">
        <v>0.02931350444700625</v>
      </c>
      <c r="X79" t="n">
        <v>0.9888683076911848</v>
      </c>
      <c r="Y79" t="n">
        <v>0.246761776033513</v>
      </c>
      <c r="Z79" t="n">
        <v>0.0249468235858954</v>
      </c>
      <c r="AC79" t="n">
        <v>0.02931350444700625</v>
      </c>
      <c r="AD79" t="n">
        <v>0.9888683076911848</v>
      </c>
      <c r="AE79" t="n">
        <v>0.246761776033513</v>
      </c>
      <c r="AF79" t="n">
        <v>0.0249468235858954</v>
      </c>
    </row>
    <row r="80" spans="1:32">
      <c r="A80" t="s">
        <v>164</v>
      </c>
      <c r="B80" t="s">
        <v>166</v>
      </c>
      <c r="C80" t="s">
        <v>152</v>
      </c>
      <c r="D80" t="n">
        <v>2</v>
      </c>
      <c r="E80" t="n">
        <v>0</v>
      </c>
      <c r="F80" t="n">
        <v>0</v>
      </c>
      <c r="G80" t="n">
        <v>0</v>
      </c>
      <c r="H80" t="n">
        <v>3</v>
      </c>
      <c r="W80" t="n">
        <v>0.02931350444700625</v>
      </c>
      <c r="X80" t="n">
        <v>0.9888683076911848</v>
      </c>
      <c r="Y80" t="n">
        <v>0.246761776033513</v>
      </c>
      <c r="Z80" t="n">
        <v>0.0249468235858954</v>
      </c>
      <c r="AC80" t="n">
        <v>0.02931350444700625</v>
      </c>
      <c r="AD80" t="n">
        <v>0.9888683076911848</v>
      </c>
      <c r="AE80" t="n">
        <v>0.246761776033513</v>
      </c>
      <c r="AF80" t="n">
        <v>0.0249468235858954</v>
      </c>
    </row>
    <row r="81" spans="1:32">
      <c r="A81" t="s">
        <v>164</v>
      </c>
      <c r="B81" t="s">
        <v>166</v>
      </c>
      <c r="C81" t="s">
        <v>153</v>
      </c>
      <c r="D81" t="n">
        <v>2</v>
      </c>
      <c r="E81" t="n">
        <v>0</v>
      </c>
      <c r="F81" t="n">
        <v>0</v>
      </c>
      <c r="G81" t="n">
        <v>0</v>
      </c>
      <c r="H81" t="n">
        <v>3</v>
      </c>
      <c r="W81" t="n">
        <v>0.02931350444700625</v>
      </c>
      <c r="X81" t="n">
        <v>0.9888683076911848</v>
      </c>
      <c r="Y81" t="n">
        <v>0.246761776033513</v>
      </c>
      <c r="Z81" t="n">
        <v>0.0249468235858954</v>
      </c>
      <c r="AC81" t="n">
        <v>0.02931350444700625</v>
      </c>
      <c r="AD81" t="n">
        <v>0.9888683076911848</v>
      </c>
      <c r="AE81" t="n">
        <v>0.246761776033513</v>
      </c>
      <c r="AF81" t="n">
        <v>0.0249468235858954</v>
      </c>
    </row>
    <row r="82" spans="1:32">
      <c r="A82" t="s">
        <v>164</v>
      </c>
      <c r="B82" t="s">
        <v>166</v>
      </c>
      <c r="C82" t="s">
        <v>154</v>
      </c>
      <c r="D82" t="n">
        <v>2</v>
      </c>
      <c r="E82" t="n">
        <v>0</v>
      </c>
      <c r="F82" t="n">
        <v>0</v>
      </c>
      <c r="G82" t="n">
        <v>0</v>
      </c>
      <c r="H82" t="n">
        <v>1</v>
      </c>
      <c r="W82" t="n">
        <v>0.0270722611110043</v>
      </c>
      <c r="X82" t="n">
        <v>0.9932697402141794</v>
      </c>
      <c r="Y82" t="n">
        <v>0.422714306945948</v>
      </c>
      <c r="Z82" t="n">
        <v>0.05059507836562763</v>
      </c>
      <c r="AC82" t="n">
        <v>0.0270722611110043</v>
      </c>
      <c r="AD82" t="n">
        <v>0.9932697402141794</v>
      </c>
      <c r="AE82" t="n">
        <v>0.422714306945948</v>
      </c>
      <c r="AF82" t="n">
        <v>0.05059507836562763</v>
      </c>
    </row>
    <row r="83" spans="1:32">
      <c r="A83" t="s">
        <v>164</v>
      </c>
      <c r="B83" t="s">
        <v>166</v>
      </c>
      <c r="C83" t="s">
        <v>155</v>
      </c>
      <c r="D83" t="n">
        <v>2</v>
      </c>
      <c r="E83" t="n">
        <v>0</v>
      </c>
      <c r="F83" t="n">
        <v>0</v>
      </c>
      <c r="G83" t="n">
        <v>0</v>
      </c>
      <c r="H83" t="n">
        <v>1</v>
      </c>
      <c r="W83" t="n">
        <v>0.0270722611110043</v>
      </c>
      <c r="X83" t="n">
        <v>0.9932697402141794</v>
      </c>
      <c r="Y83" t="n">
        <v>0.422714306945948</v>
      </c>
      <c r="Z83" t="n">
        <v>0.05059507836562763</v>
      </c>
      <c r="AC83" t="n">
        <v>0.0270722611110043</v>
      </c>
      <c r="AD83" t="n">
        <v>0.9932697402141794</v>
      </c>
      <c r="AE83" t="n">
        <v>0.422714306945948</v>
      </c>
      <c r="AF83" t="n">
        <v>0.05059507836562763</v>
      </c>
    </row>
    <row r="84" spans="1:32">
      <c r="A84" t="s">
        <v>164</v>
      </c>
      <c r="B84" t="s">
        <v>166</v>
      </c>
      <c r="C84" t="s">
        <v>156</v>
      </c>
      <c r="D84" t="n">
        <v>2</v>
      </c>
      <c r="E84" t="n">
        <v>0</v>
      </c>
      <c r="F84" t="n">
        <v>0</v>
      </c>
      <c r="G84" t="n">
        <v>0</v>
      </c>
      <c r="H84" t="n">
        <v>1</v>
      </c>
      <c r="W84" t="n">
        <v>0.0270722611110043</v>
      </c>
      <c r="X84" t="n">
        <v>0.9932697402141794</v>
      </c>
      <c r="Y84" t="n">
        <v>0.422714306945948</v>
      </c>
      <c r="Z84" t="n">
        <v>0.05059507836562763</v>
      </c>
      <c r="AC84" t="n">
        <v>0.0270722611110043</v>
      </c>
      <c r="AD84" t="n">
        <v>0.9932697402141794</v>
      </c>
      <c r="AE84" t="n">
        <v>0.422714306945948</v>
      </c>
      <c r="AF84" t="n">
        <v>0.05059507836562763</v>
      </c>
    </row>
    <row r="85" spans="1:32">
      <c r="A85" t="s">
        <v>164</v>
      </c>
      <c r="B85" t="s">
        <v>166</v>
      </c>
      <c r="C85" t="s">
        <v>157</v>
      </c>
      <c r="D85" t="n">
        <v>2</v>
      </c>
      <c r="E85" t="n">
        <v>0</v>
      </c>
      <c r="F85" t="n">
        <v>0</v>
      </c>
      <c r="G85" t="n">
        <v>0</v>
      </c>
      <c r="H85" t="n">
        <v>1</v>
      </c>
      <c r="W85" t="n">
        <v>0.0270722611110043</v>
      </c>
      <c r="X85" t="n">
        <v>0.9932697402141794</v>
      </c>
      <c r="Y85" t="n">
        <v>0.422714306945948</v>
      </c>
      <c r="Z85" t="n">
        <v>0.05059507836562763</v>
      </c>
      <c r="AC85" t="n">
        <v>0.0270722611110043</v>
      </c>
      <c r="AD85" t="n">
        <v>0.9932697402141794</v>
      </c>
      <c r="AE85" t="n">
        <v>0.422714306945948</v>
      </c>
      <c r="AF85" t="n">
        <v>0.05059507836562763</v>
      </c>
    </row>
    <row r="86" spans="1:32">
      <c r="A86" t="s">
        <v>166</v>
      </c>
      <c r="B86" t="s">
        <v>167</v>
      </c>
      <c r="C86" t="s">
        <v>146</v>
      </c>
      <c r="D86" t="n">
        <v>2</v>
      </c>
      <c r="E86" t="n">
        <v>0</v>
      </c>
      <c r="F86" t="n">
        <v>0</v>
      </c>
      <c r="G86" t="n">
        <v>0</v>
      </c>
      <c r="H86" t="n">
        <v>1</v>
      </c>
      <c r="W86" t="n">
        <v>0.0270722611110043</v>
      </c>
      <c r="X86" t="n">
        <v>0.9932697402141794</v>
      </c>
      <c r="Y86" t="n">
        <v>0.422714306945948</v>
      </c>
      <c r="Z86" t="n">
        <v>0.05059507836562763</v>
      </c>
      <c r="AC86" t="n">
        <v>0.001187760792054132</v>
      </c>
      <c r="AD86" t="n">
        <v>1.003996648967881</v>
      </c>
      <c r="AE86" t="n">
        <v>0.4814711103443305</v>
      </c>
      <c r="AF86" t="n">
        <v>0.1010598385628313</v>
      </c>
    </row>
    <row r="87" spans="1:32">
      <c r="A87" t="s">
        <v>166</v>
      </c>
      <c r="B87" t="s">
        <v>167</v>
      </c>
      <c r="C87" t="s">
        <v>147</v>
      </c>
      <c r="D87" t="n">
        <v>2</v>
      </c>
      <c r="E87" t="n">
        <v>0</v>
      </c>
      <c r="F87" t="n">
        <v>0</v>
      </c>
      <c r="G87" t="n">
        <v>0</v>
      </c>
      <c r="H87" t="n">
        <v>1</v>
      </c>
      <c r="W87" t="n">
        <v>0.0270722611110043</v>
      </c>
      <c r="X87" t="n">
        <v>0.9932697402141794</v>
      </c>
      <c r="Y87" t="n">
        <v>0.422714306945948</v>
      </c>
      <c r="Z87" t="n">
        <v>0.05059507836562763</v>
      </c>
      <c r="AC87" t="n">
        <v>0.001187760792054132</v>
      </c>
      <c r="AD87" t="n">
        <v>1.003996648967881</v>
      </c>
      <c r="AE87" t="n">
        <v>0.4814711103443305</v>
      </c>
      <c r="AF87" t="n">
        <v>0.1010598385628313</v>
      </c>
    </row>
    <row r="88" spans="1:32">
      <c r="A88" t="s">
        <v>166</v>
      </c>
      <c r="B88" t="s">
        <v>167</v>
      </c>
      <c r="C88" t="s">
        <v>148</v>
      </c>
      <c r="D88" t="n">
        <v>2</v>
      </c>
      <c r="E88" t="n">
        <v>0</v>
      </c>
      <c r="F88" t="n">
        <v>0</v>
      </c>
      <c r="G88" t="n">
        <v>0</v>
      </c>
      <c r="H88" t="n">
        <v>3</v>
      </c>
      <c r="W88" t="n">
        <v>0.0270722611110043</v>
      </c>
      <c r="X88" t="n">
        <v>0.9932697402141794</v>
      </c>
      <c r="Y88" t="n">
        <v>0.422714306945948</v>
      </c>
      <c r="Z88" t="n">
        <v>0.05059507836562763</v>
      </c>
      <c r="AC88" t="n">
        <v>0.001187760792054132</v>
      </c>
      <c r="AD88" t="n">
        <v>1.003996648967881</v>
      </c>
      <c r="AE88" t="n">
        <v>0.4814711103443305</v>
      </c>
      <c r="AF88" t="n">
        <v>0.1010598385628313</v>
      </c>
    </row>
    <row r="89" spans="1:32">
      <c r="A89" t="s">
        <v>166</v>
      </c>
      <c r="B89" t="s">
        <v>167</v>
      </c>
      <c r="C89" t="s">
        <v>149</v>
      </c>
      <c r="D89" t="n">
        <v>2</v>
      </c>
      <c r="E89" t="n">
        <v>0</v>
      </c>
      <c r="F89" t="n">
        <v>0</v>
      </c>
      <c r="G89" t="n">
        <v>0</v>
      </c>
      <c r="H89" t="n">
        <v>3</v>
      </c>
      <c r="W89" t="n">
        <v>0.02931350444700625</v>
      </c>
      <c r="X89" t="n">
        <v>0.9888683076911848</v>
      </c>
      <c r="Y89" t="n">
        <v>0.246761776033513</v>
      </c>
      <c r="Z89" t="n">
        <v>0.0249468235858954</v>
      </c>
      <c r="AC89" t="n">
        <v>0.0159424374614124</v>
      </c>
      <c r="AD89" t="n">
        <v>0.9909135713052046</v>
      </c>
      <c r="AE89" t="n">
        <v>0.1677216971184888</v>
      </c>
      <c r="AF89" t="n">
        <v>0.03135421689313252</v>
      </c>
    </row>
    <row r="90" spans="1:32">
      <c r="A90" t="s">
        <v>166</v>
      </c>
      <c r="B90" t="s">
        <v>167</v>
      </c>
      <c r="C90" t="s">
        <v>150</v>
      </c>
      <c r="D90" t="n">
        <v>2</v>
      </c>
      <c r="E90" t="n">
        <v>0</v>
      </c>
      <c r="F90" t="n">
        <v>0</v>
      </c>
      <c r="G90" t="n">
        <v>0</v>
      </c>
      <c r="H90" t="n">
        <v>3</v>
      </c>
      <c r="W90" t="n">
        <v>0.02931350444700625</v>
      </c>
      <c r="X90" t="n">
        <v>0.9888683076911848</v>
      </c>
      <c r="Y90" t="n">
        <v>0.246761776033513</v>
      </c>
      <c r="Z90" t="n">
        <v>0.0249468235858954</v>
      </c>
      <c r="AC90" t="n">
        <v>0.0159424374614124</v>
      </c>
      <c r="AD90" t="n">
        <v>0.9909135713052046</v>
      </c>
      <c r="AE90" t="n">
        <v>0.1677216971184888</v>
      </c>
      <c r="AF90" t="n">
        <v>0.03135421689313252</v>
      </c>
    </row>
    <row r="91" spans="1:32">
      <c r="A91" t="s">
        <v>166</v>
      </c>
      <c r="B91" t="s">
        <v>167</v>
      </c>
      <c r="C91" t="s">
        <v>151</v>
      </c>
      <c r="D91" t="n">
        <v>2</v>
      </c>
      <c r="E91" t="n">
        <v>0</v>
      </c>
      <c r="F91" t="n">
        <v>0</v>
      </c>
      <c r="G91" t="n">
        <v>0</v>
      </c>
      <c r="H91" t="n">
        <v>3</v>
      </c>
      <c r="W91" t="n">
        <v>0.02931350444700625</v>
      </c>
      <c r="X91" t="n">
        <v>0.9888683076911848</v>
      </c>
      <c r="Y91" t="n">
        <v>0.246761776033513</v>
      </c>
      <c r="Z91" t="n">
        <v>0.0249468235858954</v>
      </c>
      <c r="AC91" t="n">
        <v>0.0159424374614124</v>
      </c>
      <c r="AD91" t="n">
        <v>0.9909135713052046</v>
      </c>
      <c r="AE91" t="n">
        <v>0.1677216971184888</v>
      </c>
      <c r="AF91" t="n">
        <v>0.03135421689313252</v>
      </c>
    </row>
    <row r="92" spans="1:32">
      <c r="A92" t="s">
        <v>166</v>
      </c>
      <c r="B92" t="s">
        <v>167</v>
      </c>
      <c r="C92" t="s">
        <v>152</v>
      </c>
      <c r="D92" t="n">
        <v>2</v>
      </c>
      <c r="E92" t="n">
        <v>0</v>
      </c>
      <c r="F92" t="n">
        <v>0</v>
      </c>
      <c r="G92" t="n">
        <v>0</v>
      </c>
      <c r="H92" t="n">
        <v>3</v>
      </c>
      <c r="W92" t="n">
        <v>0.02931350444700625</v>
      </c>
      <c r="X92" t="n">
        <v>0.9888683076911848</v>
      </c>
      <c r="Y92" t="n">
        <v>0.246761776033513</v>
      </c>
      <c r="Z92" t="n">
        <v>0.0249468235858954</v>
      </c>
      <c r="AC92" t="n">
        <v>0.0159424374614124</v>
      </c>
      <c r="AD92" t="n">
        <v>0.9909135713052046</v>
      </c>
      <c r="AE92" t="n">
        <v>0.1677216971184888</v>
      </c>
      <c r="AF92" t="n">
        <v>0.03135421689313252</v>
      </c>
    </row>
    <row r="93" spans="1:32">
      <c r="A93" t="s">
        <v>166</v>
      </c>
      <c r="B93" t="s">
        <v>167</v>
      </c>
      <c r="C93" t="s">
        <v>153</v>
      </c>
      <c r="D93" t="n">
        <v>2</v>
      </c>
      <c r="E93" t="n">
        <v>0</v>
      </c>
      <c r="F93" t="n">
        <v>0</v>
      </c>
      <c r="G93" t="n">
        <v>0</v>
      </c>
      <c r="H93" t="n">
        <v>3</v>
      </c>
      <c r="W93" t="n">
        <v>0.02931350444700625</v>
      </c>
      <c r="X93" t="n">
        <v>0.9888683076911848</v>
      </c>
      <c r="Y93" t="n">
        <v>0.246761776033513</v>
      </c>
      <c r="Z93" t="n">
        <v>0.0249468235858954</v>
      </c>
      <c r="AC93" t="n">
        <v>0.0159424374614124</v>
      </c>
      <c r="AD93" t="n">
        <v>0.9909135713052046</v>
      </c>
      <c r="AE93" t="n">
        <v>0.1677216971184888</v>
      </c>
      <c r="AF93" t="n">
        <v>0.03135421689313252</v>
      </c>
    </row>
    <row r="94" spans="1:32">
      <c r="A94" t="s">
        <v>166</v>
      </c>
      <c r="B94" t="s">
        <v>167</v>
      </c>
      <c r="C94" t="s">
        <v>154</v>
      </c>
      <c r="D94" t="n">
        <v>2</v>
      </c>
      <c r="E94" t="n">
        <v>0</v>
      </c>
      <c r="F94" t="n">
        <v>0</v>
      </c>
      <c r="G94" t="n">
        <v>0</v>
      </c>
      <c r="H94" t="n">
        <v>1</v>
      </c>
      <c r="W94" t="n">
        <v>0.0270722611110043</v>
      </c>
      <c r="X94" t="n">
        <v>0.9932697402141794</v>
      </c>
      <c r="Y94" t="n">
        <v>0.422714306945948</v>
      </c>
      <c r="Z94" t="n">
        <v>0.05059507836562763</v>
      </c>
      <c r="AC94" t="n">
        <v>0.001187760792054132</v>
      </c>
      <c r="AD94" t="n">
        <v>1.003996648967881</v>
      </c>
      <c r="AE94" t="n">
        <v>0.4814711103443305</v>
      </c>
      <c r="AF94" t="n">
        <v>0.1010598385628313</v>
      </c>
    </row>
    <row r="95" spans="1:32">
      <c r="A95" t="s">
        <v>166</v>
      </c>
      <c r="B95" t="s">
        <v>167</v>
      </c>
      <c r="C95" t="s">
        <v>155</v>
      </c>
      <c r="D95" t="n">
        <v>2</v>
      </c>
      <c r="E95" t="n">
        <v>0</v>
      </c>
      <c r="F95" t="n">
        <v>0</v>
      </c>
      <c r="G95" t="n">
        <v>0</v>
      </c>
      <c r="H95" t="n">
        <v>1</v>
      </c>
      <c r="W95" t="n">
        <v>0.0270722611110043</v>
      </c>
      <c r="X95" t="n">
        <v>0.9932697402141794</v>
      </c>
      <c r="Y95" t="n">
        <v>0.422714306945948</v>
      </c>
      <c r="Z95" t="n">
        <v>0.05059507836562763</v>
      </c>
      <c r="AC95" t="n">
        <v>0.001187760792054132</v>
      </c>
      <c r="AD95" t="n">
        <v>1.003996648967881</v>
      </c>
      <c r="AE95" t="n">
        <v>0.4814711103443305</v>
      </c>
      <c r="AF95" t="n">
        <v>0.1010598385628313</v>
      </c>
    </row>
    <row r="96" spans="1:32">
      <c r="A96" t="s">
        <v>166</v>
      </c>
      <c r="B96" t="s">
        <v>167</v>
      </c>
      <c r="C96" t="s">
        <v>156</v>
      </c>
      <c r="D96" t="n">
        <v>2</v>
      </c>
      <c r="E96" t="n">
        <v>0</v>
      </c>
      <c r="F96" t="n">
        <v>0</v>
      </c>
      <c r="G96" t="n">
        <v>0</v>
      </c>
      <c r="H96" t="n">
        <v>1</v>
      </c>
      <c r="W96" t="n">
        <v>0.0270722611110043</v>
      </c>
      <c r="X96" t="n">
        <v>0.9932697402141794</v>
      </c>
      <c r="Y96" t="n">
        <v>0.422714306945948</v>
      </c>
      <c r="Z96" t="n">
        <v>0.05059507836562763</v>
      </c>
      <c r="AC96" t="n">
        <v>0.001187760792054132</v>
      </c>
      <c r="AD96" t="n">
        <v>1.003996648967881</v>
      </c>
      <c r="AE96" t="n">
        <v>0.4814711103443305</v>
      </c>
      <c r="AF96" t="n">
        <v>0.1010598385628313</v>
      </c>
    </row>
    <row r="97" spans="1:32">
      <c r="A97" t="s">
        <v>166</v>
      </c>
      <c r="B97" t="s">
        <v>167</v>
      </c>
      <c r="C97" t="s">
        <v>157</v>
      </c>
      <c r="D97" t="n">
        <v>2</v>
      </c>
      <c r="E97" t="n">
        <v>0</v>
      </c>
      <c r="F97" t="n">
        <v>0</v>
      </c>
      <c r="G97" t="n">
        <v>0</v>
      </c>
      <c r="H97" t="n">
        <v>1</v>
      </c>
      <c r="W97" t="n">
        <v>0.0270722611110043</v>
      </c>
      <c r="X97" t="n">
        <v>0.9932697402141794</v>
      </c>
      <c r="Y97" t="n">
        <v>0.422714306945948</v>
      </c>
      <c r="Z97" t="n">
        <v>0.05059507836562763</v>
      </c>
      <c r="AC97" t="n">
        <v>0.001187760792054132</v>
      </c>
      <c r="AD97" t="n">
        <v>1.003996648967881</v>
      </c>
      <c r="AE97" t="n">
        <v>0.4814711103443305</v>
      </c>
      <c r="AF97" t="n">
        <v>0.1010598385628313</v>
      </c>
    </row>
    <row r="98" spans="1:32">
      <c r="A98" t="s">
        <v>167</v>
      </c>
      <c r="B98" t="s">
        <v>169</v>
      </c>
      <c r="C98" t="s">
        <v>146</v>
      </c>
      <c r="D98" t="n">
        <v>2</v>
      </c>
      <c r="E98" t="n">
        <v>0</v>
      </c>
      <c r="F98" t="n">
        <v>0</v>
      </c>
      <c r="G98" t="n">
        <v>0</v>
      </c>
      <c r="H98" t="n">
        <v>1</v>
      </c>
      <c r="W98" t="n">
        <v>0.0270722611110043</v>
      </c>
      <c r="X98" t="n">
        <v>0.9932697402141794</v>
      </c>
      <c r="Y98" t="n">
        <v>0.422714306945948</v>
      </c>
      <c r="Z98" t="n">
        <v>0.05059507836562763</v>
      </c>
      <c r="AC98" t="n">
        <v>0.001187760792054132</v>
      </c>
      <c r="AD98" t="n">
        <v>1.003996648967881</v>
      </c>
      <c r="AE98" t="n">
        <v>0.4814711103443305</v>
      </c>
      <c r="AF98" t="n">
        <v>0.1010598385628313</v>
      </c>
    </row>
    <row r="99" spans="1:32">
      <c r="A99" t="s">
        <v>167</v>
      </c>
      <c r="B99" t="s">
        <v>169</v>
      </c>
      <c r="C99" t="s">
        <v>147</v>
      </c>
      <c r="D99" t="n">
        <v>2</v>
      </c>
      <c r="E99" t="n">
        <v>0</v>
      </c>
      <c r="F99" t="n">
        <v>0</v>
      </c>
      <c r="G99" t="n">
        <v>0</v>
      </c>
      <c r="H99" t="n">
        <v>1</v>
      </c>
      <c r="W99" t="n">
        <v>0.0270722611110043</v>
      </c>
      <c r="X99" t="n">
        <v>0.9932697402141794</v>
      </c>
      <c r="Y99" t="n">
        <v>0.422714306945948</v>
      </c>
      <c r="Z99" t="n">
        <v>0.05059507836562763</v>
      </c>
      <c r="AC99" t="n">
        <v>0.001187760792054132</v>
      </c>
      <c r="AD99" t="n">
        <v>1.003996648967881</v>
      </c>
      <c r="AE99" t="n">
        <v>0.4814711103443305</v>
      </c>
      <c r="AF99" t="n">
        <v>0.1010598385628313</v>
      </c>
    </row>
    <row r="100" spans="1:32">
      <c r="A100" t="s">
        <v>167</v>
      </c>
      <c r="B100" t="s">
        <v>169</v>
      </c>
      <c r="C100" t="s">
        <v>148</v>
      </c>
      <c r="D100" t="n">
        <v>2</v>
      </c>
      <c r="E100" t="n">
        <v>0</v>
      </c>
      <c r="F100" t="n">
        <v>0</v>
      </c>
      <c r="G100" t="n">
        <v>0</v>
      </c>
      <c r="H100" t="n">
        <v>3</v>
      </c>
      <c r="W100" t="n">
        <v>0.0270722611110043</v>
      </c>
      <c r="X100" t="n">
        <v>0.9932697402141794</v>
      </c>
      <c r="Y100" t="n">
        <v>0.422714306945948</v>
      </c>
      <c r="Z100" t="n">
        <v>0.05059507836562763</v>
      </c>
      <c r="AC100" t="n">
        <v>0.001187760792054132</v>
      </c>
      <c r="AD100" t="n">
        <v>1.003996648967881</v>
      </c>
      <c r="AE100" t="n">
        <v>0.4814711103443305</v>
      </c>
      <c r="AF100" t="n">
        <v>0.1010598385628313</v>
      </c>
    </row>
    <row r="101" spans="1:32">
      <c r="A101" t="s">
        <v>167</v>
      </c>
      <c r="B101" t="s">
        <v>169</v>
      </c>
      <c r="C101" t="s">
        <v>149</v>
      </c>
      <c r="D101" t="n">
        <v>2</v>
      </c>
      <c r="E101" t="n">
        <v>0</v>
      </c>
      <c r="F101" t="n">
        <v>0</v>
      </c>
      <c r="G101" t="n">
        <v>0</v>
      </c>
      <c r="H101" t="n">
        <v>3</v>
      </c>
      <c r="W101" t="n">
        <v>0.02931350444700625</v>
      </c>
      <c r="X101" t="n">
        <v>0.9888683076911848</v>
      </c>
      <c r="Y101" t="n">
        <v>0.246761776033513</v>
      </c>
      <c r="Z101" t="n">
        <v>0.0249468235858954</v>
      </c>
      <c r="AC101" t="n">
        <v>0.0159424374614124</v>
      </c>
      <c r="AD101" t="n">
        <v>0.9909135713052046</v>
      </c>
      <c r="AE101" t="n">
        <v>0.1677216971184888</v>
      </c>
      <c r="AF101" t="n">
        <v>0.03135421689313252</v>
      </c>
    </row>
    <row r="102" spans="1:32">
      <c r="A102" t="s">
        <v>167</v>
      </c>
      <c r="B102" t="s">
        <v>169</v>
      </c>
      <c r="C102" t="s">
        <v>150</v>
      </c>
      <c r="D102" t="n">
        <v>2</v>
      </c>
      <c r="E102" t="n">
        <v>0</v>
      </c>
      <c r="F102" t="n">
        <v>0</v>
      </c>
      <c r="G102" t="n">
        <v>0</v>
      </c>
      <c r="H102" t="n">
        <v>3</v>
      </c>
      <c r="W102" t="n">
        <v>0.02931350444700625</v>
      </c>
      <c r="X102" t="n">
        <v>0.9888683076911848</v>
      </c>
      <c r="Y102" t="n">
        <v>0.246761776033513</v>
      </c>
      <c r="Z102" t="n">
        <v>0.0249468235858954</v>
      </c>
      <c r="AC102" t="n">
        <v>0.0159424374614124</v>
      </c>
      <c r="AD102" t="n">
        <v>0.9909135713052046</v>
      </c>
      <c r="AE102" t="n">
        <v>0.1677216971184888</v>
      </c>
      <c r="AF102" t="n">
        <v>0.03135421689313252</v>
      </c>
    </row>
    <row r="103" spans="1:32">
      <c r="A103" t="s">
        <v>167</v>
      </c>
      <c r="B103" t="s">
        <v>169</v>
      </c>
      <c r="C103" t="s">
        <v>151</v>
      </c>
      <c r="D103" t="n">
        <v>2</v>
      </c>
      <c r="E103" t="n">
        <v>0</v>
      </c>
      <c r="F103" t="n">
        <v>0</v>
      </c>
      <c r="G103" t="n">
        <v>0</v>
      </c>
      <c r="H103" t="n">
        <v>3</v>
      </c>
      <c r="W103" t="n">
        <v>0.02931350444700625</v>
      </c>
      <c r="X103" t="n">
        <v>0.9888683076911848</v>
      </c>
      <c r="Y103" t="n">
        <v>0.246761776033513</v>
      </c>
      <c r="Z103" t="n">
        <v>0.0249468235858954</v>
      </c>
      <c r="AC103" t="n">
        <v>0.0159424374614124</v>
      </c>
      <c r="AD103" t="n">
        <v>0.9909135713052046</v>
      </c>
      <c r="AE103" t="n">
        <v>0.1677216971184888</v>
      </c>
      <c r="AF103" t="n">
        <v>0.03135421689313252</v>
      </c>
    </row>
    <row r="104" spans="1:32">
      <c r="A104" t="s">
        <v>167</v>
      </c>
      <c r="B104" t="s">
        <v>169</v>
      </c>
      <c r="C104" t="s">
        <v>152</v>
      </c>
      <c r="D104" t="n">
        <v>2</v>
      </c>
      <c r="E104" t="n">
        <v>0</v>
      </c>
      <c r="F104" t="n">
        <v>0</v>
      </c>
      <c r="G104" t="n">
        <v>0</v>
      </c>
      <c r="H104" t="n">
        <v>3</v>
      </c>
      <c r="W104" t="n">
        <v>0.02931350444700625</v>
      </c>
      <c r="X104" t="n">
        <v>0.9888683076911848</v>
      </c>
      <c r="Y104" t="n">
        <v>0.246761776033513</v>
      </c>
      <c r="Z104" t="n">
        <v>0.0249468235858954</v>
      </c>
      <c r="AC104" t="n">
        <v>0.0159424374614124</v>
      </c>
      <c r="AD104" t="n">
        <v>0.9909135713052046</v>
      </c>
      <c r="AE104" t="n">
        <v>0.1677216971184888</v>
      </c>
      <c r="AF104" t="n">
        <v>0.03135421689313252</v>
      </c>
    </row>
    <row r="105" spans="1:32">
      <c r="A105" t="s">
        <v>167</v>
      </c>
      <c r="B105" t="s">
        <v>169</v>
      </c>
      <c r="C105" t="s">
        <v>153</v>
      </c>
      <c r="D105" t="n">
        <v>2</v>
      </c>
      <c r="E105" t="n">
        <v>0</v>
      </c>
      <c r="F105" t="n">
        <v>0</v>
      </c>
      <c r="G105" t="n">
        <v>0</v>
      </c>
      <c r="H105" t="n">
        <v>3</v>
      </c>
      <c r="W105" t="n">
        <v>0.02931350444700625</v>
      </c>
      <c r="X105" t="n">
        <v>0.9888683076911848</v>
      </c>
      <c r="Y105" t="n">
        <v>0.246761776033513</v>
      </c>
      <c r="Z105" t="n">
        <v>0.0249468235858954</v>
      </c>
      <c r="AC105" t="n">
        <v>0.0159424374614124</v>
      </c>
      <c r="AD105" t="n">
        <v>0.9909135713052046</v>
      </c>
      <c r="AE105" t="n">
        <v>0.1677216971184888</v>
      </c>
      <c r="AF105" t="n">
        <v>0.03135421689313252</v>
      </c>
    </row>
    <row r="106" spans="1:32">
      <c r="A106" t="s">
        <v>167</v>
      </c>
      <c r="B106" t="s">
        <v>169</v>
      </c>
      <c r="C106" t="s">
        <v>154</v>
      </c>
      <c r="D106" t="n">
        <v>2</v>
      </c>
      <c r="E106" t="n">
        <v>0</v>
      </c>
      <c r="F106" t="n">
        <v>0</v>
      </c>
      <c r="G106" t="n">
        <v>0</v>
      </c>
      <c r="H106" t="n">
        <v>1</v>
      </c>
      <c r="W106" t="n">
        <v>0.0270722611110043</v>
      </c>
      <c r="X106" t="n">
        <v>0.9932697402141794</v>
      </c>
      <c r="Y106" t="n">
        <v>0.422714306945948</v>
      </c>
      <c r="Z106" t="n">
        <v>0.05059507836562763</v>
      </c>
      <c r="AC106" t="n">
        <v>0.001187760792054132</v>
      </c>
      <c r="AD106" t="n">
        <v>1.003996648967881</v>
      </c>
      <c r="AE106" t="n">
        <v>0.4814711103443305</v>
      </c>
      <c r="AF106" t="n">
        <v>0.1010598385628313</v>
      </c>
    </row>
    <row r="107" spans="1:32">
      <c r="A107" t="s">
        <v>167</v>
      </c>
      <c r="B107" t="s">
        <v>169</v>
      </c>
      <c r="C107" t="s">
        <v>155</v>
      </c>
      <c r="D107" t="n">
        <v>2</v>
      </c>
      <c r="E107" t="n">
        <v>0</v>
      </c>
      <c r="F107" t="n">
        <v>0</v>
      </c>
      <c r="G107" t="n">
        <v>0</v>
      </c>
      <c r="H107" t="n">
        <v>1</v>
      </c>
      <c r="W107" t="n">
        <v>0.0270722611110043</v>
      </c>
      <c r="X107" t="n">
        <v>0.9932697402141794</v>
      </c>
      <c r="Y107" t="n">
        <v>0.422714306945948</v>
      </c>
      <c r="Z107" t="n">
        <v>0.05059507836562763</v>
      </c>
      <c r="AC107" t="n">
        <v>0.001187760792054132</v>
      </c>
      <c r="AD107" t="n">
        <v>1.003996648967881</v>
      </c>
      <c r="AE107" t="n">
        <v>0.4814711103443305</v>
      </c>
      <c r="AF107" t="n">
        <v>0.1010598385628313</v>
      </c>
    </row>
    <row r="108" spans="1:32">
      <c r="A108" t="s">
        <v>167</v>
      </c>
      <c r="B108" t="s">
        <v>169</v>
      </c>
      <c r="C108" t="s">
        <v>156</v>
      </c>
      <c r="D108" t="n">
        <v>2</v>
      </c>
      <c r="E108" t="n">
        <v>0</v>
      </c>
      <c r="F108" t="n">
        <v>0</v>
      </c>
      <c r="G108" t="n">
        <v>0</v>
      </c>
      <c r="H108" t="n">
        <v>1</v>
      </c>
      <c r="W108" t="n">
        <v>0.0270722611110043</v>
      </c>
      <c r="X108" t="n">
        <v>0.9932697402141794</v>
      </c>
      <c r="Y108" t="n">
        <v>0.422714306945948</v>
      </c>
      <c r="Z108" t="n">
        <v>0.05059507836562763</v>
      </c>
      <c r="AC108" t="n">
        <v>0.001187760792054132</v>
      </c>
      <c r="AD108" t="n">
        <v>1.003996648967881</v>
      </c>
      <c r="AE108" t="n">
        <v>0.4814711103443305</v>
      </c>
      <c r="AF108" t="n">
        <v>0.1010598385628313</v>
      </c>
    </row>
    <row r="109" spans="1:32">
      <c r="A109" t="s">
        <v>167</v>
      </c>
      <c r="B109" t="s">
        <v>169</v>
      </c>
      <c r="C109" t="s">
        <v>157</v>
      </c>
      <c r="D109" t="n">
        <v>2</v>
      </c>
      <c r="E109" t="n">
        <v>0</v>
      </c>
      <c r="F109" t="n">
        <v>0</v>
      </c>
      <c r="G109" t="n">
        <v>0</v>
      </c>
      <c r="H109" t="n">
        <v>1</v>
      </c>
      <c r="W109" t="n">
        <v>0.0270722611110043</v>
      </c>
      <c r="X109" t="n">
        <v>0.9932697402141794</v>
      </c>
      <c r="Y109" t="n">
        <v>0.422714306945948</v>
      </c>
      <c r="Z109" t="n">
        <v>0.05059507836562763</v>
      </c>
      <c r="AC109" t="n">
        <v>0.001187760792054132</v>
      </c>
      <c r="AD109" t="n">
        <v>1.003996648967881</v>
      </c>
      <c r="AE109" t="n">
        <v>0.4814711103443305</v>
      </c>
      <c r="AF109" t="n">
        <v>0.1010598385628313</v>
      </c>
    </row>
    <row r="110" spans="1:32">
      <c r="A110" t="s">
        <v>169</v>
      </c>
      <c r="B110" t="s">
        <v>172</v>
      </c>
      <c r="C110" t="s">
        <v>146</v>
      </c>
      <c r="D110" t="n">
        <v>2</v>
      </c>
      <c r="E110" t="n">
        <v>0</v>
      </c>
      <c r="F110" t="n">
        <v>0</v>
      </c>
      <c r="G110" t="n">
        <v>0</v>
      </c>
      <c r="H110" t="n">
        <v>1</v>
      </c>
      <c r="W110" t="n">
        <v>0.0270722611110043</v>
      </c>
      <c r="X110" t="n">
        <v>0.9932697402141794</v>
      </c>
      <c r="Y110" t="n">
        <v>0.422714306945948</v>
      </c>
      <c r="Z110" t="n">
        <v>0.05059507836562763</v>
      </c>
      <c r="AC110" t="n">
        <v>0.001187760792054132</v>
      </c>
      <c r="AD110" t="n">
        <v>1.003996648967881</v>
      </c>
      <c r="AE110" t="n">
        <v>0.4814711103443305</v>
      </c>
      <c r="AF110" t="n">
        <v>0.1010598385628313</v>
      </c>
    </row>
    <row r="111" spans="1:32">
      <c r="A111" t="s">
        <v>169</v>
      </c>
      <c r="B111" t="s">
        <v>172</v>
      </c>
      <c r="C111" t="s">
        <v>147</v>
      </c>
      <c r="D111" t="n">
        <v>2</v>
      </c>
      <c r="E111" t="n">
        <v>0</v>
      </c>
      <c r="F111" t="n">
        <v>0</v>
      </c>
      <c r="G111" t="n">
        <v>0</v>
      </c>
      <c r="H111" t="n">
        <v>1</v>
      </c>
      <c r="W111" t="n">
        <v>0.0270722611110043</v>
      </c>
      <c r="X111" t="n">
        <v>0.9932697402141794</v>
      </c>
      <c r="Y111" t="n">
        <v>0.422714306945948</v>
      </c>
      <c r="Z111" t="n">
        <v>0.05059507836562763</v>
      </c>
      <c r="AC111" t="n">
        <v>0.001187760792054132</v>
      </c>
      <c r="AD111" t="n">
        <v>1.003996648967881</v>
      </c>
      <c r="AE111" t="n">
        <v>0.4814711103443305</v>
      </c>
      <c r="AF111" t="n">
        <v>0.1010598385628313</v>
      </c>
    </row>
    <row r="112" spans="1:32">
      <c r="A112" t="s">
        <v>169</v>
      </c>
      <c r="B112" t="s">
        <v>172</v>
      </c>
      <c r="C112" t="s">
        <v>148</v>
      </c>
      <c r="D112" t="n">
        <v>2</v>
      </c>
      <c r="E112" t="n">
        <v>0</v>
      </c>
      <c r="F112" t="n">
        <v>0</v>
      </c>
      <c r="G112" t="n">
        <v>0</v>
      </c>
      <c r="H112" t="n">
        <v>3</v>
      </c>
      <c r="W112" t="n">
        <v>0.0270722611110043</v>
      </c>
      <c r="X112" t="n">
        <v>0.9932697402141794</v>
      </c>
      <c r="Y112" t="n">
        <v>0.422714306945948</v>
      </c>
      <c r="Z112" t="n">
        <v>0.05059507836562763</v>
      </c>
      <c r="AC112" t="n">
        <v>0.001187760792054132</v>
      </c>
      <c r="AD112" t="n">
        <v>1.003996648967881</v>
      </c>
      <c r="AE112" t="n">
        <v>0.4814711103443305</v>
      </c>
      <c r="AF112" t="n">
        <v>0.1010598385628313</v>
      </c>
    </row>
    <row r="113" spans="1:32">
      <c r="A113" t="s">
        <v>169</v>
      </c>
      <c r="B113" t="s">
        <v>172</v>
      </c>
      <c r="C113" t="s">
        <v>149</v>
      </c>
      <c r="D113" t="n">
        <v>2</v>
      </c>
      <c r="E113" t="n">
        <v>0</v>
      </c>
      <c r="F113" t="n">
        <v>0</v>
      </c>
      <c r="G113" t="n">
        <v>0</v>
      </c>
      <c r="H113" t="n">
        <v>3</v>
      </c>
      <c r="W113" t="n">
        <v>0.02931350444700625</v>
      </c>
      <c r="X113" t="n">
        <v>0.9888683076911848</v>
      </c>
      <c r="Y113" t="n">
        <v>0.246761776033513</v>
      </c>
      <c r="Z113" t="n">
        <v>0.0249468235858954</v>
      </c>
      <c r="AC113" t="n">
        <v>0.0159424374614124</v>
      </c>
      <c r="AD113" t="n">
        <v>0.9909135713052046</v>
      </c>
      <c r="AE113" t="n">
        <v>0.1677216971184888</v>
      </c>
      <c r="AF113" t="n">
        <v>0.03135421689313252</v>
      </c>
    </row>
    <row r="114" spans="1:32">
      <c r="A114" t="s">
        <v>169</v>
      </c>
      <c r="B114" t="s">
        <v>172</v>
      </c>
      <c r="C114" t="s">
        <v>150</v>
      </c>
      <c r="D114" t="n">
        <v>2</v>
      </c>
      <c r="E114" t="n">
        <v>0</v>
      </c>
      <c r="F114" t="n">
        <v>0</v>
      </c>
      <c r="G114" t="n">
        <v>0</v>
      </c>
      <c r="H114" t="n">
        <v>3</v>
      </c>
      <c r="W114" t="n">
        <v>0.02931350444700625</v>
      </c>
      <c r="X114" t="n">
        <v>0.9888683076911848</v>
      </c>
      <c r="Y114" t="n">
        <v>0.246761776033513</v>
      </c>
      <c r="Z114" t="n">
        <v>0.0249468235858954</v>
      </c>
      <c r="AC114" t="n">
        <v>0.0159424374614124</v>
      </c>
      <c r="AD114" t="n">
        <v>0.9909135713052046</v>
      </c>
      <c r="AE114" t="n">
        <v>0.1677216971184888</v>
      </c>
      <c r="AF114" t="n">
        <v>0.03135421689313252</v>
      </c>
    </row>
    <row r="115" spans="1:32">
      <c r="A115" t="s">
        <v>169</v>
      </c>
      <c r="B115" t="s">
        <v>172</v>
      </c>
      <c r="C115" t="s">
        <v>151</v>
      </c>
      <c r="D115" t="n">
        <v>2</v>
      </c>
      <c r="E115" t="n">
        <v>0</v>
      </c>
      <c r="F115" t="n">
        <v>0</v>
      </c>
      <c r="G115" t="n">
        <v>0</v>
      </c>
      <c r="H115" t="n">
        <v>3</v>
      </c>
      <c r="W115" t="n">
        <v>0.02931350444700625</v>
      </c>
      <c r="X115" t="n">
        <v>0.9888683076911848</v>
      </c>
      <c r="Y115" t="n">
        <v>0.246761776033513</v>
      </c>
      <c r="Z115" t="n">
        <v>0.0249468235858954</v>
      </c>
      <c r="AC115" t="n">
        <v>0.0159424374614124</v>
      </c>
      <c r="AD115" t="n">
        <v>0.9909135713052046</v>
      </c>
      <c r="AE115" t="n">
        <v>0.1677216971184888</v>
      </c>
      <c r="AF115" t="n">
        <v>0.03135421689313252</v>
      </c>
    </row>
    <row r="116" spans="1:32">
      <c r="A116" t="s">
        <v>169</v>
      </c>
      <c r="B116" t="s">
        <v>172</v>
      </c>
      <c r="C116" t="s">
        <v>152</v>
      </c>
      <c r="D116" t="n">
        <v>2</v>
      </c>
      <c r="E116" t="n">
        <v>0</v>
      </c>
      <c r="F116" t="n">
        <v>0</v>
      </c>
      <c r="G116" t="n">
        <v>0</v>
      </c>
      <c r="H116" t="n">
        <v>3</v>
      </c>
      <c r="W116" t="n">
        <v>0.02931350444700625</v>
      </c>
      <c r="X116" t="n">
        <v>0.9888683076911848</v>
      </c>
      <c r="Y116" t="n">
        <v>0.246761776033513</v>
      </c>
      <c r="Z116" t="n">
        <v>0.0249468235858954</v>
      </c>
      <c r="AC116" t="n">
        <v>0.0159424374614124</v>
      </c>
      <c r="AD116" t="n">
        <v>0.9909135713052046</v>
      </c>
      <c r="AE116" t="n">
        <v>0.1677216971184888</v>
      </c>
      <c r="AF116" t="n">
        <v>0.03135421689313252</v>
      </c>
    </row>
    <row r="117" spans="1:32">
      <c r="A117" t="s">
        <v>169</v>
      </c>
      <c r="B117" t="s">
        <v>172</v>
      </c>
      <c r="C117" t="s">
        <v>153</v>
      </c>
      <c r="D117" t="n">
        <v>2</v>
      </c>
      <c r="E117" t="n">
        <v>0</v>
      </c>
      <c r="F117" t="n">
        <v>0</v>
      </c>
      <c r="G117" t="n">
        <v>0</v>
      </c>
      <c r="H117" t="n">
        <v>3</v>
      </c>
      <c r="W117" t="n">
        <v>0.02931350444700625</v>
      </c>
      <c r="X117" t="n">
        <v>0.9888683076911848</v>
      </c>
      <c r="Y117" t="n">
        <v>0.246761776033513</v>
      </c>
      <c r="Z117" t="n">
        <v>0.0249468235858954</v>
      </c>
      <c r="AC117" t="n">
        <v>0.0159424374614124</v>
      </c>
      <c r="AD117" t="n">
        <v>0.9909135713052046</v>
      </c>
      <c r="AE117" t="n">
        <v>0.1677216971184888</v>
      </c>
      <c r="AF117" t="n">
        <v>0.03135421689313252</v>
      </c>
    </row>
    <row r="118" spans="1:32">
      <c r="A118" t="s">
        <v>169</v>
      </c>
      <c r="B118" t="s">
        <v>172</v>
      </c>
      <c r="C118" t="s">
        <v>154</v>
      </c>
      <c r="D118" t="n">
        <v>2</v>
      </c>
      <c r="E118" t="n">
        <v>0</v>
      </c>
      <c r="F118" t="n">
        <v>0</v>
      </c>
      <c r="G118" t="n">
        <v>0</v>
      </c>
      <c r="H118" t="n">
        <v>1</v>
      </c>
      <c r="W118" t="n">
        <v>0.0270722611110043</v>
      </c>
      <c r="X118" t="n">
        <v>0.9932697402141794</v>
      </c>
      <c r="Y118" t="n">
        <v>0.422714306945948</v>
      </c>
      <c r="Z118" t="n">
        <v>0.05059507836562763</v>
      </c>
      <c r="AC118" t="n">
        <v>0.001187760792054132</v>
      </c>
      <c r="AD118" t="n">
        <v>1.003996648967881</v>
      </c>
      <c r="AE118" t="n">
        <v>0.4814711103443305</v>
      </c>
      <c r="AF118" t="n">
        <v>0.1010598385628313</v>
      </c>
    </row>
    <row r="119" spans="1:32">
      <c r="A119" t="s">
        <v>169</v>
      </c>
      <c r="B119" t="s">
        <v>172</v>
      </c>
      <c r="C119" t="s">
        <v>155</v>
      </c>
      <c r="D119" t="n">
        <v>2</v>
      </c>
      <c r="E119" t="n">
        <v>0</v>
      </c>
      <c r="F119" t="n">
        <v>0</v>
      </c>
      <c r="G119" t="n">
        <v>0</v>
      </c>
      <c r="H119" t="n">
        <v>1</v>
      </c>
      <c r="W119" t="n">
        <v>0.0270722611110043</v>
      </c>
      <c r="X119" t="n">
        <v>0.9932697402141794</v>
      </c>
      <c r="Y119" t="n">
        <v>0.422714306945948</v>
      </c>
      <c r="Z119" t="n">
        <v>0.05059507836562763</v>
      </c>
      <c r="AC119" t="n">
        <v>0.001187760792054132</v>
      </c>
      <c r="AD119" t="n">
        <v>1.003996648967881</v>
      </c>
      <c r="AE119" t="n">
        <v>0.4814711103443305</v>
      </c>
      <c r="AF119" t="n">
        <v>0.1010598385628313</v>
      </c>
    </row>
    <row r="120" spans="1:32">
      <c r="A120" t="s">
        <v>169</v>
      </c>
      <c r="B120" t="s">
        <v>172</v>
      </c>
      <c r="C120" t="s">
        <v>156</v>
      </c>
      <c r="D120" t="n">
        <v>2</v>
      </c>
      <c r="E120" t="n">
        <v>0</v>
      </c>
      <c r="F120" t="n">
        <v>0</v>
      </c>
      <c r="G120" t="n">
        <v>0</v>
      </c>
      <c r="H120" t="n">
        <v>1</v>
      </c>
      <c r="W120" t="n">
        <v>0.0270722611110043</v>
      </c>
      <c r="X120" t="n">
        <v>0.9932697402141794</v>
      </c>
      <c r="Y120" t="n">
        <v>0.422714306945948</v>
      </c>
      <c r="Z120" t="n">
        <v>0.05059507836562763</v>
      </c>
      <c r="AC120" t="n">
        <v>0.001187760792054132</v>
      </c>
      <c r="AD120" t="n">
        <v>1.003996648967881</v>
      </c>
      <c r="AE120" t="n">
        <v>0.4814711103443305</v>
      </c>
      <c r="AF120" t="n">
        <v>0.1010598385628313</v>
      </c>
    </row>
    <row r="121" spans="1:32">
      <c r="A121" t="s">
        <v>169</v>
      </c>
      <c r="B121" t="s">
        <v>172</v>
      </c>
      <c r="C121" t="s">
        <v>157</v>
      </c>
      <c r="D121" t="n">
        <v>2</v>
      </c>
      <c r="E121" t="n">
        <v>0</v>
      </c>
      <c r="F121" t="n">
        <v>0</v>
      </c>
      <c r="G121" t="n">
        <v>0</v>
      </c>
      <c r="H121" t="n">
        <v>1</v>
      </c>
      <c r="W121" t="n">
        <v>0.0270722611110043</v>
      </c>
      <c r="X121" t="n">
        <v>0.9932697402141794</v>
      </c>
      <c r="Y121" t="n">
        <v>0.422714306945948</v>
      </c>
      <c r="Z121" t="n">
        <v>0.05059507836562763</v>
      </c>
      <c r="AC121" t="n">
        <v>0.001187760792054132</v>
      </c>
      <c r="AD121" t="n">
        <v>1.003996648967881</v>
      </c>
      <c r="AE121" t="n">
        <v>0.4814711103443305</v>
      </c>
      <c r="AF121" t="n">
        <v>0.1010598385628313</v>
      </c>
    </row>
    <row r="122" spans="1:32">
      <c r="A122" t="s">
        <v>172</v>
      </c>
      <c r="B122" t="s">
        <v>175</v>
      </c>
      <c r="C122" t="s">
        <v>146</v>
      </c>
      <c r="D122" t="n">
        <v>2</v>
      </c>
      <c r="E122" t="n">
        <v>0</v>
      </c>
      <c r="F122" t="n">
        <v>0</v>
      </c>
      <c r="G122" t="n">
        <v>0</v>
      </c>
      <c r="H122" t="n">
        <v>1</v>
      </c>
      <c r="W122" t="n">
        <v>0.0270722611110043</v>
      </c>
      <c r="X122" t="n">
        <v>0.9932697402141794</v>
      </c>
      <c r="Y122" t="n">
        <v>0.422714306945948</v>
      </c>
      <c r="Z122" t="n">
        <v>0.05059507836562763</v>
      </c>
      <c r="AC122" t="n">
        <v>0.0270722611110043</v>
      </c>
      <c r="AD122" t="n">
        <v>0.9932697402141794</v>
      </c>
      <c r="AE122" t="n">
        <v>0.422714306945948</v>
      </c>
      <c r="AF122" t="n">
        <v>0.05059507836562763</v>
      </c>
    </row>
    <row r="123" spans="1:32">
      <c r="A123" t="s">
        <v>172</v>
      </c>
      <c r="B123" t="s">
        <v>175</v>
      </c>
      <c r="C123" t="s">
        <v>147</v>
      </c>
      <c r="D123" t="n">
        <v>2</v>
      </c>
      <c r="E123" t="n">
        <v>0</v>
      </c>
      <c r="F123" t="n">
        <v>0</v>
      </c>
      <c r="G123" t="n">
        <v>0</v>
      </c>
      <c r="H123" t="n">
        <v>1</v>
      </c>
      <c r="W123" t="n">
        <v>0.0270722611110043</v>
      </c>
      <c r="X123" t="n">
        <v>0.9932697402141794</v>
      </c>
      <c r="Y123" t="n">
        <v>0.422714306945948</v>
      </c>
      <c r="Z123" t="n">
        <v>0.05059507836562763</v>
      </c>
      <c r="AC123" t="n">
        <v>0.0270722611110043</v>
      </c>
      <c r="AD123" t="n">
        <v>0.9932697402141794</v>
      </c>
      <c r="AE123" t="n">
        <v>0.422714306945948</v>
      </c>
      <c r="AF123" t="n">
        <v>0.05059507836562763</v>
      </c>
    </row>
    <row r="124" spans="1:32">
      <c r="A124" t="s">
        <v>172</v>
      </c>
      <c r="B124" t="s">
        <v>175</v>
      </c>
      <c r="C124" t="s">
        <v>148</v>
      </c>
      <c r="D124" t="n">
        <v>2</v>
      </c>
      <c r="E124" t="n">
        <v>0</v>
      </c>
      <c r="F124" t="n">
        <v>0</v>
      </c>
      <c r="G124" t="n">
        <v>0</v>
      </c>
      <c r="H124" t="n">
        <v>3</v>
      </c>
      <c r="W124" t="n">
        <v>0.0270722611110043</v>
      </c>
      <c r="X124" t="n">
        <v>0.9932697402141794</v>
      </c>
      <c r="Y124" t="n">
        <v>0.422714306945948</v>
      </c>
      <c r="Z124" t="n">
        <v>0.05059507836562763</v>
      </c>
      <c r="AC124" t="n">
        <v>0.0270722611110043</v>
      </c>
      <c r="AD124" t="n">
        <v>0.9932697402141794</v>
      </c>
      <c r="AE124" t="n">
        <v>0.422714306945948</v>
      </c>
      <c r="AF124" t="n">
        <v>0.05059507836562763</v>
      </c>
    </row>
    <row r="125" spans="1:32">
      <c r="A125" t="s">
        <v>172</v>
      </c>
      <c r="B125" t="s">
        <v>175</v>
      </c>
      <c r="C125" t="s">
        <v>149</v>
      </c>
      <c r="D125" t="n">
        <v>2</v>
      </c>
      <c r="E125" t="n">
        <v>0</v>
      </c>
      <c r="F125" t="n">
        <v>0</v>
      </c>
      <c r="G125" t="n">
        <v>0</v>
      </c>
      <c r="H125" t="n">
        <v>3</v>
      </c>
      <c r="W125" t="n">
        <v>0.02931350444700625</v>
      </c>
      <c r="X125" t="n">
        <v>0.9888683076911848</v>
      </c>
      <c r="Y125" t="n">
        <v>0.246761776033513</v>
      </c>
      <c r="Z125" t="n">
        <v>0.0249468235858954</v>
      </c>
      <c r="AC125" t="n">
        <v>0.02931350444700625</v>
      </c>
      <c r="AD125" t="n">
        <v>0.9888683076911848</v>
      </c>
      <c r="AE125" t="n">
        <v>0.246761776033513</v>
      </c>
      <c r="AF125" t="n">
        <v>0.0249468235858954</v>
      </c>
    </row>
    <row r="126" spans="1:32">
      <c r="A126" t="s">
        <v>172</v>
      </c>
      <c r="B126" t="s">
        <v>175</v>
      </c>
      <c r="C126" t="s">
        <v>150</v>
      </c>
      <c r="D126" t="n">
        <v>2</v>
      </c>
      <c r="E126" t="n">
        <v>0</v>
      </c>
      <c r="F126" t="n">
        <v>0</v>
      </c>
      <c r="G126" t="n">
        <v>0</v>
      </c>
      <c r="H126" t="n">
        <v>3</v>
      </c>
      <c r="W126" t="n">
        <v>0.02931350444700625</v>
      </c>
      <c r="X126" t="n">
        <v>0.9888683076911848</v>
      </c>
      <c r="Y126" t="n">
        <v>0.246761776033513</v>
      </c>
      <c r="Z126" t="n">
        <v>0.0249468235858954</v>
      </c>
      <c r="AC126" t="n">
        <v>0.02931350444700625</v>
      </c>
      <c r="AD126" t="n">
        <v>0.9888683076911848</v>
      </c>
      <c r="AE126" t="n">
        <v>0.246761776033513</v>
      </c>
      <c r="AF126" t="n">
        <v>0.0249468235858954</v>
      </c>
    </row>
    <row r="127" spans="1:32">
      <c r="A127" t="s">
        <v>172</v>
      </c>
      <c r="B127" t="s">
        <v>175</v>
      </c>
      <c r="C127" t="s">
        <v>151</v>
      </c>
      <c r="D127" t="n">
        <v>2</v>
      </c>
      <c r="E127" t="n">
        <v>0</v>
      </c>
      <c r="F127" t="n">
        <v>0</v>
      </c>
      <c r="G127" t="n">
        <v>0</v>
      </c>
      <c r="H127" t="n">
        <v>3</v>
      </c>
      <c r="W127" t="n">
        <v>0.02931350444700625</v>
      </c>
      <c r="X127" t="n">
        <v>0.9888683076911848</v>
      </c>
      <c r="Y127" t="n">
        <v>0.246761776033513</v>
      </c>
      <c r="Z127" t="n">
        <v>0.0249468235858954</v>
      </c>
      <c r="AC127" t="n">
        <v>0.02931350444700625</v>
      </c>
      <c r="AD127" t="n">
        <v>0.9888683076911848</v>
      </c>
      <c r="AE127" t="n">
        <v>0.246761776033513</v>
      </c>
      <c r="AF127" t="n">
        <v>0.0249468235858954</v>
      </c>
    </row>
    <row r="128" spans="1:32">
      <c r="A128" t="s">
        <v>172</v>
      </c>
      <c r="B128" t="s">
        <v>175</v>
      </c>
      <c r="C128" t="s">
        <v>152</v>
      </c>
      <c r="D128" t="n">
        <v>2</v>
      </c>
      <c r="E128" t="n">
        <v>0</v>
      </c>
      <c r="F128" t="n">
        <v>0</v>
      </c>
      <c r="G128" t="n">
        <v>0</v>
      </c>
      <c r="H128" t="n">
        <v>3</v>
      </c>
      <c r="W128" t="n">
        <v>0.02931350444700625</v>
      </c>
      <c r="X128" t="n">
        <v>0.9888683076911848</v>
      </c>
      <c r="Y128" t="n">
        <v>0.246761776033513</v>
      </c>
      <c r="Z128" t="n">
        <v>0.0249468235858954</v>
      </c>
      <c r="AC128" t="n">
        <v>0.02931350444700625</v>
      </c>
      <c r="AD128" t="n">
        <v>0.9888683076911848</v>
      </c>
      <c r="AE128" t="n">
        <v>0.246761776033513</v>
      </c>
      <c r="AF128" t="n">
        <v>0.0249468235858954</v>
      </c>
    </row>
    <row r="129" spans="1:32">
      <c r="A129" t="s">
        <v>172</v>
      </c>
      <c r="B129" t="s">
        <v>175</v>
      </c>
      <c r="C129" t="s">
        <v>153</v>
      </c>
      <c r="D129" t="n">
        <v>2</v>
      </c>
      <c r="E129" t="n">
        <v>0</v>
      </c>
      <c r="F129" t="n">
        <v>0</v>
      </c>
      <c r="G129" t="n">
        <v>0</v>
      </c>
      <c r="H129" t="n">
        <v>3</v>
      </c>
      <c r="W129" t="n">
        <v>0.02931350444700625</v>
      </c>
      <c r="X129" t="n">
        <v>0.9888683076911848</v>
      </c>
      <c r="Y129" t="n">
        <v>0.246761776033513</v>
      </c>
      <c r="Z129" t="n">
        <v>0.0249468235858954</v>
      </c>
      <c r="AC129" t="n">
        <v>0.02931350444700625</v>
      </c>
      <c r="AD129" t="n">
        <v>0.9888683076911848</v>
      </c>
      <c r="AE129" t="n">
        <v>0.246761776033513</v>
      </c>
      <c r="AF129" t="n">
        <v>0.0249468235858954</v>
      </c>
    </row>
    <row r="130" spans="1:32">
      <c r="A130" t="s">
        <v>172</v>
      </c>
      <c r="B130" t="s">
        <v>175</v>
      </c>
      <c r="C130" t="s">
        <v>154</v>
      </c>
      <c r="D130" t="n">
        <v>2</v>
      </c>
      <c r="E130" t="n">
        <v>0</v>
      </c>
      <c r="F130" t="n">
        <v>0</v>
      </c>
      <c r="G130" t="n">
        <v>0</v>
      </c>
      <c r="H130" t="n">
        <v>1</v>
      </c>
      <c r="W130" t="n">
        <v>0.0270722611110043</v>
      </c>
      <c r="X130" t="n">
        <v>0.9932697402141794</v>
      </c>
      <c r="Y130" t="n">
        <v>0.422714306945948</v>
      </c>
      <c r="Z130" t="n">
        <v>0.05059507836562763</v>
      </c>
      <c r="AC130" t="n">
        <v>0.0270722611110043</v>
      </c>
      <c r="AD130" t="n">
        <v>0.9932697402141794</v>
      </c>
      <c r="AE130" t="n">
        <v>0.422714306945948</v>
      </c>
      <c r="AF130" t="n">
        <v>0.05059507836562763</v>
      </c>
    </row>
    <row r="131" spans="1:32">
      <c r="A131" t="s">
        <v>172</v>
      </c>
      <c r="B131" t="s">
        <v>175</v>
      </c>
      <c r="C131" t="s">
        <v>155</v>
      </c>
      <c r="D131" t="n">
        <v>2</v>
      </c>
      <c r="E131" t="n">
        <v>0</v>
      </c>
      <c r="F131" t="n">
        <v>0</v>
      </c>
      <c r="G131" t="n">
        <v>0</v>
      </c>
      <c r="H131" t="n">
        <v>1</v>
      </c>
      <c r="W131" t="n">
        <v>0.0270722611110043</v>
      </c>
      <c r="X131" t="n">
        <v>0.9932697402141794</v>
      </c>
      <c r="Y131" t="n">
        <v>0.422714306945948</v>
      </c>
      <c r="Z131" t="n">
        <v>0.05059507836562763</v>
      </c>
      <c r="AC131" t="n">
        <v>0.0270722611110043</v>
      </c>
      <c r="AD131" t="n">
        <v>0.9932697402141794</v>
      </c>
      <c r="AE131" t="n">
        <v>0.422714306945948</v>
      </c>
      <c r="AF131" t="n">
        <v>0.05059507836562763</v>
      </c>
    </row>
    <row r="132" spans="1:32">
      <c r="A132" t="s">
        <v>172</v>
      </c>
      <c r="B132" t="s">
        <v>175</v>
      </c>
      <c r="C132" t="s">
        <v>156</v>
      </c>
      <c r="D132" t="n">
        <v>2</v>
      </c>
      <c r="E132" t="n">
        <v>0</v>
      </c>
      <c r="F132" t="n">
        <v>0</v>
      </c>
      <c r="G132" t="n">
        <v>0</v>
      </c>
      <c r="H132" t="n">
        <v>1</v>
      </c>
      <c r="W132" t="n">
        <v>0.0270722611110043</v>
      </c>
      <c r="X132" t="n">
        <v>0.9932697402141794</v>
      </c>
      <c r="Y132" t="n">
        <v>0.422714306945948</v>
      </c>
      <c r="Z132" t="n">
        <v>0.05059507836562763</v>
      </c>
      <c r="AC132" t="n">
        <v>0.0270722611110043</v>
      </c>
      <c r="AD132" t="n">
        <v>0.9932697402141794</v>
      </c>
      <c r="AE132" t="n">
        <v>0.422714306945948</v>
      </c>
      <c r="AF132" t="n">
        <v>0.05059507836562763</v>
      </c>
    </row>
    <row r="133" spans="1:32">
      <c r="A133" t="s">
        <v>172</v>
      </c>
      <c r="B133" t="s">
        <v>175</v>
      </c>
      <c r="C133" t="s">
        <v>157</v>
      </c>
      <c r="D133" t="n">
        <v>2</v>
      </c>
      <c r="E133" t="n">
        <v>0</v>
      </c>
      <c r="F133" t="n">
        <v>0</v>
      </c>
      <c r="G133" t="n">
        <v>0</v>
      </c>
      <c r="H133" t="n">
        <v>1</v>
      </c>
      <c r="W133" t="n">
        <v>0.0270722611110043</v>
      </c>
      <c r="X133" t="n">
        <v>0.9932697402141794</v>
      </c>
      <c r="Y133" t="n">
        <v>0.422714306945948</v>
      </c>
      <c r="Z133" t="n">
        <v>0.05059507836562763</v>
      </c>
      <c r="AC133" t="n">
        <v>0.0270722611110043</v>
      </c>
      <c r="AD133" t="n">
        <v>0.9932697402141794</v>
      </c>
      <c r="AE133" t="n">
        <v>0.422714306945948</v>
      </c>
      <c r="AF133" t="n">
        <v>0.05059507836562763</v>
      </c>
    </row>
    <row r="134" spans="1:32">
      <c r="A134" t="s">
        <v>174</v>
      </c>
      <c r="B134" t="s">
        <v>175</v>
      </c>
      <c r="C134" t="s">
        <v>146</v>
      </c>
      <c r="D134" t="n">
        <v>2</v>
      </c>
      <c r="E134" t="n">
        <v>0</v>
      </c>
      <c r="F134" t="n">
        <v>0</v>
      </c>
      <c r="G134" t="n">
        <v>0</v>
      </c>
      <c r="H134" t="n">
        <v>1</v>
      </c>
      <c r="W134" t="n">
        <v>0.0270722611110043</v>
      </c>
      <c r="X134" t="n">
        <v>0.9932697402141794</v>
      </c>
      <c r="Y134" t="n">
        <v>0.422714306945948</v>
      </c>
      <c r="Z134" t="n">
        <v>0.05059507836562763</v>
      </c>
      <c r="AC134" t="n">
        <v>0.001187760792054132</v>
      </c>
      <c r="AD134" t="n">
        <v>1.003996648967881</v>
      </c>
      <c r="AE134" t="n">
        <v>0.4814711103443305</v>
      </c>
      <c r="AF134" t="n">
        <v>0.1010598385628313</v>
      </c>
    </row>
    <row r="135" spans="1:32">
      <c r="A135" t="s">
        <v>174</v>
      </c>
      <c r="B135" t="s">
        <v>175</v>
      </c>
      <c r="C135" t="s">
        <v>147</v>
      </c>
      <c r="D135" t="n">
        <v>2</v>
      </c>
      <c r="E135" t="n">
        <v>0</v>
      </c>
      <c r="F135" t="n">
        <v>0</v>
      </c>
      <c r="G135" t="n">
        <v>0</v>
      </c>
      <c r="H135" t="n">
        <v>1</v>
      </c>
      <c r="W135" t="n">
        <v>0.0270722611110043</v>
      </c>
      <c r="X135" t="n">
        <v>0.9932697402141794</v>
      </c>
      <c r="Y135" t="n">
        <v>0.422714306945948</v>
      </c>
      <c r="Z135" t="n">
        <v>0.05059507836562763</v>
      </c>
      <c r="AC135" t="n">
        <v>0.001187760792054132</v>
      </c>
      <c r="AD135" t="n">
        <v>1.003996648967881</v>
      </c>
      <c r="AE135" t="n">
        <v>0.4814711103443305</v>
      </c>
      <c r="AF135" t="n">
        <v>0.1010598385628313</v>
      </c>
    </row>
    <row r="136" spans="1:32">
      <c r="A136" t="s">
        <v>174</v>
      </c>
      <c r="B136" t="s">
        <v>175</v>
      </c>
      <c r="C136" t="s">
        <v>148</v>
      </c>
      <c r="D136" t="n">
        <v>2</v>
      </c>
      <c r="E136" t="n">
        <v>0</v>
      </c>
      <c r="F136" t="n">
        <v>0</v>
      </c>
      <c r="G136" t="n">
        <v>0</v>
      </c>
      <c r="H136" t="n">
        <v>3</v>
      </c>
      <c r="W136" t="n">
        <v>0.0270722611110043</v>
      </c>
      <c r="X136" t="n">
        <v>0.9932697402141794</v>
      </c>
      <c r="Y136" t="n">
        <v>0.422714306945948</v>
      </c>
      <c r="Z136" t="n">
        <v>0.05059507836562763</v>
      </c>
      <c r="AC136" t="n">
        <v>0.001187760792054132</v>
      </c>
      <c r="AD136" t="n">
        <v>1.003996648967881</v>
      </c>
      <c r="AE136" t="n">
        <v>0.4814711103443305</v>
      </c>
      <c r="AF136" t="n">
        <v>0.1010598385628313</v>
      </c>
    </row>
    <row r="137" spans="1:32">
      <c r="A137" t="s">
        <v>174</v>
      </c>
      <c r="B137" t="s">
        <v>175</v>
      </c>
      <c r="C137" t="s">
        <v>149</v>
      </c>
      <c r="D137" t="n">
        <v>2</v>
      </c>
      <c r="E137" t="n">
        <v>0</v>
      </c>
      <c r="F137" t="n">
        <v>0</v>
      </c>
      <c r="G137" t="n">
        <v>0</v>
      </c>
      <c r="H137" t="n">
        <v>3</v>
      </c>
      <c r="W137" t="n">
        <v>0.02931350444700625</v>
      </c>
      <c r="X137" t="n">
        <v>0.9888683076911848</v>
      </c>
      <c r="Y137" t="n">
        <v>0.246761776033513</v>
      </c>
      <c r="Z137" t="n">
        <v>0.0249468235858954</v>
      </c>
      <c r="AC137" t="n">
        <v>0.0159424374614124</v>
      </c>
      <c r="AD137" t="n">
        <v>0.9909135713052046</v>
      </c>
      <c r="AE137" t="n">
        <v>0.1677216971184888</v>
      </c>
      <c r="AF137" t="n">
        <v>0.03135421689313252</v>
      </c>
    </row>
    <row r="138" spans="1:32">
      <c r="A138" t="s">
        <v>174</v>
      </c>
      <c r="B138" t="s">
        <v>175</v>
      </c>
      <c r="C138" t="s">
        <v>150</v>
      </c>
      <c r="D138" t="n">
        <v>2</v>
      </c>
      <c r="E138" t="n">
        <v>0</v>
      </c>
      <c r="F138" t="n">
        <v>0</v>
      </c>
      <c r="G138" t="n">
        <v>0</v>
      </c>
      <c r="H138" t="n">
        <v>3</v>
      </c>
      <c r="W138" t="n">
        <v>0.02931350444700625</v>
      </c>
      <c r="X138" t="n">
        <v>0.9888683076911848</v>
      </c>
      <c r="Y138" t="n">
        <v>0.246761776033513</v>
      </c>
      <c r="Z138" t="n">
        <v>0.0249468235858954</v>
      </c>
      <c r="AC138" t="n">
        <v>0.0159424374614124</v>
      </c>
      <c r="AD138" t="n">
        <v>0.9909135713052046</v>
      </c>
      <c r="AE138" t="n">
        <v>0.1677216971184888</v>
      </c>
      <c r="AF138" t="n">
        <v>0.03135421689313252</v>
      </c>
    </row>
    <row r="139" spans="1:32">
      <c r="A139" t="s">
        <v>174</v>
      </c>
      <c r="B139" t="s">
        <v>175</v>
      </c>
      <c r="C139" t="s">
        <v>151</v>
      </c>
      <c r="D139" t="n">
        <v>2</v>
      </c>
      <c r="E139" t="n">
        <v>0</v>
      </c>
      <c r="F139" t="n">
        <v>0</v>
      </c>
      <c r="G139" t="n">
        <v>0</v>
      </c>
      <c r="H139" t="n">
        <v>3</v>
      </c>
      <c r="W139" t="n">
        <v>0.02931350444700625</v>
      </c>
      <c r="X139" t="n">
        <v>0.9888683076911848</v>
      </c>
      <c r="Y139" t="n">
        <v>0.246761776033513</v>
      </c>
      <c r="Z139" t="n">
        <v>0.0249468235858954</v>
      </c>
      <c r="AC139" t="n">
        <v>0.0159424374614124</v>
      </c>
      <c r="AD139" t="n">
        <v>0.9909135713052046</v>
      </c>
      <c r="AE139" t="n">
        <v>0.1677216971184888</v>
      </c>
      <c r="AF139" t="n">
        <v>0.03135421689313252</v>
      </c>
    </row>
    <row r="140" spans="1:32">
      <c r="A140" t="s">
        <v>174</v>
      </c>
      <c r="B140" t="s">
        <v>175</v>
      </c>
      <c r="C140" t="s">
        <v>152</v>
      </c>
      <c r="D140" t="n">
        <v>2</v>
      </c>
      <c r="E140" t="n">
        <v>0</v>
      </c>
      <c r="F140" t="n">
        <v>0</v>
      </c>
      <c r="G140" t="n">
        <v>0</v>
      </c>
      <c r="H140" t="n">
        <v>3</v>
      </c>
      <c r="W140" t="n">
        <v>0.02931350444700625</v>
      </c>
      <c r="X140" t="n">
        <v>0.9888683076911848</v>
      </c>
      <c r="Y140" t="n">
        <v>0.246761776033513</v>
      </c>
      <c r="Z140" t="n">
        <v>0.0249468235858954</v>
      </c>
      <c r="AC140" t="n">
        <v>0.0159424374614124</v>
      </c>
      <c r="AD140" t="n">
        <v>0.9909135713052046</v>
      </c>
      <c r="AE140" t="n">
        <v>0.1677216971184888</v>
      </c>
      <c r="AF140" t="n">
        <v>0.03135421689313252</v>
      </c>
    </row>
    <row r="141" spans="1:32">
      <c r="A141" t="s">
        <v>174</v>
      </c>
      <c r="B141" t="s">
        <v>175</v>
      </c>
      <c r="C141" t="s">
        <v>153</v>
      </c>
      <c r="D141" t="n">
        <v>2</v>
      </c>
      <c r="E141" t="n">
        <v>0</v>
      </c>
      <c r="F141" t="n">
        <v>0</v>
      </c>
      <c r="G141" t="n">
        <v>0</v>
      </c>
      <c r="H141" t="n">
        <v>3</v>
      </c>
      <c r="W141" t="n">
        <v>0.02931350444700625</v>
      </c>
      <c r="X141" t="n">
        <v>0.9888683076911848</v>
      </c>
      <c r="Y141" t="n">
        <v>0.246761776033513</v>
      </c>
      <c r="Z141" t="n">
        <v>0.0249468235858954</v>
      </c>
      <c r="AC141" t="n">
        <v>0.0159424374614124</v>
      </c>
      <c r="AD141" t="n">
        <v>0.9909135713052046</v>
      </c>
      <c r="AE141" t="n">
        <v>0.1677216971184888</v>
      </c>
      <c r="AF141" t="n">
        <v>0.03135421689313252</v>
      </c>
    </row>
    <row r="142" spans="1:32">
      <c r="A142" t="s">
        <v>174</v>
      </c>
      <c r="B142" t="s">
        <v>175</v>
      </c>
      <c r="C142" t="s">
        <v>154</v>
      </c>
      <c r="D142" t="n">
        <v>2</v>
      </c>
      <c r="E142" t="n">
        <v>0</v>
      </c>
      <c r="F142" t="n">
        <v>0</v>
      </c>
      <c r="G142" t="n">
        <v>0</v>
      </c>
      <c r="H142" t="n">
        <v>1</v>
      </c>
      <c r="W142" t="n">
        <v>0.0270722611110043</v>
      </c>
      <c r="X142" t="n">
        <v>0.9932697402141794</v>
      </c>
      <c r="Y142" t="n">
        <v>0.422714306945948</v>
      </c>
      <c r="Z142" t="n">
        <v>0.05059507836562763</v>
      </c>
      <c r="AC142" t="n">
        <v>0.001187760792054132</v>
      </c>
      <c r="AD142" t="n">
        <v>1.003996648967881</v>
      </c>
      <c r="AE142" t="n">
        <v>0.4814711103443305</v>
      </c>
      <c r="AF142" t="n">
        <v>0.1010598385628313</v>
      </c>
    </row>
    <row r="143" spans="1:32">
      <c r="A143" t="s">
        <v>174</v>
      </c>
      <c r="B143" t="s">
        <v>175</v>
      </c>
      <c r="C143" t="s">
        <v>155</v>
      </c>
      <c r="D143" t="n">
        <v>2</v>
      </c>
      <c r="E143" t="n">
        <v>0</v>
      </c>
      <c r="F143" t="n">
        <v>0</v>
      </c>
      <c r="G143" t="n">
        <v>0</v>
      </c>
      <c r="H143" t="n">
        <v>1</v>
      </c>
      <c r="W143" t="n">
        <v>0.0270722611110043</v>
      </c>
      <c r="X143" t="n">
        <v>0.9932697402141794</v>
      </c>
      <c r="Y143" t="n">
        <v>0.422714306945948</v>
      </c>
      <c r="Z143" t="n">
        <v>0.05059507836562763</v>
      </c>
      <c r="AC143" t="n">
        <v>0.001187760792054132</v>
      </c>
      <c r="AD143" t="n">
        <v>1.003996648967881</v>
      </c>
      <c r="AE143" t="n">
        <v>0.4814711103443305</v>
      </c>
      <c r="AF143" t="n">
        <v>0.1010598385628313</v>
      </c>
    </row>
    <row r="144" spans="1:32">
      <c r="A144" t="s">
        <v>174</v>
      </c>
      <c r="B144" t="s">
        <v>175</v>
      </c>
      <c r="C144" t="s">
        <v>156</v>
      </c>
      <c r="D144" t="n">
        <v>2</v>
      </c>
      <c r="E144" t="n">
        <v>0</v>
      </c>
      <c r="F144" t="n">
        <v>0</v>
      </c>
      <c r="G144" t="n">
        <v>0</v>
      </c>
      <c r="H144" t="n">
        <v>1</v>
      </c>
      <c r="W144" t="n">
        <v>0.0270722611110043</v>
      </c>
      <c r="X144" t="n">
        <v>0.9932697402141794</v>
      </c>
      <c r="Y144" t="n">
        <v>0.422714306945948</v>
      </c>
      <c r="Z144" t="n">
        <v>0.05059507836562763</v>
      </c>
      <c r="AC144" t="n">
        <v>0.001187760792054132</v>
      </c>
      <c r="AD144" t="n">
        <v>1.003996648967881</v>
      </c>
      <c r="AE144" t="n">
        <v>0.4814711103443305</v>
      </c>
      <c r="AF144" t="n">
        <v>0.1010598385628313</v>
      </c>
    </row>
    <row r="145" spans="1:32">
      <c r="A145" t="s">
        <v>174</v>
      </c>
      <c r="B145" t="s">
        <v>175</v>
      </c>
      <c r="C145" t="s">
        <v>157</v>
      </c>
      <c r="D145" t="n">
        <v>2</v>
      </c>
      <c r="E145" t="n">
        <v>0</v>
      </c>
      <c r="F145" t="n">
        <v>0</v>
      </c>
      <c r="G145" t="n">
        <v>0</v>
      </c>
      <c r="H145" t="n">
        <v>1</v>
      </c>
      <c r="W145" t="n">
        <v>0.0270722611110043</v>
      </c>
      <c r="X145" t="n">
        <v>0.9932697402141794</v>
      </c>
      <c r="Y145" t="n">
        <v>0.422714306945948</v>
      </c>
      <c r="Z145" t="n">
        <v>0.05059507836562763</v>
      </c>
      <c r="AC145" t="n">
        <v>0.001187760792054132</v>
      </c>
      <c r="AD145" t="n">
        <v>1.003996648967881</v>
      </c>
      <c r="AE145" t="n">
        <v>0.4814711103443305</v>
      </c>
      <c r="AF145" t="n">
        <v>0.1010598385628313</v>
      </c>
    </row>
    <row r="146" spans="1:32">
      <c r="A146" t="s">
        <v>175</v>
      </c>
      <c r="B146" t="s">
        <v>176</v>
      </c>
      <c r="C146" t="s">
        <v>146</v>
      </c>
      <c r="D146" t="n">
        <v>2</v>
      </c>
      <c r="E146" t="n">
        <v>0</v>
      </c>
      <c r="F146" t="n">
        <v>0</v>
      </c>
      <c r="G146" t="n">
        <v>0</v>
      </c>
      <c r="H146" t="n">
        <v>1</v>
      </c>
      <c r="W146" t="n">
        <v>0.0270722611110043</v>
      </c>
      <c r="X146" t="n">
        <v>0.9932697402141794</v>
      </c>
      <c r="Y146" t="n">
        <v>0.422714306945948</v>
      </c>
      <c r="Z146" t="n">
        <v>0.05059507836562763</v>
      </c>
      <c r="AC146" t="n">
        <v>0.0270722611110043</v>
      </c>
      <c r="AD146" t="n">
        <v>0.9932697402141794</v>
      </c>
      <c r="AE146" t="n">
        <v>0.422714306945948</v>
      </c>
      <c r="AF146" t="n">
        <v>0.05059507836562763</v>
      </c>
    </row>
    <row r="147" spans="1:32">
      <c r="A147" t="s">
        <v>175</v>
      </c>
      <c r="B147" t="s">
        <v>176</v>
      </c>
      <c r="C147" t="s">
        <v>147</v>
      </c>
      <c r="D147" t="n">
        <v>2</v>
      </c>
      <c r="E147" t="n">
        <v>0</v>
      </c>
      <c r="F147" t="n">
        <v>0</v>
      </c>
      <c r="G147" t="n">
        <v>0</v>
      </c>
      <c r="H147" t="n">
        <v>1</v>
      </c>
      <c r="W147" t="n">
        <v>0.0270722611110043</v>
      </c>
      <c r="X147" t="n">
        <v>0.9932697402141794</v>
      </c>
      <c r="Y147" t="n">
        <v>0.422714306945948</v>
      </c>
      <c r="Z147" t="n">
        <v>0.05059507836562763</v>
      </c>
      <c r="AC147" t="n">
        <v>0.0270722611110043</v>
      </c>
      <c r="AD147" t="n">
        <v>0.9932697402141794</v>
      </c>
      <c r="AE147" t="n">
        <v>0.422714306945948</v>
      </c>
      <c r="AF147" t="n">
        <v>0.05059507836562763</v>
      </c>
    </row>
    <row r="148" spans="1:32">
      <c r="A148" t="s">
        <v>175</v>
      </c>
      <c r="B148" t="s">
        <v>176</v>
      </c>
      <c r="C148" t="s">
        <v>148</v>
      </c>
      <c r="D148" t="n">
        <v>2</v>
      </c>
      <c r="E148" t="n">
        <v>0</v>
      </c>
      <c r="F148" t="n">
        <v>0</v>
      </c>
      <c r="G148" t="n">
        <v>0</v>
      </c>
      <c r="H148" t="n">
        <v>3</v>
      </c>
      <c r="W148" t="n">
        <v>0.0270722611110043</v>
      </c>
      <c r="X148" t="n">
        <v>0.9932697402141794</v>
      </c>
      <c r="Y148" t="n">
        <v>0.422714306945948</v>
      </c>
      <c r="Z148" t="n">
        <v>0.05059507836562763</v>
      </c>
      <c r="AC148" t="n">
        <v>0.0270722611110043</v>
      </c>
      <c r="AD148" t="n">
        <v>0.9932697402141794</v>
      </c>
      <c r="AE148" t="n">
        <v>0.422714306945948</v>
      </c>
      <c r="AF148" t="n">
        <v>0.05059507836562763</v>
      </c>
    </row>
    <row r="149" spans="1:32">
      <c r="A149" t="s">
        <v>175</v>
      </c>
      <c r="B149" t="s">
        <v>176</v>
      </c>
      <c r="C149" t="s">
        <v>149</v>
      </c>
      <c r="D149" t="n">
        <v>2</v>
      </c>
      <c r="E149" t="n">
        <v>0</v>
      </c>
      <c r="F149" t="n">
        <v>0</v>
      </c>
      <c r="G149" t="n">
        <v>0</v>
      </c>
      <c r="H149" t="n">
        <v>3</v>
      </c>
      <c r="W149" t="n">
        <v>0.02931350444700625</v>
      </c>
      <c r="X149" t="n">
        <v>0.9888683076911848</v>
      </c>
      <c r="Y149" t="n">
        <v>0.246761776033513</v>
      </c>
      <c r="Z149" t="n">
        <v>0.0249468235858954</v>
      </c>
      <c r="AC149" t="n">
        <v>0.02931350444700625</v>
      </c>
      <c r="AD149" t="n">
        <v>0.9888683076911848</v>
      </c>
      <c r="AE149" t="n">
        <v>0.246761776033513</v>
      </c>
      <c r="AF149" t="n">
        <v>0.0249468235858954</v>
      </c>
    </row>
    <row r="150" spans="1:32">
      <c r="A150" t="s">
        <v>175</v>
      </c>
      <c r="B150" t="s">
        <v>176</v>
      </c>
      <c r="C150" t="s">
        <v>150</v>
      </c>
      <c r="D150" t="n">
        <v>2</v>
      </c>
      <c r="E150" t="n">
        <v>0</v>
      </c>
      <c r="F150" t="n">
        <v>0</v>
      </c>
      <c r="G150" t="n">
        <v>0</v>
      </c>
      <c r="H150" t="n">
        <v>3</v>
      </c>
      <c r="W150" t="n">
        <v>0.02931350444700625</v>
      </c>
      <c r="X150" t="n">
        <v>0.9888683076911848</v>
      </c>
      <c r="Y150" t="n">
        <v>0.246761776033513</v>
      </c>
      <c r="Z150" t="n">
        <v>0.0249468235858954</v>
      </c>
      <c r="AC150" t="n">
        <v>0.02931350444700625</v>
      </c>
      <c r="AD150" t="n">
        <v>0.9888683076911848</v>
      </c>
      <c r="AE150" t="n">
        <v>0.246761776033513</v>
      </c>
      <c r="AF150" t="n">
        <v>0.0249468235858954</v>
      </c>
    </row>
    <row r="151" spans="1:32">
      <c r="A151" t="s">
        <v>175</v>
      </c>
      <c r="B151" t="s">
        <v>176</v>
      </c>
      <c r="C151" t="s">
        <v>151</v>
      </c>
      <c r="D151" t="n">
        <v>2</v>
      </c>
      <c r="E151" t="n">
        <v>0</v>
      </c>
      <c r="F151" t="n">
        <v>0</v>
      </c>
      <c r="G151" t="n">
        <v>0</v>
      </c>
      <c r="H151" t="n">
        <v>3</v>
      </c>
      <c r="W151" t="n">
        <v>0.02931350444700625</v>
      </c>
      <c r="X151" t="n">
        <v>0.9888683076911848</v>
      </c>
      <c r="Y151" t="n">
        <v>0.246761776033513</v>
      </c>
      <c r="Z151" t="n">
        <v>0.0249468235858954</v>
      </c>
      <c r="AC151" t="n">
        <v>0.02931350444700625</v>
      </c>
      <c r="AD151" t="n">
        <v>0.9888683076911848</v>
      </c>
      <c r="AE151" t="n">
        <v>0.246761776033513</v>
      </c>
      <c r="AF151" t="n">
        <v>0.0249468235858954</v>
      </c>
    </row>
    <row r="152" spans="1:32">
      <c r="A152" t="s">
        <v>175</v>
      </c>
      <c r="B152" t="s">
        <v>176</v>
      </c>
      <c r="C152" t="s">
        <v>152</v>
      </c>
      <c r="D152" t="n">
        <v>2</v>
      </c>
      <c r="E152" t="n">
        <v>0</v>
      </c>
      <c r="F152" t="n">
        <v>0</v>
      </c>
      <c r="G152" t="n">
        <v>0</v>
      </c>
      <c r="H152" t="n">
        <v>3</v>
      </c>
      <c r="W152" t="n">
        <v>0.02931350444700625</v>
      </c>
      <c r="X152" t="n">
        <v>0.9888683076911848</v>
      </c>
      <c r="Y152" t="n">
        <v>0.246761776033513</v>
      </c>
      <c r="Z152" t="n">
        <v>0.0249468235858954</v>
      </c>
      <c r="AC152" t="n">
        <v>0.02931350444700625</v>
      </c>
      <c r="AD152" t="n">
        <v>0.9888683076911848</v>
      </c>
      <c r="AE152" t="n">
        <v>0.246761776033513</v>
      </c>
      <c r="AF152" t="n">
        <v>0.0249468235858954</v>
      </c>
    </row>
    <row r="153" spans="1:32">
      <c r="A153" t="s">
        <v>175</v>
      </c>
      <c r="B153" t="s">
        <v>176</v>
      </c>
      <c r="C153" t="s">
        <v>153</v>
      </c>
      <c r="D153" t="n">
        <v>2</v>
      </c>
      <c r="E153" t="n">
        <v>0</v>
      </c>
      <c r="F153" t="n">
        <v>0</v>
      </c>
      <c r="G153" t="n">
        <v>0</v>
      </c>
      <c r="H153" t="n">
        <v>3</v>
      </c>
      <c r="W153" t="n">
        <v>0.02931350444700625</v>
      </c>
      <c r="X153" t="n">
        <v>0.9888683076911848</v>
      </c>
      <c r="Y153" t="n">
        <v>0.246761776033513</v>
      </c>
      <c r="Z153" t="n">
        <v>0.0249468235858954</v>
      </c>
      <c r="AC153" t="n">
        <v>0.02931350444700625</v>
      </c>
      <c r="AD153" t="n">
        <v>0.9888683076911848</v>
      </c>
      <c r="AE153" t="n">
        <v>0.246761776033513</v>
      </c>
      <c r="AF153" t="n">
        <v>0.0249468235858954</v>
      </c>
    </row>
    <row r="154" spans="1:32">
      <c r="A154" t="s">
        <v>175</v>
      </c>
      <c r="B154" t="s">
        <v>176</v>
      </c>
      <c r="C154" t="s">
        <v>154</v>
      </c>
      <c r="D154" t="n">
        <v>2</v>
      </c>
      <c r="E154" t="n">
        <v>0</v>
      </c>
      <c r="F154" t="n">
        <v>0</v>
      </c>
      <c r="G154" t="n">
        <v>0</v>
      </c>
      <c r="H154" t="n">
        <v>1</v>
      </c>
      <c r="W154" t="n">
        <v>0.0270722611110043</v>
      </c>
      <c r="X154" t="n">
        <v>0.9932697402141794</v>
      </c>
      <c r="Y154" t="n">
        <v>0.422714306945948</v>
      </c>
      <c r="Z154" t="n">
        <v>0.05059507836562763</v>
      </c>
      <c r="AC154" t="n">
        <v>0.0270722611110043</v>
      </c>
      <c r="AD154" t="n">
        <v>0.9932697402141794</v>
      </c>
      <c r="AE154" t="n">
        <v>0.422714306945948</v>
      </c>
      <c r="AF154" t="n">
        <v>0.05059507836562763</v>
      </c>
    </row>
    <row r="155" spans="1:32">
      <c r="A155" t="s">
        <v>175</v>
      </c>
      <c r="B155" t="s">
        <v>176</v>
      </c>
      <c r="C155" t="s">
        <v>155</v>
      </c>
      <c r="D155" t="n">
        <v>2</v>
      </c>
      <c r="E155" t="n">
        <v>0</v>
      </c>
      <c r="F155" t="n">
        <v>0</v>
      </c>
      <c r="G155" t="n">
        <v>0</v>
      </c>
      <c r="H155" t="n">
        <v>1</v>
      </c>
      <c r="W155" t="n">
        <v>0.0270722611110043</v>
      </c>
      <c r="X155" t="n">
        <v>0.9932697402141794</v>
      </c>
      <c r="Y155" t="n">
        <v>0.422714306945948</v>
      </c>
      <c r="Z155" t="n">
        <v>0.05059507836562763</v>
      </c>
      <c r="AC155" t="n">
        <v>0.0270722611110043</v>
      </c>
      <c r="AD155" t="n">
        <v>0.9932697402141794</v>
      </c>
      <c r="AE155" t="n">
        <v>0.422714306945948</v>
      </c>
      <c r="AF155" t="n">
        <v>0.05059507836562763</v>
      </c>
    </row>
    <row r="156" spans="1:32">
      <c r="A156" t="s">
        <v>175</v>
      </c>
      <c r="B156" t="s">
        <v>176</v>
      </c>
      <c r="C156" t="s">
        <v>156</v>
      </c>
      <c r="D156" t="n">
        <v>2</v>
      </c>
      <c r="E156" t="n">
        <v>0</v>
      </c>
      <c r="F156" t="n">
        <v>0</v>
      </c>
      <c r="G156" t="n">
        <v>0</v>
      </c>
      <c r="H156" t="n">
        <v>1</v>
      </c>
      <c r="W156" t="n">
        <v>0.0270722611110043</v>
      </c>
      <c r="X156" t="n">
        <v>0.9932697402141794</v>
      </c>
      <c r="Y156" t="n">
        <v>0.422714306945948</v>
      </c>
      <c r="Z156" t="n">
        <v>0.05059507836562763</v>
      </c>
      <c r="AC156" t="n">
        <v>0.0270722611110043</v>
      </c>
      <c r="AD156" t="n">
        <v>0.9932697402141794</v>
      </c>
      <c r="AE156" t="n">
        <v>0.422714306945948</v>
      </c>
      <c r="AF156" t="n">
        <v>0.05059507836562763</v>
      </c>
    </row>
    <row r="157" spans="1:32">
      <c r="A157" t="s">
        <v>175</v>
      </c>
      <c r="B157" t="s">
        <v>176</v>
      </c>
      <c r="C157" t="s">
        <v>157</v>
      </c>
      <c r="D157" t="n">
        <v>2</v>
      </c>
      <c r="E157" t="n">
        <v>0</v>
      </c>
      <c r="F157" t="n">
        <v>0</v>
      </c>
      <c r="G157" t="n">
        <v>0</v>
      </c>
      <c r="H157" t="n">
        <v>1</v>
      </c>
      <c r="W157" t="n">
        <v>0.0270722611110043</v>
      </c>
      <c r="X157" t="n">
        <v>0.9932697402141794</v>
      </c>
      <c r="Y157" t="n">
        <v>0.422714306945948</v>
      </c>
      <c r="Z157" t="n">
        <v>0.05059507836562763</v>
      </c>
      <c r="AC157" t="n">
        <v>0.0270722611110043</v>
      </c>
      <c r="AD157" t="n">
        <v>0.9932697402141794</v>
      </c>
      <c r="AE157" t="n">
        <v>0.422714306945948</v>
      </c>
      <c r="AF157" t="n">
        <v>0.05059507836562763</v>
      </c>
    </row>
    <row r="158" spans="1:32">
      <c r="A158" t="s">
        <v>176</v>
      </c>
      <c r="B158" t="s">
        <v>178</v>
      </c>
      <c r="C158" t="s">
        <v>146</v>
      </c>
      <c r="D158" t="n">
        <v>2</v>
      </c>
      <c r="E158" t="n">
        <v>0</v>
      </c>
      <c r="F158" t="n">
        <v>0</v>
      </c>
      <c r="G158" t="n">
        <v>0</v>
      </c>
      <c r="H158" t="n">
        <v>1</v>
      </c>
      <c r="W158" t="n">
        <v>0.0270722611110043</v>
      </c>
      <c r="X158" t="n">
        <v>0.9932697402141794</v>
      </c>
      <c r="Y158" t="n">
        <v>0.422714306945948</v>
      </c>
      <c r="Z158" t="n">
        <v>0.05059507836562763</v>
      </c>
      <c r="AC158" t="n">
        <v>0.0270722611110043</v>
      </c>
      <c r="AD158" t="n">
        <v>0.9932697402141794</v>
      </c>
      <c r="AE158" t="n">
        <v>0.422714306945948</v>
      </c>
      <c r="AF158" t="n">
        <v>0.05059507836562763</v>
      </c>
    </row>
    <row r="159" spans="1:32">
      <c r="A159" t="s">
        <v>176</v>
      </c>
      <c r="B159" t="s">
        <v>178</v>
      </c>
      <c r="C159" t="s">
        <v>147</v>
      </c>
      <c r="D159" t="n">
        <v>2</v>
      </c>
      <c r="E159" t="n">
        <v>0</v>
      </c>
      <c r="F159" t="n">
        <v>0</v>
      </c>
      <c r="G159" t="n">
        <v>0</v>
      </c>
      <c r="H159" t="n">
        <v>1</v>
      </c>
      <c r="W159" t="n">
        <v>0.0270722611110043</v>
      </c>
      <c r="X159" t="n">
        <v>0.9932697402141794</v>
      </c>
      <c r="Y159" t="n">
        <v>0.422714306945948</v>
      </c>
      <c r="Z159" t="n">
        <v>0.05059507836562763</v>
      </c>
      <c r="AC159" t="n">
        <v>0.0270722611110043</v>
      </c>
      <c r="AD159" t="n">
        <v>0.9932697402141794</v>
      </c>
      <c r="AE159" t="n">
        <v>0.422714306945948</v>
      </c>
      <c r="AF159" t="n">
        <v>0.05059507836562763</v>
      </c>
    </row>
    <row r="160" spans="1:32">
      <c r="A160" t="s">
        <v>176</v>
      </c>
      <c r="B160" t="s">
        <v>178</v>
      </c>
      <c r="C160" t="s">
        <v>148</v>
      </c>
      <c r="D160" t="n">
        <v>2</v>
      </c>
      <c r="E160" t="n">
        <v>0</v>
      </c>
      <c r="F160" t="n">
        <v>0</v>
      </c>
      <c r="G160" t="n">
        <v>0</v>
      </c>
      <c r="H160" t="n">
        <v>3</v>
      </c>
      <c r="W160" t="n">
        <v>0.0270722611110043</v>
      </c>
      <c r="X160" t="n">
        <v>0.9932697402141794</v>
      </c>
      <c r="Y160" t="n">
        <v>0.422714306945948</v>
      </c>
      <c r="Z160" t="n">
        <v>0.05059507836562763</v>
      </c>
      <c r="AC160" t="n">
        <v>0.0270722611110043</v>
      </c>
      <c r="AD160" t="n">
        <v>0.9932697402141794</v>
      </c>
      <c r="AE160" t="n">
        <v>0.422714306945948</v>
      </c>
      <c r="AF160" t="n">
        <v>0.05059507836562763</v>
      </c>
    </row>
    <row r="161" spans="1:32">
      <c r="A161" t="s">
        <v>176</v>
      </c>
      <c r="B161" t="s">
        <v>178</v>
      </c>
      <c r="C161" t="s">
        <v>149</v>
      </c>
      <c r="D161" t="n">
        <v>2</v>
      </c>
      <c r="E161" t="n">
        <v>0</v>
      </c>
      <c r="F161" t="n">
        <v>0</v>
      </c>
      <c r="G161" t="n">
        <v>0</v>
      </c>
      <c r="H161" t="n">
        <v>3</v>
      </c>
      <c r="W161" t="n">
        <v>0.02931350444700625</v>
      </c>
      <c r="X161" t="n">
        <v>0.9888683076911848</v>
      </c>
      <c r="Y161" t="n">
        <v>0.246761776033513</v>
      </c>
      <c r="Z161" t="n">
        <v>0.0249468235858954</v>
      </c>
      <c r="AC161" t="n">
        <v>0.02931350444700625</v>
      </c>
      <c r="AD161" t="n">
        <v>0.9888683076911848</v>
      </c>
      <c r="AE161" t="n">
        <v>0.246761776033513</v>
      </c>
      <c r="AF161" t="n">
        <v>0.0249468235858954</v>
      </c>
    </row>
    <row r="162" spans="1:32">
      <c r="A162" t="s">
        <v>176</v>
      </c>
      <c r="B162" t="s">
        <v>178</v>
      </c>
      <c r="C162" t="s">
        <v>150</v>
      </c>
      <c r="D162" t="n">
        <v>2</v>
      </c>
      <c r="E162" t="n">
        <v>0</v>
      </c>
      <c r="F162" t="n">
        <v>0</v>
      </c>
      <c r="G162" t="n">
        <v>0</v>
      </c>
      <c r="H162" t="n">
        <v>3</v>
      </c>
      <c r="W162" t="n">
        <v>0.02931350444700625</v>
      </c>
      <c r="X162" t="n">
        <v>0.9888683076911848</v>
      </c>
      <c r="Y162" t="n">
        <v>0.246761776033513</v>
      </c>
      <c r="Z162" t="n">
        <v>0.0249468235858954</v>
      </c>
      <c r="AC162" t="n">
        <v>0.02931350444700625</v>
      </c>
      <c r="AD162" t="n">
        <v>0.9888683076911848</v>
      </c>
      <c r="AE162" t="n">
        <v>0.246761776033513</v>
      </c>
      <c r="AF162" t="n">
        <v>0.0249468235858954</v>
      </c>
    </row>
    <row r="163" spans="1:32">
      <c r="A163" t="s">
        <v>176</v>
      </c>
      <c r="B163" t="s">
        <v>178</v>
      </c>
      <c r="C163" t="s">
        <v>151</v>
      </c>
      <c r="D163" t="n">
        <v>2</v>
      </c>
      <c r="E163" t="n">
        <v>0</v>
      </c>
      <c r="F163" t="n">
        <v>0</v>
      </c>
      <c r="G163" t="n">
        <v>0</v>
      </c>
      <c r="H163" t="n">
        <v>3</v>
      </c>
      <c r="W163" t="n">
        <v>0.02931350444700625</v>
      </c>
      <c r="X163" t="n">
        <v>0.9888683076911848</v>
      </c>
      <c r="Y163" t="n">
        <v>0.246761776033513</v>
      </c>
      <c r="Z163" t="n">
        <v>0.0249468235858954</v>
      </c>
      <c r="AC163" t="n">
        <v>0.02931350444700625</v>
      </c>
      <c r="AD163" t="n">
        <v>0.9888683076911848</v>
      </c>
      <c r="AE163" t="n">
        <v>0.246761776033513</v>
      </c>
      <c r="AF163" t="n">
        <v>0.0249468235858954</v>
      </c>
    </row>
    <row r="164" spans="1:32">
      <c r="A164" t="s">
        <v>176</v>
      </c>
      <c r="B164" t="s">
        <v>178</v>
      </c>
      <c r="C164" t="s">
        <v>152</v>
      </c>
      <c r="D164" t="n">
        <v>2</v>
      </c>
      <c r="E164" t="n">
        <v>0</v>
      </c>
      <c r="F164" t="n">
        <v>0</v>
      </c>
      <c r="G164" t="n">
        <v>0</v>
      </c>
      <c r="H164" t="n">
        <v>3</v>
      </c>
      <c r="W164" t="n">
        <v>0.02931350444700625</v>
      </c>
      <c r="X164" t="n">
        <v>0.9888683076911848</v>
      </c>
      <c r="Y164" t="n">
        <v>0.246761776033513</v>
      </c>
      <c r="Z164" t="n">
        <v>0.0249468235858954</v>
      </c>
      <c r="AC164" t="n">
        <v>0.02931350444700625</v>
      </c>
      <c r="AD164" t="n">
        <v>0.9888683076911848</v>
      </c>
      <c r="AE164" t="n">
        <v>0.246761776033513</v>
      </c>
      <c r="AF164" t="n">
        <v>0.0249468235858954</v>
      </c>
    </row>
    <row r="165" spans="1:32">
      <c r="A165" t="s">
        <v>176</v>
      </c>
      <c r="B165" t="s">
        <v>178</v>
      </c>
      <c r="C165" t="s">
        <v>153</v>
      </c>
      <c r="D165" t="n">
        <v>2</v>
      </c>
      <c r="E165" t="n">
        <v>0</v>
      </c>
      <c r="F165" t="n">
        <v>0</v>
      </c>
      <c r="G165" t="n">
        <v>0</v>
      </c>
      <c r="H165" t="n">
        <v>3</v>
      </c>
      <c r="W165" t="n">
        <v>0.02931350444700625</v>
      </c>
      <c r="X165" t="n">
        <v>0.9888683076911848</v>
      </c>
      <c r="Y165" t="n">
        <v>0.246761776033513</v>
      </c>
      <c r="Z165" t="n">
        <v>0.0249468235858954</v>
      </c>
      <c r="AC165" t="n">
        <v>0.02931350444700625</v>
      </c>
      <c r="AD165" t="n">
        <v>0.9888683076911848</v>
      </c>
      <c r="AE165" t="n">
        <v>0.246761776033513</v>
      </c>
      <c r="AF165" t="n">
        <v>0.0249468235858954</v>
      </c>
    </row>
    <row r="166" spans="1:32">
      <c r="A166" t="s">
        <v>176</v>
      </c>
      <c r="B166" t="s">
        <v>178</v>
      </c>
      <c r="C166" t="s">
        <v>154</v>
      </c>
      <c r="D166" t="n">
        <v>2</v>
      </c>
      <c r="E166" t="n">
        <v>0</v>
      </c>
      <c r="F166" t="n">
        <v>0</v>
      </c>
      <c r="G166" t="n">
        <v>0</v>
      </c>
      <c r="H166" t="n">
        <v>1</v>
      </c>
      <c r="W166" t="n">
        <v>0.0270722611110043</v>
      </c>
      <c r="X166" t="n">
        <v>0.9932697402141794</v>
      </c>
      <c r="Y166" t="n">
        <v>0.422714306945948</v>
      </c>
      <c r="Z166" t="n">
        <v>0.05059507836562763</v>
      </c>
      <c r="AC166" t="n">
        <v>0.0270722611110043</v>
      </c>
      <c r="AD166" t="n">
        <v>0.9932697402141794</v>
      </c>
      <c r="AE166" t="n">
        <v>0.422714306945948</v>
      </c>
      <c r="AF166" t="n">
        <v>0.05059507836562763</v>
      </c>
    </row>
    <row r="167" spans="1:32">
      <c r="A167" t="s">
        <v>176</v>
      </c>
      <c r="B167" t="s">
        <v>178</v>
      </c>
      <c r="C167" t="s">
        <v>155</v>
      </c>
      <c r="D167" t="n">
        <v>2</v>
      </c>
      <c r="E167" t="n">
        <v>0</v>
      </c>
      <c r="F167" t="n">
        <v>0</v>
      </c>
      <c r="G167" t="n">
        <v>0</v>
      </c>
      <c r="H167" t="n">
        <v>1</v>
      </c>
      <c r="W167" t="n">
        <v>0.0270722611110043</v>
      </c>
      <c r="X167" t="n">
        <v>0.9932697402141794</v>
      </c>
      <c r="Y167" t="n">
        <v>0.422714306945948</v>
      </c>
      <c r="Z167" t="n">
        <v>0.05059507836562763</v>
      </c>
      <c r="AC167" t="n">
        <v>0.0270722611110043</v>
      </c>
      <c r="AD167" t="n">
        <v>0.9932697402141794</v>
      </c>
      <c r="AE167" t="n">
        <v>0.422714306945948</v>
      </c>
      <c r="AF167" t="n">
        <v>0.05059507836562763</v>
      </c>
    </row>
    <row r="168" spans="1:32">
      <c r="A168" t="s">
        <v>176</v>
      </c>
      <c r="B168" t="s">
        <v>178</v>
      </c>
      <c r="C168" t="s">
        <v>156</v>
      </c>
      <c r="D168" t="n">
        <v>2</v>
      </c>
      <c r="E168" t="n">
        <v>0</v>
      </c>
      <c r="F168" t="n">
        <v>0</v>
      </c>
      <c r="G168" t="n">
        <v>0</v>
      </c>
      <c r="H168" t="n">
        <v>1</v>
      </c>
      <c r="W168" t="n">
        <v>0.0270722611110043</v>
      </c>
      <c r="X168" t="n">
        <v>0.9932697402141794</v>
      </c>
      <c r="Y168" t="n">
        <v>0.422714306945948</v>
      </c>
      <c r="Z168" t="n">
        <v>0.05059507836562763</v>
      </c>
      <c r="AC168" t="n">
        <v>0.0270722611110043</v>
      </c>
      <c r="AD168" t="n">
        <v>0.9932697402141794</v>
      </c>
      <c r="AE168" t="n">
        <v>0.422714306945948</v>
      </c>
      <c r="AF168" t="n">
        <v>0.05059507836562763</v>
      </c>
    </row>
    <row r="169" spans="1:32">
      <c r="A169" t="s">
        <v>176</v>
      </c>
      <c r="B169" t="s">
        <v>178</v>
      </c>
      <c r="C169" t="s">
        <v>157</v>
      </c>
      <c r="D169" t="n">
        <v>2</v>
      </c>
      <c r="E169" t="n">
        <v>0</v>
      </c>
      <c r="F169" t="n">
        <v>0</v>
      </c>
      <c r="G169" t="n">
        <v>0</v>
      </c>
      <c r="H169" t="n">
        <v>1</v>
      </c>
      <c r="W169" t="n">
        <v>0.0270722611110043</v>
      </c>
      <c r="X169" t="n">
        <v>0.9932697402141794</v>
      </c>
      <c r="Y169" t="n">
        <v>0.422714306945948</v>
      </c>
      <c r="Z169" t="n">
        <v>0.05059507836562763</v>
      </c>
      <c r="AC169" t="n">
        <v>0.0270722611110043</v>
      </c>
      <c r="AD169" t="n">
        <v>0.9932697402141794</v>
      </c>
      <c r="AE169" t="n">
        <v>0.422714306945948</v>
      </c>
      <c r="AF169" t="n">
        <v>0.05059507836562763</v>
      </c>
    </row>
    <row r="170" spans="1:32">
      <c r="A170" t="s">
        <v>195</v>
      </c>
      <c r="B170" t="s">
        <v>187</v>
      </c>
      <c r="C170" t="s">
        <v>146</v>
      </c>
      <c r="D170" t="n">
        <v>1</v>
      </c>
      <c r="E170" t="n">
        <v>0</v>
      </c>
      <c r="F170" t="n">
        <v>1</v>
      </c>
      <c r="G170" s="67" t="n">
        <v>0.42240891</v>
      </c>
      <c r="H170" s="67" t="n">
        <v>0.04896029</v>
      </c>
      <c r="W170" t="n">
        <v>0.0270722611110043</v>
      </c>
      <c r="X170" t="n">
        <v>0.9932697402141794</v>
      </c>
      <c r="Y170" t="n">
        <v>0.422714306945948</v>
      </c>
      <c r="Z170" t="n">
        <v>0.05059507836562763</v>
      </c>
      <c r="AC170" t="n">
        <v>0.0270722611110043</v>
      </c>
      <c r="AD170" t="n">
        <v>0.9932697402141794</v>
      </c>
      <c r="AE170" t="n">
        <v>0.422714306945948</v>
      </c>
      <c r="AF170" t="n">
        <v>0.05059507836562763</v>
      </c>
    </row>
    <row r="171" spans="1:32">
      <c r="A171" t="s">
        <v>195</v>
      </c>
      <c r="B171" t="s">
        <v>187</v>
      </c>
      <c r="C171" t="s">
        <v>147</v>
      </c>
      <c r="D171" t="n">
        <v>1</v>
      </c>
      <c r="E171" t="n">
        <v>0</v>
      </c>
      <c r="F171" t="n">
        <v>1</v>
      </c>
      <c r="G171" s="67" t="n">
        <v>0.42240891</v>
      </c>
      <c r="H171" s="67" t="n">
        <v>0.04896029</v>
      </c>
      <c r="W171" t="n">
        <v>0.0270722611110043</v>
      </c>
      <c r="X171" t="n">
        <v>0.9932697402141794</v>
      </c>
      <c r="Y171" t="n">
        <v>0.422714306945948</v>
      </c>
      <c r="Z171" t="n">
        <v>0.05059507836562763</v>
      </c>
      <c r="AC171" t="n">
        <v>0.0270722611110043</v>
      </c>
      <c r="AD171" t="n">
        <v>0.9932697402141794</v>
      </c>
      <c r="AE171" t="n">
        <v>0.422714306945948</v>
      </c>
      <c r="AF171" t="n">
        <v>0.05059507836562763</v>
      </c>
    </row>
    <row r="172" spans="1:32">
      <c r="A172" t="s">
        <v>195</v>
      </c>
      <c r="B172" t="s">
        <v>187</v>
      </c>
      <c r="C172" t="s">
        <v>148</v>
      </c>
      <c r="D172" t="n">
        <v>1</v>
      </c>
      <c r="E172" t="n">
        <v>0</v>
      </c>
      <c r="F172" t="n">
        <v>1</v>
      </c>
      <c r="G172" s="67" t="n">
        <v>0.42240891</v>
      </c>
      <c r="H172" s="67" t="n">
        <v>0.04896029</v>
      </c>
      <c r="W172" t="n">
        <v>0.0270722611110043</v>
      </c>
      <c r="X172" t="n">
        <v>0.9932697402141794</v>
      </c>
      <c r="Y172" t="n">
        <v>0.422714306945948</v>
      </c>
      <c r="Z172" t="n">
        <v>0.05059507836562763</v>
      </c>
      <c r="AC172" t="n">
        <v>0.0270722611110043</v>
      </c>
      <c r="AD172" t="n">
        <v>0.9932697402141794</v>
      </c>
      <c r="AE172" t="n">
        <v>0.422714306945948</v>
      </c>
      <c r="AF172" t="n">
        <v>0.05059507836562763</v>
      </c>
    </row>
    <row r="173" spans="1:32">
      <c r="A173" t="s">
        <v>195</v>
      </c>
      <c r="B173" t="s">
        <v>187</v>
      </c>
      <c r="C173" t="s">
        <v>149</v>
      </c>
      <c r="D173" t="n">
        <v>1</v>
      </c>
      <c r="E173" t="n">
        <v>0</v>
      </c>
      <c r="F173" t="n">
        <v>1</v>
      </c>
      <c r="G173" s="67" t="n">
        <v>0.2888249</v>
      </c>
      <c r="H173" s="67" t="n">
        <v>0.01979619</v>
      </c>
      <c r="W173" t="n">
        <v>0.02931350444700625</v>
      </c>
      <c r="X173" t="n">
        <v>0.9888683076911848</v>
      </c>
      <c r="Y173" t="n">
        <v>0.246761776033513</v>
      </c>
      <c r="Z173" t="n">
        <v>0.0249468235858954</v>
      </c>
      <c r="AC173" t="n">
        <v>0.02931350444700625</v>
      </c>
      <c r="AD173" t="n">
        <v>0.9888683076911848</v>
      </c>
      <c r="AE173" t="n">
        <v>0.246761776033513</v>
      </c>
      <c r="AF173" t="n">
        <v>0.0249468235858954</v>
      </c>
    </row>
    <row r="174" spans="1:32">
      <c r="A174" t="s">
        <v>195</v>
      </c>
      <c r="B174" t="s">
        <v>187</v>
      </c>
      <c r="C174" t="s">
        <v>150</v>
      </c>
      <c r="D174" t="n">
        <v>1</v>
      </c>
      <c r="E174" t="n">
        <v>0</v>
      </c>
      <c r="F174" t="n">
        <v>1</v>
      </c>
      <c r="G174" s="67" t="n">
        <v>0.2888249</v>
      </c>
      <c r="H174" s="67" t="n">
        <v>0.01979619</v>
      </c>
      <c r="W174" t="n">
        <v>0.02931350444700625</v>
      </c>
      <c r="X174" t="n">
        <v>0.9888683076911848</v>
      </c>
      <c r="Y174" t="n">
        <v>0.246761776033513</v>
      </c>
      <c r="Z174" t="n">
        <v>0.0249468235858954</v>
      </c>
      <c r="AC174" t="n">
        <v>0.02931350444700625</v>
      </c>
      <c r="AD174" t="n">
        <v>0.9888683076911848</v>
      </c>
      <c r="AE174" t="n">
        <v>0.246761776033513</v>
      </c>
      <c r="AF174" t="n">
        <v>0.0249468235858954</v>
      </c>
    </row>
    <row r="175" spans="1:32">
      <c r="A175" t="s">
        <v>195</v>
      </c>
      <c r="B175" t="s">
        <v>187</v>
      </c>
      <c r="C175" t="s">
        <v>151</v>
      </c>
      <c r="D175" t="n">
        <v>1</v>
      </c>
      <c r="E175" t="n">
        <v>0</v>
      </c>
      <c r="F175" t="n">
        <v>1</v>
      </c>
      <c r="G175" s="67" t="n">
        <v>0.2888249</v>
      </c>
      <c r="H175" s="67" t="n">
        <v>0.01979619</v>
      </c>
      <c r="W175" t="n">
        <v>0.02931350444700625</v>
      </c>
      <c r="X175" t="n">
        <v>0.9888683076911848</v>
      </c>
      <c r="Y175" t="n">
        <v>0.246761776033513</v>
      </c>
      <c r="Z175" t="n">
        <v>0.0249468235858954</v>
      </c>
      <c r="AC175" t="n">
        <v>0.02931350444700625</v>
      </c>
      <c r="AD175" t="n">
        <v>0.9888683076911848</v>
      </c>
      <c r="AE175" t="n">
        <v>0.246761776033513</v>
      </c>
      <c r="AF175" t="n">
        <v>0.0249468235858954</v>
      </c>
    </row>
    <row r="176" spans="1:32">
      <c r="A176" t="s">
        <v>195</v>
      </c>
      <c r="B176" t="s">
        <v>187</v>
      </c>
      <c r="C176" t="s">
        <v>152</v>
      </c>
      <c r="D176" t="n">
        <v>1</v>
      </c>
      <c r="E176" t="n">
        <v>0</v>
      </c>
      <c r="F176" t="n">
        <v>1</v>
      </c>
      <c r="G176" s="67" t="n">
        <v>0.2888249</v>
      </c>
      <c r="H176" s="67" t="n">
        <v>0.01979619</v>
      </c>
      <c r="W176" t="n">
        <v>0.02931350444700625</v>
      </c>
      <c r="X176" t="n">
        <v>0.9888683076911848</v>
      </c>
      <c r="Y176" t="n">
        <v>0.246761776033513</v>
      </c>
      <c r="Z176" t="n">
        <v>0.0249468235858954</v>
      </c>
      <c r="AC176" t="n">
        <v>0.02931350444700625</v>
      </c>
      <c r="AD176" t="n">
        <v>0.9888683076911848</v>
      </c>
      <c r="AE176" t="n">
        <v>0.246761776033513</v>
      </c>
      <c r="AF176" t="n">
        <v>0.0249468235858954</v>
      </c>
    </row>
    <row r="177" spans="1:32">
      <c r="A177" t="s">
        <v>195</v>
      </c>
      <c r="B177" t="s">
        <v>187</v>
      </c>
      <c r="C177" t="s">
        <v>153</v>
      </c>
      <c r="D177" t="n">
        <v>1</v>
      </c>
      <c r="E177" t="n">
        <v>0</v>
      </c>
      <c r="F177" t="n">
        <v>1</v>
      </c>
      <c r="G177" s="67" t="n">
        <v>0.2888249</v>
      </c>
      <c r="H177" s="67" t="n">
        <v>0.01979619</v>
      </c>
      <c r="W177" t="n">
        <v>0.02931350444700625</v>
      </c>
      <c r="X177" t="n">
        <v>0.9888683076911848</v>
      </c>
      <c r="Y177" t="n">
        <v>0.246761776033513</v>
      </c>
      <c r="Z177" t="n">
        <v>0.0249468235858954</v>
      </c>
      <c r="AC177" t="n">
        <v>0.02931350444700625</v>
      </c>
      <c r="AD177" t="n">
        <v>0.9888683076911848</v>
      </c>
      <c r="AE177" t="n">
        <v>0.246761776033513</v>
      </c>
      <c r="AF177" t="n">
        <v>0.0249468235858954</v>
      </c>
    </row>
    <row r="178" spans="1:32">
      <c r="A178" t="s">
        <v>195</v>
      </c>
      <c r="B178" t="s">
        <v>187</v>
      </c>
      <c r="C178" t="s">
        <v>154</v>
      </c>
      <c r="D178" t="n">
        <v>1</v>
      </c>
      <c r="E178" t="n">
        <v>0</v>
      </c>
      <c r="F178" t="n">
        <v>1</v>
      </c>
      <c r="G178" s="67" t="n">
        <v>0.42240891</v>
      </c>
      <c r="H178" s="67" t="n">
        <v>0.04896029</v>
      </c>
      <c r="W178" t="n">
        <v>0.0270722611110043</v>
      </c>
      <c r="X178" t="n">
        <v>0.9932697402141794</v>
      </c>
      <c r="Y178" t="n">
        <v>0.422714306945948</v>
      </c>
      <c r="Z178" t="n">
        <v>0.05059507836562763</v>
      </c>
      <c r="AC178" t="n">
        <v>0.0270722611110043</v>
      </c>
      <c r="AD178" t="n">
        <v>0.9932697402141794</v>
      </c>
      <c r="AE178" t="n">
        <v>0.422714306945948</v>
      </c>
      <c r="AF178" t="n">
        <v>0.05059507836562763</v>
      </c>
    </row>
    <row r="179" spans="1:32">
      <c r="A179" t="s">
        <v>195</v>
      </c>
      <c r="B179" t="s">
        <v>187</v>
      </c>
      <c r="C179" t="s">
        <v>155</v>
      </c>
      <c r="D179" t="n">
        <v>1</v>
      </c>
      <c r="E179" t="n">
        <v>0</v>
      </c>
      <c r="F179" t="n">
        <v>1</v>
      </c>
      <c r="G179" s="67" t="n">
        <v>0.42240891</v>
      </c>
      <c r="H179" s="67" t="n">
        <v>0.04896029</v>
      </c>
      <c r="W179" t="n">
        <v>0.0270722611110043</v>
      </c>
      <c r="X179" t="n">
        <v>0.9932697402141794</v>
      </c>
      <c r="Y179" t="n">
        <v>0.422714306945948</v>
      </c>
      <c r="Z179" t="n">
        <v>0.05059507836562763</v>
      </c>
      <c r="AC179" t="n">
        <v>0.0270722611110043</v>
      </c>
      <c r="AD179" t="n">
        <v>0.9932697402141794</v>
      </c>
      <c r="AE179" t="n">
        <v>0.422714306945948</v>
      </c>
      <c r="AF179" t="n">
        <v>0.05059507836562763</v>
      </c>
    </row>
    <row r="180" spans="1:32">
      <c r="A180" t="s">
        <v>195</v>
      </c>
      <c r="B180" t="s">
        <v>187</v>
      </c>
      <c r="C180" t="s">
        <v>156</v>
      </c>
      <c r="D180" t="n">
        <v>1</v>
      </c>
      <c r="E180" t="n">
        <v>0</v>
      </c>
      <c r="F180" t="n">
        <v>1</v>
      </c>
      <c r="G180" s="67" t="n">
        <v>0.42240891</v>
      </c>
      <c r="H180" s="67" t="n">
        <v>0.04896029</v>
      </c>
      <c r="W180" t="n">
        <v>0.0270722611110043</v>
      </c>
      <c r="X180" t="n">
        <v>0.9932697402141794</v>
      </c>
      <c r="Y180" t="n">
        <v>0.422714306945948</v>
      </c>
      <c r="Z180" t="n">
        <v>0.05059507836562763</v>
      </c>
      <c r="AC180" t="n">
        <v>0.0270722611110043</v>
      </c>
      <c r="AD180" t="n">
        <v>0.9932697402141794</v>
      </c>
      <c r="AE180" t="n">
        <v>0.422714306945948</v>
      </c>
      <c r="AF180" t="n">
        <v>0.05059507836562763</v>
      </c>
    </row>
    <row r="181" spans="1:32">
      <c r="A181" t="s">
        <v>195</v>
      </c>
      <c r="B181" t="s">
        <v>187</v>
      </c>
      <c r="C181" t="s">
        <v>157</v>
      </c>
      <c r="D181" t="n">
        <v>1</v>
      </c>
      <c r="E181" t="n">
        <v>0</v>
      </c>
      <c r="F181" t="n">
        <v>1</v>
      </c>
      <c r="G181" s="67" t="n">
        <v>0.42240891</v>
      </c>
      <c r="H181" s="67" t="n">
        <v>0.04896029</v>
      </c>
      <c r="W181" t="n">
        <v>0.0270722611110043</v>
      </c>
      <c r="X181" t="n">
        <v>0.9932697402141794</v>
      </c>
      <c r="Y181" t="n">
        <v>0.422714306945948</v>
      </c>
      <c r="Z181" t="n">
        <v>0.05059507836562763</v>
      </c>
      <c r="AC181" t="n">
        <v>0.0270722611110043</v>
      </c>
      <c r="AD181" t="n">
        <v>0.9932697402141794</v>
      </c>
      <c r="AE181" t="n">
        <v>0.422714306945948</v>
      </c>
      <c r="AF181" t="n">
        <v>0.05059507836562763</v>
      </c>
    </row>
    <row r="182" spans="1:32">
      <c r="A182" t="s">
        <v>189</v>
      </c>
      <c r="B182" t="s">
        <v>188</v>
      </c>
      <c r="C182" t="s">
        <v>146</v>
      </c>
      <c r="D182" t="n">
        <v>1</v>
      </c>
      <c r="E182" t="n">
        <v>0</v>
      </c>
      <c r="F182" t="n">
        <v>1</v>
      </c>
      <c r="G182" s="67" t="n">
        <v>0.42240891</v>
      </c>
      <c r="H182" s="67" t="n">
        <v>0.04896029</v>
      </c>
      <c r="W182" t="n">
        <v>0.0270722611110043</v>
      </c>
      <c r="X182" t="n">
        <v>0.9932697402141794</v>
      </c>
      <c r="Y182" t="n">
        <v>0.422714306945948</v>
      </c>
      <c r="Z182" t="n">
        <v>0.05059507836562763</v>
      </c>
      <c r="AC182" t="n">
        <v>0.0270722611110043</v>
      </c>
      <c r="AD182" t="n">
        <v>0.9932697402141794</v>
      </c>
      <c r="AE182" t="n">
        <v>0.422714306945948</v>
      </c>
      <c r="AF182" t="n">
        <v>0.05059507836562763</v>
      </c>
    </row>
    <row r="183" spans="1:32">
      <c r="A183" t="s">
        <v>189</v>
      </c>
      <c r="B183" t="s">
        <v>188</v>
      </c>
      <c r="C183" t="s">
        <v>147</v>
      </c>
      <c r="D183" t="n">
        <v>1</v>
      </c>
      <c r="E183" t="n">
        <v>0</v>
      </c>
      <c r="F183" t="n">
        <v>1</v>
      </c>
      <c r="G183" s="67" t="n">
        <v>0.42240891</v>
      </c>
      <c r="H183" s="67" t="n">
        <v>0.04896029</v>
      </c>
      <c r="W183" t="n">
        <v>0.0270722611110043</v>
      </c>
      <c r="X183" t="n">
        <v>0.9932697402141794</v>
      </c>
      <c r="Y183" t="n">
        <v>0.422714306945948</v>
      </c>
      <c r="Z183" t="n">
        <v>0.05059507836562763</v>
      </c>
      <c r="AC183" t="n">
        <v>0.0270722611110043</v>
      </c>
      <c r="AD183" t="n">
        <v>0.9932697402141794</v>
      </c>
      <c r="AE183" t="n">
        <v>0.422714306945948</v>
      </c>
      <c r="AF183" t="n">
        <v>0.05059507836562763</v>
      </c>
    </row>
    <row r="184" spans="1:32">
      <c r="A184" t="s">
        <v>189</v>
      </c>
      <c r="B184" t="s">
        <v>188</v>
      </c>
      <c r="C184" t="s">
        <v>148</v>
      </c>
      <c r="D184" t="n">
        <v>1</v>
      </c>
      <c r="E184" t="n">
        <v>0</v>
      </c>
      <c r="F184" t="n">
        <v>1</v>
      </c>
      <c r="G184" s="67" t="n">
        <v>0.42240891</v>
      </c>
      <c r="H184" s="67" t="n">
        <v>0.04896029</v>
      </c>
      <c r="W184" t="n">
        <v>0.0270722611110043</v>
      </c>
      <c r="X184" t="n">
        <v>0.9932697402141794</v>
      </c>
      <c r="Y184" t="n">
        <v>0.422714306945948</v>
      </c>
      <c r="Z184" t="n">
        <v>0.05059507836562763</v>
      </c>
      <c r="AC184" t="n">
        <v>0.0270722611110043</v>
      </c>
      <c r="AD184" t="n">
        <v>0.9932697402141794</v>
      </c>
      <c r="AE184" t="n">
        <v>0.422714306945948</v>
      </c>
      <c r="AF184" t="n">
        <v>0.05059507836562763</v>
      </c>
    </row>
    <row r="185" spans="1:32">
      <c r="A185" t="s">
        <v>189</v>
      </c>
      <c r="B185" t="s">
        <v>188</v>
      </c>
      <c r="C185" t="s">
        <v>149</v>
      </c>
      <c r="D185" t="n">
        <v>1</v>
      </c>
      <c r="E185" t="n">
        <v>0</v>
      </c>
      <c r="F185" t="n">
        <v>1</v>
      </c>
      <c r="G185" s="67" t="n">
        <v>0.14862101</v>
      </c>
      <c r="H185" s="67" t="n">
        <v>0.04447113</v>
      </c>
      <c r="W185" t="n">
        <v>0.02931350444700625</v>
      </c>
      <c r="X185" t="n">
        <v>0.9888683076911848</v>
      </c>
      <c r="Y185" t="n">
        <v>0.246761776033513</v>
      </c>
      <c r="Z185" t="n">
        <v>0.0249468235858954</v>
      </c>
      <c r="AC185" t="n">
        <v>0.02931350444700625</v>
      </c>
      <c r="AD185" t="n">
        <v>0.9888683076911848</v>
      </c>
      <c r="AE185" t="n">
        <v>0.246761776033513</v>
      </c>
      <c r="AF185" t="n">
        <v>0.0249468235858954</v>
      </c>
    </row>
    <row r="186" spans="1:32">
      <c r="A186" t="s">
        <v>189</v>
      </c>
      <c r="B186" t="s">
        <v>188</v>
      </c>
      <c r="C186" t="s">
        <v>150</v>
      </c>
      <c r="D186" t="n">
        <v>1</v>
      </c>
      <c r="E186" t="n">
        <v>0</v>
      </c>
      <c r="F186" t="n">
        <v>1</v>
      </c>
      <c r="G186" s="67" t="n">
        <v>0.14862101</v>
      </c>
      <c r="H186" s="67" t="n">
        <v>0.04447113</v>
      </c>
      <c r="W186" t="n">
        <v>0.02931350444700625</v>
      </c>
      <c r="X186" t="n">
        <v>0.9888683076911848</v>
      </c>
      <c r="Y186" t="n">
        <v>0.246761776033513</v>
      </c>
      <c r="Z186" t="n">
        <v>0.0249468235858954</v>
      </c>
      <c r="AC186" t="n">
        <v>0.02931350444700625</v>
      </c>
      <c r="AD186" t="n">
        <v>0.9888683076911848</v>
      </c>
      <c r="AE186" t="n">
        <v>0.246761776033513</v>
      </c>
      <c r="AF186" t="n">
        <v>0.0249468235858954</v>
      </c>
    </row>
    <row r="187" spans="1:32">
      <c r="A187" t="s">
        <v>189</v>
      </c>
      <c r="B187" t="s">
        <v>188</v>
      </c>
      <c r="C187" t="s">
        <v>151</v>
      </c>
      <c r="D187" t="n">
        <v>1</v>
      </c>
      <c r="E187" t="n">
        <v>0</v>
      </c>
      <c r="F187" t="n">
        <v>1</v>
      </c>
      <c r="G187" s="67" t="n">
        <v>0.14862101</v>
      </c>
      <c r="H187" s="67" t="n">
        <v>0.04447113</v>
      </c>
      <c r="W187" t="n">
        <v>0.02931350444700625</v>
      </c>
      <c r="X187" t="n">
        <v>0.9888683076911848</v>
      </c>
      <c r="Y187" t="n">
        <v>0.246761776033513</v>
      </c>
      <c r="Z187" t="n">
        <v>0.0249468235858954</v>
      </c>
      <c r="AC187" t="n">
        <v>0.02931350444700625</v>
      </c>
      <c r="AD187" t="n">
        <v>0.9888683076911848</v>
      </c>
      <c r="AE187" t="n">
        <v>0.246761776033513</v>
      </c>
      <c r="AF187" t="n">
        <v>0.0249468235858954</v>
      </c>
    </row>
    <row r="188" spans="1:32">
      <c r="A188" t="s">
        <v>189</v>
      </c>
      <c r="B188" t="s">
        <v>188</v>
      </c>
      <c r="C188" t="s">
        <v>152</v>
      </c>
      <c r="D188" t="n">
        <v>1</v>
      </c>
      <c r="E188" t="n">
        <v>0</v>
      </c>
      <c r="F188" t="n">
        <v>1</v>
      </c>
      <c r="G188" s="67" t="n">
        <v>0.14862101</v>
      </c>
      <c r="H188" s="67" t="n">
        <v>0.04447113</v>
      </c>
      <c r="W188" t="n">
        <v>0.02931350444700625</v>
      </c>
      <c r="X188" t="n">
        <v>0.9888683076911848</v>
      </c>
      <c r="Y188" t="n">
        <v>0.246761776033513</v>
      </c>
      <c r="Z188" t="n">
        <v>0.0249468235858954</v>
      </c>
      <c r="AC188" t="n">
        <v>0.02931350444700625</v>
      </c>
      <c r="AD188" t="n">
        <v>0.9888683076911848</v>
      </c>
      <c r="AE188" t="n">
        <v>0.246761776033513</v>
      </c>
      <c r="AF188" t="n">
        <v>0.0249468235858954</v>
      </c>
    </row>
    <row r="189" spans="1:32">
      <c r="A189" t="s">
        <v>189</v>
      </c>
      <c r="B189" t="s">
        <v>188</v>
      </c>
      <c r="C189" t="s">
        <v>153</v>
      </c>
      <c r="D189" t="n">
        <v>1</v>
      </c>
      <c r="E189" t="n">
        <v>0</v>
      </c>
      <c r="F189" t="n">
        <v>1</v>
      </c>
      <c r="G189" s="67" t="n">
        <v>0.14862101</v>
      </c>
      <c r="H189" s="67" t="n">
        <v>0.04447113</v>
      </c>
      <c r="W189" t="n">
        <v>0.02931350444700625</v>
      </c>
      <c r="X189" t="n">
        <v>0.9888683076911848</v>
      </c>
      <c r="Y189" t="n">
        <v>0.246761776033513</v>
      </c>
      <c r="Z189" t="n">
        <v>0.0249468235858954</v>
      </c>
      <c r="AC189" t="n">
        <v>0.02931350444700625</v>
      </c>
      <c r="AD189" t="n">
        <v>0.9888683076911848</v>
      </c>
      <c r="AE189" t="n">
        <v>0.246761776033513</v>
      </c>
      <c r="AF189" t="n">
        <v>0.0249468235858954</v>
      </c>
    </row>
    <row r="190" spans="1:32">
      <c r="A190" t="s">
        <v>189</v>
      </c>
      <c r="B190" t="s">
        <v>188</v>
      </c>
      <c r="C190" t="s">
        <v>154</v>
      </c>
      <c r="D190" t="n">
        <v>1</v>
      </c>
      <c r="E190" t="n">
        <v>0</v>
      </c>
      <c r="F190" t="n">
        <v>1</v>
      </c>
      <c r="G190" s="67" t="n">
        <v>0.42240891</v>
      </c>
      <c r="H190" s="67" t="n">
        <v>0.04896029</v>
      </c>
      <c r="W190" t="n">
        <v>0.0270722611110043</v>
      </c>
      <c r="X190" t="n">
        <v>0.9932697402141794</v>
      </c>
      <c r="Y190" t="n">
        <v>0.422714306945948</v>
      </c>
      <c r="Z190" t="n">
        <v>0.05059507836562763</v>
      </c>
      <c r="AC190" t="n">
        <v>0.0270722611110043</v>
      </c>
      <c r="AD190" t="n">
        <v>0.9932697402141794</v>
      </c>
      <c r="AE190" t="n">
        <v>0.422714306945948</v>
      </c>
      <c r="AF190" t="n">
        <v>0.05059507836562763</v>
      </c>
    </row>
    <row r="191" spans="1:32">
      <c r="A191" t="s">
        <v>189</v>
      </c>
      <c r="B191" t="s">
        <v>188</v>
      </c>
      <c r="C191" t="s">
        <v>155</v>
      </c>
      <c r="D191" t="n">
        <v>1</v>
      </c>
      <c r="E191" t="n">
        <v>0</v>
      </c>
      <c r="F191" t="n">
        <v>1</v>
      </c>
      <c r="G191" s="67" t="n">
        <v>0.42240891</v>
      </c>
      <c r="H191" s="67" t="n">
        <v>0.04896029</v>
      </c>
      <c r="W191" t="n">
        <v>0.0270722611110043</v>
      </c>
      <c r="X191" t="n">
        <v>0.9932697402141794</v>
      </c>
      <c r="Y191" t="n">
        <v>0.422714306945948</v>
      </c>
      <c r="Z191" t="n">
        <v>0.05059507836562763</v>
      </c>
      <c r="AC191" t="n">
        <v>0.0270722611110043</v>
      </c>
      <c r="AD191" t="n">
        <v>0.9932697402141794</v>
      </c>
      <c r="AE191" t="n">
        <v>0.422714306945948</v>
      </c>
      <c r="AF191" t="n">
        <v>0.05059507836562763</v>
      </c>
    </row>
    <row r="192" spans="1:32">
      <c r="A192" t="s">
        <v>189</v>
      </c>
      <c r="B192" t="s">
        <v>188</v>
      </c>
      <c r="C192" t="s">
        <v>156</v>
      </c>
      <c r="D192" t="n">
        <v>1</v>
      </c>
      <c r="E192" t="n">
        <v>0</v>
      </c>
      <c r="F192" t="n">
        <v>1</v>
      </c>
      <c r="G192" s="67" t="n">
        <v>0.42240891</v>
      </c>
      <c r="H192" s="67" t="n">
        <v>0.04896029</v>
      </c>
      <c r="W192" t="n">
        <v>0.0270722611110043</v>
      </c>
      <c r="X192" t="n">
        <v>0.9932697402141794</v>
      </c>
      <c r="Y192" t="n">
        <v>0.422714306945948</v>
      </c>
      <c r="Z192" t="n">
        <v>0.05059507836562763</v>
      </c>
      <c r="AC192" t="n">
        <v>0.0270722611110043</v>
      </c>
      <c r="AD192" t="n">
        <v>0.9932697402141794</v>
      </c>
      <c r="AE192" t="n">
        <v>0.422714306945948</v>
      </c>
      <c r="AF192" t="n">
        <v>0.05059507836562763</v>
      </c>
    </row>
    <row r="193" spans="1:32">
      <c r="A193" t="s">
        <v>189</v>
      </c>
      <c r="B193" t="s">
        <v>188</v>
      </c>
      <c r="C193" t="s">
        <v>157</v>
      </c>
      <c r="D193" t="n">
        <v>1</v>
      </c>
      <c r="E193" t="n">
        <v>0</v>
      </c>
      <c r="F193" t="n">
        <v>1</v>
      </c>
      <c r="G193" s="67" t="n">
        <v>0.42240891</v>
      </c>
      <c r="H193" s="67" t="n">
        <v>0.04896029</v>
      </c>
      <c r="W193" t="n">
        <v>0.0270722611110043</v>
      </c>
      <c r="X193" t="n">
        <v>0.9932697402141794</v>
      </c>
      <c r="Y193" t="n">
        <v>0.422714306945948</v>
      </c>
      <c r="Z193" t="n">
        <v>0.05059507836562763</v>
      </c>
      <c r="AC193" t="n">
        <v>0.0270722611110043</v>
      </c>
      <c r="AD193" t="n">
        <v>0.9932697402141794</v>
      </c>
      <c r="AE193" t="n">
        <v>0.422714306945948</v>
      </c>
      <c r="AF193" t="n">
        <v>0.05059507836562763</v>
      </c>
    </row>
    <row r="194" spans="1:32">
      <c r="A194" t="s">
        <v>190</v>
      </c>
      <c r="B194" t="s">
        <v>195</v>
      </c>
      <c r="C194" t="s">
        <v>146</v>
      </c>
      <c r="D194" t="n">
        <v>1</v>
      </c>
      <c r="E194" t="n">
        <v>0</v>
      </c>
      <c r="F194" t="n">
        <v>1</v>
      </c>
      <c r="G194" s="67" t="n">
        <v>0.42240891</v>
      </c>
      <c r="H194" s="67" t="n">
        <v>0.04896029</v>
      </c>
      <c r="W194" t="n">
        <v>0.0270722611110043</v>
      </c>
      <c r="X194" t="n">
        <v>0.9932697402141794</v>
      </c>
      <c r="Y194" t="n">
        <v>0.422714306945948</v>
      </c>
      <c r="Z194" t="n">
        <v>0.05059507836562763</v>
      </c>
      <c r="AC194" t="n">
        <v>0.0270722611110043</v>
      </c>
      <c r="AD194" t="n">
        <v>0.9932697402141794</v>
      </c>
      <c r="AE194" t="n">
        <v>0.422714306945948</v>
      </c>
      <c r="AF194" t="n">
        <v>0.05059507836562763</v>
      </c>
    </row>
    <row r="195" spans="1:32">
      <c r="A195" t="s">
        <v>190</v>
      </c>
      <c r="B195" t="s">
        <v>195</v>
      </c>
      <c r="C195" t="s">
        <v>147</v>
      </c>
      <c r="D195" t="n">
        <v>1</v>
      </c>
      <c r="E195" t="n">
        <v>0</v>
      </c>
      <c r="F195" t="n">
        <v>1</v>
      </c>
      <c r="G195" s="67" t="n">
        <v>0.42240891</v>
      </c>
      <c r="H195" s="67" t="n">
        <v>0.04896029</v>
      </c>
      <c r="W195" t="n">
        <v>0.0270722611110043</v>
      </c>
      <c r="X195" t="n">
        <v>0.9932697402141794</v>
      </c>
      <c r="Y195" t="n">
        <v>0.422714306945948</v>
      </c>
      <c r="Z195" t="n">
        <v>0.05059507836562763</v>
      </c>
      <c r="AC195" t="n">
        <v>0.0270722611110043</v>
      </c>
      <c r="AD195" t="n">
        <v>0.9932697402141794</v>
      </c>
      <c r="AE195" t="n">
        <v>0.422714306945948</v>
      </c>
      <c r="AF195" t="n">
        <v>0.05059507836562763</v>
      </c>
    </row>
    <row r="196" spans="1:32">
      <c r="A196" t="s">
        <v>190</v>
      </c>
      <c r="B196" t="s">
        <v>195</v>
      </c>
      <c r="C196" t="s">
        <v>148</v>
      </c>
      <c r="D196" t="n">
        <v>1</v>
      </c>
      <c r="E196" t="n">
        <v>0</v>
      </c>
      <c r="F196" t="n">
        <v>1</v>
      </c>
      <c r="G196" s="67" t="n">
        <v>0.42240891</v>
      </c>
      <c r="H196" s="67" t="n">
        <v>0.04896029</v>
      </c>
      <c r="W196" t="n">
        <v>0.0270722611110043</v>
      </c>
      <c r="X196" t="n">
        <v>0.9932697402141794</v>
      </c>
      <c r="Y196" t="n">
        <v>0.422714306945948</v>
      </c>
      <c r="Z196" t="n">
        <v>0.05059507836562763</v>
      </c>
      <c r="AC196" t="n">
        <v>0.0270722611110043</v>
      </c>
      <c r="AD196" t="n">
        <v>0.9932697402141794</v>
      </c>
      <c r="AE196" t="n">
        <v>0.422714306945948</v>
      </c>
      <c r="AF196" t="n">
        <v>0.05059507836562763</v>
      </c>
    </row>
    <row r="197" spans="1:32">
      <c r="A197" t="s">
        <v>190</v>
      </c>
      <c r="B197" t="s">
        <v>195</v>
      </c>
      <c r="C197" t="s">
        <v>149</v>
      </c>
      <c r="D197" t="n">
        <v>1</v>
      </c>
      <c r="E197" t="n">
        <v>0</v>
      </c>
      <c r="F197" t="n">
        <v>1</v>
      </c>
      <c r="G197" s="67" t="n">
        <v>0.14862101</v>
      </c>
      <c r="H197" s="67" t="n">
        <v>0.04447113</v>
      </c>
      <c r="W197" t="n">
        <v>0.02931350444700625</v>
      </c>
      <c r="X197" t="n">
        <v>0.9888683076911848</v>
      </c>
      <c r="Y197" t="n">
        <v>0.246761776033513</v>
      </c>
      <c r="Z197" t="n">
        <v>0.0249468235858954</v>
      </c>
      <c r="AC197" t="n">
        <v>0.02931350444700625</v>
      </c>
      <c r="AD197" t="n">
        <v>0.9888683076911848</v>
      </c>
      <c r="AE197" t="n">
        <v>0.246761776033513</v>
      </c>
      <c r="AF197" t="n">
        <v>0.0249468235858954</v>
      </c>
    </row>
    <row r="198" spans="1:32">
      <c r="A198" t="s">
        <v>190</v>
      </c>
      <c r="B198" t="s">
        <v>195</v>
      </c>
      <c r="C198" t="s">
        <v>150</v>
      </c>
      <c r="D198" t="n">
        <v>1</v>
      </c>
      <c r="E198" t="n">
        <v>0</v>
      </c>
      <c r="F198" t="n">
        <v>1</v>
      </c>
      <c r="G198" s="67" t="n">
        <v>0.14862101</v>
      </c>
      <c r="H198" s="67" t="n">
        <v>0.04447113</v>
      </c>
      <c r="W198" t="n">
        <v>0.02931350444700625</v>
      </c>
      <c r="X198" t="n">
        <v>0.9888683076911848</v>
      </c>
      <c r="Y198" t="n">
        <v>0.246761776033513</v>
      </c>
      <c r="Z198" t="n">
        <v>0.0249468235858954</v>
      </c>
      <c r="AC198" t="n">
        <v>0.02931350444700625</v>
      </c>
      <c r="AD198" t="n">
        <v>0.9888683076911848</v>
      </c>
      <c r="AE198" t="n">
        <v>0.246761776033513</v>
      </c>
      <c r="AF198" t="n">
        <v>0.0249468235858954</v>
      </c>
    </row>
    <row r="199" spans="1:32">
      <c r="A199" t="s">
        <v>190</v>
      </c>
      <c r="B199" t="s">
        <v>195</v>
      </c>
      <c r="C199" t="s">
        <v>151</v>
      </c>
      <c r="D199" t="n">
        <v>1</v>
      </c>
      <c r="E199" t="n">
        <v>0</v>
      </c>
      <c r="F199" t="n">
        <v>1</v>
      </c>
      <c r="G199" s="67" t="n">
        <v>0.14862101</v>
      </c>
      <c r="H199" s="67" t="n">
        <v>0.04447113</v>
      </c>
      <c r="W199" t="n">
        <v>0.02931350444700625</v>
      </c>
      <c r="X199" t="n">
        <v>0.9888683076911848</v>
      </c>
      <c r="Y199" t="n">
        <v>0.246761776033513</v>
      </c>
      <c r="Z199" t="n">
        <v>0.0249468235858954</v>
      </c>
      <c r="AC199" t="n">
        <v>0.02931350444700625</v>
      </c>
      <c r="AD199" t="n">
        <v>0.9888683076911848</v>
      </c>
      <c r="AE199" t="n">
        <v>0.246761776033513</v>
      </c>
      <c r="AF199" t="n">
        <v>0.0249468235858954</v>
      </c>
    </row>
    <row r="200" spans="1:32">
      <c r="A200" t="s">
        <v>190</v>
      </c>
      <c r="B200" t="s">
        <v>195</v>
      </c>
      <c r="C200" t="s">
        <v>152</v>
      </c>
      <c r="D200" t="n">
        <v>1</v>
      </c>
      <c r="E200" t="n">
        <v>0</v>
      </c>
      <c r="F200" t="n">
        <v>1</v>
      </c>
      <c r="G200" s="67" t="n">
        <v>0.14862101</v>
      </c>
      <c r="H200" s="67" t="n">
        <v>0.04447113</v>
      </c>
      <c r="W200" t="n">
        <v>0.02931350444700625</v>
      </c>
      <c r="X200" t="n">
        <v>0.9888683076911848</v>
      </c>
      <c r="Y200" t="n">
        <v>0.246761776033513</v>
      </c>
      <c r="Z200" t="n">
        <v>0.0249468235858954</v>
      </c>
      <c r="AC200" t="n">
        <v>0.02931350444700625</v>
      </c>
      <c r="AD200" t="n">
        <v>0.9888683076911848</v>
      </c>
      <c r="AE200" t="n">
        <v>0.246761776033513</v>
      </c>
      <c r="AF200" t="n">
        <v>0.0249468235858954</v>
      </c>
    </row>
    <row r="201" spans="1:32">
      <c r="A201" t="s">
        <v>190</v>
      </c>
      <c r="B201" t="s">
        <v>195</v>
      </c>
      <c r="C201" t="s">
        <v>153</v>
      </c>
      <c r="D201" t="n">
        <v>1</v>
      </c>
      <c r="E201" t="n">
        <v>0</v>
      </c>
      <c r="F201" t="n">
        <v>1</v>
      </c>
      <c r="G201" s="67" t="n">
        <v>0.14862101</v>
      </c>
      <c r="H201" s="67" t="n">
        <v>0.04447113</v>
      </c>
      <c r="W201" t="n">
        <v>0.02931350444700625</v>
      </c>
      <c r="X201" t="n">
        <v>0.9888683076911848</v>
      </c>
      <c r="Y201" t="n">
        <v>0.246761776033513</v>
      </c>
      <c r="Z201" t="n">
        <v>0.0249468235858954</v>
      </c>
      <c r="AC201" t="n">
        <v>0.02931350444700625</v>
      </c>
      <c r="AD201" t="n">
        <v>0.9888683076911848</v>
      </c>
      <c r="AE201" t="n">
        <v>0.246761776033513</v>
      </c>
      <c r="AF201" t="n">
        <v>0.0249468235858954</v>
      </c>
    </row>
    <row r="202" spans="1:32">
      <c r="A202" t="s">
        <v>190</v>
      </c>
      <c r="B202" t="s">
        <v>195</v>
      </c>
      <c r="C202" t="s">
        <v>154</v>
      </c>
      <c r="D202" t="n">
        <v>1</v>
      </c>
      <c r="E202" t="n">
        <v>0</v>
      </c>
      <c r="F202" t="n">
        <v>1</v>
      </c>
      <c r="G202" s="67" t="n">
        <v>0.42240891</v>
      </c>
      <c r="H202" s="67" t="n">
        <v>0.04896029</v>
      </c>
      <c r="W202" t="n">
        <v>0.0270722611110043</v>
      </c>
      <c r="X202" t="n">
        <v>0.9932697402141794</v>
      </c>
      <c r="Y202" t="n">
        <v>0.422714306945948</v>
      </c>
      <c r="Z202" t="n">
        <v>0.05059507836562763</v>
      </c>
      <c r="AC202" t="n">
        <v>0.0270722611110043</v>
      </c>
      <c r="AD202" t="n">
        <v>0.9932697402141794</v>
      </c>
      <c r="AE202" t="n">
        <v>0.422714306945948</v>
      </c>
      <c r="AF202" t="n">
        <v>0.05059507836562763</v>
      </c>
    </row>
    <row r="203" spans="1:32">
      <c r="A203" t="s">
        <v>190</v>
      </c>
      <c r="B203" t="s">
        <v>195</v>
      </c>
      <c r="C203" t="s">
        <v>155</v>
      </c>
      <c r="D203" t="n">
        <v>1</v>
      </c>
      <c r="E203" t="n">
        <v>0</v>
      </c>
      <c r="F203" t="n">
        <v>1</v>
      </c>
      <c r="G203" s="67" t="n">
        <v>0.42240891</v>
      </c>
      <c r="H203" s="67" t="n">
        <v>0.04896029</v>
      </c>
      <c r="W203" t="n">
        <v>0.0270722611110043</v>
      </c>
      <c r="X203" t="n">
        <v>0.9932697402141794</v>
      </c>
      <c r="Y203" t="n">
        <v>0.422714306945948</v>
      </c>
      <c r="Z203" t="n">
        <v>0.05059507836562763</v>
      </c>
      <c r="AC203" t="n">
        <v>0.0270722611110043</v>
      </c>
      <c r="AD203" t="n">
        <v>0.9932697402141794</v>
      </c>
      <c r="AE203" t="n">
        <v>0.422714306945948</v>
      </c>
      <c r="AF203" t="n">
        <v>0.05059507836562763</v>
      </c>
    </row>
    <row r="204" spans="1:32">
      <c r="A204" t="s">
        <v>190</v>
      </c>
      <c r="B204" t="s">
        <v>195</v>
      </c>
      <c r="C204" t="s">
        <v>156</v>
      </c>
      <c r="D204" t="n">
        <v>1</v>
      </c>
      <c r="E204" t="n">
        <v>0</v>
      </c>
      <c r="F204" t="n">
        <v>1</v>
      </c>
      <c r="G204" s="67" t="n">
        <v>0.42240891</v>
      </c>
      <c r="H204" s="67" t="n">
        <v>0.04896029</v>
      </c>
      <c r="W204" t="n">
        <v>0.0270722611110043</v>
      </c>
      <c r="X204" t="n">
        <v>0.9932697402141794</v>
      </c>
      <c r="Y204" t="n">
        <v>0.422714306945948</v>
      </c>
      <c r="Z204" t="n">
        <v>0.05059507836562763</v>
      </c>
      <c r="AC204" t="n">
        <v>0.0270722611110043</v>
      </c>
      <c r="AD204" t="n">
        <v>0.9932697402141794</v>
      </c>
      <c r="AE204" t="n">
        <v>0.422714306945948</v>
      </c>
      <c r="AF204" t="n">
        <v>0.05059507836562763</v>
      </c>
    </row>
    <row r="205" spans="1:32">
      <c r="A205" t="s">
        <v>190</v>
      </c>
      <c r="B205" t="s">
        <v>195</v>
      </c>
      <c r="C205" t="s">
        <v>157</v>
      </c>
      <c r="D205" t="n">
        <v>1</v>
      </c>
      <c r="E205" t="n">
        <v>0</v>
      </c>
      <c r="F205" t="n">
        <v>1</v>
      </c>
      <c r="G205" s="67" t="n">
        <v>0.42240891</v>
      </c>
      <c r="H205" s="67" t="n">
        <v>0.04896029</v>
      </c>
      <c r="W205" t="n">
        <v>0.0270722611110043</v>
      </c>
      <c r="X205" t="n">
        <v>0.9932697402141794</v>
      </c>
      <c r="Y205" t="n">
        <v>0.422714306945948</v>
      </c>
      <c r="Z205" t="n">
        <v>0.05059507836562763</v>
      </c>
      <c r="AC205" t="n">
        <v>0.0270722611110043</v>
      </c>
      <c r="AD205" t="n">
        <v>0.9932697402141794</v>
      </c>
      <c r="AE205" t="n">
        <v>0.422714306945948</v>
      </c>
      <c r="AF205" t="n">
        <v>0.05059507836562763</v>
      </c>
    </row>
    <row r="206" spans="1:32">
      <c r="A206" t="s">
        <v>186</v>
      </c>
      <c r="B206" t="s">
        <v>185</v>
      </c>
      <c r="C206" t="s">
        <v>146</v>
      </c>
      <c r="D206" t="n">
        <v>1</v>
      </c>
      <c r="E206" t="n">
        <v>0</v>
      </c>
      <c r="F206" t="n">
        <v>1</v>
      </c>
      <c r="G206" s="67" t="n">
        <v>0.42240891</v>
      </c>
      <c r="H206" s="67" t="n">
        <v>0.04896029</v>
      </c>
      <c r="W206" t="n">
        <v>0.0270722611110043</v>
      </c>
      <c r="X206" t="n">
        <v>0.9932697402141794</v>
      </c>
      <c r="Y206" t="n">
        <v>0.422714306945948</v>
      </c>
      <c r="Z206" t="n">
        <v>0.05059507836562763</v>
      </c>
      <c r="AC206" t="n">
        <v>0.001187760792054132</v>
      </c>
      <c r="AD206" t="n">
        <v>1.003996648967881</v>
      </c>
      <c r="AE206" t="n">
        <v>0.4814711103443305</v>
      </c>
      <c r="AF206" t="n">
        <v>0.1010598385628313</v>
      </c>
    </row>
    <row r="207" spans="1:32">
      <c r="A207" t="s">
        <v>186</v>
      </c>
      <c r="B207" t="s">
        <v>185</v>
      </c>
      <c r="C207" t="s">
        <v>147</v>
      </c>
      <c r="D207" t="n">
        <v>1</v>
      </c>
      <c r="E207" t="n">
        <v>0</v>
      </c>
      <c r="F207" t="n">
        <v>1</v>
      </c>
      <c r="G207" s="67" t="n">
        <v>0.42240891</v>
      </c>
      <c r="H207" s="67" t="n">
        <v>0.04896029</v>
      </c>
      <c r="W207" t="n">
        <v>0.0270722611110043</v>
      </c>
      <c r="X207" t="n">
        <v>0.9932697402141794</v>
      </c>
      <c r="Y207" t="n">
        <v>0.422714306945948</v>
      </c>
      <c r="Z207" t="n">
        <v>0.05059507836562763</v>
      </c>
      <c r="AC207" t="n">
        <v>0.001187760792054132</v>
      </c>
      <c r="AD207" t="n">
        <v>1.003996648967881</v>
      </c>
      <c r="AE207" t="n">
        <v>0.4814711103443305</v>
      </c>
      <c r="AF207" t="n">
        <v>0.1010598385628313</v>
      </c>
    </row>
    <row r="208" spans="1:32">
      <c r="A208" t="s">
        <v>186</v>
      </c>
      <c r="B208" t="s">
        <v>185</v>
      </c>
      <c r="C208" t="s">
        <v>148</v>
      </c>
      <c r="D208" t="n">
        <v>1</v>
      </c>
      <c r="E208" t="n">
        <v>0</v>
      </c>
      <c r="F208" t="n">
        <v>1</v>
      </c>
      <c r="G208" s="67" t="n">
        <v>0.42240891</v>
      </c>
      <c r="H208" s="67" t="n">
        <v>0.04896029</v>
      </c>
      <c r="W208" t="n">
        <v>0.0270722611110043</v>
      </c>
      <c r="X208" t="n">
        <v>0.9932697402141794</v>
      </c>
      <c r="Y208" t="n">
        <v>0.422714306945948</v>
      </c>
      <c r="Z208" t="n">
        <v>0.05059507836562763</v>
      </c>
      <c r="AC208" t="n">
        <v>0.001187760792054132</v>
      </c>
      <c r="AD208" t="n">
        <v>1.003996648967881</v>
      </c>
      <c r="AE208" t="n">
        <v>0.4814711103443305</v>
      </c>
      <c r="AF208" t="n">
        <v>0.1010598385628313</v>
      </c>
    </row>
    <row r="209" spans="1:32">
      <c r="A209" t="s">
        <v>186</v>
      </c>
      <c r="B209" t="s">
        <v>185</v>
      </c>
      <c r="C209" t="s">
        <v>149</v>
      </c>
      <c r="D209" t="n">
        <v>1</v>
      </c>
      <c r="E209" t="n">
        <v>0</v>
      </c>
      <c r="F209" t="n">
        <v>1</v>
      </c>
      <c r="G209" s="67" t="n">
        <v>0.14862101</v>
      </c>
      <c r="H209" s="67" t="n">
        <v>0.04447113</v>
      </c>
      <c r="W209" t="n">
        <v>0.02931350444700625</v>
      </c>
      <c r="X209" t="n">
        <v>0.9888683076911848</v>
      </c>
      <c r="Y209" t="n">
        <v>0.246761776033513</v>
      </c>
      <c r="Z209" t="n">
        <v>0.0249468235858954</v>
      </c>
      <c r="AC209" t="n">
        <v>0.0159424374614124</v>
      </c>
      <c r="AD209" t="n">
        <v>0.9909135713052046</v>
      </c>
      <c r="AE209" t="n">
        <v>0.1677216971184888</v>
      </c>
      <c r="AF209" t="n">
        <v>0.03135421689313252</v>
      </c>
    </row>
    <row r="210" spans="1:32">
      <c r="A210" t="s">
        <v>186</v>
      </c>
      <c r="B210" t="s">
        <v>185</v>
      </c>
      <c r="C210" t="s">
        <v>150</v>
      </c>
      <c r="D210" t="n">
        <v>1</v>
      </c>
      <c r="E210" t="n">
        <v>0</v>
      </c>
      <c r="F210" t="n">
        <v>1</v>
      </c>
      <c r="G210" s="67" t="n">
        <v>0.14862101</v>
      </c>
      <c r="H210" s="67" t="n">
        <v>0.04447113</v>
      </c>
      <c r="W210" t="n">
        <v>0.02931350444700625</v>
      </c>
      <c r="X210" t="n">
        <v>0.9888683076911848</v>
      </c>
      <c r="Y210" t="n">
        <v>0.246761776033513</v>
      </c>
      <c r="Z210" t="n">
        <v>0.0249468235858954</v>
      </c>
      <c r="AC210" t="n">
        <v>0.0159424374614124</v>
      </c>
      <c r="AD210" t="n">
        <v>0.9909135713052046</v>
      </c>
      <c r="AE210" t="n">
        <v>0.1677216971184888</v>
      </c>
      <c r="AF210" t="n">
        <v>0.03135421689313252</v>
      </c>
    </row>
    <row r="211" spans="1:32">
      <c r="A211" t="s">
        <v>186</v>
      </c>
      <c r="B211" t="s">
        <v>185</v>
      </c>
      <c r="C211" t="s">
        <v>151</v>
      </c>
      <c r="D211" t="n">
        <v>1</v>
      </c>
      <c r="E211" t="n">
        <v>0</v>
      </c>
      <c r="F211" t="n">
        <v>1</v>
      </c>
      <c r="G211" s="67" t="n">
        <v>0.14862101</v>
      </c>
      <c r="H211" s="67" t="n">
        <v>0.04447113</v>
      </c>
      <c r="W211" t="n">
        <v>0.02931350444700625</v>
      </c>
      <c r="X211" t="n">
        <v>0.9888683076911848</v>
      </c>
      <c r="Y211" t="n">
        <v>0.246761776033513</v>
      </c>
      <c r="Z211" t="n">
        <v>0.0249468235858954</v>
      </c>
      <c r="AC211" t="n">
        <v>0.0159424374614124</v>
      </c>
      <c r="AD211" t="n">
        <v>0.9909135713052046</v>
      </c>
      <c r="AE211" t="n">
        <v>0.1677216971184888</v>
      </c>
      <c r="AF211" t="n">
        <v>0.03135421689313252</v>
      </c>
    </row>
    <row r="212" spans="1:32">
      <c r="A212" t="s">
        <v>186</v>
      </c>
      <c r="B212" t="s">
        <v>185</v>
      </c>
      <c r="C212" t="s">
        <v>152</v>
      </c>
      <c r="D212" t="n">
        <v>1</v>
      </c>
      <c r="E212" t="n">
        <v>0</v>
      </c>
      <c r="F212" t="n">
        <v>1</v>
      </c>
      <c r="G212" s="67" t="n">
        <v>0.14862101</v>
      </c>
      <c r="H212" s="67" t="n">
        <v>0.04447113</v>
      </c>
      <c r="W212" t="n">
        <v>0.02931350444700625</v>
      </c>
      <c r="X212" t="n">
        <v>0.9888683076911848</v>
      </c>
      <c r="Y212" t="n">
        <v>0.246761776033513</v>
      </c>
      <c r="Z212" t="n">
        <v>0.0249468235858954</v>
      </c>
      <c r="AC212" t="n">
        <v>0.0159424374614124</v>
      </c>
      <c r="AD212" t="n">
        <v>0.9909135713052046</v>
      </c>
      <c r="AE212" t="n">
        <v>0.1677216971184888</v>
      </c>
      <c r="AF212" t="n">
        <v>0.03135421689313252</v>
      </c>
    </row>
    <row r="213" spans="1:32">
      <c r="A213" t="s">
        <v>186</v>
      </c>
      <c r="B213" t="s">
        <v>185</v>
      </c>
      <c r="C213" t="s">
        <v>153</v>
      </c>
      <c r="D213" t="n">
        <v>1</v>
      </c>
      <c r="E213" t="n">
        <v>0</v>
      </c>
      <c r="F213" t="n">
        <v>1</v>
      </c>
      <c r="G213" s="67" t="n">
        <v>0.14862101</v>
      </c>
      <c r="H213" s="67" t="n">
        <v>0.04447113</v>
      </c>
      <c r="W213" t="n">
        <v>0.02931350444700625</v>
      </c>
      <c r="X213" t="n">
        <v>0.9888683076911848</v>
      </c>
      <c r="Y213" t="n">
        <v>0.246761776033513</v>
      </c>
      <c r="Z213" t="n">
        <v>0.0249468235858954</v>
      </c>
      <c r="AC213" t="n">
        <v>0.0159424374614124</v>
      </c>
      <c r="AD213" t="n">
        <v>0.9909135713052046</v>
      </c>
      <c r="AE213" t="n">
        <v>0.1677216971184888</v>
      </c>
      <c r="AF213" t="n">
        <v>0.03135421689313252</v>
      </c>
    </row>
    <row r="214" spans="1:32">
      <c r="A214" t="s">
        <v>186</v>
      </c>
      <c r="B214" t="s">
        <v>185</v>
      </c>
      <c r="C214" t="s">
        <v>154</v>
      </c>
      <c r="D214" t="n">
        <v>1</v>
      </c>
      <c r="E214" t="n">
        <v>0</v>
      </c>
      <c r="F214" t="n">
        <v>1</v>
      </c>
      <c r="G214" s="67" t="n">
        <v>0.42240891</v>
      </c>
      <c r="H214" s="67" t="n">
        <v>0.04896029</v>
      </c>
      <c r="W214" t="n">
        <v>0.0270722611110043</v>
      </c>
      <c r="X214" t="n">
        <v>0.9932697402141794</v>
      </c>
      <c r="Y214" t="n">
        <v>0.422714306945948</v>
      </c>
      <c r="Z214" t="n">
        <v>0.05059507836562763</v>
      </c>
      <c r="AC214" t="n">
        <v>0.001187760792054132</v>
      </c>
      <c r="AD214" t="n">
        <v>1.003996648967881</v>
      </c>
      <c r="AE214" t="n">
        <v>0.4814711103443305</v>
      </c>
      <c r="AF214" t="n">
        <v>0.1010598385628313</v>
      </c>
    </row>
    <row r="215" spans="1:32">
      <c r="A215" t="s">
        <v>186</v>
      </c>
      <c r="B215" t="s">
        <v>185</v>
      </c>
      <c r="C215" t="s">
        <v>155</v>
      </c>
      <c r="D215" t="n">
        <v>1</v>
      </c>
      <c r="E215" t="n">
        <v>0</v>
      </c>
      <c r="F215" t="n">
        <v>1</v>
      </c>
      <c r="G215" s="67" t="n">
        <v>0.42240891</v>
      </c>
      <c r="H215" s="67" t="n">
        <v>0.04896029</v>
      </c>
      <c r="W215" t="n">
        <v>0.0270722611110043</v>
      </c>
      <c r="X215" t="n">
        <v>0.9932697402141794</v>
      </c>
      <c r="Y215" t="n">
        <v>0.422714306945948</v>
      </c>
      <c r="Z215" t="n">
        <v>0.05059507836562763</v>
      </c>
      <c r="AC215" t="n">
        <v>0.001187760792054132</v>
      </c>
      <c r="AD215" t="n">
        <v>1.003996648967881</v>
      </c>
      <c r="AE215" t="n">
        <v>0.4814711103443305</v>
      </c>
      <c r="AF215" t="n">
        <v>0.1010598385628313</v>
      </c>
    </row>
    <row r="216" spans="1:32">
      <c r="A216" t="s">
        <v>186</v>
      </c>
      <c r="B216" t="s">
        <v>185</v>
      </c>
      <c r="C216" t="s">
        <v>156</v>
      </c>
      <c r="D216" t="n">
        <v>1</v>
      </c>
      <c r="E216" t="n">
        <v>0</v>
      </c>
      <c r="F216" t="n">
        <v>1</v>
      </c>
      <c r="G216" s="67" t="n">
        <v>0.42240891</v>
      </c>
      <c r="H216" s="67" t="n">
        <v>0.04896029</v>
      </c>
      <c r="W216" t="n">
        <v>0.0270722611110043</v>
      </c>
      <c r="X216" t="n">
        <v>0.9932697402141794</v>
      </c>
      <c r="Y216" t="n">
        <v>0.422714306945948</v>
      </c>
      <c r="Z216" t="n">
        <v>0.05059507836562763</v>
      </c>
      <c r="AC216" t="n">
        <v>0.001187760792054132</v>
      </c>
      <c r="AD216" t="n">
        <v>1.003996648967881</v>
      </c>
      <c r="AE216" t="n">
        <v>0.4814711103443305</v>
      </c>
      <c r="AF216" t="n">
        <v>0.1010598385628313</v>
      </c>
    </row>
    <row r="217" spans="1:32">
      <c r="A217" t="s">
        <v>186</v>
      </c>
      <c r="B217" t="s">
        <v>185</v>
      </c>
      <c r="C217" t="s">
        <v>157</v>
      </c>
      <c r="D217" t="n">
        <v>1</v>
      </c>
      <c r="E217" t="n">
        <v>0</v>
      </c>
      <c r="F217" t="n">
        <v>1</v>
      </c>
      <c r="G217" s="67" t="n">
        <v>0.42240891</v>
      </c>
      <c r="H217" s="67" t="n">
        <v>0.04896029</v>
      </c>
      <c r="W217" t="n">
        <v>0.0270722611110043</v>
      </c>
      <c r="X217" t="n">
        <v>0.9932697402141794</v>
      </c>
      <c r="Y217" t="n">
        <v>0.422714306945948</v>
      </c>
      <c r="Z217" t="n">
        <v>0.05059507836562763</v>
      </c>
      <c r="AC217" t="n">
        <v>0.001187760792054132</v>
      </c>
      <c r="AD217" t="n">
        <v>1.003996648967881</v>
      </c>
      <c r="AE217" t="n">
        <v>0.4814711103443305</v>
      </c>
      <c r="AF217" t="n">
        <v>0.1010598385628313</v>
      </c>
    </row>
    <row r="218" spans="1:32">
      <c r="A218" t="s">
        <v>185</v>
      </c>
      <c r="B218" t="s">
        <v>180</v>
      </c>
      <c r="C218" t="s">
        <v>146</v>
      </c>
      <c r="D218" t="n">
        <v>1</v>
      </c>
      <c r="E218" t="n">
        <v>0</v>
      </c>
      <c r="F218" t="n">
        <v>1</v>
      </c>
      <c r="G218" s="67" t="n">
        <v>0.42240891</v>
      </c>
      <c r="H218" s="67" t="n">
        <v>0.04896029</v>
      </c>
      <c r="W218" t="n">
        <v>0.0270722611110043</v>
      </c>
      <c r="X218" t="n">
        <v>0.9932697402141794</v>
      </c>
      <c r="Y218" t="n">
        <v>0.422714306945948</v>
      </c>
      <c r="Z218" t="n">
        <v>0.05059507836562763</v>
      </c>
      <c r="AC218" t="n">
        <v>0.001187760792054132</v>
      </c>
      <c r="AD218" t="n">
        <v>1.003996648967881</v>
      </c>
      <c r="AE218" t="n">
        <v>0.4814711103443305</v>
      </c>
      <c r="AF218" t="n">
        <v>0.1010598385628313</v>
      </c>
    </row>
    <row r="219" spans="1:32">
      <c r="A219" t="s">
        <v>185</v>
      </c>
      <c r="B219" t="s">
        <v>180</v>
      </c>
      <c r="C219" t="s">
        <v>147</v>
      </c>
      <c r="D219" t="n">
        <v>1</v>
      </c>
      <c r="E219" t="n">
        <v>0</v>
      </c>
      <c r="F219" t="n">
        <v>1</v>
      </c>
      <c r="G219" s="67" t="n">
        <v>0.42240891</v>
      </c>
      <c r="H219" s="67" t="n">
        <v>0.04896029</v>
      </c>
      <c r="W219" t="n">
        <v>0.0270722611110043</v>
      </c>
      <c r="X219" t="n">
        <v>0.9932697402141794</v>
      </c>
      <c r="Y219" t="n">
        <v>0.422714306945948</v>
      </c>
      <c r="Z219" t="n">
        <v>0.05059507836562763</v>
      </c>
      <c r="AC219" t="n">
        <v>0.001187760792054132</v>
      </c>
      <c r="AD219" t="n">
        <v>1.003996648967881</v>
      </c>
      <c r="AE219" t="n">
        <v>0.4814711103443305</v>
      </c>
      <c r="AF219" t="n">
        <v>0.1010598385628313</v>
      </c>
    </row>
    <row r="220" spans="1:32">
      <c r="A220" t="s">
        <v>185</v>
      </c>
      <c r="B220" t="s">
        <v>180</v>
      </c>
      <c r="C220" t="s">
        <v>148</v>
      </c>
      <c r="D220" t="n">
        <v>1</v>
      </c>
      <c r="E220" t="n">
        <v>0</v>
      </c>
      <c r="F220" t="n">
        <v>1</v>
      </c>
      <c r="G220" s="67" t="n">
        <v>0.42240891</v>
      </c>
      <c r="H220" s="67" t="n">
        <v>0.04896029</v>
      </c>
      <c r="W220" t="n">
        <v>0.0270722611110043</v>
      </c>
      <c r="X220" t="n">
        <v>0.9932697402141794</v>
      </c>
      <c r="Y220" t="n">
        <v>0.422714306945948</v>
      </c>
      <c r="Z220" t="n">
        <v>0.05059507836562763</v>
      </c>
      <c r="AC220" t="n">
        <v>0.001187760792054132</v>
      </c>
      <c r="AD220" t="n">
        <v>1.003996648967881</v>
      </c>
      <c r="AE220" t="n">
        <v>0.4814711103443305</v>
      </c>
      <c r="AF220" t="n">
        <v>0.1010598385628313</v>
      </c>
    </row>
    <row r="221" spans="1:32">
      <c r="A221" t="s">
        <v>185</v>
      </c>
      <c r="B221" t="s">
        <v>180</v>
      </c>
      <c r="C221" t="s">
        <v>149</v>
      </c>
      <c r="D221" t="n">
        <v>1</v>
      </c>
      <c r="E221" t="n">
        <v>0</v>
      </c>
      <c r="F221" t="n">
        <v>1</v>
      </c>
      <c r="G221" s="67" t="n">
        <v>0.14862101</v>
      </c>
      <c r="H221" s="67" t="n">
        <v>0.04447113</v>
      </c>
      <c r="W221" t="n">
        <v>0.02931350444700625</v>
      </c>
      <c r="X221" t="n">
        <v>0.9888683076911848</v>
      </c>
      <c r="Y221" t="n">
        <v>0.246761776033513</v>
      </c>
      <c r="Z221" t="n">
        <v>0.0249468235858954</v>
      </c>
      <c r="AC221" t="n">
        <v>0.0159424374614124</v>
      </c>
      <c r="AD221" t="n">
        <v>0.9909135713052046</v>
      </c>
      <c r="AE221" t="n">
        <v>0.1677216971184888</v>
      </c>
      <c r="AF221" t="n">
        <v>0.03135421689313252</v>
      </c>
    </row>
    <row r="222" spans="1:32">
      <c r="A222" t="s">
        <v>185</v>
      </c>
      <c r="B222" t="s">
        <v>180</v>
      </c>
      <c r="C222" t="s">
        <v>150</v>
      </c>
      <c r="D222" t="n">
        <v>1</v>
      </c>
      <c r="E222" t="n">
        <v>0</v>
      </c>
      <c r="F222" t="n">
        <v>1</v>
      </c>
      <c r="G222" s="67" t="n">
        <v>0.14862101</v>
      </c>
      <c r="H222" s="67" t="n">
        <v>0.04447113</v>
      </c>
      <c r="W222" t="n">
        <v>0.02931350444700625</v>
      </c>
      <c r="X222" t="n">
        <v>0.9888683076911848</v>
      </c>
      <c r="Y222" t="n">
        <v>0.246761776033513</v>
      </c>
      <c r="Z222" t="n">
        <v>0.0249468235858954</v>
      </c>
      <c r="AC222" t="n">
        <v>0.0159424374614124</v>
      </c>
      <c r="AD222" t="n">
        <v>0.9909135713052046</v>
      </c>
      <c r="AE222" t="n">
        <v>0.1677216971184888</v>
      </c>
      <c r="AF222" t="n">
        <v>0.03135421689313252</v>
      </c>
    </row>
    <row r="223" spans="1:32">
      <c r="A223" t="s">
        <v>185</v>
      </c>
      <c r="B223" t="s">
        <v>180</v>
      </c>
      <c r="C223" t="s">
        <v>151</v>
      </c>
      <c r="D223" t="n">
        <v>1</v>
      </c>
      <c r="E223" t="n">
        <v>0</v>
      </c>
      <c r="F223" t="n">
        <v>1</v>
      </c>
      <c r="G223" s="67" t="n">
        <v>0.14862101</v>
      </c>
      <c r="H223" s="67" t="n">
        <v>0.04447113</v>
      </c>
      <c r="W223" t="n">
        <v>0.02931350444700625</v>
      </c>
      <c r="X223" t="n">
        <v>0.9888683076911848</v>
      </c>
      <c r="Y223" t="n">
        <v>0.246761776033513</v>
      </c>
      <c r="Z223" t="n">
        <v>0.0249468235858954</v>
      </c>
      <c r="AC223" t="n">
        <v>0.0159424374614124</v>
      </c>
      <c r="AD223" t="n">
        <v>0.9909135713052046</v>
      </c>
      <c r="AE223" t="n">
        <v>0.1677216971184888</v>
      </c>
      <c r="AF223" t="n">
        <v>0.03135421689313252</v>
      </c>
    </row>
    <row r="224" spans="1:32">
      <c r="A224" t="s">
        <v>185</v>
      </c>
      <c r="B224" t="s">
        <v>180</v>
      </c>
      <c r="C224" t="s">
        <v>152</v>
      </c>
      <c r="D224" t="n">
        <v>1</v>
      </c>
      <c r="E224" t="n">
        <v>0</v>
      </c>
      <c r="F224" t="n">
        <v>1</v>
      </c>
      <c r="G224" s="67" t="n">
        <v>0.14862101</v>
      </c>
      <c r="H224" s="67" t="n">
        <v>0.04447113</v>
      </c>
      <c r="W224" t="n">
        <v>0.02931350444700625</v>
      </c>
      <c r="X224" t="n">
        <v>0.9888683076911848</v>
      </c>
      <c r="Y224" t="n">
        <v>0.246761776033513</v>
      </c>
      <c r="Z224" t="n">
        <v>0.0249468235858954</v>
      </c>
      <c r="AC224" t="n">
        <v>0.0159424374614124</v>
      </c>
      <c r="AD224" t="n">
        <v>0.9909135713052046</v>
      </c>
      <c r="AE224" t="n">
        <v>0.1677216971184888</v>
      </c>
      <c r="AF224" t="n">
        <v>0.03135421689313252</v>
      </c>
    </row>
    <row r="225" spans="1:32">
      <c r="A225" t="s">
        <v>185</v>
      </c>
      <c r="B225" t="s">
        <v>180</v>
      </c>
      <c r="C225" t="s">
        <v>153</v>
      </c>
      <c r="D225" t="n">
        <v>1</v>
      </c>
      <c r="E225" t="n">
        <v>0</v>
      </c>
      <c r="F225" t="n">
        <v>1</v>
      </c>
      <c r="G225" s="67" t="n">
        <v>0.14862101</v>
      </c>
      <c r="H225" s="67" t="n">
        <v>0.04447113</v>
      </c>
      <c r="W225" t="n">
        <v>0.02931350444700625</v>
      </c>
      <c r="X225" t="n">
        <v>0.9888683076911848</v>
      </c>
      <c r="Y225" t="n">
        <v>0.246761776033513</v>
      </c>
      <c r="Z225" t="n">
        <v>0.0249468235858954</v>
      </c>
      <c r="AC225" t="n">
        <v>0.0159424374614124</v>
      </c>
      <c r="AD225" t="n">
        <v>0.9909135713052046</v>
      </c>
      <c r="AE225" t="n">
        <v>0.1677216971184888</v>
      </c>
      <c r="AF225" t="n">
        <v>0.03135421689313252</v>
      </c>
    </row>
    <row r="226" spans="1:32">
      <c r="A226" t="s">
        <v>185</v>
      </c>
      <c r="B226" t="s">
        <v>180</v>
      </c>
      <c r="C226" t="s">
        <v>154</v>
      </c>
      <c r="D226" t="n">
        <v>1</v>
      </c>
      <c r="E226" t="n">
        <v>0</v>
      </c>
      <c r="F226" t="n">
        <v>1</v>
      </c>
      <c r="G226" s="67" t="n">
        <v>0.42240891</v>
      </c>
      <c r="H226" s="67" t="n">
        <v>0.04896029</v>
      </c>
      <c r="W226" t="n">
        <v>0.0270722611110043</v>
      </c>
      <c r="X226" t="n">
        <v>0.9932697402141794</v>
      </c>
      <c r="Y226" t="n">
        <v>0.422714306945948</v>
      </c>
      <c r="Z226" t="n">
        <v>0.05059507836562763</v>
      </c>
      <c r="AC226" t="n">
        <v>0.001187760792054132</v>
      </c>
      <c r="AD226" t="n">
        <v>1.003996648967881</v>
      </c>
      <c r="AE226" t="n">
        <v>0.4814711103443305</v>
      </c>
      <c r="AF226" t="n">
        <v>0.1010598385628313</v>
      </c>
    </row>
    <row r="227" spans="1:32">
      <c r="A227" t="s">
        <v>185</v>
      </c>
      <c r="B227" t="s">
        <v>180</v>
      </c>
      <c r="C227" t="s">
        <v>155</v>
      </c>
      <c r="D227" t="n">
        <v>1</v>
      </c>
      <c r="E227" t="n">
        <v>0</v>
      </c>
      <c r="F227" t="n">
        <v>1</v>
      </c>
      <c r="G227" s="67" t="n">
        <v>0.42240891</v>
      </c>
      <c r="H227" s="67" t="n">
        <v>0.04896029</v>
      </c>
      <c r="W227" t="n">
        <v>0.0270722611110043</v>
      </c>
      <c r="X227" t="n">
        <v>0.9932697402141794</v>
      </c>
      <c r="Y227" t="n">
        <v>0.422714306945948</v>
      </c>
      <c r="Z227" t="n">
        <v>0.05059507836562763</v>
      </c>
      <c r="AC227" t="n">
        <v>0.001187760792054132</v>
      </c>
      <c r="AD227" t="n">
        <v>1.003996648967881</v>
      </c>
      <c r="AE227" t="n">
        <v>0.4814711103443305</v>
      </c>
      <c r="AF227" t="n">
        <v>0.1010598385628313</v>
      </c>
    </row>
    <row r="228" spans="1:32">
      <c r="A228" t="s">
        <v>185</v>
      </c>
      <c r="B228" t="s">
        <v>180</v>
      </c>
      <c r="C228" t="s">
        <v>156</v>
      </c>
      <c r="D228" t="n">
        <v>1</v>
      </c>
      <c r="E228" t="n">
        <v>0</v>
      </c>
      <c r="F228" t="n">
        <v>1</v>
      </c>
      <c r="G228" s="67" t="n">
        <v>0.42240891</v>
      </c>
      <c r="H228" s="67" t="n">
        <v>0.04896029</v>
      </c>
      <c r="W228" t="n">
        <v>0.0270722611110043</v>
      </c>
      <c r="X228" t="n">
        <v>0.9932697402141794</v>
      </c>
      <c r="Y228" t="n">
        <v>0.422714306945948</v>
      </c>
      <c r="Z228" t="n">
        <v>0.05059507836562763</v>
      </c>
      <c r="AC228" t="n">
        <v>0.001187760792054132</v>
      </c>
      <c r="AD228" t="n">
        <v>1.003996648967881</v>
      </c>
      <c r="AE228" t="n">
        <v>0.4814711103443305</v>
      </c>
      <c r="AF228" t="n">
        <v>0.1010598385628313</v>
      </c>
    </row>
    <row r="229" spans="1:32">
      <c r="A229" t="s">
        <v>185</v>
      </c>
      <c r="B229" t="s">
        <v>180</v>
      </c>
      <c r="C229" t="s">
        <v>157</v>
      </c>
      <c r="D229" t="n">
        <v>1</v>
      </c>
      <c r="E229" t="n">
        <v>0</v>
      </c>
      <c r="F229" t="n">
        <v>1</v>
      </c>
      <c r="G229" s="67" t="n">
        <v>0.42240891</v>
      </c>
      <c r="H229" s="67" t="n">
        <v>0.04896029</v>
      </c>
      <c r="W229" t="n">
        <v>0.0270722611110043</v>
      </c>
      <c r="X229" t="n">
        <v>0.9932697402141794</v>
      </c>
      <c r="Y229" t="n">
        <v>0.422714306945948</v>
      </c>
      <c r="Z229" t="n">
        <v>0.05059507836562763</v>
      </c>
      <c r="AC229" t="n">
        <v>0.001187760792054132</v>
      </c>
      <c r="AD229" t="n">
        <v>1.003996648967881</v>
      </c>
      <c r="AE229" t="n">
        <v>0.4814711103443305</v>
      </c>
      <c r="AF229" t="n">
        <v>0.1010598385628313</v>
      </c>
    </row>
    <row r="230" spans="1:32">
      <c r="A230" t="s">
        <v>187</v>
      </c>
      <c r="B230" t="s">
        <v>184</v>
      </c>
      <c r="C230" t="s">
        <v>146</v>
      </c>
      <c r="D230" t="n">
        <v>1</v>
      </c>
      <c r="E230" t="n">
        <v>0</v>
      </c>
      <c r="F230" t="n">
        <v>1</v>
      </c>
      <c r="G230" s="67" t="n">
        <v>0.42240891</v>
      </c>
      <c r="H230" s="67" t="n">
        <v>0.04896029</v>
      </c>
    </row>
    <row r="231" spans="1:32">
      <c r="A231" t="s">
        <v>187</v>
      </c>
      <c r="B231" t="s">
        <v>184</v>
      </c>
      <c r="C231" t="s">
        <v>147</v>
      </c>
      <c r="D231" t="n">
        <v>1</v>
      </c>
      <c r="E231" t="n">
        <v>0</v>
      </c>
      <c r="F231" t="n">
        <v>1</v>
      </c>
      <c r="G231" s="67" t="n">
        <v>0.42240891</v>
      </c>
      <c r="H231" s="67" t="n">
        <v>0.04896029</v>
      </c>
    </row>
    <row r="232" spans="1:32">
      <c r="A232" t="s">
        <v>187</v>
      </c>
      <c r="B232" t="s">
        <v>184</v>
      </c>
      <c r="C232" t="s">
        <v>148</v>
      </c>
      <c r="D232" t="n">
        <v>1</v>
      </c>
      <c r="E232" t="n">
        <v>0</v>
      </c>
      <c r="F232" t="n">
        <v>1</v>
      </c>
      <c r="G232" s="67" t="n">
        <v>0.42240891</v>
      </c>
      <c r="H232" s="67" t="n">
        <v>0.04896029</v>
      </c>
    </row>
    <row r="233" spans="1:32">
      <c r="A233" t="s">
        <v>187</v>
      </c>
      <c r="B233" t="s">
        <v>184</v>
      </c>
      <c r="C233" t="s">
        <v>149</v>
      </c>
      <c r="D233" t="n">
        <v>1</v>
      </c>
      <c r="E233" t="n">
        <v>0</v>
      </c>
      <c r="F233" t="n">
        <v>1</v>
      </c>
      <c r="G233" s="67" t="n">
        <v>0.14862101</v>
      </c>
      <c r="H233" s="67" t="n">
        <v>0.04447113</v>
      </c>
    </row>
    <row r="234" spans="1:32">
      <c r="A234" t="s">
        <v>187</v>
      </c>
      <c r="B234" t="s">
        <v>184</v>
      </c>
      <c r="C234" t="s">
        <v>150</v>
      </c>
      <c r="D234" t="n">
        <v>1</v>
      </c>
      <c r="E234" t="n">
        <v>0</v>
      </c>
      <c r="F234" t="n">
        <v>1</v>
      </c>
      <c r="G234" s="67" t="n">
        <v>0.14862101</v>
      </c>
      <c r="H234" s="67" t="n">
        <v>0.04447113</v>
      </c>
    </row>
    <row r="235" spans="1:32">
      <c r="A235" t="s">
        <v>187</v>
      </c>
      <c r="B235" t="s">
        <v>184</v>
      </c>
      <c r="C235" t="s">
        <v>151</v>
      </c>
      <c r="D235" t="n">
        <v>1</v>
      </c>
      <c r="E235" t="n">
        <v>0</v>
      </c>
      <c r="F235" t="n">
        <v>1</v>
      </c>
      <c r="G235" s="67" t="n">
        <v>0.14862101</v>
      </c>
      <c r="H235" s="67" t="n">
        <v>0.04447113</v>
      </c>
    </row>
    <row r="236" spans="1:32">
      <c r="A236" t="s">
        <v>187</v>
      </c>
      <c r="B236" t="s">
        <v>184</v>
      </c>
      <c r="C236" t="s">
        <v>152</v>
      </c>
      <c r="D236" t="n">
        <v>1</v>
      </c>
      <c r="E236" t="n">
        <v>0</v>
      </c>
      <c r="F236" t="n">
        <v>1</v>
      </c>
      <c r="G236" s="67" t="n">
        <v>0.14862101</v>
      </c>
      <c r="H236" s="67" t="n">
        <v>0.04447113</v>
      </c>
    </row>
    <row r="237" spans="1:32">
      <c r="A237" t="s">
        <v>187</v>
      </c>
      <c r="B237" t="s">
        <v>184</v>
      </c>
      <c r="C237" t="s">
        <v>153</v>
      </c>
      <c r="D237" t="n">
        <v>1</v>
      </c>
      <c r="E237" t="n">
        <v>0</v>
      </c>
      <c r="F237" t="n">
        <v>1</v>
      </c>
      <c r="G237" s="67" t="n">
        <v>0.14862101</v>
      </c>
      <c r="H237" s="67" t="n">
        <v>0.04447113</v>
      </c>
    </row>
    <row r="238" spans="1:32">
      <c r="A238" t="s">
        <v>187</v>
      </c>
      <c r="B238" t="s">
        <v>184</v>
      </c>
      <c r="C238" t="s">
        <v>154</v>
      </c>
      <c r="D238" t="n">
        <v>1</v>
      </c>
      <c r="E238" t="n">
        <v>0</v>
      </c>
      <c r="F238" t="n">
        <v>1</v>
      </c>
      <c r="G238" s="67" t="n">
        <v>0.42240891</v>
      </c>
      <c r="H238" s="67" t="n">
        <v>0.04896029</v>
      </c>
    </row>
    <row r="239" spans="1:32">
      <c r="A239" t="s">
        <v>187</v>
      </c>
      <c r="B239" t="s">
        <v>184</v>
      </c>
      <c r="C239" t="s">
        <v>155</v>
      </c>
      <c r="D239" t="n">
        <v>1</v>
      </c>
      <c r="E239" t="n">
        <v>0</v>
      </c>
      <c r="F239" t="n">
        <v>1</v>
      </c>
      <c r="G239" s="67" t="n">
        <v>0.42240891</v>
      </c>
      <c r="H239" s="67" t="n">
        <v>0.04896029</v>
      </c>
    </row>
    <row r="240" spans="1:32">
      <c r="A240" t="s">
        <v>187</v>
      </c>
      <c r="B240" t="s">
        <v>184</v>
      </c>
      <c r="C240" t="s">
        <v>156</v>
      </c>
      <c r="D240" t="n">
        <v>1</v>
      </c>
      <c r="E240" t="n">
        <v>0</v>
      </c>
      <c r="F240" t="n">
        <v>1</v>
      </c>
      <c r="G240" s="67" t="n">
        <v>0.42240891</v>
      </c>
      <c r="H240" s="67" t="n">
        <v>0.04896029</v>
      </c>
    </row>
    <row r="241" spans="1:32">
      <c r="A241" t="s">
        <v>187</v>
      </c>
      <c r="B241" t="s">
        <v>184</v>
      </c>
      <c r="C241" t="s">
        <v>157</v>
      </c>
      <c r="D241" t="n">
        <v>1</v>
      </c>
      <c r="E241" t="n">
        <v>0</v>
      </c>
      <c r="F241" t="n">
        <v>1</v>
      </c>
      <c r="G241" s="67" t="n">
        <v>0.42240891</v>
      </c>
      <c r="H241" s="67" t="n">
        <v>0.04896029</v>
      </c>
    </row>
    <row r="242" spans="1:32">
      <c r="A242" t="s">
        <v>188</v>
      </c>
      <c r="B242" t="s">
        <v>198</v>
      </c>
      <c r="C242" t="s">
        <v>146</v>
      </c>
      <c r="D242" t="n">
        <v>1</v>
      </c>
      <c r="E242" t="n">
        <v>0</v>
      </c>
      <c r="F242" t="n">
        <v>1</v>
      </c>
      <c r="G242" s="67" t="n">
        <v>0.42240891</v>
      </c>
      <c r="H242" s="67" t="n">
        <v>0.04896029</v>
      </c>
    </row>
    <row r="243" spans="1:32">
      <c r="A243" t="s">
        <v>188</v>
      </c>
      <c r="B243" t="s">
        <v>198</v>
      </c>
      <c r="C243" t="s">
        <v>147</v>
      </c>
      <c r="D243" t="n">
        <v>1</v>
      </c>
      <c r="E243" t="n">
        <v>0</v>
      </c>
      <c r="F243" t="n">
        <v>1</v>
      </c>
      <c r="G243" s="67" t="n">
        <v>0.42240891</v>
      </c>
      <c r="H243" s="67" t="n">
        <v>0.04896029</v>
      </c>
    </row>
    <row r="244" spans="1:32">
      <c r="A244" t="s">
        <v>188</v>
      </c>
      <c r="B244" t="s">
        <v>198</v>
      </c>
      <c r="C244" t="s">
        <v>148</v>
      </c>
      <c r="D244" t="n">
        <v>1</v>
      </c>
      <c r="E244" t="n">
        <v>0</v>
      </c>
      <c r="F244" t="n">
        <v>1</v>
      </c>
      <c r="G244" s="67" t="n">
        <v>0.42240891</v>
      </c>
      <c r="H244" s="67" t="n">
        <v>0.04896029</v>
      </c>
    </row>
    <row r="245" spans="1:32">
      <c r="A245" t="s">
        <v>188</v>
      </c>
      <c r="B245" t="s">
        <v>198</v>
      </c>
      <c r="C245" t="s">
        <v>149</v>
      </c>
      <c r="D245" t="n">
        <v>1</v>
      </c>
      <c r="E245" t="n">
        <v>0</v>
      </c>
      <c r="F245" t="n">
        <v>1</v>
      </c>
      <c r="G245" s="67" t="n">
        <v>0.14862101</v>
      </c>
      <c r="H245" s="67" t="n">
        <v>0.04447113</v>
      </c>
    </row>
    <row r="246" spans="1:32">
      <c r="A246" t="s">
        <v>188</v>
      </c>
      <c r="B246" t="s">
        <v>198</v>
      </c>
      <c r="C246" t="s">
        <v>150</v>
      </c>
      <c r="D246" t="n">
        <v>1</v>
      </c>
      <c r="E246" t="n">
        <v>0</v>
      </c>
      <c r="F246" t="n">
        <v>1</v>
      </c>
      <c r="G246" s="67" t="n">
        <v>0.14862101</v>
      </c>
      <c r="H246" s="67" t="n">
        <v>0.04447113</v>
      </c>
    </row>
    <row r="247" spans="1:32">
      <c r="A247" t="s">
        <v>188</v>
      </c>
      <c r="B247" t="s">
        <v>198</v>
      </c>
      <c r="C247" t="s">
        <v>151</v>
      </c>
      <c r="D247" t="n">
        <v>1</v>
      </c>
      <c r="E247" t="n">
        <v>0</v>
      </c>
      <c r="F247" t="n">
        <v>1</v>
      </c>
      <c r="G247" s="67" t="n">
        <v>0.14862101</v>
      </c>
      <c r="H247" s="67" t="n">
        <v>0.04447113</v>
      </c>
    </row>
    <row r="248" spans="1:32">
      <c r="A248" t="s">
        <v>188</v>
      </c>
      <c r="B248" t="s">
        <v>198</v>
      </c>
      <c r="C248" t="s">
        <v>152</v>
      </c>
      <c r="D248" t="n">
        <v>1</v>
      </c>
      <c r="E248" t="n">
        <v>0</v>
      </c>
      <c r="F248" t="n">
        <v>1</v>
      </c>
      <c r="G248" s="67" t="n">
        <v>0.14862101</v>
      </c>
      <c r="H248" s="67" t="n">
        <v>0.04447113</v>
      </c>
    </row>
    <row r="249" spans="1:32">
      <c r="A249" t="s">
        <v>188</v>
      </c>
      <c r="B249" t="s">
        <v>198</v>
      </c>
      <c r="C249" t="s">
        <v>153</v>
      </c>
      <c r="D249" t="n">
        <v>1</v>
      </c>
      <c r="E249" t="n">
        <v>0</v>
      </c>
      <c r="F249" t="n">
        <v>1</v>
      </c>
      <c r="G249" s="67" t="n">
        <v>0.14862101</v>
      </c>
      <c r="H249" s="67" t="n">
        <v>0.04447113</v>
      </c>
    </row>
    <row r="250" spans="1:32">
      <c r="A250" t="s">
        <v>188</v>
      </c>
      <c r="B250" t="s">
        <v>198</v>
      </c>
      <c r="C250" t="s">
        <v>154</v>
      </c>
      <c r="D250" t="n">
        <v>1</v>
      </c>
      <c r="E250" t="n">
        <v>0</v>
      </c>
      <c r="F250" t="n">
        <v>1</v>
      </c>
      <c r="G250" s="67" t="n">
        <v>0.42240891</v>
      </c>
      <c r="H250" s="67" t="n">
        <v>0.04896029</v>
      </c>
    </row>
    <row r="251" spans="1:32">
      <c r="A251" t="s">
        <v>188</v>
      </c>
      <c r="B251" t="s">
        <v>198</v>
      </c>
      <c r="C251" t="s">
        <v>155</v>
      </c>
      <c r="D251" t="n">
        <v>1</v>
      </c>
      <c r="E251" t="n">
        <v>0</v>
      </c>
      <c r="F251" t="n">
        <v>1</v>
      </c>
      <c r="G251" s="67" t="n">
        <v>0.42240891</v>
      </c>
      <c r="H251" s="67" t="n">
        <v>0.04896029</v>
      </c>
    </row>
    <row r="252" spans="1:32">
      <c r="A252" t="s">
        <v>188</v>
      </c>
      <c r="B252" t="s">
        <v>198</v>
      </c>
      <c r="C252" t="s">
        <v>156</v>
      </c>
      <c r="D252" t="n">
        <v>1</v>
      </c>
      <c r="E252" t="n">
        <v>0</v>
      </c>
      <c r="F252" t="n">
        <v>1</v>
      </c>
      <c r="G252" s="67" t="n">
        <v>0.42240891</v>
      </c>
      <c r="H252" s="67" t="n">
        <v>0.04896029</v>
      </c>
    </row>
    <row r="253" spans="1:32">
      <c r="A253" t="s">
        <v>188</v>
      </c>
      <c r="B253" t="s">
        <v>198</v>
      </c>
      <c r="C253" t="s">
        <v>157</v>
      </c>
      <c r="D253" t="n">
        <v>1</v>
      </c>
      <c r="E253" t="n">
        <v>0</v>
      </c>
      <c r="F253" t="n">
        <v>1</v>
      </c>
      <c r="G253" s="67" t="n">
        <v>0.42240891</v>
      </c>
      <c r="H253" s="67" t="n">
        <v>0.04896029</v>
      </c>
    </row>
    <row r="254" spans="1:32">
      <c r="A254" t="s">
        <v>184</v>
      </c>
      <c r="B254" t="s">
        <v>179</v>
      </c>
      <c r="C254" t="s">
        <v>146</v>
      </c>
      <c r="D254" t="n">
        <v>2</v>
      </c>
      <c r="E254" t="n">
        <v>0</v>
      </c>
      <c r="F254" t="n">
        <v>0</v>
      </c>
      <c r="G254" t="n">
        <v>0</v>
      </c>
      <c r="H254" t="n">
        <v>1</v>
      </c>
    </row>
    <row r="255" spans="1:32">
      <c r="A255" t="s">
        <v>184</v>
      </c>
      <c r="B255" t="s">
        <v>179</v>
      </c>
      <c r="C255" t="s">
        <v>147</v>
      </c>
      <c r="D255" t="n">
        <v>2</v>
      </c>
      <c r="E255" t="n">
        <v>0</v>
      </c>
      <c r="F255" t="n">
        <v>0</v>
      </c>
      <c r="G255" t="n">
        <v>0</v>
      </c>
      <c r="H255" t="n">
        <v>1</v>
      </c>
    </row>
    <row r="256" spans="1:32">
      <c r="A256" t="s">
        <v>184</v>
      </c>
      <c r="B256" t="s">
        <v>179</v>
      </c>
      <c r="C256" t="s">
        <v>148</v>
      </c>
      <c r="D256" t="n">
        <v>2</v>
      </c>
      <c r="E256" t="n">
        <v>0</v>
      </c>
      <c r="F256" t="n">
        <v>0</v>
      </c>
      <c r="G256" t="n">
        <v>0</v>
      </c>
      <c r="H256" t="n">
        <v>3</v>
      </c>
    </row>
    <row r="257" spans="1:32">
      <c r="A257" t="s">
        <v>184</v>
      </c>
      <c r="B257" t="s">
        <v>179</v>
      </c>
      <c r="C257" t="s">
        <v>149</v>
      </c>
      <c r="D257" t="n">
        <v>2</v>
      </c>
      <c r="E257" t="n">
        <v>0</v>
      </c>
      <c r="F257" t="n">
        <v>0</v>
      </c>
      <c r="G257" t="n">
        <v>0</v>
      </c>
      <c r="H257" t="n">
        <v>3</v>
      </c>
    </row>
    <row r="258" spans="1:32">
      <c r="A258" t="s">
        <v>184</v>
      </c>
      <c r="B258" t="s">
        <v>179</v>
      </c>
      <c r="C258" t="s">
        <v>150</v>
      </c>
      <c r="D258" t="n">
        <v>2</v>
      </c>
      <c r="E258" t="n">
        <v>0</v>
      </c>
      <c r="F258" t="n">
        <v>0</v>
      </c>
      <c r="G258" t="n">
        <v>0</v>
      </c>
      <c r="H258" t="n">
        <v>3</v>
      </c>
    </row>
    <row r="259" spans="1:32">
      <c r="A259" t="s">
        <v>184</v>
      </c>
      <c r="B259" t="s">
        <v>179</v>
      </c>
      <c r="C259" t="s">
        <v>151</v>
      </c>
      <c r="D259" t="n">
        <v>2</v>
      </c>
      <c r="E259" t="n">
        <v>0</v>
      </c>
      <c r="F259" t="n">
        <v>0</v>
      </c>
      <c r="G259" t="n">
        <v>0</v>
      </c>
      <c r="H259" t="n">
        <v>3</v>
      </c>
    </row>
    <row r="260" spans="1:32">
      <c r="A260" t="s">
        <v>184</v>
      </c>
      <c r="B260" t="s">
        <v>179</v>
      </c>
      <c r="C260" t="s">
        <v>152</v>
      </c>
      <c r="D260" t="n">
        <v>2</v>
      </c>
      <c r="E260" t="n">
        <v>0</v>
      </c>
      <c r="F260" t="n">
        <v>0</v>
      </c>
      <c r="G260" t="n">
        <v>0</v>
      </c>
      <c r="H260" t="n">
        <v>3</v>
      </c>
    </row>
    <row r="261" spans="1:32">
      <c r="A261" t="s">
        <v>184</v>
      </c>
      <c r="B261" t="s">
        <v>179</v>
      </c>
      <c r="C261" t="s">
        <v>153</v>
      </c>
      <c r="D261" t="n">
        <v>2</v>
      </c>
      <c r="E261" t="n">
        <v>0</v>
      </c>
      <c r="F261" t="n">
        <v>0</v>
      </c>
      <c r="G261" t="n">
        <v>0</v>
      </c>
      <c r="H261" t="n">
        <v>3</v>
      </c>
    </row>
    <row r="262" spans="1:32">
      <c r="A262" t="s">
        <v>184</v>
      </c>
      <c r="B262" t="s">
        <v>179</v>
      </c>
      <c r="C262" t="s">
        <v>154</v>
      </c>
      <c r="D262" t="n">
        <v>2</v>
      </c>
      <c r="E262" t="n">
        <v>0</v>
      </c>
      <c r="F262" t="n">
        <v>0</v>
      </c>
      <c r="G262" t="n">
        <v>0</v>
      </c>
      <c r="H262" t="n">
        <v>1</v>
      </c>
    </row>
    <row r="263" spans="1:32">
      <c r="A263" t="s">
        <v>184</v>
      </c>
      <c r="B263" t="s">
        <v>179</v>
      </c>
      <c r="C263" t="s">
        <v>155</v>
      </c>
      <c r="D263" t="n">
        <v>2</v>
      </c>
      <c r="E263" t="n">
        <v>0</v>
      </c>
      <c r="F263" t="n">
        <v>0</v>
      </c>
      <c r="G263" t="n">
        <v>0</v>
      </c>
      <c r="H263" t="n">
        <v>1</v>
      </c>
    </row>
    <row r="264" spans="1:32">
      <c r="A264" t="s">
        <v>184</v>
      </c>
      <c r="B264" t="s">
        <v>179</v>
      </c>
      <c r="C264" t="s">
        <v>156</v>
      </c>
      <c r="D264" t="n">
        <v>2</v>
      </c>
      <c r="E264" t="n">
        <v>0</v>
      </c>
      <c r="F264" t="n">
        <v>0</v>
      </c>
      <c r="G264" t="n">
        <v>0</v>
      </c>
      <c r="H264" t="n">
        <v>1</v>
      </c>
    </row>
    <row r="265" spans="1:32">
      <c r="A265" t="s">
        <v>184</v>
      </c>
      <c r="B265" t="s">
        <v>179</v>
      </c>
      <c r="C265" t="s">
        <v>157</v>
      </c>
      <c r="D265" t="n">
        <v>2</v>
      </c>
      <c r="E265" t="n">
        <v>0</v>
      </c>
      <c r="F265" t="n">
        <v>0</v>
      </c>
      <c r="G265" t="n">
        <v>0</v>
      </c>
      <c r="H265" t="n">
        <v>1</v>
      </c>
    </row>
    <row r="266" spans="1:32">
      <c r="A266" t="s">
        <v>179</v>
      </c>
      <c r="B266" t="s">
        <v>164</v>
      </c>
      <c r="C266" t="s">
        <v>146</v>
      </c>
      <c r="D266" t="n">
        <v>2</v>
      </c>
      <c r="E266" t="n">
        <v>0</v>
      </c>
      <c r="F266" t="n">
        <v>0</v>
      </c>
      <c r="G266" t="n">
        <v>0</v>
      </c>
      <c r="H266" t="n">
        <v>1</v>
      </c>
    </row>
    <row r="267" spans="1:32">
      <c r="A267" t="s">
        <v>179</v>
      </c>
      <c r="B267" t="s">
        <v>164</v>
      </c>
      <c r="C267" t="s">
        <v>147</v>
      </c>
      <c r="D267" t="n">
        <v>2</v>
      </c>
      <c r="E267" t="n">
        <v>0</v>
      </c>
      <c r="F267" t="n">
        <v>0</v>
      </c>
      <c r="G267" t="n">
        <v>0</v>
      </c>
      <c r="H267" t="n">
        <v>1</v>
      </c>
    </row>
    <row r="268" spans="1:32">
      <c r="A268" t="s">
        <v>179</v>
      </c>
      <c r="B268" t="s">
        <v>164</v>
      </c>
      <c r="C268" t="s">
        <v>148</v>
      </c>
      <c r="D268" t="n">
        <v>2</v>
      </c>
      <c r="E268" t="n">
        <v>0</v>
      </c>
      <c r="F268" t="n">
        <v>0</v>
      </c>
      <c r="G268" t="n">
        <v>0</v>
      </c>
      <c r="H268" t="n">
        <v>3</v>
      </c>
    </row>
    <row r="269" spans="1:32">
      <c r="A269" t="s">
        <v>179</v>
      </c>
      <c r="B269" t="s">
        <v>164</v>
      </c>
      <c r="C269" t="s">
        <v>149</v>
      </c>
      <c r="D269" t="n">
        <v>2</v>
      </c>
      <c r="E269" t="n">
        <v>0</v>
      </c>
      <c r="F269" t="n">
        <v>0</v>
      </c>
      <c r="G269" t="n">
        <v>0</v>
      </c>
      <c r="H269" t="n">
        <v>3</v>
      </c>
    </row>
    <row r="270" spans="1:32">
      <c r="A270" t="s">
        <v>179</v>
      </c>
      <c r="B270" t="s">
        <v>164</v>
      </c>
      <c r="C270" t="s">
        <v>150</v>
      </c>
      <c r="D270" t="n">
        <v>2</v>
      </c>
      <c r="E270" t="n">
        <v>0</v>
      </c>
      <c r="F270" t="n">
        <v>0</v>
      </c>
      <c r="G270" t="n">
        <v>0</v>
      </c>
      <c r="H270" t="n">
        <v>3</v>
      </c>
    </row>
    <row r="271" spans="1:32">
      <c r="A271" t="s">
        <v>179</v>
      </c>
      <c r="B271" t="s">
        <v>164</v>
      </c>
      <c r="C271" t="s">
        <v>151</v>
      </c>
      <c r="D271" t="n">
        <v>2</v>
      </c>
      <c r="E271" t="n">
        <v>0</v>
      </c>
      <c r="F271" t="n">
        <v>0</v>
      </c>
      <c r="G271" t="n">
        <v>0</v>
      </c>
      <c r="H271" t="n">
        <v>3</v>
      </c>
    </row>
    <row r="272" spans="1:32">
      <c r="A272" t="s">
        <v>179</v>
      </c>
      <c r="B272" t="s">
        <v>164</v>
      </c>
      <c r="C272" t="s">
        <v>152</v>
      </c>
      <c r="D272" t="n">
        <v>2</v>
      </c>
      <c r="E272" t="n">
        <v>0</v>
      </c>
      <c r="F272" t="n">
        <v>0</v>
      </c>
      <c r="G272" t="n">
        <v>0</v>
      </c>
      <c r="H272" t="n">
        <v>3</v>
      </c>
    </row>
    <row r="273" spans="1:32">
      <c r="A273" t="s">
        <v>179</v>
      </c>
      <c r="B273" t="s">
        <v>164</v>
      </c>
      <c r="C273" t="s">
        <v>153</v>
      </c>
      <c r="D273" t="n">
        <v>2</v>
      </c>
      <c r="E273" t="n">
        <v>0</v>
      </c>
      <c r="F273" t="n">
        <v>0</v>
      </c>
      <c r="G273" t="n">
        <v>0</v>
      </c>
      <c r="H273" t="n">
        <v>3</v>
      </c>
    </row>
    <row r="274" spans="1:32">
      <c r="A274" t="s">
        <v>179</v>
      </c>
      <c r="B274" t="s">
        <v>164</v>
      </c>
      <c r="C274" t="s">
        <v>154</v>
      </c>
      <c r="D274" t="n">
        <v>2</v>
      </c>
      <c r="E274" t="n">
        <v>0</v>
      </c>
      <c r="F274" t="n">
        <v>0</v>
      </c>
      <c r="G274" t="n">
        <v>0</v>
      </c>
      <c r="H274" t="n">
        <v>1</v>
      </c>
    </row>
    <row r="275" spans="1:32">
      <c r="A275" t="s">
        <v>179</v>
      </c>
      <c r="B275" t="s">
        <v>164</v>
      </c>
      <c r="C275" t="s">
        <v>155</v>
      </c>
      <c r="D275" t="n">
        <v>2</v>
      </c>
      <c r="E275" t="n">
        <v>0</v>
      </c>
      <c r="F275" t="n">
        <v>0</v>
      </c>
      <c r="G275" t="n">
        <v>0</v>
      </c>
      <c r="H275" t="n">
        <v>1</v>
      </c>
    </row>
    <row r="276" spans="1:32">
      <c r="A276" t="s">
        <v>179</v>
      </c>
      <c r="B276" t="s">
        <v>164</v>
      </c>
      <c r="C276" t="s">
        <v>156</v>
      </c>
      <c r="D276" t="n">
        <v>2</v>
      </c>
      <c r="E276" t="n">
        <v>0</v>
      </c>
      <c r="F276" t="n">
        <v>0</v>
      </c>
      <c r="G276" t="n">
        <v>0</v>
      </c>
      <c r="H276" t="n">
        <v>1</v>
      </c>
    </row>
    <row r="277" spans="1:32">
      <c r="A277" t="s">
        <v>179</v>
      </c>
      <c r="B277" t="s">
        <v>164</v>
      </c>
      <c r="C277" t="s">
        <v>157</v>
      </c>
      <c r="D277" t="n">
        <v>2</v>
      </c>
      <c r="E277" t="n">
        <v>0</v>
      </c>
      <c r="F277" t="n">
        <v>0</v>
      </c>
      <c r="G277" t="n">
        <v>0</v>
      </c>
      <c r="H277" t="n">
        <v>1</v>
      </c>
    </row>
    <row r="278" spans="1:32">
      <c r="A278" t="s">
        <v>180</v>
      </c>
      <c r="B278" t="s">
        <v>179</v>
      </c>
      <c r="C278" t="s">
        <v>146</v>
      </c>
      <c r="D278" t="n">
        <v>2</v>
      </c>
      <c r="E278" t="n">
        <v>0</v>
      </c>
      <c r="F278" t="n">
        <v>0</v>
      </c>
      <c r="G278" t="n">
        <v>0</v>
      </c>
      <c r="H278" t="n">
        <v>1</v>
      </c>
    </row>
    <row r="279" spans="1:32">
      <c r="A279" t="s">
        <v>180</v>
      </c>
      <c r="B279" t="s">
        <v>179</v>
      </c>
      <c r="C279" t="s">
        <v>147</v>
      </c>
      <c r="D279" t="n">
        <v>2</v>
      </c>
      <c r="E279" t="n">
        <v>0</v>
      </c>
      <c r="F279" t="n">
        <v>0</v>
      </c>
      <c r="G279" t="n">
        <v>0</v>
      </c>
      <c r="H279" t="n">
        <v>1</v>
      </c>
    </row>
    <row r="280" spans="1:32">
      <c r="A280" t="s">
        <v>180</v>
      </c>
      <c r="B280" t="s">
        <v>179</v>
      </c>
      <c r="C280" t="s">
        <v>148</v>
      </c>
      <c r="D280" t="n">
        <v>2</v>
      </c>
      <c r="E280" t="n">
        <v>0</v>
      </c>
      <c r="F280" t="n">
        <v>0</v>
      </c>
      <c r="G280" t="n">
        <v>0</v>
      </c>
      <c r="H280" t="n">
        <v>3</v>
      </c>
    </row>
    <row r="281" spans="1:32">
      <c r="A281" t="s">
        <v>180</v>
      </c>
      <c r="B281" t="s">
        <v>179</v>
      </c>
      <c r="C281" t="s">
        <v>149</v>
      </c>
      <c r="D281" t="n">
        <v>2</v>
      </c>
      <c r="E281" t="n">
        <v>0</v>
      </c>
      <c r="F281" t="n">
        <v>0</v>
      </c>
      <c r="G281" t="n">
        <v>0</v>
      </c>
      <c r="H281" t="n">
        <v>3</v>
      </c>
    </row>
    <row r="282" spans="1:32">
      <c r="A282" t="s">
        <v>180</v>
      </c>
      <c r="B282" t="s">
        <v>179</v>
      </c>
      <c r="C282" t="s">
        <v>150</v>
      </c>
      <c r="D282" t="n">
        <v>2</v>
      </c>
      <c r="E282" t="n">
        <v>0</v>
      </c>
      <c r="F282" t="n">
        <v>0</v>
      </c>
      <c r="G282" t="n">
        <v>0</v>
      </c>
      <c r="H282" t="n">
        <v>3</v>
      </c>
    </row>
    <row r="283" spans="1:32">
      <c r="A283" t="s">
        <v>180</v>
      </c>
      <c r="B283" t="s">
        <v>179</v>
      </c>
      <c r="C283" t="s">
        <v>151</v>
      </c>
      <c r="D283" t="n">
        <v>2</v>
      </c>
      <c r="E283" t="n">
        <v>0</v>
      </c>
      <c r="F283" t="n">
        <v>0</v>
      </c>
      <c r="G283" t="n">
        <v>0</v>
      </c>
      <c r="H283" t="n">
        <v>3</v>
      </c>
    </row>
    <row r="284" spans="1:32">
      <c r="A284" t="s">
        <v>180</v>
      </c>
      <c r="B284" t="s">
        <v>179</v>
      </c>
      <c r="C284" t="s">
        <v>152</v>
      </c>
      <c r="D284" t="n">
        <v>2</v>
      </c>
      <c r="E284" t="n">
        <v>0</v>
      </c>
      <c r="F284" t="n">
        <v>0</v>
      </c>
      <c r="G284" t="n">
        <v>0</v>
      </c>
      <c r="H284" t="n">
        <v>3</v>
      </c>
    </row>
    <row r="285" spans="1:32">
      <c r="A285" t="s">
        <v>180</v>
      </c>
      <c r="B285" t="s">
        <v>179</v>
      </c>
      <c r="C285" t="s">
        <v>153</v>
      </c>
      <c r="D285" t="n">
        <v>2</v>
      </c>
      <c r="E285" t="n">
        <v>0</v>
      </c>
      <c r="F285" t="n">
        <v>0</v>
      </c>
      <c r="G285" t="n">
        <v>0</v>
      </c>
      <c r="H285" t="n">
        <v>3</v>
      </c>
    </row>
    <row r="286" spans="1:32">
      <c r="A286" t="s">
        <v>180</v>
      </c>
      <c r="B286" t="s">
        <v>179</v>
      </c>
      <c r="C286" t="s">
        <v>154</v>
      </c>
      <c r="D286" t="n">
        <v>2</v>
      </c>
      <c r="E286" t="n">
        <v>0</v>
      </c>
      <c r="F286" t="n">
        <v>0</v>
      </c>
      <c r="G286" t="n">
        <v>0</v>
      </c>
      <c r="H286" t="n">
        <v>1</v>
      </c>
    </row>
    <row r="287" spans="1:32">
      <c r="A287" t="s">
        <v>180</v>
      </c>
      <c r="B287" t="s">
        <v>179</v>
      </c>
      <c r="C287" t="s">
        <v>155</v>
      </c>
      <c r="D287" t="n">
        <v>2</v>
      </c>
      <c r="E287" t="n">
        <v>0</v>
      </c>
      <c r="F287" t="n">
        <v>0</v>
      </c>
      <c r="G287" t="n">
        <v>0</v>
      </c>
      <c r="H287" t="n">
        <v>1</v>
      </c>
    </row>
    <row r="288" spans="1:32">
      <c r="A288" t="s">
        <v>180</v>
      </c>
      <c r="B288" t="s">
        <v>179</v>
      </c>
      <c r="C288" t="s">
        <v>156</v>
      </c>
      <c r="D288" t="n">
        <v>2</v>
      </c>
      <c r="E288" t="n">
        <v>0</v>
      </c>
      <c r="F288" t="n">
        <v>0</v>
      </c>
      <c r="G288" t="n">
        <v>0</v>
      </c>
      <c r="H288" t="n">
        <v>1</v>
      </c>
    </row>
    <row r="289" spans="1:32">
      <c r="A289" t="s">
        <v>180</v>
      </c>
      <c r="B289" t="s">
        <v>179</v>
      </c>
      <c r="C289" t="s">
        <v>157</v>
      </c>
      <c r="D289" t="n">
        <v>2</v>
      </c>
      <c r="E289" t="n">
        <v>0</v>
      </c>
      <c r="F289" t="n">
        <v>0</v>
      </c>
      <c r="G289" t="n">
        <v>0</v>
      </c>
      <c r="H289" t="n">
        <v>1</v>
      </c>
    </row>
    <row r="290" spans="1:32">
      <c r="A290" t="s">
        <v>198</v>
      </c>
      <c r="B290" t="s">
        <v>200</v>
      </c>
      <c r="C290" t="s">
        <v>146</v>
      </c>
      <c r="D290" t="n">
        <v>1</v>
      </c>
      <c r="E290" t="n">
        <v>0</v>
      </c>
      <c r="F290" t="n">
        <v>1</v>
      </c>
      <c r="G290" s="67" t="n">
        <v>0.42240891</v>
      </c>
      <c r="H290" s="67" t="n">
        <v>0.04896029</v>
      </c>
    </row>
    <row r="291" spans="1:32">
      <c r="A291" t="s">
        <v>198</v>
      </c>
      <c r="B291" t="s">
        <v>200</v>
      </c>
      <c r="C291" t="s">
        <v>147</v>
      </c>
      <c r="D291" t="n">
        <v>1</v>
      </c>
      <c r="E291" t="n">
        <v>0</v>
      </c>
      <c r="F291" t="n">
        <v>1</v>
      </c>
      <c r="G291" s="67" t="n">
        <v>0.42240891</v>
      </c>
      <c r="H291" s="67" t="n">
        <v>0.04896029</v>
      </c>
    </row>
    <row r="292" spans="1:32">
      <c r="A292" t="s">
        <v>198</v>
      </c>
      <c r="B292" t="s">
        <v>200</v>
      </c>
      <c r="C292" t="s">
        <v>148</v>
      </c>
      <c r="D292" t="n">
        <v>1</v>
      </c>
      <c r="E292" t="n">
        <v>0</v>
      </c>
      <c r="F292" t="n">
        <v>1</v>
      </c>
      <c r="G292" s="67" t="n">
        <v>0.42240891</v>
      </c>
      <c r="H292" s="67" t="n">
        <v>0.04896029</v>
      </c>
    </row>
    <row r="293" spans="1:32">
      <c r="A293" t="s">
        <v>198</v>
      </c>
      <c r="B293" t="s">
        <v>200</v>
      </c>
      <c r="C293" t="s">
        <v>149</v>
      </c>
      <c r="D293" t="n">
        <v>1</v>
      </c>
      <c r="E293" t="n">
        <v>0</v>
      </c>
      <c r="F293" t="n">
        <v>1</v>
      </c>
      <c r="G293" s="67" t="n">
        <v>0.14862101</v>
      </c>
      <c r="H293" s="67" t="n">
        <v>0.04447113</v>
      </c>
    </row>
    <row r="294" spans="1:32">
      <c r="A294" t="s">
        <v>198</v>
      </c>
      <c r="B294" t="s">
        <v>200</v>
      </c>
      <c r="C294" t="s">
        <v>150</v>
      </c>
      <c r="D294" t="n">
        <v>1</v>
      </c>
      <c r="E294" t="n">
        <v>0</v>
      </c>
      <c r="F294" t="n">
        <v>1</v>
      </c>
      <c r="G294" s="67" t="n">
        <v>0.14862101</v>
      </c>
      <c r="H294" s="67" t="n">
        <v>0.04447113</v>
      </c>
    </row>
    <row r="295" spans="1:32">
      <c r="A295" t="s">
        <v>198</v>
      </c>
      <c r="B295" t="s">
        <v>200</v>
      </c>
      <c r="C295" t="s">
        <v>151</v>
      </c>
      <c r="D295" t="n">
        <v>1</v>
      </c>
      <c r="E295" t="n">
        <v>0</v>
      </c>
      <c r="F295" t="n">
        <v>1</v>
      </c>
      <c r="G295" s="67" t="n">
        <v>0.14862101</v>
      </c>
      <c r="H295" s="67" t="n">
        <v>0.04447113</v>
      </c>
    </row>
    <row r="296" spans="1:32">
      <c r="A296" t="s">
        <v>198</v>
      </c>
      <c r="B296" t="s">
        <v>200</v>
      </c>
      <c r="C296" t="s">
        <v>152</v>
      </c>
      <c r="D296" t="n">
        <v>1</v>
      </c>
      <c r="E296" t="n">
        <v>0</v>
      </c>
      <c r="F296" t="n">
        <v>1</v>
      </c>
      <c r="G296" s="67" t="n">
        <v>0.14862101</v>
      </c>
      <c r="H296" s="67" t="n">
        <v>0.04447113</v>
      </c>
    </row>
    <row r="297" spans="1:32">
      <c r="A297" t="s">
        <v>198</v>
      </c>
      <c r="B297" t="s">
        <v>200</v>
      </c>
      <c r="C297" t="s">
        <v>153</v>
      </c>
      <c r="D297" t="n">
        <v>1</v>
      </c>
      <c r="E297" t="n">
        <v>0</v>
      </c>
      <c r="F297" t="n">
        <v>1</v>
      </c>
      <c r="G297" s="67" t="n">
        <v>0.14862101</v>
      </c>
      <c r="H297" s="67" t="n">
        <v>0.04447113</v>
      </c>
    </row>
    <row r="298" spans="1:32">
      <c r="A298" t="s">
        <v>198</v>
      </c>
      <c r="B298" t="s">
        <v>200</v>
      </c>
      <c r="C298" t="s">
        <v>154</v>
      </c>
      <c r="D298" t="n">
        <v>1</v>
      </c>
      <c r="E298" t="n">
        <v>0</v>
      </c>
      <c r="F298" t="n">
        <v>1</v>
      </c>
      <c r="G298" s="67" t="n">
        <v>0.42240891</v>
      </c>
      <c r="H298" s="67" t="n">
        <v>0.04896029</v>
      </c>
    </row>
    <row r="299" spans="1:32">
      <c r="A299" t="s">
        <v>198</v>
      </c>
      <c r="B299" t="s">
        <v>200</v>
      </c>
      <c r="C299" t="s">
        <v>155</v>
      </c>
      <c r="D299" t="n">
        <v>1</v>
      </c>
      <c r="E299" t="n">
        <v>0</v>
      </c>
      <c r="F299" t="n">
        <v>1</v>
      </c>
      <c r="G299" s="67" t="n">
        <v>0.42240891</v>
      </c>
      <c r="H299" s="67" t="n">
        <v>0.04896029</v>
      </c>
    </row>
    <row r="300" spans="1:32">
      <c r="A300" t="s">
        <v>198</v>
      </c>
      <c r="B300" t="s">
        <v>200</v>
      </c>
      <c r="C300" t="s">
        <v>156</v>
      </c>
      <c r="D300" t="n">
        <v>1</v>
      </c>
      <c r="E300" t="n">
        <v>0</v>
      </c>
      <c r="F300" t="n">
        <v>1</v>
      </c>
      <c r="G300" s="67" t="n">
        <v>0.42240891</v>
      </c>
      <c r="H300" s="67" t="n">
        <v>0.04896029</v>
      </c>
    </row>
    <row r="301" spans="1:32">
      <c r="A301" t="s">
        <v>198</v>
      </c>
      <c r="B301" t="s">
        <v>200</v>
      </c>
      <c r="C301" t="s">
        <v>157</v>
      </c>
      <c r="D301" t="n">
        <v>1</v>
      </c>
      <c r="E301" t="n">
        <v>0</v>
      </c>
      <c r="F301" t="n">
        <v>1</v>
      </c>
      <c r="G301" s="67" t="n">
        <v>0.42240891</v>
      </c>
      <c r="H301" s="67" t="n">
        <v>0.04896029</v>
      </c>
    </row>
    <row r="302" spans="1:32">
      <c r="A302" t="s">
        <v>200</v>
      </c>
      <c r="B302" t="s">
        <v>187</v>
      </c>
      <c r="C302" t="s">
        <v>146</v>
      </c>
      <c r="D302" t="n">
        <v>1</v>
      </c>
      <c r="E302" t="n">
        <v>0</v>
      </c>
      <c r="F302" t="n">
        <v>1</v>
      </c>
      <c r="G302" s="67" t="n">
        <v>0.42240891</v>
      </c>
      <c r="H302" s="67" t="n">
        <v>0.04896029</v>
      </c>
    </row>
    <row r="303" spans="1:32">
      <c r="A303" t="s">
        <v>200</v>
      </c>
      <c r="B303" t="s">
        <v>187</v>
      </c>
      <c r="C303" t="s">
        <v>147</v>
      </c>
      <c r="D303" t="n">
        <v>1</v>
      </c>
      <c r="E303" t="n">
        <v>0</v>
      </c>
      <c r="F303" t="n">
        <v>1</v>
      </c>
      <c r="G303" s="67" t="n">
        <v>0.42240891</v>
      </c>
      <c r="H303" s="67" t="n">
        <v>0.04896029</v>
      </c>
    </row>
    <row r="304" spans="1:32">
      <c r="A304" t="s">
        <v>200</v>
      </c>
      <c r="B304" t="s">
        <v>187</v>
      </c>
      <c r="C304" t="s">
        <v>148</v>
      </c>
      <c r="D304" t="n">
        <v>1</v>
      </c>
      <c r="E304" t="n">
        <v>0</v>
      </c>
      <c r="F304" t="n">
        <v>1</v>
      </c>
      <c r="G304" s="67" t="n">
        <v>0.42240891</v>
      </c>
      <c r="H304" s="67" t="n">
        <v>0.04896029</v>
      </c>
    </row>
    <row r="305" spans="1:32">
      <c r="A305" t="s">
        <v>200</v>
      </c>
      <c r="B305" t="s">
        <v>187</v>
      </c>
      <c r="C305" t="s">
        <v>149</v>
      </c>
      <c r="D305" t="n">
        <v>1</v>
      </c>
      <c r="E305" t="n">
        <v>0</v>
      </c>
      <c r="F305" t="n">
        <v>1</v>
      </c>
      <c r="G305" s="67" t="n">
        <v>0.14862101</v>
      </c>
      <c r="H305" s="67" t="n">
        <v>0.04447113</v>
      </c>
    </row>
    <row r="306" spans="1:32">
      <c r="A306" t="s">
        <v>200</v>
      </c>
      <c r="B306" t="s">
        <v>187</v>
      </c>
      <c r="C306" t="s">
        <v>150</v>
      </c>
      <c r="D306" t="n">
        <v>1</v>
      </c>
      <c r="E306" t="n">
        <v>0</v>
      </c>
      <c r="F306" t="n">
        <v>1</v>
      </c>
      <c r="G306" s="67" t="n">
        <v>0.14862101</v>
      </c>
      <c r="H306" s="67" t="n">
        <v>0.04447113</v>
      </c>
    </row>
    <row r="307" spans="1:32">
      <c r="A307" t="s">
        <v>200</v>
      </c>
      <c r="B307" t="s">
        <v>187</v>
      </c>
      <c r="C307" t="s">
        <v>151</v>
      </c>
      <c r="D307" t="n">
        <v>1</v>
      </c>
      <c r="E307" t="n">
        <v>0</v>
      </c>
      <c r="F307" t="n">
        <v>1</v>
      </c>
      <c r="G307" s="67" t="n">
        <v>0.14862101</v>
      </c>
      <c r="H307" s="67" t="n">
        <v>0.04447113</v>
      </c>
    </row>
    <row r="308" spans="1:32">
      <c r="A308" t="s">
        <v>200</v>
      </c>
      <c r="B308" t="s">
        <v>187</v>
      </c>
      <c r="C308" t="s">
        <v>152</v>
      </c>
      <c r="D308" t="n">
        <v>1</v>
      </c>
      <c r="E308" t="n">
        <v>0</v>
      </c>
      <c r="F308" t="n">
        <v>1</v>
      </c>
      <c r="G308" s="67" t="n">
        <v>0.14862101</v>
      </c>
      <c r="H308" s="67" t="n">
        <v>0.04447113</v>
      </c>
    </row>
    <row r="309" spans="1:32">
      <c r="A309" t="s">
        <v>200</v>
      </c>
      <c r="B309" t="s">
        <v>187</v>
      </c>
      <c r="C309" t="s">
        <v>153</v>
      </c>
      <c r="D309" t="n">
        <v>1</v>
      </c>
      <c r="E309" t="n">
        <v>0</v>
      </c>
      <c r="F309" t="n">
        <v>1</v>
      </c>
      <c r="G309" s="67" t="n">
        <v>0.14862101</v>
      </c>
      <c r="H309" s="67" t="n">
        <v>0.04447113</v>
      </c>
    </row>
    <row r="310" spans="1:32">
      <c r="A310" t="s">
        <v>200</v>
      </c>
      <c r="B310" t="s">
        <v>187</v>
      </c>
      <c r="C310" t="s">
        <v>154</v>
      </c>
      <c r="D310" t="n">
        <v>1</v>
      </c>
      <c r="E310" t="n">
        <v>0</v>
      </c>
      <c r="F310" t="n">
        <v>1</v>
      </c>
      <c r="G310" s="67" t="n">
        <v>0.42240891</v>
      </c>
      <c r="H310" s="67" t="n">
        <v>0.04896029</v>
      </c>
    </row>
    <row r="311" spans="1:32">
      <c r="A311" t="s">
        <v>200</v>
      </c>
      <c r="B311" t="s">
        <v>187</v>
      </c>
      <c r="C311" t="s">
        <v>155</v>
      </c>
      <c r="D311" t="n">
        <v>1</v>
      </c>
      <c r="E311" t="n">
        <v>0</v>
      </c>
      <c r="F311" t="n">
        <v>1</v>
      </c>
      <c r="G311" s="67" t="n">
        <v>0.42240891</v>
      </c>
      <c r="H311" s="67" t="n">
        <v>0.04896029</v>
      </c>
    </row>
    <row r="312" spans="1:32">
      <c r="A312" t="s">
        <v>200</v>
      </c>
      <c r="B312" t="s">
        <v>187</v>
      </c>
      <c r="C312" t="s">
        <v>156</v>
      </c>
      <c r="D312" t="n">
        <v>1</v>
      </c>
      <c r="E312" t="n">
        <v>0</v>
      </c>
      <c r="F312" t="n">
        <v>1</v>
      </c>
      <c r="G312" s="67" t="n">
        <v>0.42240891</v>
      </c>
      <c r="H312" s="67" t="n">
        <v>0.04896029</v>
      </c>
    </row>
    <row r="313" spans="1:32">
      <c r="A313" t="s">
        <v>200</v>
      </c>
      <c r="B313" t="s">
        <v>187</v>
      </c>
      <c r="C313" t="s">
        <v>157</v>
      </c>
      <c r="D313" t="n">
        <v>1</v>
      </c>
      <c r="E313" t="n">
        <v>0</v>
      </c>
      <c r="F313" t="n">
        <v>1</v>
      </c>
      <c r="G313" s="67" t="n">
        <v>0.42240891</v>
      </c>
      <c r="H313" s="67" t="n">
        <v>0.04896029</v>
      </c>
    </row>
  </sheetData>
  <pageMargins bottom="0.75" footer="0.3" header="0.3" left="0.7" right="0.7" top="0.75"/>
  <pageSetup horizontalDpi="1200" orientation="portrait" verticalDpi="1200"/>
</worksheet>
</file>

<file path=xl/worksheets/sheet28.xml><?xml version="1.0" encoding="utf-8"?>
<worksheet xmlns="http://schemas.openxmlformats.org/spreadsheetml/2006/main">
  <sheetPr>
    <outlinePr summaryBelow="1" summaryRight="1"/>
    <pageSetUpPr/>
  </sheetPr>
  <dimension ref="A1:M15"/>
  <sheetViews>
    <sheetView workbookViewId="0">
      <selection activeCell="L3" sqref="L3:M4"/>
    </sheetView>
  </sheetViews>
  <sheetFormatPr baseColWidth="8" defaultRowHeight="15" outlineLevelCol="0"/>
  <cols>
    <col customWidth="1" max="1" min="1" style="70" width="27.5703125"/>
  </cols>
  <sheetData>
    <row customHeight="1" ht="50.65" r="1" s="70" spans="1:13">
      <c r="A1" s="97" t="s">
        <v>231</v>
      </c>
      <c r="B1" s="99" t="s">
        <v>232</v>
      </c>
      <c r="C1" s="99" t="s">
        <v>233</v>
      </c>
      <c r="D1" s="65" t="s">
        <v>234</v>
      </c>
      <c r="I1" s="65" t="s">
        <v>235</v>
      </c>
    </row>
    <row customHeight="1" ht="26.25" r="2" s="70" spans="1:13" thickBot="1">
      <c r="D2" s="66" t="s">
        <v>236</v>
      </c>
      <c r="E2" t="s">
        <v>212</v>
      </c>
      <c r="F2" t="s">
        <v>213</v>
      </c>
      <c r="G2" t="s">
        <v>214</v>
      </c>
      <c r="H2" t="s">
        <v>215</v>
      </c>
      <c r="I2" s="66" t="s">
        <v>237</v>
      </c>
      <c r="J2" t="s">
        <v>212</v>
      </c>
      <c r="K2" t="s">
        <v>213</v>
      </c>
      <c r="L2" t="s">
        <v>214</v>
      </c>
      <c r="M2" t="s">
        <v>215</v>
      </c>
    </row>
    <row customHeight="1" ht="37.9" r="3" s="70" spans="1:13">
      <c r="A3" s="89" t="s">
        <v>238</v>
      </c>
      <c r="B3" s="91" t="n">
        <v>4436</v>
      </c>
      <c r="C3" s="93" t="n">
        <v>26.3</v>
      </c>
      <c r="D3" s="93" t="s">
        <v>225</v>
      </c>
      <c r="E3" s="88" t="n">
        <v>0</v>
      </c>
      <c r="F3" s="88" t="n">
        <v>1</v>
      </c>
      <c r="G3" s="88" t="n">
        <v>0.42240891</v>
      </c>
      <c r="H3" s="88" t="n">
        <v>0.04896029</v>
      </c>
      <c r="I3" s="93" t="s">
        <v>228</v>
      </c>
      <c r="J3" s="88" t="n">
        <v>0</v>
      </c>
      <c r="K3" s="88" t="n">
        <v>1</v>
      </c>
      <c r="L3" s="88" t="n">
        <v>0.2888249</v>
      </c>
      <c r="M3" s="88" t="n">
        <v>0.01979619</v>
      </c>
    </row>
    <row customHeight="1" ht="15.75" r="4" s="70" spans="1:13" thickBot="1"/>
    <row r="5" spans="1:13">
      <c r="A5" s="89" t="s">
        <v>239</v>
      </c>
      <c r="B5" s="91" t="n">
        <v>4422</v>
      </c>
      <c r="C5" s="93" t="n">
        <v>26.7</v>
      </c>
      <c r="D5" s="93" t="s">
        <v>225</v>
      </c>
      <c r="E5" s="88" t="n">
        <v>0</v>
      </c>
      <c r="F5" s="88" t="n">
        <v>1</v>
      </c>
      <c r="G5" s="88" t="n">
        <v>0.42240891</v>
      </c>
      <c r="H5" s="88" t="n">
        <v>0.04896029</v>
      </c>
      <c r="I5" s="93" t="s">
        <v>240</v>
      </c>
      <c r="J5" s="88" t="n">
        <v>0</v>
      </c>
      <c r="K5" s="88" t="n">
        <v>1</v>
      </c>
      <c r="L5" s="88" t="n">
        <v>0.2606764</v>
      </c>
      <c r="M5" s="88" t="n">
        <v>0.0418884</v>
      </c>
    </row>
    <row customHeight="1" ht="15.75" r="6" s="70" spans="1:13" thickBot="1"/>
    <row r="7" spans="1:13">
      <c r="A7" s="89" t="s">
        <v>241</v>
      </c>
      <c r="B7" s="91" t="n">
        <v>4423</v>
      </c>
      <c r="C7" s="93" t="n">
        <v>26.3</v>
      </c>
      <c r="D7" s="93" t="s">
        <v>225</v>
      </c>
      <c r="E7" s="88" t="n">
        <v>0</v>
      </c>
      <c r="F7" s="88" t="n">
        <v>1</v>
      </c>
      <c r="G7" s="88" t="n">
        <v>0.42240891</v>
      </c>
      <c r="H7" s="88" t="n">
        <v>0.04896029</v>
      </c>
      <c r="I7" s="93" t="s">
        <v>240</v>
      </c>
      <c r="J7" s="88" t="n">
        <v>0</v>
      </c>
      <c r="K7" s="88" t="n">
        <v>1</v>
      </c>
      <c r="L7" s="88" t="n">
        <v>0.2606764</v>
      </c>
      <c r="M7" s="88" t="n">
        <v>0.0418884</v>
      </c>
    </row>
    <row customHeight="1" ht="15.75" r="8" s="70" spans="1:13" thickBot="1"/>
    <row r="9" spans="1:13">
      <c r="A9" s="95" t="s">
        <v>242</v>
      </c>
      <c r="B9" s="91" t="n">
        <v>4245</v>
      </c>
      <c r="C9" s="93" t="n">
        <v>25.9</v>
      </c>
      <c r="D9" s="93" t="s">
        <v>225</v>
      </c>
      <c r="E9" s="88" t="n">
        <v>0</v>
      </c>
      <c r="F9" s="88" t="n">
        <v>1</v>
      </c>
      <c r="G9" s="88" t="n">
        <v>0.42240891</v>
      </c>
      <c r="H9" s="88" t="n">
        <v>0.04896029</v>
      </c>
      <c r="I9" s="93" t="s">
        <v>240</v>
      </c>
      <c r="J9" s="88" t="n">
        <v>0</v>
      </c>
      <c r="K9" s="88" t="n">
        <v>1</v>
      </c>
      <c r="L9" s="88" t="n">
        <v>0.2606764</v>
      </c>
      <c r="M9" s="88" t="n">
        <v>0.0418884</v>
      </c>
    </row>
    <row customHeight="1" ht="30.95" r="10" s="70" spans="1:13" thickBot="1"/>
    <row r="11" spans="1:13">
      <c r="A11" s="89" t="s">
        <v>243</v>
      </c>
      <c r="B11" s="91" t="n">
        <v>4816</v>
      </c>
      <c r="C11" s="93" t="n">
        <v>20.5</v>
      </c>
      <c r="D11" s="93" t="s">
        <v>225</v>
      </c>
      <c r="E11" s="88" t="n">
        <v>0</v>
      </c>
      <c r="F11" s="88" t="n">
        <v>1</v>
      </c>
      <c r="G11" s="88" t="n">
        <v>0.42240891</v>
      </c>
      <c r="H11" s="88" t="n">
        <v>0.04896029</v>
      </c>
      <c r="I11" s="93" t="s">
        <v>244</v>
      </c>
      <c r="J11" s="88" t="n">
        <v>0</v>
      </c>
      <c r="K11" s="88" t="n">
        <v>1</v>
      </c>
      <c r="L11" s="88" t="n">
        <v>0.14862101</v>
      </c>
      <c r="M11" s="88" t="n">
        <v>0.04447113</v>
      </c>
    </row>
    <row customHeight="1" ht="15.75" r="12" s="70" spans="1:13" thickBot="1"/>
    <row r="13" spans="1:13">
      <c r="A13" s="89" t="s">
        <v>245</v>
      </c>
      <c r="B13" s="91" t="n">
        <v>4414</v>
      </c>
      <c r="C13" s="93" t="n">
        <v>21.4</v>
      </c>
      <c r="D13" s="93" t="s">
        <v>225</v>
      </c>
      <c r="E13" s="88" t="n">
        <v>0</v>
      </c>
      <c r="F13" s="88" t="n">
        <v>1</v>
      </c>
      <c r="G13" s="88" t="n">
        <v>0.42240891</v>
      </c>
      <c r="H13" s="88" t="n">
        <v>0.04896029</v>
      </c>
      <c r="I13" s="93" t="s">
        <v>244</v>
      </c>
      <c r="J13" s="88" t="n">
        <v>0</v>
      </c>
      <c r="K13" s="88" t="n">
        <v>1</v>
      </c>
      <c r="L13" s="88" t="n">
        <v>0.14862101</v>
      </c>
      <c r="M13" s="88" t="n">
        <v>0.04447113</v>
      </c>
    </row>
    <row customHeight="1" ht="15.75" r="14" s="70" spans="1:13" thickBot="1"/>
    <row r="15" spans="1:13">
      <c r="A15" s="89" t="s">
        <v>246</v>
      </c>
      <c r="B15" s="91" t="n">
        <v>4493</v>
      </c>
      <c r="C15" s="93" t="n">
        <v>22.2</v>
      </c>
      <c r="D15" s="93" t="s">
        <v>225</v>
      </c>
      <c r="E15" s="88" t="n">
        <v>0</v>
      </c>
      <c r="F15" s="88" t="n">
        <v>1</v>
      </c>
      <c r="G15" s="88" t="n">
        <v>0.42240891</v>
      </c>
      <c r="H15" s="88" t="n">
        <v>0.04896029</v>
      </c>
      <c r="I15" s="93" t="s">
        <v>244</v>
      </c>
      <c r="J15" s="88" t="n">
        <v>0</v>
      </c>
      <c r="K15" s="88" t="n">
        <v>1</v>
      </c>
      <c r="L15" s="88" t="n">
        <v>0.14862101</v>
      </c>
      <c r="M15" s="88" t="n">
        <v>0.04447113</v>
      </c>
    </row>
    <row customHeight="1" ht="15.75" r="16" s="70" spans="1:13" thickBot="1"/>
  </sheetData>
  <mergeCells count="94">
    <mergeCell ref="A1:A2"/>
    <mergeCell ref="B1:B2"/>
    <mergeCell ref="C1:C2"/>
    <mergeCell ref="A3:A4"/>
    <mergeCell ref="B3:B4"/>
    <mergeCell ref="C3:C4"/>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9:A10"/>
    <mergeCell ref="B9:B10"/>
    <mergeCell ref="C9:C10"/>
    <mergeCell ref="D9:D10"/>
    <mergeCell ref="I9:I10"/>
    <mergeCell ref="E9:E10"/>
    <mergeCell ref="F9:F10"/>
    <mergeCell ref="G9:G10"/>
    <mergeCell ref="H9:H10"/>
    <mergeCell ref="A7:A8"/>
    <mergeCell ref="B7:B8"/>
    <mergeCell ref="C7:C8"/>
    <mergeCell ref="D7:D8"/>
    <mergeCell ref="I7:I8"/>
    <mergeCell ref="G7:G8"/>
    <mergeCell ref="H7:H8"/>
    <mergeCell ref="E7:E8"/>
    <mergeCell ref="F7:F8"/>
    <mergeCell ref="A13:A14"/>
    <mergeCell ref="B13:B14"/>
    <mergeCell ref="C13:C14"/>
    <mergeCell ref="D13:D14"/>
    <mergeCell ref="I13:I14"/>
    <mergeCell ref="E13:E14"/>
    <mergeCell ref="F13:F14"/>
    <mergeCell ref="G13:G14"/>
    <mergeCell ref="H13:H14"/>
    <mergeCell ref="A11:A12"/>
    <mergeCell ref="B11:B12"/>
    <mergeCell ref="C11:C12"/>
    <mergeCell ref="D11:D12"/>
    <mergeCell ref="I11:I12"/>
    <mergeCell ref="E11:E12"/>
    <mergeCell ref="F11:F12"/>
    <mergeCell ref="G11:G12"/>
    <mergeCell ref="H11:H12"/>
    <mergeCell ref="A15:A16"/>
    <mergeCell ref="B15:B16"/>
    <mergeCell ref="C15:C16"/>
    <mergeCell ref="D15:D16"/>
    <mergeCell ref="I15:I16"/>
    <mergeCell ref="G15:G16"/>
    <mergeCell ref="H15:H16"/>
    <mergeCell ref="E15:E16"/>
    <mergeCell ref="F15:F16"/>
    <mergeCell ref="J3:J4"/>
    <mergeCell ref="K3:K4"/>
    <mergeCell ref="L3:L4"/>
    <mergeCell ref="M3:M4"/>
    <mergeCell ref="J5:J6"/>
    <mergeCell ref="K5:K6"/>
    <mergeCell ref="L5:L6"/>
    <mergeCell ref="M5:M6"/>
    <mergeCell ref="J7:J8"/>
    <mergeCell ref="K7:K8"/>
    <mergeCell ref="L7:L8"/>
    <mergeCell ref="M7:M8"/>
    <mergeCell ref="J9:J10"/>
    <mergeCell ref="K9:K10"/>
    <mergeCell ref="L9:L10"/>
    <mergeCell ref="M9:M10"/>
    <mergeCell ref="J15:J16"/>
    <mergeCell ref="K15:K16"/>
    <mergeCell ref="L15:L16"/>
    <mergeCell ref="M15:M16"/>
    <mergeCell ref="J11:J12"/>
    <mergeCell ref="K11:K12"/>
    <mergeCell ref="L11:L12"/>
    <mergeCell ref="M11:M12"/>
    <mergeCell ref="J13:J14"/>
    <mergeCell ref="K13:K14"/>
    <mergeCell ref="L13:L14"/>
    <mergeCell ref="M13:M14"/>
  </mergeCells>
  <pageMargins bottom="0.75" footer="0.3" header="0.3" left="0.7" right="0.7" top="0.75"/>
</worksheet>
</file>

<file path=xl/worksheets/sheet29.xml><?xml version="1.0" encoding="utf-8"?>
<worksheet xmlns="http://schemas.openxmlformats.org/spreadsheetml/2006/main">
  <sheetPr>
    <outlinePr summaryBelow="1" summaryRight="1"/>
    <pageSetUpPr/>
  </sheetPr>
  <dimension ref="A1:R312"/>
  <sheetViews>
    <sheetView workbookViewId="0" zoomScale="85" zoomScaleNormal="85">
      <selection activeCell="D1" sqref="D1:D12"/>
    </sheetView>
  </sheetViews>
  <sheetFormatPr baseColWidth="8" defaultColWidth="9.140625" defaultRowHeight="15" outlineLevelCol="0"/>
  <cols>
    <col customWidth="1" max="16384" min="1" style="70" width="9.140625"/>
  </cols>
  <sheetData>
    <row r="1" spans="1:18">
      <c r="A1" t="s">
        <v>192</v>
      </c>
      <c r="B1" t="s">
        <v>158</v>
      </c>
      <c r="C1" t="s">
        <v>146</v>
      </c>
      <c r="D1" t="n">
        <v>1</v>
      </c>
    </row>
    <row r="2" spans="1:18">
      <c r="A2" t="s">
        <v>192</v>
      </c>
      <c r="B2" t="s">
        <v>158</v>
      </c>
      <c r="C2" t="s">
        <v>147</v>
      </c>
      <c r="D2" t="n">
        <v>1</v>
      </c>
    </row>
    <row r="3" spans="1:18">
      <c r="A3" t="s">
        <v>192</v>
      </c>
      <c r="B3" t="s">
        <v>158</v>
      </c>
      <c r="C3" t="s">
        <v>148</v>
      </c>
      <c r="D3" t="n">
        <v>3</v>
      </c>
    </row>
    <row r="4" spans="1:18">
      <c r="A4" t="s">
        <v>192</v>
      </c>
      <c r="B4" t="s">
        <v>158</v>
      </c>
      <c r="C4" t="s">
        <v>149</v>
      </c>
      <c r="D4" t="n">
        <v>3</v>
      </c>
    </row>
    <row r="5" spans="1:18">
      <c r="A5" t="s">
        <v>192</v>
      </c>
      <c r="B5" t="s">
        <v>158</v>
      </c>
      <c r="C5" t="s">
        <v>150</v>
      </c>
      <c r="D5" t="n">
        <v>3</v>
      </c>
    </row>
    <row r="6" spans="1:18">
      <c r="A6" t="s">
        <v>192</v>
      </c>
      <c r="B6" t="s">
        <v>158</v>
      </c>
      <c r="C6" t="s">
        <v>151</v>
      </c>
      <c r="D6" t="n">
        <v>3</v>
      </c>
    </row>
    <row r="7" spans="1:18">
      <c r="A7" t="s">
        <v>192</v>
      </c>
      <c r="B7" t="s">
        <v>158</v>
      </c>
      <c r="C7" t="s">
        <v>152</v>
      </c>
      <c r="D7" t="n">
        <v>3</v>
      </c>
      <c r="P7" t="s">
        <v>247</v>
      </c>
    </row>
    <row r="8" spans="1:18">
      <c r="A8" t="s">
        <v>192</v>
      </c>
      <c r="B8" t="s">
        <v>158</v>
      </c>
      <c r="C8" t="s">
        <v>153</v>
      </c>
      <c r="D8" t="n">
        <v>3</v>
      </c>
      <c r="P8" t="s">
        <v>220</v>
      </c>
      <c r="Q8" t="s">
        <v>221</v>
      </c>
      <c r="R8" t="s">
        <v>248</v>
      </c>
    </row>
    <row r="9" spans="1:18">
      <c r="A9" t="s">
        <v>192</v>
      </c>
      <c r="B9" t="s">
        <v>158</v>
      </c>
      <c r="C9" t="s">
        <v>154</v>
      </c>
      <c r="D9" t="n">
        <v>1</v>
      </c>
      <c r="O9" t="s">
        <v>249</v>
      </c>
      <c r="P9" t="s">
        <v>250</v>
      </c>
      <c r="Q9" s="68" t="n">
        <v>0.8</v>
      </c>
      <c r="R9" s="68" t="n">
        <v>1</v>
      </c>
    </row>
    <row r="10" spans="1:18">
      <c r="A10" t="s">
        <v>192</v>
      </c>
      <c r="B10" t="s">
        <v>158</v>
      </c>
      <c r="C10" t="s">
        <v>155</v>
      </c>
      <c r="D10" t="n">
        <v>1</v>
      </c>
      <c r="O10" t="s">
        <v>226</v>
      </c>
      <c r="P10" t="s">
        <v>251</v>
      </c>
      <c r="Q10" s="68" t="n">
        <v>0.5</v>
      </c>
      <c r="R10" s="68" t="n">
        <v>3</v>
      </c>
    </row>
    <row r="11" spans="1:18">
      <c r="A11" t="s">
        <v>192</v>
      </c>
      <c r="B11" t="s">
        <v>158</v>
      </c>
      <c r="C11" t="s">
        <v>156</v>
      </c>
      <c r="D11" t="n">
        <v>1</v>
      </c>
    </row>
    <row r="12" spans="1:18">
      <c r="A12" t="s">
        <v>192</v>
      </c>
      <c r="B12" t="s">
        <v>158</v>
      </c>
      <c r="C12" t="s">
        <v>157</v>
      </c>
      <c r="D12" t="n">
        <v>1</v>
      </c>
    </row>
    <row r="13" spans="1:18">
      <c r="A13" t="s">
        <v>158</v>
      </c>
      <c r="B13" t="s">
        <v>161</v>
      </c>
      <c r="C13" t="s">
        <v>146</v>
      </c>
      <c r="D13" t="n">
        <v>1</v>
      </c>
    </row>
    <row customHeight="1" ht="18.95" r="14" s="70" spans="1:18">
      <c r="A14" t="s">
        <v>158</v>
      </c>
      <c r="B14" t="s">
        <v>161</v>
      </c>
      <c r="C14" t="s">
        <v>147</v>
      </c>
      <c r="D14" t="n">
        <v>1</v>
      </c>
    </row>
    <row r="15" spans="1:18">
      <c r="A15" t="s">
        <v>158</v>
      </c>
      <c r="B15" t="s">
        <v>161</v>
      </c>
      <c r="C15" t="s">
        <v>148</v>
      </c>
      <c r="D15" t="n">
        <v>3</v>
      </c>
    </row>
    <row r="16" spans="1:18">
      <c r="A16" t="s">
        <v>158</v>
      </c>
      <c r="B16" t="s">
        <v>161</v>
      </c>
      <c r="C16" t="s">
        <v>149</v>
      </c>
      <c r="D16" t="n">
        <v>3</v>
      </c>
    </row>
    <row r="17" spans="1:18">
      <c r="A17" t="s">
        <v>158</v>
      </c>
      <c r="B17" t="s">
        <v>161</v>
      </c>
      <c r="C17" t="s">
        <v>150</v>
      </c>
      <c r="D17" t="n">
        <v>3</v>
      </c>
    </row>
    <row r="18" spans="1:18">
      <c r="A18" t="s">
        <v>158</v>
      </c>
      <c r="B18" t="s">
        <v>161</v>
      </c>
      <c r="C18" t="s">
        <v>151</v>
      </c>
      <c r="D18" t="n">
        <v>3</v>
      </c>
    </row>
    <row r="19" spans="1:18">
      <c r="A19" t="s">
        <v>158</v>
      </c>
      <c r="B19" t="s">
        <v>161</v>
      </c>
      <c r="C19" t="s">
        <v>152</v>
      </c>
      <c r="D19" t="n">
        <v>3</v>
      </c>
    </row>
    <row r="20" spans="1:18">
      <c r="A20" t="s">
        <v>158</v>
      </c>
      <c r="B20" t="s">
        <v>161</v>
      </c>
      <c r="C20" t="s">
        <v>153</v>
      </c>
      <c r="D20" t="n">
        <v>3</v>
      </c>
    </row>
    <row r="21" spans="1:18">
      <c r="A21" t="s">
        <v>158</v>
      </c>
      <c r="B21" t="s">
        <v>161</v>
      </c>
      <c r="C21" t="s">
        <v>154</v>
      </c>
      <c r="D21" t="n">
        <v>1</v>
      </c>
    </row>
    <row r="22" spans="1:18">
      <c r="A22" t="s">
        <v>158</v>
      </c>
      <c r="B22" t="s">
        <v>161</v>
      </c>
      <c r="C22" t="s">
        <v>155</v>
      </c>
      <c r="D22" t="n">
        <v>1</v>
      </c>
    </row>
    <row r="23" spans="1:18">
      <c r="A23" t="s">
        <v>158</v>
      </c>
      <c r="B23" t="s">
        <v>161</v>
      </c>
      <c r="C23" t="s">
        <v>156</v>
      </c>
      <c r="D23" t="n">
        <v>1</v>
      </c>
    </row>
    <row r="24" spans="1:18">
      <c r="A24" t="s">
        <v>158</v>
      </c>
      <c r="B24" t="s">
        <v>161</v>
      </c>
      <c r="C24" t="s">
        <v>157</v>
      </c>
      <c r="D24" t="n">
        <v>1</v>
      </c>
    </row>
    <row r="25" spans="1:18">
      <c r="A25" t="s">
        <v>163</v>
      </c>
      <c r="B25" t="s">
        <v>162</v>
      </c>
      <c r="C25" t="s">
        <v>146</v>
      </c>
      <c r="D25" t="n">
        <v>1</v>
      </c>
    </row>
    <row r="26" spans="1:18">
      <c r="A26" t="s">
        <v>163</v>
      </c>
      <c r="B26" t="s">
        <v>162</v>
      </c>
      <c r="C26" t="s">
        <v>147</v>
      </c>
      <c r="D26" t="n">
        <v>1</v>
      </c>
    </row>
    <row r="27" spans="1:18">
      <c r="A27" t="s">
        <v>163</v>
      </c>
      <c r="B27" t="s">
        <v>162</v>
      </c>
      <c r="C27" t="s">
        <v>148</v>
      </c>
      <c r="D27" t="n">
        <v>3</v>
      </c>
    </row>
    <row r="28" spans="1:18">
      <c r="A28" t="s">
        <v>163</v>
      </c>
      <c r="B28" t="s">
        <v>162</v>
      </c>
      <c r="C28" t="s">
        <v>149</v>
      </c>
      <c r="D28" t="n">
        <v>3</v>
      </c>
    </row>
    <row r="29" spans="1:18">
      <c r="A29" t="s">
        <v>163</v>
      </c>
      <c r="B29" t="s">
        <v>162</v>
      </c>
      <c r="C29" t="s">
        <v>150</v>
      </c>
      <c r="D29" t="n">
        <v>3</v>
      </c>
    </row>
    <row r="30" spans="1:18">
      <c r="A30" t="s">
        <v>163</v>
      </c>
      <c r="B30" t="s">
        <v>162</v>
      </c>
      <c r="C30" t="s">
        <v>151</v>
      </c>
      <c r="D30" t="n">
        <v>3</v>
      </c>
    </row>
    <row r="31" spans="1:18">
      <c r="A31" t="s">
        <v>163</v>
      </c>
      <c r="B31" t="s">
        <v>162</v>
      </c>
      <c r="C31" t="s">
        <v>152</v>
      </c>
      <c r="D31" t="n">
        <v>3</v>
      </c>
    </row>
    <row r="32" spans="1:18">
      <c r="A32" t="s">
        <v>163</v>
      </c>
      <c r="B32" t="s">
        <v>162</v>
      </c>
      <c r="C32" t="s">
        <v>153</v>
      </c>
      <c r="D32" t="n">
        <v>3</v>
      </c>
    </row>
    <row r="33" spans="1:18">
      <c r="A33" t="s">
        <v>163</v>
      </c>
      <c r="B33" t="s">
        <v>162</v>
      </c>
      <c r="C33" t="s">
        <v>154</v>
      </c>
      <c r="D33" t="n">
        <v>1</v>
      </c>
    </row>
    <row r="34" spans="1:18">
      <c r="A34" t="s">
        <v>163</v>
      </c>
      <c r="B34" t="s">
        <v>162</v>
      </c>
      <c r="C34" t="s">
        <v>155</v>
      </c>
      <c r="D34" t="n">
        <v>1</v>
      </c>
    </row>
    <row r="35" spans="1:18">
      <c r="A35" t="s">
        <v>163</v>
      </c>
      <c r="B35" t="s">
        <v>162</v>
      </c>
      <c r="C35" t="s">
        <v>156</v>
      </c>
      <c r="D35" t="n">
        <v>1</v>
      </c>
    </row>
    <row r="36" spans="1:18">
      <c r="A36" t="s">
        <v>163</v>
      </c>
      <c r="B36" t="s">
        <v>162</v>
      </c>
      <c r="C36" t="s">
        <v>157</v>
      </c>
      <c r="D36" t="n">
        <v>1</v>
      </c>
    </row>
    <row r="37" spans="1:18">
      <c r="A37" t="s">
        <v>162</v>
      </c>
      <c r="B37" t="s">
        <v>173</v>
      </c>
      <c r="C37" t="s">
        <v>146</v>
      </c>
      <c r="D37" t="n">
        <v>1</v>
      </c>
    </row>
    <row r="38" spans="1:18">
      <c r="A38" t="s">
        <v>162</v>
      </c>
      <c r="B38" t="s">
        <v>173</v>
      </c>
      <c r="C38" t="s">
        <v>147</v>
      </c>
      <c r="D38" t="n">
        <v>1</v>
      </c>
    </row>
    <row r="39" spans="1:18">
      <c r="A39" t="s">
        <v>162</v>
      </c>
      <c r="B39" t="s">
        <v>173</v>
      </c>
      <c r="C39" t="s">
        <v>148</v>
      </c>
      <c r="D39" t="n">
        <v>3</v>
      </c>
    </row>
    <row r="40" spans="1:18">
      <c r="A40" t="s">
        <v>162</v>
      </c>
      <c r="B40" t="s">
        <v>173</v>
      </c>
      <c r="C40" t="s">
        <v>149</v>
      </c>
      <c r="D40" t="n">
        <v>3</v>
      </c>
    </row>
    <row r="41" spans="1:18">
      <c r="A41" t="s">
        <v>162</v>
      </c>
      <c r="B41" t="s">
        <v>173</v>
      </c>
      <c r="C41" t="s">
        <v>150</v>
      </c>
      <c r="D41" t="n">
        <v>3</v>
      </c>
    </row>
    <row r="42" spans="1:18">
      <c r="A42" t="s">
        <v>162</v>
      </c>
      <c r="B42" t="s">
        <v>173</v>
      </c>
      <c r="C42" t="s">
        <v>151</v>
      </c>
      <c r="D42" t="n">
        <v>3</v>
      </c>
    </row>
    <row r="43" spans="1:18">
      <c r="A43" t="s">
        <v>162</v>
      </c>
      <c r="B43" t="s">
        <v>173</v>
      </c>
      <c r="C43" t="s">
        <v>152</v>
      </c>
      <c r="D43" t="n">
        <v>3</v>
      </c>
    </row>
    <row r="44" spans="1:18">
      <c r="A44" t="s">
        <v>162</v>
      </c>
      <c r="B44" t="s">
        <v>173</v>
      </c>
      <c r="C44" t="s">
        <v>153</v>
      </c>
      <c r="D44" t="n">
        <v>3</v>
      </c>
    </row>
    <row r="45" spans="1:18">
      <c r="A45" t="s">
        <v>162</v>
      </c>
      <c r="B45" t="s">
        <v>173</v>
      </c>
      <c r="C45" t="s">
        <v>154</v>
      </c>
      <c r="D45" t="n">
        <v>1</v>
      </c>
    </row>
    <row r="46" spans="1:18">
      <c r="A46" t="s">
        <v>162</v>
      </c>
      <c r="B46" t="s">
        <v>173</v>
      </c>
      <c r="C46" t="s">
        <v>155</v>
      </c>
      <c r="D46" t="n">
        <v>1</v>
      </c>
    </row>
    <row r="47" spans="1:18">
      <c r="A47" t="s">
        <v>162</v>
      </c>
      <c r="B47" t="s">
        <v>173</v>
      </c>
      <c r="C47" t="s">
        <v>156</v>
      </c>
      <c r="D47" t="n">
        <v>1</v>
      </c>
    </row>
    <row r="48" spans="1:18">
      <c r="A48" t="s">
        <v>162</v>
      </c>
      <c r="B48" t="s">
        <v>173</v>
      </c>
      <c r="C48" t="s">
        <v>157</v>
      </c>
      <c r="D48" t="n">
        <v>1</v>
      </c>
    </row>
    <row r="49" spans="1:18">
      <c r="A49" t="s">
        <v>173</v>
      </c>
      <c r="B49" t="s">
        <v>164</v>
      </c>
      <c r="C49" t="s">
        <v>146</v>
      </c>
      <c r="D49" t="n">
        <v>1</v>
      </c>
    </row>
    <row r="50" spans="1:18">
      <c r="A50" t="s">
        <v>173</v>
      </c>
      <c r="B50" t="s">
        <v>164</v>
      </c>
      <c r="C50" t="s">
        <v>147</v>
      </c>
      <c r="D50" t="n">
        <v>1</v>
      </c>
    </row>
    <row r="51" spans="1:18">
      <c r="A51" t="s">
        <v>173</v>
      </c>
      <c r="B51" t="s">
        <v>164</v>
      </c>
      <c r="C51" t="s">
        <v>148</v>
      </c>
      <c r="D51" t="n">
        <v>3</v>
      </c>
    </row>
    <row r="52" spans="1:18">
      <c r="A52" t="s">
        <v>173</v>
      </c>
      <c r="B52" t="s">
        <v>164</v>
      </c>
      <c r="C52" t="s">
        <v>149</v>
      </c>
      <c r="D52" t="n">
        <v>3</v>
      </c>
    </row>
    <row r="53" spans="1:18">
      <c r="A53" t="s">
        <v>173</v>
      </c>
      <c r="B53" t="s">
        <v>164</v>
      </c>
      <c r="C53" t="s">
        <v>150</v>
      </c>
      <c r="D53" t="n">
        <v>3</v>
      </c>
    </row>
    <row r="54" spans="1:18">
      <c r="A54" t="s">
        <v>173</v>
      </c>
      <c r="B54" t="s">
        <v>164</v>
      </c>
      <c r="C54" t="s">
        <v>151</v>
      </c>
      <c r="D54" t="n">
        <v>3</v>
      </c>
    </row>
    <row r="55" spans="1:18">
      <c r="A55" t="s">
        <v>173</v>
      </c>
      <c r="B55" t="s">
        <v>164</v>
      </c>
      <c r="C55" t="s">
        <v>152</v>
      </c>
      <c r="D55" t="n">
        <v>3</v>
      </c>
    </row>
    <row r="56" spans="1:18">
      <c r="A56" t="s">
        <v>173</v>
      </c>
      <c r="B56" t="s">
        <v>164</v>
      </c>
      <c r="C56" t="s">
        <v>153</v>
      </c>
      <c r="D56" t="n">
        <v>3</v>
      </c>
    </row>
    <row r="57" spans="1:18">
      <c r="A57" t="s">
        <v>173</v>
      </c>
      <c r="B57" t="s">
        <v>164</v>
      </c>
      <c r="C57" t="s">
        <v>154</v>
      </c>
      <c r="D57" t="n">
        <v>1</v>
      </c>
    </row>
    <row r="58" spans="1:18">
      <c r="A58" t="s">
        <v>173</v>
      </c>
      <c r="B58" t="s">
        <v>164</v>
      </c>
      <c r="C58" t="s">
        <v>155</v>
      </c>
      <c r="D58" t="n">
        <v>1</v>
      </c>
    </row>
    <row r="59" spans="1:18">
      <c r="A59" t="s">
        <v>173</v>
      </c>
      <c r="B59" t="s">
        <v>164</v>
      </c>
      <c r="C59" t="s">
        <v>156</v>
      </c>
      <c r="D59" t="n">
        <v>1</v>
      </c>
    </row>
    <row r="60" spans="1:18">
      <c r="A60" t="s">
        <v>173</v>
      </c>
      <c r="B60" t="s">
        <v>164</v>
      </c>
      <c r="C60" t="s">
        <v>157</v>
      </c>
      <c r="D60" t="n">
        <v>1</v>
      </c>
    </row>
    <row r="61" spans="1:18">
      <c r="A61" t="s">
        <v>161</v>
      </c>
      <c r="B61" t="s">
        <v>162</v>
      </c>
      <c r="C61" t="s">
        <v>146</v>
      </c>
      <c r="D61" t="n">
        <v>1</v>
      </c>
    </row>
    <row r="62" spans="1:18">
      <c r="A62" t="s">
        <v>161</v>
      </c>
      <c r="B62" t="s">
        <v>162</v>
      </c>
      <c r="C62" t="s">
        <v>147</v>
      </c>
      <c r="D62" t="n">
        <v>1</v>
      </c>
    </row>
    <row r="63" spans="1:18">
      <c r="A63" t="s">
        <v>161</v>
      </c>
      <c r="B63" t="s">
        <v>162</v>
      </c>
      <c r="C63" t="s">
        <v>148</v>
      </c>
      <c r="D63" t="n">
        <v>3</v>
      </c>
    </row>
    <row r="64" spans="1:18">
      <c r="A64" t="s">
        <v>161</v>
      </c>
      <c r="B64" t="s">
        <v>162</v>
      </c>
      <c r="C64" t="s">
        <v>149</v>
      </c>
      <c r="D64" t="n">
        <v>3</v>
      </c>
    </row>
    <row r="65" spans="1:18">
      <c r="A65" t="s">
        <v>161</v>
      </c>
      <c r="B65" t="s">
        <v>162</v>
      </c>
      <c r="C65" t="s">
        <v>150</v>
      </c>
      <c r="D65" t="n">
        <v>3</v>
      </c>
    </row>
    <row r="66" spans="1:18">
      <c r="A66" t="s">
        <v>161</v>
      </c>
      <c r="B66" t="s">
        <v>162</v>
      </c>
      <c r="C66" t="s">
        <v>151</v>
      </c>
      <c r="D66" t="n">
        <v>3</v>
      </c>
    </row>
    <row r="67" spans="1:18">
      <c r="A67" t="s">
        <v>161</v>
      </c>
      <c r="B67" t="s">
        <v>162</v>
      </c>
      <c r="C67" t="s">
        <v>152</v>
      </c>
      <c r="D67" t="n">
        <v>3</v>
      </c>
    </row>
    <row r="68" spans="1:18">
      <c r="A68" t="s">
        <v>161</v>
      </c>
      <c r="B68" t="s">
        <v>162</v>
      </c>
      <c r="C68" t="s">
        <v>153</v>
      </c>
      <c r="D68" t="n">
        <v>3</v>
      </c>
    </row>
    <row r="69" spans="1:18">
      <c r="A69" t="s">
        <v>161</v>
      </c>
      <c r="B69" t="s">
        <v>162</v>
      </c>
      <c r="C69" t="s">
        <v>154</v>
      </c>
      <c r="D69" t="n">
        <v>1</v>
      </c>
    </row>
    <row r="70" spans="1:18">
      <c r="A70" t="s">
        <v>161</v>
      </c>
      <c r="B70" t="s">
        <v>162</v>
      </c>
      <c r="C70" t="s">
        <v>155</v>
      </c>
      <c r="D70" t="n">
        <v>1</v>
      </c>
    </row>
    <row r="71" spans="1:18">
      <c r="A71" t="s">
        <v>161</v>
      </c>
      <c r="B71" t="s">
        <v>162</v>
      </c>
      <c r="C71" t="s">
        <v>156</v>
      </c>
      <c r="D71" t="n">
        <v>1</v>
      </c>
    </row>
    <row r="72" spans="1:18">
      <c r="A72" t="s">
        <v>161</v>
      </c>
      <c r="B72" t="s">
        <v>162</v>
      </c>
      <c r="C72" t="s">
        <v>157</v>
      </c>
      <c r="D72" t="n">
        <v>1</v>
      </c>
    </row>
    <row r="73" spans="1:18">
      <c r="A73" t="s">
        <v>164</v>
      </c>
      <c r="B73" t="s">
        <v>166</v>
      </c>
      <c r="C73" t="s">
        <v>146</v>
      </c>
      <c r="D73" t="n">
        <v>1</v>
      </c>
    </row>
    <row r="74" spans="1:18">
      <c r="A74" t="s">
        <v>164</v>
      </c>
      <c r="B74" t="s">
        <v>166</v>
      </c>
      <c r="C74" t="s">
        <v>147</v>
      </c>
      <c r="D74" t="n">
        <v>1</v>
      </c>
    </row>
    <row r="75" spans="1:18">
      <c r="A75" t="s">
        <v>164</v>
      </c>
      <c r="B75" t="s">
        <v>166</v>
      </c>
      <c r="C75" t="s">
        <v>148</v>
      </c>
      <c r="D75" t="n">
        <v>3</v>
      </c>
    </row>
    <row r="76" spans="1:18">
      <c r="A76" t="s">
        <v>164</v>
      </c>
      <c r="B76" t="s">
        <v>166</v>
      </c>
      <c r="C76" t="s">
        <v>149</v>
      </c>
      <c r="D76" t="n">
        <v>3</v>
      </c>
    </row>
    <row r="77" spans="1:18">
      <c r="A77" t="s">
        <v>164</v>
      </c>
      <c r="B77" t="s">
        <v>166</v>
      </c>
      <c r="C77" t="s">
        <v>150</v>
      </c>
      <c r="D77" t="n">
        <v>3</v>
      </c>
    </row>
    <row r="78" spans="1:18">
      <c r="A78" t="s">
        <v>164</v>
      </c>
      <c r="B78" t="s">
        <v>166</v>
      </c>
      <c r="C78" t="s">
        <v>151</v>
      </c>
      <c r="D78" t="n">
        <v>3</v>
      </c>
    </row>
    <row r="79" spans="1:18">
      <c r="A79" t="s">
        <v>164</v>
      </c>
      <c r="B79" t="s">
        <v>166</v>
      </c>
      <c r="C79" t="s">
        <v>152</v>
      </c>
      <c r="D79" t="n">
        <v>3</v>
      </c>
    </row>
    <row r="80" spans="1:18">
      <c r="A80" t="s">
        <v>164</v>
      </c>
      <c r="B80" t="s">
        <v>166</v>
      </c>
      <c r="C80" t="s">
        <v>153</v>
      </c>
      <c r="D80" t="n">
        <v>3</v>
      </c>
    </row>
    <row r="81" spans="1:18">
      <c r="A81" t="s">
        <v>164</v>
      </c>
      <c r="B81" t="s">
        <v>166</v>
      </c>
      <c r="C81" t="s">
        <v>154</v>
      </c>
      <c r="D81" t="n">
        <v>1</v>
      </c>
    </row>
    <row r="82" spans="1:18">
      <c r="A82" t="s">
        <v>164</v>
      </c>
      <c r="B82" t="s">
        <v>166</v>
      </c>
      <c r="C82" t="s">
        <v>155</v>
      </c>
      <c r="D82" t="n">
        <v>1</v>
      </c>
    </row>
    <row r="83" spans="1:18">
      <c r="A83" t="s">
        <v>164</v>
      </c>
      <c r="B83" t="s">
        <v>166</v>
      </c>
      <c r="C83" t="s">
        <v>156</v>
      </c>
      <c r="D83" t="n">
        <v>1</v>
      </c>
    </row>
    <row r="84" spans="1:18">
      <c r="A84" t="s">
        <v>164</v>
      </c>
      <c r="B84" t="s">
        <v>166</v>
      </c>
      <c r="C84" t="s">
        <v>157</v>
      </c>
      <c r="D84" t="n">
        <v>1</v>
      </c>
    </row>
    <row r="85" spans="1:18">
      <c r="A85" t="s">
        <v>166</v>
      </c>
      <c r="B85" t="s">
        <v>167</v>
      </c>
      <c r="C85" t="s">
        <v>146</v>
      </c>
      <c r="D85" t="n">
        <v>1</v>
      </c>
    </row>
    <row r="86" spans="1:18">
      <c r="A86" t="s">
        <v>166</v>
      </c>
      <c r="B86" t="s">
        <v>167</v>
      </c>
      <c r="C86" t="s">
        <v>147</v>
      </c>
      <c r="D86" t="n">
        <v>1</v>
      </c>
    </row>
    <row r="87" spans="1:18">
      <c r="A87" t="s">
        <v>166</v>
      </c>
      <c r="B87" t="s">
        <v>167</v>
      </c>
      <c r="C87" t="s">
        <v>148</v>
      </c>
      <c r="D87" t="n">
        <v>3</v>
      </c>
    </row>
    <row r="88" spans="1:18">
      <c r="A88" t="s">
        <v>166</v>
      </c>
      <c r="B88" t="s">
        <v>167</v>
      </c>
      <c r="C88" t="s">
        <v>149</v>
      </c>
      <c r="D88" t="n">
        <v>3</v>
      </c>
    </row>
    <row r="89" spans="1:18">
      <c r="A89" t="s">
        <v>166</v>
      </c>
      <c r="B89" t="s">
        <v>167</v>
      </c>
      <c r="C89" t="s">
        <v>150</v>
      </c>
      <c r="D89" t="n">
        <v>3</v>
      </c>
    </row>
    <row r="90" spans="1:18">
      <c r="A90" t="s">
        <v>166</v>
      </c>
      <c r="B90" t="s">
        <v>167</v>
      </c>
      <c r="C90" t="s">
        <v>151</v>
      </c>
      <c r="D90" t="n">
        <v>3</v>
      </c>
    </row>
    <row r="91" spans="1:18">
      <c r="A91" t="s">
        <v>166</v>
      </c>
      <c r="B91" t="s">
        <v>167</v>
      </c>
      <c r="C91" t="s">
        <v>152</v>
      </c>
      <c r="D91" t="n">
        <v>3</v>
      </c>
    </row>
    <row r="92" spans="1:18">
      <c r="A92" t="s">
        <v>166</v>
      </c>
      <c r="B92" t="s">
        <v>167</v>
      </c>
      <c r="C92" t="s">
        <v>153</v>
      </c>
      <c r="D92" t="n">
        <v>3</v>
      </c>
    </row>
    <row r="93" spans="1:18">
      <c r="A93" t="s">
        <v>166</v>
      </c>
      <c r="B93" t="s">
        <v>167</v>
      </c>
      <c r="C93" t="s">
        <v>154</v>
      </c>
      <c r="D93" t="n">
        <v>1</v>
      </c>
    </row>
    <row r="94" spans="1:18">
      <c r="A94" t="s">
        <v>166</v>
      </c>
      <c r="B94" t="s">
        <v>167</v>
      </c>
      <c r="C94" t="s">
        <v>155</v>
      </c>
      <c r="D94" t="n">
        <v>1</v>
      </c>
    </row>
    <row r="95" spans="1:18">
      <c r="A95" t="s">
        <v>166</v>
      </c>
      <c r="B95" t="s">
        <v>167</v>
      </c>
      <c r="C95" t="s">
        <v>156</v>
      </c>
      <c r="D95" t="n">
        <v>1</v>
      </c>
    </row>
    <row r="96" spans="1:18">
      <c r="A96" t="s">
        <v>166</v>
      </c>
      <c r="B96" t="s">
        <v>167</v>
      </c>
      <c r="C96" t="s">
        <v>157</v>
      </c>
      <c r="D96" t="n">
        <v>1</v>
      </c>
    </row>
    <row r="97" spans="1:18">
      <c r="A97" t="s">
        <v>167</v>
      </c>
      <c r="B97" t="s">
        <v>169</v>
      </c>
      <c r="C97" t="s">
        <v>146</v>
      </c>
      <c r="D97" t="n">
        <v>1</v>
      </c>
    </row>
    <row r="98" spans="1:18">
      <c r="A98" t="s">
        <v>167</v>
      </c>
      <c r="B98" t="s">
        <v>169</v>
      </c>
      <c r="C98" t="s">
        <v>147</v>
      </c>
      <c r="D98" t="n">
        <v>1</v>
      </c>
    </row>
    <row r="99" spans="1:18">
      <c r="A99" t="s">
        <v>167</v>
      </c>
      <c r="B99" t="s">
        <v>169</v>
      </c>
      <c r="C99" t="s">
        <v>148</v>
      </c>
      <c r="D99" t="n">
        <v>3</v>
      </c>
    </row>
    <row r="100" spans="1:18">
      <c r="A100" t="s">
        <v>167</v>
      </c>
      <c r="B100" t="s">
        <v>169</v>
      </c>
      <c r="C100" t="s">
        <v>149</v>
      </c>
      <c r="D100" t="n">
        <v>3</v>
      </c>
    </row>
    <row r="101" spans="1:18">
      <c r="A101" t="s">
        <v>167</v>
      </c>
      <c r="B101" t="s">
        <v>169</v>
      </c>
      <c r="C101" t="s">
        <v>150</v>
      </c>
      <c r="D101" t="n">
        <v>3</v>
      </c>
    </row>
    <row r="102" spans="1:18">
      <c r="A102" t="s">
        <v>167</v>
      </c>
      <c r="B102" t="s">
        <v>169</v>
      </c>
      <c r="C102" t="s">
        <v>151</v>
      </c>
      <c r="D102" t="n">
        <v>3</v>
      </c>
    </row>
    <row r="103" spans="1:18">
      <c r="A103" t="s">
        <v>167</v>
      </c>
      <c r="B103" t="s">
        <v>169</v>
      </c>
      <c r="C103" t="s">
        <v>152</v>
      </c>
      <c r="D103" t="n">
        <v>3</v>
      </c>
    </row>
    <row r="104" spans="1:18">
      <c r="A104" t="s">
        <v>167</v>
      </c>
      <c r="B104" t="s">
        <v>169</v>
      </c>
      <c r="C104" t="s">
        <v>153</v>
      </c>
      <c r="D104" t="n">
        <v>3</v>
      </c>
    </row>
    <row r="105" spans="1:18">
      <c r="A105" t="s">
        <v>167</v>
      </c>
      <c r="B105" t="s">
        <v>169</v>
      </c>
      <c r="C105" t="s">
        <v>154</v>
      </c>
      <c r="D105" t="n">
        <v>1</v>
      </c>
    </row>
    <row r="106" spans="1:18">
      <c r="A106" t="s">
        <v>167</v>
      </c>
      <c r="B106" t="s">
        <v>169</v>
      </c>
      <c r="C106" t="s">
        <v>155</v>
      </c>
      <c r="D106" t="n">
        <v>1</v>
      </c>
    </row>
    <row r="107" spans="1:18">
      <c r="A107" t="s">
        <v>167</v>
      </c>
      <c r="B107" t="s">
        <v>169</v>
      </c>
      <c r="C107" t="s">
        <v>156</v>
      </c>
      <c r="D107" t="n">
        <v>1</v>
      </c>
    </row>
    <row r="108" spans="1:18">
      <c r="A108" t="s">
        <v>167</v>
      </c>
      <c r="B108" t="s">
        <v>169</v>
      </c>
      <c r="C108" t="s">
        <v>157</v>
      </c>
      <c r="D108" t="n">
        <v>1</v>
      </c>
    </row>
    <row r="109" spans="1:18">
      <c r="A109" t="s">
        <v>169</v>
      </c>
      <c r="B109" t="s">
        <v>172</v>
      </c>
      <c r="C109" t="s">
        <v>146</v>
      </c>
      <c r="D109" t="n">
        <v>1</v>
      </c>
    </row>
    <row r="110" spans="1:18">
      <c r="A110" t="s">
        <v>169</v>
      </c>
      <c r="B110" t="s">
        <v>172</v>
      </c>
      <c r="C110" t="s">
        <v>147</v>
      </c>
      <c r="D110" t="n">
        <v>1</v>
      </c>
    </row>
    <row r="111" spans="1:18">
      <c r="A111" t="s">
        <v>169</v>
      </c>
      <c r="B111" t="s">
        <v>172</v>
      </c>
      <c r="C111" t="s">
        <v>148</v>
      </c>
      <c r="D111" t="n">
        <v>3</v>
      </c>
    </row>
    <row r="112" spans="1:18">
      <c r="A112" t="s">
        <v>169</v>
      </c>
      <c r="B112" t="s">
        <v>172</v>
      </c>
      <c r="C112" t="s">
        <v>149</v>
      </c>
      <c r="D112" t="n">
        <v>3</v>
      </c>
    </row>
    <row r="113" spans="1:18">
      <c r="A113" t="s">
        <v>169</v>
      </c>
      <c r="B113" t="s">
        <v>172</v>
      </c>
      <c r="C113" t="s">
        <v>150</v>
      </c>
      <c r="D113" t="n">
        <v>3</v>
      </c>
    </row>
    <row r="114" spans="1:18">
      <c r="A114" t="s">
        <v>169</v>
      </c>
      <c r="B114" t="s">
        <v>172</v>
      </c>
      <c r="C114" t="s">
        <v>151</v>
      </c>
      <c r="D114" t="n">
        <v>3</v>
      </c>
    </row>
    <row r="115" spans="1:18">
      <c r="A115" t="s">
        <v>169</v>
      </c>
      <c r="B115" t="s">
        <v>172</v>
      </c>
      <c r="C115" t="s">
        <v>152</v>
      </c>
      <c r="D115" t="n">
        <v>3</v>
      </c>
    </row>
    <row r="116" spans="1:18">
      <c r="A116" t="s">
        <v>169</v>
      </c>
      <c r="B116" t="s">
        <v>172</v>
      </c>
      <c r="C116" t="s">
        <v>153</v>
      </c>
      <c r="D116" t="n">
        <v>3</v>
      </c>
    </row>
    <row r="117" spans="1:18">
      <c r="A117" t="s">
        <v>169</v>
      </c>
      <c r="B117" t="s">
        <v>172</v>
      </c>
      <c r="C117" t="s">
        <v>154</v>
      </c>
      <c r="D117" t="n">
        <v>1</v>
      </c>
    </row>
    <row r="118" spans="1:18">
      <c r="A118" t="s">
        <v>169</v>
      </c>
      <c r="B118" t="s">
        <v>172</v>
      </c>
      <c r="C118" t="s">
        <v>155</v>
      </c>
      <c r="D118" t="n">
        <v>1</v>
      </c>
    </row>
    <row r="119" spans="1:18">
      <c r="A119" t="s">
        <v>169</v>
      </c>
      <c r="B119" t="s">
        <v>172</v>
      </c>
      <c r="C119" t="s">
        <v>156</v>
      </c>
      <c r="D119" t="n">
        <v>1</v>
      </c>
    </row>
    <row r="120" spans="1:18">
      <c r="A120" t="s">
        <v>169</v>
      </c>
      <c r="B120" t="s">
        <v>172</v>
      </c>
      <c r="C120" t="s">
        <v>157</v>
      </c>
      <c r="D120" t="n">
        <v>1</v>
      </c>
    </row>
    <row r="121" spans="1:18">
      <c r="A121" t="s">
        <v>172</v>
      </c>
      <c r="B121" t="s">
        <v>175</v>
      </c>
      <c r="C121" t="s">
        <v>146</v>
      </c>
      <c r="D121" t="n">
        <v>1</v>
      </c>
    </row>
    <row r="122" spans="1:18">
      <c r="A122" t="s">
        <v>172</v>
      </c>
      <c r="B122" t="s">
        <v>175</v>
      </c>
      <c r="C122" t="s">
        <v>147</v>
      </c>
      <c r="D122" t="n">
        <v>1</v>
      </c>
    </row>
    <row r="123" spans="1:18">
      <c r="A123" t="s">
        <v>172</v>
      </c>
      <c r="B123" t="s">
        <v>175</v>
      </c>
      <c r="C123" t="s">
        <v>148</v>
      </c>
      <c r="D123" t="n">
        <v>3</v>
      </c>
    </row>
    <row r="124" spans="1:18">
      <c r="A124" t="s">
        <v>172</v>
      </c>
      <c r="B124" t="s">
        <v>175</v>
      </c>
      <c r="C124" t="s">
        <v>149</v>
      </c>
      <c r="D124" t="n">
        <v>3</v>
      </c>
    </row>
    <row r="125" spans="1:18">
      <c r="A125" t="s">
        <v>172</v>
      </c>
      <c r="B125" t="s">
        <v>175</v>
      </c>
      <c r="C125" t="s">
        <v>150</v>
      </c>
      <c r="D125" t="n">
        <v>3</v>
      </c>
    </row>
    <row r="126" spans="1:18">
      <c r="A126" t="s">
        <v>172</v>
      </c>
      <c r="B126" t="s">
        <v>175</v>
      </c>
      <c r="C126" t="s">
        <v>151</v>
      </c>
      <c r="D126" t="n">
        <v>3</v>
      </c>
    </row>
    <row r="127" spans="1:18">
      <c r="A127" t="s">
        <v>172</v>
      </c>
      <c r="B127" t="s">
        <v>175</v>
      </c>
      <c r="C127" t="s">
        <v>152</v>
      </c>
      <c r="D127" t="n">
        <v>3</v>
      </c>
    </row>
    <row r="128" spans="1:18">
      <c r="A128" t="s">
        <v>172</v>
      </c>
      <c r="B128" t="s">
        <v>175</v>
      </c>
      <c r="C128" t="s">
        <v>153</v>
      </c>
      <c r="D128" t="n">
        <v>3</v>
      </c>
    </row>
    <row r="129" spans="1:18">
      <c r="A129" t="s">
        <v>172</v>
      </c>
      <c r="B129" t="s">
        <v>175</v>
      </c>
      <c r="C129" t="s">
        <v>154</v>
      </c>
      <c r="D129" t="n">
        <v>1</v>
      </c>
    </row>
    <row r="130" spans="1:18">
      <c r="A130" t="s">
        <v>172</v>
      </c>
      <c r="B130" t="s">
        <v>175</v>
      </c>
      <c r="C130" t="s">
        <v>155</v>
      </c>
      <c r="D130" t="n">
        <v>1</v>
      </c>
    </row>
    <row r="131" spans="1:18">
      <c r="A131" t="s">
        <v>172</v>
      </c>
      <c r="B131" t="s">
        <v>175</v>
      </c>
      <c r="C131" t="s">
        <v>156</v>
      </c>
      <c r="D131" t="n">
        <v>1</v>
      </c>
    </row>
    <row r="132" spans="1:18">
      <c r="A132" t="s">
        <v>172</v>
      </c>
      <c r="B132" t="s">
        <v>175</v>
      </c>
      <c r="C132" t="s">
        <v>157</v>
      </c>
      <c r="D132" t="n">
        <v>1</v>
      </c>
    </row>
    <row r="133" spans="1:18">
      <c r="A133" t="s">
        <v>174</v>
      </c>
      <c r="B133" t="s">
        <v>175</v>
      </c>
      <c r="C133" t="s">
        <v>146</v>
      </c>
      <c r="D133" t="n">
        <v>1</v>
      </c>
    </row>
    <row r="134" spans="1:18">
      <c r="A134" t="s">
        <v>174</v>
      </c>
      <c r="B134" t="s">
        <v>175</v>
      </c>
      <c r="C134" t="s">
        <v>147</v>
      </c>
      <c r="D134" t="n">
        <v>1</v>
      </c>
    </row>
    <row r="135" spans="1:18">
      <c r="A135" t="s">
        <v>174</v>
      </c>
      <c r="B135" t="s">
        <v>175</v>
      </c>
      <c r="C135" t="s">
        <v>148</v>
      </c>
      <c r="D135" t="n">
        <v>3</v>
      </c>
    </row>
    <row r="136" spans="1:18">
      <c r="A136" t="s">
        <v>174</v>
      </c>
      <c r="B136" t="s">
        <v>175</v>
      </c>
      <c r="C136" t="s">
        <v>149</v>
      </c>
      <c r="D136" t="n">
        <v>3</v>
      </c>
    </row>
    <row r="137" spans="1:18">
      <c r="A137" t="s">
        <v>174</v>
      </c>
      <c r="B137" t="s">
        <v>175</v>
      </c>
      <c r="C137" t="s">
        <v>150</v>
      </c>
      <c r="D137" t="n">
        <v>3</v>
      </c>
    </row>
    <row r="138" spans="1:18">
      <c r="A138" t="s">
        <v>174</v>
      </c>
      <c r="B138" t="s">
        <v>175</v>
      </c>
      <c r="C138" t="s">
        <v>151</v>
      </c>
      <c r="D138" t="n">
        <v>3</v>
      </c>
    </row>
    <row r="139" spans="1:18">
      <c r="A139" t="s">
        <v>174</v>
      </c>
      <c r="B139" t="s">
        <v>175</v>
      </c>
      <c r="C139" t="s">
        <v>152</v>
      </c>
      <c r="D139" t="n">
        <v>3</v>
      </c>
    </row>
    <row r="140" spans="1:18">
      <c r="A140" t="s">
        <v>174</v>
      </c>
      <c r="B140" t="s">
        <v>175</v>
      </c>
      <c r="C140" t="s">
        <v>153</v>
      </c>
      <c r="D140" t="n">
        <v>3</v>
      </c>
    </row>
    <row r="141" spans="1:18">
      <c r="A141" t="s">
        <v>174</v>
      </c>
      <c r="B141" t="s">
        <v>175</v>
      </c>
      <c r="C141" t="s">
        <v>154</v>
      </c>
      <c r="D141" t="n">
        <v>1</v>
      </c>
    </row>
    <row r="142" spans="1:18">
      <c r="A142" t="s">
        <v>174</v>
      </c>
      <c r="B142" t="s">
        <v>175</v>
      </c>
      <c r="C142" t="s">
        <v>155</v>
      </c>
      <c r="D142" t="n">
        <v>1</v>
      </c>
    </row>
    <row r="143" spans="1:18">
      <c r="A143" t="s">
        <v>174</v>
      </c>
      <c r="B143" t="s">
        <v>175</v>
      </c>
      <c r="C143" t="s">
        <v>156</v>
      </c>
      <c r="D143" t="n">
        <v>1</v>
      </c>
    </row>
    <row r="144" spans="1:18">
      <c r="A144" t="s">
        <v>174</v>
      </c>
      <c r="B144" t="s">
        <v>175</v>
      </c>
      <c r="C144" t="s">
        <v>157</v>
      </c>
      <c r="D144" t="n">
        <v>1</v>
      </c>
    </row>
    <row r="145" spans="1:18">
      <c r="A145" t="s">
        <v>175</v>
      </c>
      <c r="B145" t="s">
        <v>176</v>
      </c>
      <c r="C145" t="s">
        <v>146</v>
      </c>
      <c r="D145" t="n">
        <v>1</v>
      </c>
    </row>
    <row r="146" spans="1:18">
      <c r="A146" t="s">
        <v>175</v>
      </c>
      <c r="B146" t="s">
        <v>176</v>
      </c>
      <c r="C146" t="s">
        <v>147</v>
      </c>
      <c r="D146" t="n">
        <v>1</v>
      </c>
    </row>
    <row r="147" spans="1:18">
      <c r="A147" t="s">
        <v>175</v>
      </c>
      <c r="B147" t="s">
        <v>176</v>
      </c>
      <c r="C147" t="s">
        <v>148</v>
      </c>
      <c r="D147" t="n">
        <v>3</v>
      </c>
    </row>
    <row r="148" spans="1:18">
      <c r="A148" t="s">
        <v>175</v>
      </c>
      <c r="B148" t="s">
        <v>176</v>
      </c>
      <c r="C148" t="s">
        <v>149</v>
      </c>
      <c r="D148" t="n">
        <v>3</v>
      </c>
    </row>
    <row r="149" spans="1:18">
      <c r="A149" t="s">
        <v>175</v>
      </c>
      <c r="B149" t="s">
        <v>176</v>
      </c>
      <c r="C149" t="s">
        <v>150</v>
      </c>
      <c r="D149" t="n">
        <v>3</v>
      </c>
    </row>
    <row r="150" spans="1:18">
      <c r="A150" t="s">
        <v>175</v>
      </c>
      <c r="B150" t="s">
        <v>176</v>
      </c>
      <c r="C150" t="s">
        <v>151</v>
      </c>
      <c r="D150" t="n">
        <v>3</v>
      </c>
    </row>
    <row r="151" spans="1:18">
      <c r="A151" t="s">
        <v>175</v>
      </c>
      <c r="B151" t="s">
        <v>176</v>
      </c>
      <c r="C151" t="s">
        <v>152</v>
      </c>
      <c r="D151" t="n">
        <v>3</v>
      </c>
    </row>
    <row r="152" spans="1:18">
      <c r="A152" t="s">
        <v>175</v>
      </c>
      <c r="B152" t="s">
        <v>176</v>
      </c>
      <c r="C152" t="s">
        <v>153</v>
      </c>
      <c r="D152" t="n">
        <v>3</v>
      </c>
    </row>
    <row r="153" spans="1:18">
      <c r="A153" t="s">
        <v>175</v>
      </c>
      <c r="B153" t="s">
        <v>176</v>
      </c>
      <c r="C153" t="s">
        <v>154</v>
      </c>
      <c r="D153" t="n">
        <v>1</v>
      </c>
    </row>
    <row r="154" spans="1:18">
      <c r="A154" t="s">
        <v>175</v>
      </c>
      <c r="B154" t="s">
        <v>176</v>
      </c>
      <c r="C154" t="s">
        <v>155</v>
      </c>
      <c r="D154" t="n">
        <v>1</v>
      </c>
    </row>
    <row r="155" spans="1:18">
      <c r="A155" t="s">
        <v>175</v>
      </c>
      <c r="B155" t="s">
        <v>176</v>
      </c>
      <c r="C155" t="s">
        <v>156</v>
      </c>
      <c r="D155" t="n">
        <v>1</v>
      </c>
    </row>
    <row r="156" spans="1:18">
      <c r="A156" t="s">
        <v>175</v>
      </c>
      <c r="B156" t="s">
        <v>176</v>
      </c>
      <c r="C156" t="s">
        <v>157</v>
      </c>
      <c r="D156" t="n">
        <v>1</v>
      </c>
    </row>
    <row r="157" spans="1:18">
      <c r="A157" t="s">
        <v>176</v>
      </c>
      <c r="B157" t="s">
        <v>178</v>
      </c>
      <c r="C157" t="s">
        <v>146</v>
      </c>
      <c r="D157" t="n">
        <v>1</v>
      </c>
    </row>
    <row r="158" spans="1:18">
      <c r="A158" t="s">
        <v>176</v>
      </c>
      <c r="B158" t="s">
        <v>178</v>
      </c>
      <c r="C158" t="s">
        <v>147</v>
      </c>
      <c r="D158" t="n">
        <v>1</v>
      </c>
    </row>
    <row r="159" spans="1:18">
      <c r="A159" t="s">
        <v>176</v>
      </c>
      <c r="B159" t="s">
        <v>178</v>
      </c>
      <c r="C159" t="s">
        <v>148</v>
      </c>
      <c r="D159" t="n">
        <v>3</v>
      </c>
    </row>
    <row r="160" spans="1:18">
      <c r="A160" t="s">
        <v>176</v>
      </c>
      <c r="B160" t="s">
        <v>178</v>
      </c>
      <c r="C160" t="s">
        <v>149</v>
      </c>
      <c r="D160" t="n">
        <v>3</v>
      </c>
    </row>
    <row r="161" spans="1:18">
      <c r="A161" t="s">
        <v>176</v>
      </c>
      <c r="B161" t="s">
        <v>178</v>
      </c>
      <c r="C161" t="s">
        <v>150</v>
      </c>
      <c r="D161" t="n">
        <v>3</v>
      </c>
    </row>
    <row r="162" spans="1:18">
      <c r="A162" t="s">
        <v>176</v>
      </c>
      <c r="B162" t="s">
        <v>178</v>
      </c>
      <c r="C162" t="s">
        <v>151</v>
      </c>
      <c r="D162" t="n">
        <v>3</v>
      </c>
    </row>
    <row r="163" spans="1:18">
      <c r="A163" t="s">
        <v>176</v>
      </c>
      <c r="B163" t="s">
        <v>178</v>
      </c>
      <c r="C163" t="s">
        <v>152</v>
      </c>
      <c r="D163" t="n">
        <v>3</v>
      </c>
    </row>
    <row r="164" spans="1:18">
      <c r="A164" t="s">
        <v>176</v>
      </c>
      <c r="B164" t="s">
        <v>178</v>
      </c>
      <c r="C164" t="s">
        <v>153</v>
      </c>
      <c r="D164" t="n">
        <v>3</v>
      </c>
    </row>
    <row r="165" spans="1:18">
      <c r="A165" t="s">
        <v>176</v>
      </c>
      <c r="B165" t="s">
        <v>178</v>
      </c>
      <c r="C165" t="s">
        <v>154</v>
      </c>
      <c r="D165" t="n">
        <v>1</v>
      </c>
    </row>
    <row r="166" spans="1:18">
      <c r="A166" t="s">
        <v>176</v>
      </c>
      <c r="B166" t="s">
        <v>178</v>
      </c>
      <c r="C166" t="s">
        <v>155</v>
      </c>
      <c r="D166" t="n">
        <v>1</v>
      </c>
    </row>
    <row r="167" spans="1:18">
      <c r="A167" t="s">
        <v>176</v>
      </c>
      <c r="B167" t="s">
        <v>178</v>
      </c>
      <c r="C167" t="s">
        <v>156</v>
      </c>
      <c r="D167" t="n">
        <v>1</v>
      </c>
    </row>
    <row r="168" spans="1:18">
      <c r="A168" t="s">
        <v>176</v>
      </c>
      <c r="B168" t="s">
        <v>178</v>
      </c>
      <c r="C168" t="s">
        <v>157</v>
      </c>
      <c r="D168" t="n">
        <v>1</v>
      </c>
    </row>
    <row r="169" spans="1:18">
      <c r="A169" t="s">
        <v>195</v>
      </c>
      <c r="B169" t="s">
        <v>187</v>
      </c>
      <c r="C169" t="s">
        <v>146</v>
      </c>
      <c r="D169" t="n">
        <v>1</v>
      </c>
    </row>
    <row r="170" spans="1:18">
      <c r="A170" t="s">
        <v>195</v>
      </c>
      <c r="B170" t="s">
        <v>187</v>
      </c>
      <c r="C170" t="s">
        <v>147</v>
      </c>
      <c r="D170" t="n">
        <v>1</v>
      </c>
    </row>
    <row r="171" spans="1:18">
      <c r="A171" t="s">
        <v>195</v>
      </c>
      <c r="B171" t="s">
        <v>187</v>
      </c>
      <c r="C171" t="s">
        <v>148</v>
      </c>
      <c r="D171" t="n">
        <v>3</v>
      </c>
    </row>
    <row r="172" spans="1:18">
      <c r="A172" t="s">
        <v>195</v>
      </c>
      <c r="B172" t="s">
        <v>187</v>
      </c>
      <c r="C172" t="s">
        <v>149</v>
      </c>
      <c r="D172" t="n">
        <v>3</v>
      </c>
    </row>
    <row r="173" spans="1:18">
      <c r="A173" t="s">
        <v>195</v>
      </c>
      <c r="B173" t="s">
        <v>187</v>
      </c>
      <c r="C173" t="s">
        <v>150</v>
      </c>
      <c r="D173" t="n">
        <v>3</v>
      </c>
    </row>
    <row r="174" spans="1:18">
      <c r="A174" t="s">
        <v>195</v>
      </c>
      <c r="B174" t="s">
        <v>187</v>
      </c>
      <c r="C174" t="s">
        <v>151</v>
      </c>
      <c r="D174" t="n">
        <v>3</v>
      </c>
    </row>
    <row r="175" spans="1:18">
      <c r="A175" t="s">
        <v>195</v>
      </c>
      <c r="B175" t="s">
        <v>187</v>
      </c>
      <c r="C175" t="s">
        <v>152</v>
      </c>
      <c r="D175" t="n">
        <v>3</v>
      </c>
    </row>
    <row r="176" spans="1:18">
      <c r="A176" t="s">
        <v>195</v>
      </c>
      <c r="B176" t="s">
        <v>187</v>
      </c>
      <c r="C176" t="s">
        <v>153</v>
      </c>
      <c r="D176" t="n">
        <v>3</v>
      </c>
    </row>
    <row r="177" spans="1:18">
      <c r="A177" t="s">
        <v>195</v>
      </c>
      <c r="B177" t="s">
        <v>187</v>
      </c>
      <c r="C177" t="s">
        <v>154</v>
      </c>
      <c r="D177" t="n">
        <v>1</v>
      </c>
    </row>
    <row r="178" spans="1:18">
      <c r="A178" t="s">
        <v>195</v>
      </c>
      <c r="B178" t="s">
        <v>187</v>
      </c>
      <c r="C178" t="s">
        <v>155</v>
      </c>
      <c r="D178" t="n">
        <v>1</v>
      </c>
    </row>
    <row r="179" spans="1:18">
      <c r="A179" t="s">
        <v>195</v>
      </c>
      <c r="B179" t="s">
        <v>187</v>
      </c>
      <c r="C179" t="s">
        <v>156</v>
      </c>
      <c r="D179" t="n">
        <v>1</v>
      </c>
    </row>
    <row r="180" spans="1:18">
      <c r="A180" t="s">
        <v>195</v>
      </c>
      <c r="B180" t="s">
        <v>187</v>
      </c>
      <c r="C180" t="s">
        <v>157</v>
      </c>
      <c r="D180" t="n">
        <v>1</v>
      </c>
    </row>
    <row r="181" spans="1:18">
      <c r="A181" t="s">
        <v>189</v>
      </c>
      <c r="B181" t="s">
        <v>188</v>
      </c>
      <c r="C181" t="s">
        <v>146</v>
      </c>
      <c r="D181" t="n">
        <v>1</v>
      </c>
    </row>
    <row r="182" spans="1:18">
      <c r="A182" t="s">
        <v>189</v>
      </c>
      <c r="B182" t="s">
        <v>188</v>
      </c>
      <c r="C182" t="s">
        <v>147</v>
      </c>
      <c r="D182" t="n">
        <v>1</v>
      </c>
    </row>
    <row r="183" spans="1:18">
      <c r="A183" t="s">
        <v>189</v>
      </c>
      <c r="B183" t="s">
        <v>188</v>
      </c>
      <c r="C183" t="s">
        <v>148</v>
      </c>
      <c r="D183" t="n">
        <v>3</v>
      </c>
    </row>
    <row r="184" spans="1:18">
      <c r="A184" t="s">
        <v>189</v>
      </c>
      <c r="B184" t="s">
        <v>188</v>
      </c>
      <c r="C184" t="s">
        <v>149</v>
      </c>
      <c r="D184" t="n">
        <v>3</v>
      </c>
    </row>
    <row r="185" spans="1:18">
      <c r="A185" t="s">
        <v>189</v>
      </c>
      <c r="B185" t="s">
        <v>188</v>
      </c>
      <c r="C185" t="s">
        <v>150</v>
      </c>
      <c r="D185" t="n">
        <v>3</v>
      </c>
    </row>
    <row r="186" spans="1:18">
      <c r="A186" t="s">
        <v>189</v>
      </c>
      <c r="B186" t="s">
        <v>188</v>
      </c>
      <c r="C186" t="s">
        <v>151</v>
      </c>
      <c r="D186" t="n">
        <v>3</v>
      </c>
    </row>
    <row r="187" spans="1:18">
      <c r="A187" t="s">
        <v>189</v>
      </c>
      <c r="B187" t="s">
        <v>188</v>
      </c>
      <c r="C187" t="s">
        <v>152</v>
      </c>
      <c r="D187" t="n">
        <v>3</v>
      </c>
    </row>
    <row r="188" spans="1:18">
      <c r="A188" t="s">
        <v>189</v>
      </c>
      <c r="B188" t="s">
        <v>188</v>
      </c>
      <c r="C188" t="s">
        <v>153</v>
      </c>
      <c r="D188" t="n">
        <v>3</v>
      </c>
    </row>
    <row r="189" spans="1:18">
      <c r="A189" t="s">
        <v>189</v>
      </c>
      <c r="B189" t="s">
        <v>188</v>
      </c>
      <c r="C189" t="s">
        <v>154</v>
      </c>
      <c r="D189" t="n">
        <v>1</v>
      </c>
    </row>
    <row r="190" spans="1:18">
      <c r="A190" t="s">
        <v>189</v>
      </c>
      <c r="B190" t="s">
        <v>188</v>
      </c>
      <c r="C190" t="s">
        <v>155</v>
      </c>
      <c r="D190" t="n">
        <v>1</v>
      </c>
    </row>
    <row r="191" spans="1:18">
      <c r="A191" t="s">
        <v>189</v>
      </c>
      <c r="B191" t="s">
        <v>188</v>
      </c>
      <c r="C191" t="s">
        <v>156</v>
      </c>
      <c r="D191" t="n">
        <v>1</v>
      </c>
    </row>
    <row r="192" spans="1:18">
      <c r="A192" t="s">
        <v>189</v>
      </c>
      <c r="B192" t="s">
        <v>188</v>
      </c>
      <c r="C192" t="s">
        <v>157</v>
      </c>
      <c r="D192" t="n">
        <v>1</v>
      </c>
    </row>
    <row r="193" spans="1:18">
      <c r="A193" t="s">
        <v>190</v>
      </c>
      <c r="B193" t="s">
        <v>195</v>
      </c>
      <c r="C193" t="s">
        <v>146</v>
      </c>
      <c r="D193" t="n">
        <v>1</v>
      </c>
    </row>
    <row r="194" spans="1:18">
      <c r="A194" t="s">
        <v>190</v>
      </c>
      <c r="B194" t="s">
        <v>195</v>
      </c>
      <c r="C194" t="s">
        <v>147</v>
      </c>
      <c r="D194" t="n">
        <v>1</v>
      </c>
    </row>
    <row r="195" spans="1:18">
      <c r="A195" t="s">
        <v>190</v>
      </c>
      <c r="B195" t="s">
        <v>195</v>
      </c>
      <c r="C195" t="s">
        <v>148</v>
      </c>
      <c r="D195" t="n">
        <v>3</v>
      </c>
    </row>
    <row r="196" spans="1:18">
      <c r="A196" t="s">
        <v>190</v>
      </c>
      <c r="B196" t="s">
        <v>195</v>
      </c>
      <c r="C196" t="s">
        <v>149</v>
      </c>
      <c r="D196" t="n">
        <v>3</v>
      </c>
    </row>
    <row r="197" spans="1:18">
      <c r="A197" t="s">
        <v>190</v>
      </c>
      <c r="B197" t="s">
        <v>195</v>
      </c>
      <c r="C197" t="s">
        <v>150</v>
      </c>
      <c r="D197" t="n">
        <v>3</v>
      </c>
    </row>
    <row r="198" spans="1:18">
      <c r="A198" t="s">
        <v>190</v>
      </c>
      <c r="B198" t="s">
        <v>195</v>
      </c>
      <c r="C198" t="s">
        <v>151</v>
      </c>
      <c r="D198" t="n">
        <v>3</v>
      </c>
    </row>
    <row r="199" spans="1:18">
      <c r="A199" t="s">
        <v>190</v>
      </c>
      <c r="B199" t="s">
        <v>195</v>
      </c>
      <c r="C199" t="s">
        <v>152</v>
      </c>
      <c r="D199" t="n">
        <v>3</v>
      </c>
    </row>
    <row r="200" spans="1:18">
      <c r="A200" t="s">
        <v>190</v>
      </c>
      <c r="B200" t="s">
        <v>195</v>
      </c>
      <c r="C200" t="s">
        <v>153</v>
      </c>
      <c r="D200" t="n">
        <v>3</v>
      </c>
    </row>
    <row r="201" spans="1:18">
      <c r="A201" t="s">
        <v>190</v>
      </c>
      <c r="B201" t="s">
        <v>195</v>
      </c>
      <c r="C201" t="s">
        <v>154</v>
      </c>
      <c r="D201" t="n">
        <v>1</v>
      </c>
    </row>
    <row r="202" spans="1:18">
      <c r="A202" t="s">
        <v>190</v>
      </c>
      <c r="B202" t="s">
        <v>195</v>
      </c>
      <c r="C202" t="s">
        <v>155</v>
      </c>
      <c r="D202" t="n">
        <v>1</v>
      </c>
    </row>
    <row r="203" spans="1:18">
      <c r="A203" t="s">
        <v>190</v>
      </c>
      <c r="B203" t="s">
        <v>195</v>
      </c>
      <c r="C203" t="s">
        <v>156</v>
      </c>
      <c r="D203" t="n">
        <v>1</v>
      </c>
    </row>
    <row r="204" spans="1:18">
      <c r="A204" t="s">
        <v>190</v>
      </c>
      <c r="B204" t="s">
        <v>195</v>
      </c>
      <c r="C204" t="s">
        <v>157</v>
      </c>
      <c r="D204" t="n">
        <v>1</v>
      </c>
    </row>
    <row r="205" spans="1:18">
      <c r="A205" t="s">
        <v>186</v>
      </c>
      <c r="B205" t="s">
        <v>185</v>
      </c>
      <c r="C205" t="s">
        <v>146</v>
      </c>
      <c r="D205" t="n">
        <v>1</v>
      </c>
    </row>
    <row r="206" spans="1:18">
      <c r="A206" t="s">
        <v>186</v>
      </c>
      <c r="B206" t="s">
        <v>185</v>
      </c>
      <c r="C206" t="s">
        <v>147</v>
      </c>
      <c r="D206" t="n">
        <v>1</v>
      </c>
    </row>
    <row r="207" spans="1:18">
      <c r="A207" t="s">
        <v>186</v>
      </c>
      <c r="B207" t="s">
        <v>185</v>
      </c>
      <c r="C207" t="s">
        <v>148</v>
      </c>
      <c r="D207" t="n">
        <v>3</v>
      </c>
    </row>
    <row r="208" spans="1:18">
      <c r="A208" t="s">
        <v>186</v>
      </c>
      <c r="B208" t="s">
        <v>185</v>
      </c>
      <c r="C208" t="s">
        <v>149</v>
      </c>
      <c r="D208" t="n">
        <v>3</v>
      </c>
    </row>
    <row r="209" spans="1:18">
      <c r="A209" t="s">
        <v>186</v>
      </c>
      <c r="B209" t="s">
        <v>185</v>
      </c>
      <c r="C209" t="s">
        <v>150</v>
      </c>
      <c r="D209" t="n">
        <v>3</v>
      </c>
    </row>
    <row r="210" spans="1:18">
      <c r="A210" t="s">
        <v>186</v>
      </c>
      <c r="B210" t="s">
        <v>185</v>
      </c>
      <c r="C210" t="s">
        <v>151</v>
      </c>
      <c r="D210" t="n">
        <v>3</v>
      </c>
    </row>
    <row r="211" spans="1:18">
      <c r="A211" t="s">
        <v>186</v>
      </c>
      <c r="B211" t="s">
        <v>185</v>
      </c>
      <c r="C211" t="s">
        <v>152</v>
      </c>
      <c r="D211" t="n">
        <v>3</v>
      </c>
    </row>
    <row r="212" spans="1:18">
      <c r="A212" t="s">
        <v>186</v>
      </c>
      <c r="B212" t="s">
        <v>185</v>
      </c>
      <c r="C212" t="s">
        <v>153</v>
      </c>
      <c r="D212" t="n">
        <v>3</v>
      </c>
    </row>
    <row r="213" spans="1:18">
      <c r="A213" t="s">
        <v>186</v>
      </c>
      <c r="B213" t="s">
        <v>185</v>
      </c>
      <c r="C213" t="s">
        <v>154</v>
      </c>
      <c r="D213" t="n">
        <v>1</v>
      </c>
    </row>
    <row r="214" spans="1:18">
      <c r="A214" t="s">
        <v>186</v>
      </c>
      <c r="B214" t="s">
        <v>185</v>
      </c>
      <c r="C214" t="s">
        <v>155</v>
      </c>
      <c r="D214" t="n">
        <v>1</v>
      </c>
    </row>
    <row r="215" spans="1:18">
      <c r="A215" t="s">
        <v>186</v>
      </c>
      <c r="B215" t="s">
        <v>185</v>
      </c>
      <c r="C215" t="s">
        <v>156</v>
      </c>
      <c r="D215" t="n">
        <v>1</v>
      </c>
    </row>
    <row r="216" spans="1:18">
      <c r="A216" t="s">
        <v>186</v>
      </c>
      <c r="B216" t="s">
        <v>185</v>
      </c>
      <c r="C216" t="s">
        <v>157</v>
      </c>
      <c r="D216" t="n">
        <v>1</v>
      </c>
    </row>
    <row r="217" spans="1:18">
      <c r="A217" t="s">
        <v>185</v>
      </c>
      <c r="B217" t="s">
        <v>180</v>
      </c>
      <c r="C217" t="s">
        <v>146</v>
      </c>
      <c r="D217" t="n">
        <v>1</v>
      </c>
    </row>
    <row r="218" spans="1:18">
      <c r="A218" t="s">
        <v>185</v>
      </c>
      <c r="B218" t="s">
        <v>180</v>
      </c>
      <c r="C218" t="s">
        <v>147</v>
      </c>
      <c r="D218" t="n">
        <v>1</v>
      </c>
    </row>
    <row r="219" spans="1:18">
      <c r="A219" t="s">
        <v>185</v>
      </c>
      <c r="B219" t="s">
        <v>180</v>
      </c>
      <c r="C219" t="s">
        <v>148</v>
      </c>
      <c r="D219" t="n">
        <v>3</v>
      </c>
    </row>
    <row r="220" spans="1:18">
      <c r="A220" t="s">
        <v>185</v>
      </c>
      <c r="B220" t="s">
        <v>180</v>
      </c>
      <c r="C220" t="s">
        <v>149</v>
      </c>
      <c r="D220" t="n">
        <v>3</v>
      </c>
    </row>
    <row r="221" spans="1:18">
      <c r="A221" t="s">
        <v>185</v>
      </c>
      <c r="B221" t="s">
        <v>180</v>
      </c>
      <c r="C221" t="s">
        <v>150</v>
      </c>
      <c r="D221" t="n">
        <v>3</v>
      </c>
    </row>
    <row r="222" spans="1:18">
      <c r="A222" t="s">
        <v>185</v>
      </c>
      <c r="B222" t="s">
        <v>180</v>
      </c>
      <c r="C222" t="s">
        <v>151</v>
      </c>
      <c r="D222" t="n">
        <v>3</v>
      </c>
    </row>
    <row r="223" spans="1:18">
      <c r="A223" t="s">
        <v>185</v>
      </c>
      <c r="B223" t="s">
        <v>180</v>
      </c>
      <c r="C223" t="s">
        <v>152</v>
      </c>
      <c r="D223" t="n">
        <v>3</v>
      </c>
    </row>
    <row r="224" spans="1:18">
      <c r="A224" t="s">
        <v>185</v>
      </c>
      <c r="B224" t="s">
        <v>180</v>
      </c>
      <c r="C224" t="s">
        <v>153</v>
      </c>
      <c r="D224" t="n">
        <v>3</v>
      </c>
    </row>
    <row r="225" spans="1:18">
      <c r="A225" t="s">
        <v>185</v>
      </c>
      <c r="B225" t="s">
        <v>180</v>
      </c>
      <c r="C225" t="s">
        <v>154</v>
      </c>
      <c r="D225" t="n">
        <v>1</v>
      </c>
    </row>
    <row r="226" spans="1:18">
      <c r="A226" t="s">
        <v>185</v>
      </c>
      <c r="B226" t="s">
        <v>180</v>
      </c>
      <c r="C226" t="s">
        <v>155</v>
      </c>
      <c r="D226" t="n">
        <v>1</v>
      </c>
    </row>
    <row r="227" spans="1:18">
      <c r="A227" t="s">
        <v>185</v>
      </c>
      <c r="B227" t="s">
        <v>180</v>
      </c>
      <c r="C227" t="s">
        <v>156</v>
      </c>
      <c r="D227" t="n">
        <v>1</v>
      </c>
    </row>
    <row r="228" spans="1:18">
      <c r="A228" t="s">
        <v>185</v>
      </c>
      <c r="B228" t="s">
        <v>180</v>
      </c>
      <c r="C228" t="s">
        <v>157</v>
      </c>
      <c r="D228" t="n">
        <v>1</v>
      </c>
    </row>
    <row r="229" spans="1:18">
      <c r="A229" t="s">
        <v>187</v>
      </c>
      <c r="B229" t="s">
        <v>184</v>
      </c>
      <c r="C229" t="s">
        <v>146</v>
      </c>
      <c r="D229" t="n">
        <v>1</v>
      </c>
    </row>
    <row r="230" spans="1:18">
      <c r="A230" t="s">
        <v>187</v>
      </c>
      <c r="B230" t="s">
        <v>184</v>
      </c>
      <c r="C230" t="s">
        <v>147</v>
      </c>
      <c r="D230" t="n">
        <v>1</v>
      </c>
    </row>
    <row r="231" spans="1:18">
      <c r="A231" t="s">
        <v>187</v>
      </c>
      <c r="B231" t="s">
        <v>184</v>
      </c>
      <c r="C231" t="s">
        <v>148</v>
      </c>
      <c r="D231" t="n">
        <v>3</v>
      </c>
    </row>
    <row r="232" spans="1:18">
      <c r="A232" t="s">
        <v>187</v>
      </c>
      <c r="B232" t="s">
        <v>184</v>
      </c>
      <c r="C232" t="s">
        <v>149</v>
      </c>
      <c r="D232" t="n">
        <v>3</v>
      </c>
    </row>
    <row r="233" spans="1:18">
      <c r="A233" t="s">
        <v>187</v>
      </c>
      <c r="B233" t="s">
        <v>184</v>
      </c>
      <c r="C233" t="s">
        <v>150</v>
      </c>
      <c r="D233" t="n">
        <v>3</v>
      </c>
    </row>
    <row r="234" spans="1:18">
      <c r="A234" t="s">
        <v>187</v>
      </c>
      <c r="B234" t="s">
        <v>184</v>
      </c>
      <c r="C234" t="s">
        <v>151</v>
      </c>
      <c r="D234" t="n">
        <v>3</v>
      </c>
    </row>
    <row r="235" spans="1:18">
      <c r="A235" t="s">
        <v>187</v>
      </c>
      <c r="B235" t="s">
        <v>184</v>
      </c>
      <c r="C235" t="s">
        <v>152</v>
      </c>
      <c r="D235" t="n">
        <v>3</v>
      </c>
    </row>
    <row r="236" spans="1:18">
      <c r="A236" t="s">
        <v>187</v>
      </c>
      <c r="B236" t="s">
        <v>184</v>
      </c>
      <c r="C236" t="s">
        <v>153</v>
      </c>
      <c r="D236" t="n">
        <v>3</v>
      </c>
    </row>
    <row r="237" spans="1:18">
      <c r="A237" t="s">
        <v>187</v>
      </c>
      <c r="B237" t="s">
        <v>184</v>
      </c>
      <c r="C237" t="s">
        <v>154</v>
      </c>
      <c r="D237" t="n">
        <v>1</v>
      </c>
    </row>
    <row r="238" spans="1:18">
      <c r="A238" t="s">
        <v>187</v>
      </c>
      <c r="B238" t="s">
        <v>184</v>
      </c>
      <c r="C238" t="s">
        <v>155</v>
      </c>
      <c r="D238" t="n">
        <v>1</v>
      </c>
    </row>
    <row r="239" spans="1:18">
      <c r="A239" t="s">
        <v>187</v>
      </c>
      <c r="B239" t="s">
        <v>184</v>
      </c>
      <c r="C239" t="s">
        <v>156</v>
      </c>
      <c r="D239" t="n">
        <v>1</v>
      </c>
    </row>
    <row r="240" spans="1:18">
      <c r="A240" t="s">
        <v>187</v>
      </c>
      <c r="B240" t="s">
        <v>184</v>
      </c>
      <c r="C240" t="s">
        <v>157</v>
      </c>
      <c r="D240" t="n">
        <v>1</v>
      </c>
    </row>
    <row r="241" spans="1:18">
      <c r="A241" t="s">
        <v>188</v>
      </c>
      <c r="B241" t="s">
        <v>198</v>
      </c>
      <c r="C241" t="s">
        <v>146</v>
      </c>
      <c r="D241" t="n">
        <v>1</v>
      </c>
    </row>
    <row r="242" spans="1:18">
      <c r="A242" t="s">
        <v>188</v>
      </c>
      <c r="B242" t="s">
        <v>198</v>
      </c>
      <c r="C242" t="s">
        <v>147</v>
      </c>
      <c r="D242" t="n">
        <v>1</v>
      </c>
    </row>
    <row r="243" spans="1:18">
      <c r="A243" t="s">
        <v>188</v>
      </c>
      <c r="B243" t="s">
        <v>198</v>
      </c>
      <c r="C243" t="s">
        <v>148</v>
      </c>
      <c r="D243" t="n">
        <v>3</v>
      </c>
    </row>
    <row r="244" spans="1:18">
      <c r="A244" t="s">
        <v>188</v>
      </c>
      <c r="B244" t="s">
        <v>198</v>
      </c>
      <c r="C244" t="s">
        <v>149</v>
      </c>
      <c r="D244" t="n">
        <v>3</v>
      </c>
    </row>
    <row r="245" spans="1:18">
      <c r="A245" t="s">
        <v>188</v>
      </c>
      <c r="B245" t="s">
        <v>198</v>
      </c>
      <c r="C245" t="s">
        <v>150</v>
      </c>
      <c r="D245" t="n">
        <v>3</v>
      </c>
    </row>
    <row r="246" spans="1:18">
      <c r="A246" t="s">
        <v>188</v>
      </c>
      <c r="B246" t="s">
        <v>198</v>
      </c>
      <c r="C246" t="s">
        <v>151</v>
      </c>
      <c r="D246" t="n">
        <v>3</v>
      </c>
    </row>
    <row r="247" spans="1:18">
      <c r="A247" t="s">
        <v>188</v>
      </c>
      <c r="B247" t="s">
        <v>198</v>
      </c>
      <c r="C247" t="s">
        <v>152</v>
      </c>
      <c r="D247" t="n">
        <v>3</v>
      </c>
    </row>
    <row r="248" spans="1:18">
      <c r="A248" t="s">
        <v>188</v>
      </c>
      <c r="B248" t="s">
        <v>198</v>
      </c>
      <c r="C248" t="s">
        <v>153</v>
      </c>
      <c r="D248" t="n">
        <v>3</v>
      </c>
    </row>
    <row r="249" spans="1:18">
      <c r="A249" t="s">
        <v>188</v>
      </c>
      <c r="B249" t="s">
        <v>198</v>
      </c>
      <c r="C249" t="s">
        <v>154</v>
      </c>
      <c r="D249" t="n">
        <v>1</v>
      </c>
    </row>
    <row r="250" spans="1:18">
      <c r="A250" t="s">
        <v>188</v>
      </c>
      <c r="B250" t="s">
        <v>198</v>
      </c>
      <c r="C250" t="s">
        <v>155</v>
      </c>
      <c r="D250" t="n">
        <v>1</v>
      </c>
    </row>
    <row r="251" spans="1:18">
      <c r="A251" t="s">
        <v>188</v>
      </c>
      <c r="B251" t="s">
        <v>198</v>
      </c>
      <c r="C251" t="s">
        <v>156</v>
      </c>
      <c r="D251" t="n">
        <v>1</v>
      </c>
    </row>
    <row r="252" spans="1:18">
      <c r="A252" t="s">
        <v>188</v>
      </c>
      <c r="B252" t="s">
        <v>198</v>
      </c>
      <c r="C252" t="s">
        <v>157</v>
      </c>
      <c r="D252" t="n">
        <v>1</v>
      </c>
    </row>
    <row r="253" spans="1:18">
      <c r="A253" t="s">
        <v>184</v>
      </c>
      <c r="B253" t="s">
        <v>179</v>
      </c>
      <c r="C253" t="s">
        <v>146</v>
      </c>
      <c r="D253" t="n">
        <v>1</v>
      </c>
    </row>
    <row r="254" spans="1:18">
      <c r="A254" t="s">
        <v>184</v>
      </c>
      <c r="B254" t="s">
        <v>179</v>
      </c>
      <c r="C254" t="s">
        <v>147</v>
      </c>
      <c r="D254" t="n">
        <v>1</v>
      </c>
    </row>
    <row r="255" spans="1:18">
      <c r="A255" t="s">
        <v>184</v>
      </c>
      <c r="B255" t="s">
        <v>179</v>
      </c>
      <c r="C255" t="s">
        <v>148</v>
      </c>
      <c r="D255" t="n">
        <v>3</v>
      </c>
    </row>
    <row r="256" spans="1:18">
      <c r="A256" t="s">
        <v>184</v>
      </c>
      <c r="B256" t="s">
        <v>179</v>
      </c>
      <c r="C256" t="s">
        <v>149</v>
      </c>
      <c r="D256" t="n">
        <v>3</v>
      </c>
    </row>
    <row r="257" spans="1:18">
      <c r="A257" t="s">
        <v>184</v>
      </c>
      <c r="B257" t="s">
        <v>179</v>
      </c>
      <c r="C257" t="s">
        <v>150</v>
      </c>
      <c r="D257" t="n">
        <v>3</v>
      </c>
    </row>
    <row r="258" spans="1:18">
      <c r="A258" t="s">
        <v>184</v>
      </c>
      <c r="B258" t="s">
        <v>179</v>
      </c>
      <c r="C258" t="s">
        <v>151</v>
      </c>
      <c r="D258" t="n">
        <v>3</v>
      </c>
    </row>
    <row r="259" spans="1:18">
      <c r="A259" t="s">
        <v>184</v>
      </c>
      <c r="B259" t="s">
        <v>179</v>
      </c>
      <c r="C259" t="s">
        <v>152</v>
      </c>
      <c r="D259" t="n">
        <v>3</v>
      </c>
    </row>
    <row r="260" spans="1:18">
      <c r="A260" t="s">
        <v>184</v>
      </c>
      <c r="B260" t="s">
        <v>179</v>
      </c>
      <c r="C260" t="s">
        <v>153</v>
      </c>
      <c r="D260" t="n">
        <v>3</v>
      </c>
    </row>
    <row r="261" spans="1:18">
      <c r="A261" t="s">
        <v>184</v>
      </c>
      <c r="B261" t="s">
        <v>179</v>
      </c>
      <c r="C261" t="s">
        <v>154</v>
      </c>
      <c r="D261" t="n">
        <v>1</v>
      </c>
    </row>
    <row r="262" spans="1:18">
      <c r="A262" t="s">
        <v>184</v>
      </c>
      <c r="B262" t="s">
        <v>179</v>
      </c>
      <c r="C262" t="s">
        <v>155</v>
      </c>
      <c r="D262" t="n">
        <v>1</v>
      </c>
    </row>
    <row r="263" spans="1:18">
      <c r="A263" t="s">
        <v>184</v>
      </c>
      <c r="B263" t="s">
        <v>179</v>
      </c>
      <c r="C263" t="s">
        <v>156</v>
      </c>
      <c r="D263" t="n">
        <v>1</v>
      </c>
    </row>
    <row r="264" spans="1:18">
      <c r="A264" t="s">
        <v>184</v>
      </c>
      <c r="B264" t="s">
        <v>179</v>
      </c>
      <c r="C264" t="s">
        <v>157</v>
      </c>
      <c r="D264" t="n">
        <v>1</v>
      </c>
    </row>
    <row r="265" spans="1:18">
      <c r="A265" t="s">
        <v>179</v>
      </c>
      <c r="B265" t="s">
        <v>164</v>
      </c>
      <c r="C265" t="s">
        <v>146</v>
      </c>
      <c r="D265" t="n">
        <v>1</v>
      </c>
    </row>
    <row r="266" spans="1:18">
      <c r="A266" t="s">
        <v>179</v>
      </c>
      <c r="B266" t="s">
        <v>164</v>
      </c>
      <c r="C266" t="s">
        <v>147</v>
      </c>
      <c r="D266" t="n">
        <v>1</v>
      </c>
    </row>
    <row r="267" spans="1:18">
      <c r="A267" t="s">
        <v>179</v>
      </c>
      <c r="B267" t="s">
        <v>164</v>
      </c>
      <c r="C267" t="s">
        <v>148</v>
      </c>
      <c r="D267" t="n">
        <v>3</v>
      </c>
    </row>
    <row r="268" spans="1:18">
      <c r="A268" t="s">
        <v>179</v>
      </c>
      <c r="B268" t="s">
        <v>164</v>
      </c>
      <c r="C268" t="s">
        <v>149</v>
      </c>
      <c r="D268" t="n">
        <v>3</v>
      </c>
    </row>
    <row r="269" spans="1:18">
      <c r="A269" t="s">
        <v>179</v>
      </c>
      <c r="B269" t="s">
        <v>164</v>
      </c>
      <c r="C269" t="s">
        <v>150</v>
      </c>
      <c r="D269" t="n">
        <v>3</v>
      </c>
    </row>
    <row r="270" spans="1:18">
      <c r="A270" t="s">
        <v>179</v>
      </c>
      <c r="B270" t="s">
        <v>164</v>
      </c>
      <c r="C270" t="s">
        <v>151</v>
      </c>
      <c r="D270" t="n">
        <v>3</v>
      </c>
    </row>
    <row r="271" spans="1:18">
      <c r="A271" t="s">
        <v>179</v>
      </c>
      <c r="B271" t="s">
        <v>164</v>
      </c>
      <c r="C271" t="s">
        <v>152</v>
      </c>
      <c r="D271" t="n">
        <v>3</v>
      </c>
    </row>
    <row r="272" spans="1:18">
      <c r="A272" t="s">
        <v>179</v>
      </c>
      <c r="B272" t="s">
        <v>164</v>
      </c>
      <c r="C272" t="s">
        <v>153</v>
      </c>
      <c r="D272" t="n">
        <v>3</v>
      </c>
    </row>
    <row r="273" spans="1:18">
      <c r="A273" t="s">
        <v>179</v>
      </c>
      <c r="B273" t="s">
        <v>164</v>
      </c>
      <c r="C273" t="s">
        <v>154</v>
      </c>
      <c r="D273" t="n">
        <v>1</v>
      </c>
    </row>
    <row r="274" spans="1:18">
      <c r="A274" t="s">
        <v>179</v>
      </c>
      <c r="B274" t="s">
        <v>164</v>
      </c>
      <c r="C274" t="s">
        <v>155</v>
      </c>
      <c r="D274" t="n">
        <v>1</v>
      </c>
    </row>
    <row r="275" spans="1:18">
      <c r="A275" t="s">
        <v>179</v>
      </c>
      <c r="B275" t="s">
        <v>164</v>
      </c>
      <c r="C275" t="s">
        <v>156</v>
      </c>
      <c r="D275" t="n">
        <v>1</v>
      </c>
    </row>
    <row r="276" spans="1:18">
      <c r="A276" t="s">
        <v>179</v>
      </c>
      <c r="B276" t="s">
        <v>164</v>
      </c>
      <c r="C276" t="s">
        <v>157</v>
      </c>
      <c r="D276" t="n">
        <v>1</v>
      </c>
    </row>
    <row r="277" spans="1:18">
      <c r="A277" t="s">
        <v>180</v>
      </c>
      <c r="B277" t="s">
        <v>179</v>
      </c>
      <c r="C277" t="s">
        <v>146</v>
      </c>
      <c r="D277" t="n">
        <v>1</v>
      </c>
    </row>
    <row r="278" spans="1:18">
      <c r="A278" t="s">
        <v>180</v>
      </c>
      <c r="B278" t="s">
        <v>179</v>
      </c>
      <c r="C278" t="s">
        <v>147</v>
      </c>
      <c r="D278" t="n">
        <v>1</v>
      </c>
    </row>
    <row r="279" spans="1:18">
      <c r="A279" t="s">
        <v>180</v>
      </c>
      <c r="B279" t="s">
        <v>179</v>
      </c>
      <c r="C279" t="s">
        <v>148</v>
      </c>
      <c r="D279" t="n">
        <v>3</v>
      </c>
    </row>
    <row r="280" spans="1:18">
      <c r="A280" t="s">
        <v>180</v>
      </c>
      <c r="B280" t="s">
        <v>179</v>
      </c>
      <c r="C280" t="s">
        <v>149</v>
      </c>
      <c r="D280" t="n">
        <v>3</v>
      </c>
    </row>
    <row r="281" spans="1:18">
      <c r="A281" t="s">
        <v>180</v>
      </c>
      <c r="B281" t="s">
        <v>179</v>
      </c>
      <c r="C281" t="s">
        <v>150</v>
      </c>
      <c r="D281" t="n">
        <v>3</v>
      </c>
    </row>
    <row r="282" spans="1:18">
      <c r="A282" t="s">
        <v>180</v>
      </c>
      <c r="B282" t="s">
        <v>179</v>
      </c>
      <c r="C282" t="s">
        <v>151</v>
      </c>
      <c r="D282" t="n">
        <v>3</v>
      </c>
    </row>
    <row r="283" spans="1:18">
      <c r="A283" t="s">
        <v>180</v>
      </c>
      <c r="B283" t="s">
        <v>179</v>
      </c>
      <c r="C283" t="s">
        <v>152</v>
      </c>
      <c r="D283" t="n">
        <v>3</v>
      </c>
    </row>
    <row r="284" spans="1:18">
      <c r="A284" t="s">
        <v>180</v>
      </c>
      <c r="B284" t="s">
        <v>179</v>
      </c>
      <c r="C284" t="s">
        <v>153</v>
      </c>
      <c r="D284" t="n">
        <v>3</v>
      </c>
    </row>
    <row r="285" spans="1:18">
      <c r="A285" t="s">
        <v>180</v>
      </c>
      <c r="B285" t="s">
        <v>179</v>
      </c>
      <c r="C285" t="s">
        <v>154</v>
      </c>
      <c r="D285" t="n">
        <v>1</v>
      </c>
    </row>
    <row r="286" spans="1:18">
      <c r="A286" t="s">
        <v>180</v>
      </c>
      <c r="B286" t="s">
        <v>179</v>
      </c>
      <c r="C286" t="s">
        <v>155</v>
      </c>
      <c r="D286" t="n">
        <v>1</v>
      </c>
    </row>
    <row r="287" spans="1:18">
      <c r="A287" t="s">
        <v>180</v>
      </c>
      <c r="B287" t="s">
        <v>179</v>
      </c>
      <c r="C287" t="s">
        <v>156</v>
      </c>
      <c r="D287" t="n">
        <v>1</v>
      </c>
    </row>
    <row r="288" spans="1:18">
      <c r="A288" t="s">
        <v>180</v>
      </c>
      <c r="B288" t="s">
        <v>179</v>
      </c>
      <c r="C288" t="s">
        <v>157</v>
      </c>
      <c r="D288" t="n">
        <v>1</v>
      </c>
    </row>
    <row r="289" spans="1:18">
      <c r="A289" t="s">
        <v>198</v>
      </c>
      <c r="B289" t="s">
        <v>200</v>
      </c>
      <c r="C289" t="s">
        <v>146</v>
      </c>
      <c r="D289" t="n">
        <v>1</v>
      </c>
    </row>
    <row r="290" spans="1:18">
      <c r="A290" t="s">
        <v>198</v>
      </c>
      <c r="B290" t="s">
        <v>200</v>
      </c>
      <c r="C290" t="s">
        <v>147</v>
      </c>
      <c r="D290" t="n">
        <v>1</v>
      </c>
    </row>
    <row r="291" spans="1:18">
      <c r="A291" t="s">
        <v>198</v>
      </c>
      <c r="B291" t="s">
        <v>200</v>
      </c>
      <c r="C291" t="s">
        <v>148</v>
      </c>
      <c r="D291" t="n">
        <v>3</v>
      </c>
    </row>
    <row r="292" spans="1:18">
      <c r="A292" t="s">
        <v>198</v>
      </c>
      <c r="B292" t="s">
        <v>200</v>
      </c>
      <c r="C292" t="s">
        <v>149</v>
      </c>
      <c r="D292" t="n">
        <v>3</v>
      </c>
    </row>
    <row r="293" spans="1:18">
      <c r="A293" t="s">
        <v>198</v>
      </c>
      <c r="B293" t="s">
        <v>200</v>
      </c>
      <c r="C293" t="s">
        <v>150</v>
      </c>
      <c r="D293" t="n">
        <v>3</v>
      </c>
    </row>
    <row r="294" spans="1:18">
      <c r="A294" t="s">
        <v>198</v>
      </c>
      <c r="B294" t="s">
        <v>200</v>
      </c>
      <c r="C294" t="s">
        <v>151</v>
      </c>
      <c r="D294" t="n">
        <v>3</v>
      </c>
    </row>
    <row r="295" spans="1:18">
      <c r="A295" t="s">
        <v>198</v>
      </c>
      <c r="B295" t="s">
        <v>200</v>
      </c>
      <c r="C295" t="s">
        <v>152</v>
      </c>
      <c r="D295" t="n">
        <v>3</v>
      </c>
    </row>
    <row r="296" spans="1:18">
      <c r="A296" t="s">
        <v>198</v>
      </c>
      <c r="B296" t="s">
        <v>200</v>
      </c>
      <c r="C296" t="s">
        <v>153</v>
      </c>
      <c r="D296" t="n">
        <v>3</v>
      </c>
    </row>
    <row r="297" spans="1:18">
      <c r="A297" t="s">
        <v>198</v>
      </c>
      <c r="B297" t="s">
        <v>200</v>
      </c>
      <c r="C297" t="s">
        <v>154</v>
      </c>
      <c r="D297" t="n">
        <v>1</v>
      </c>
    </row>
    <row r="298" spans="1:18">
      <c r="A298" t="s">
        <v>198</v>
      </c>
      <c r="B298" t="s">
        <v>200</v>
      </c>
      <c r="C298" t="s">
        <v>155</v>
      </c>
      <c r="D298" t="n">
        <v>1</v>
      </c>
    </row>
    <row r="299" spans="1:18">
      <c r="A299" t="s">
        <v>198</v>
      </c>
      <c r="B299" t="s">
        <v>200</v>
      </c>
      <c r="C299" t="s">
        <v>156</v>
      </c>
      <c r="D299" t="n">
        <v>1</v>
      </c>
    </row>
    <row r="300" spans="1:18">
      <c r="A300" t="s">
        <v>198</v>
      </c>
      <c r="B300" t="s">
        <v>200</v>
      </c>
      <c r="C300" t="s">
        <v>157</v>
      </c>
      <c r="D300" t="n">
        <v>1</v>
      </c>
    </row>
    <row r="301" spans="1:18">
      <c r="A301" t="s">
        <v>200</v>
      </c>
      <c r="B301" t="s">
        <v>187</v>
      </c>
      <c r="C301" t="s">
        <v>146</v>
      </c>
      <c r="D301" t="n">
        <v>1</v>
      </c>
    </row>
    <row r="302" spans="1:18">
      <c r="A302" t="s">
        <v>200</v>
      </c>
      <c r="B302" t="s">
        <v>187</v>
      </c>
      <c r="C302" t="s">
        <v>147</v>
      </c>
      <c r="D302" t="n">
        <v>1</v>
      </c>
    </row>
    <row r="303" spans="1:18">
      <c r="A303" t="s">
        <v>200</v>
      </c>
      <c r="B303" t="s">
        <v>187</v>
      </c>
      <c r="C303" t="s">
        <v>148</v>
      </c>
      <c r="D303" t="n">
        <v>3</v>
      </c>
    </row>
    <row r="304" spans="1:18">
      <c r="A304" t="s">
        <v>200</v>
      </c>
      <c r="B304" t="s">
        <v>187</v>
      </c>
      <c r="C304" t="s">
        <v>149</v>
      </c>
      <c r="D304" t="n">
        <v>3</v>
      </c>
    </row>
    <row r="305" spans="1:18">
      <c r="A305" t="s">
        <v>200</v>
      </c>
      <c r="B305" t="s">
        <v>187</v>
      </c>
      <c r="C305" t="s">
        <v>150</v>
      </c>
      <c r="D305" t="n">
        <v>3</v>
      </c>
    </row>
    <row r="306" spans="1:18">
      <c r="A306" t="s">
        <v>200</v>
      </c>
      <c r="B306" t="s">
        <v>187</v>
      </c>
      <c r="C306" t="s">
        <v>151</v>
      </c>
      <c r="D306" t="n">
        <v>3</v>
      </c>
    </row>
    <row r="307" spans="1:18">
      <c r="A307" t="s">
        <v>200</v>
      </c>
      <c r="B307" t="s">
        <v>187</v>
      </c>
      <c r="C307" t="s">
        <v>152</v>
      </c>
      <c r="D307" t="n">
        <v>3</v>
      </c>
    </row>
    <row r="308" spans="1:18">
      <c r="A308" t="s">
        <v>200</v>
      </c>
      <c r="B308" t="s">
        <v>187</v>
      </c>
      <c r="C308" t="s">
        <v>153</v>
      </c>
      <c r="D308" t="n">
        <v>3</v>
      </c>
    </row>
    <row r="309" spans="1:18">
      <c r="A309" t="s">
        <v>200</v>
      </c>
      <c r="B309" t="s">
        <v>187</v>
      </c>
      <c r="C309" t="s">
        <v>154</v>
      </c>
      <c r="D309" t="n">
        <v>1</v>
      </c>
    </row>
    <row r="310" spans="1:18">
      <c r="A310" t="s">
        <v>200</v>
      </c>
      <c r="B310" t="s">
        <v>187</v>
      </c>
      <c r="C310" t="s">
        <v>155</v>
      </c>
      <c r="D310" t="n">
        <v>1</v>
      </c>
    </row>
    <row r="311" spans="1:18">
      <c r="A311" t="s">
        <v>200</v>
      </c>
      <c r="B311" t="s">
        <v>187</v>
      </c>
      <c r="C311" t="s">
        <v>156</v>
      </c>
      <c r="D311" t="n">
        <v>1</v>
      </c>
    </row>
    <row r="312" spans="1:18">
      <c r="A312" t="s">
        <v>200</v>
      </c>
      <c r="B312" t="s">
        <v>187</v>
      </c>
      <c r="C312" t="s">
        <v>157</v>
      </c>
      <c r="D312" t="n">
        <v>1</v>
      </c>
    </row>
  </sheetData>
  <pageMargins bottom="0.75" footer="0.3" header="0.3" left="0.7" right="0.7" top="0.75"/>
  <pageSetup horizontalDpi="1200" orientation="portrait" verticalDpi="1200"/>
</worksheet>
</file>

<file path=xl/worksheets/sheet3.xml><?xml version="1.0" encoding="utf-8"?>
<worksheet xmlns="http://schemas.openxmlformats.org/spreadsheetml/2006/main">
  <sheetPr codeName="Sheet16">
    <outlinePr summaryBelow="1" summaryRight="1"/>
    <pageSetUpPr/>
  </sheetPr>
  <dimension ref="A1:P35"/>
  <sheetViews>
    <sheetView showGridLines="0" topLeftCell="A21" workbookViewId="0" zoomScale="70" zoomScaleNormal="70">
      <selection activeCell="M13" sqref="M13"/>
    </sheetView>
  </sheetViews>
  <sheetFormatPr baseColWidth="8" defaultColWidth="9.140625" defaultRowHeight="15" outlineLevelCol="0"/>
  <cols>
    <col customWidth="1" max="9" min="1" style="70" width="9.140625"/>
    <col customWidth="1" max="10" min="10" style="70" width="22"/>
    <col customWidth="1" max="16384" min="11" style="70" width="9.140625"/>
  </cols>
  <sheetData>
    <row customHeight="1" ht="15.75" r="1" s="70" spans="1:16">
      <c r="A1" s="85" t="n"/>
    </row>
    <row customHeight="1" ht="15.75" r="2" s="70" spans="1:16">
      <c r="A2" s="38" t="n"/>
      <c r="B2" s="38" t="n"/>
      <c r="C2" s="38" t="n"/>
      <c r="D2" s="87" t="s">
        <v>139</v>
      </c>
      <c r="P2" s="87" t="s">
        <v>140</v>
      </c>
    </row>
    <row customHeight="1" ht="15.75" r="3" s="70" spans="1:16">
      <c r="A3" s="35" t="n"/>
      <c r="B3" s="35" t="n"/>
      <c r="C3" s="35" t="n"/>
      <c r="D3" s="35" t="n"/>
      <c r="E3" s="35" t="n"/>
      <c r="F3" s="35" t="n"/>
      <c r="G3" s="35" t="n"/>
      <c r="H3" s="35" t="n"/>
      <c r="I3" s="35" t="n"/>
      <c r="J3" s="35" t="n"/>
      <c r="K3" s="35" t="n"/>
      <c r="L3" s="35" t="n"/>
    </row>
    <row customHeight="1" ht="15.75" r="4" s="70" spans="1:16">
      <c r="A4" s="35" t="n"/>
      <c r="B4" s="35" t="n"/>
      <c r="C4" s="35" t="n"/>
      <c r="D4" s="35" t="n"/>
      <c r="E4" s="35" t="n"/>
      <c r="F4" s="35" t="n"/>
      <c r="G4" s="35" t="n"/>
      <c r="H4" s="35" t="n"/>
      <c r="I4" s="35" t="n"/>
      <c r="J4" s="35" t="n"/>
      <c r="K4" s="35" t="n"/>
      <c r="L4" s="35" t="n"/>
    </row>
    <row customHeight="1" ht="15.75" r="5" s="70" spans="1:16">
      <c r="A5" s="35" t="n"/>
      <c r="B5" s="35" t="n"/>
      <c r="C5" s="35" t="n"/>
      <c r="D5" s="35" t="n"/>
      <c r="E5" s="35" t="n"/>
      <c r="F5" s="35" t="n"/>
      <c r="G5" s="35" t="n"/>
      <c r="H5" s="35" t="n"/>
      <c r="I5" s="35" t="n"/>
      <c r="J5" s="35" t="n"/>
      <c r="K5" s="35" t="n"/>
      <c r="L5" s="35" t="n"/>
    </row>
    <row customHeight="1" ht="15.75" r="6" s="70" spans="1:16">
      <c r="A6" s="35" t="n"/>
      <c r="B6" s="35" t="n"/>
      <c r="C6" s="35" t="n"/>
      <c r="D6" s="35" t="n"/>
      <c r="E6" s="35" t="n"/>
      <c r="G6" s="35" t="n"/>
      <c r="H6" s="35" t="n"/>
      <c r="I6" s="35" t="n"/>
      <c r="J6" s="35" t="n"/>
      <c r="K6" s="35" t="n"/>
      <c r="L6" s="35" t="n"/>
    </row>
    <row customHeight="1" ht="15.75" r="7" s="70" spans="1:16">
      <c r="A7" s="35" t="n"/>
      <c r="B7" s="35" t="n"/>
      <c r="C7" s="35" t="n"/>
      <c r="D7" s="35" t="n"/>
      <c r="E7" s="35" t="n"/>
      <c r="F7" s="35" t="n"/>
      <c r="G7" s="35" t="n"/>
      <c r="H7" s="35" t="n"/>
      <c r="I7" s="35" t="n"/>
      <c r="J7" s="35" t="n"/>
      <c r="K7" s="35" t="n"/>
      <c r="L7" s="35" t="n"/>
    </row>
    <row customHeight="1" ht="15.75" r="8" s="70" spans="1:16">
      <c r="A8" s="35" t="n"/>
      <c r="B8" s="35" t="n"/>
      <c r="C8" s="35" t="n"/>
      <c r="D8" s="35" t="n"/>
      <c r="E8" s="35" t="n"/>
      <c r="F8" s="35" t="n"/>
      <c r="G8" s="35" t="n"/>
      <c r="H8" s="35" t="n"/>
      <c r="I8" s="35" t="n"/>
      <c r="J8" s="35" t="n"/>
      <c r="K8" s="35" t="n"/>
      <c r="L8" s="35" t="n"/>
    </row>
    <row customHeight="1" ht="15.75" r="9" s="70" spans="1:16">
      <c r="A9" s="35" t="n"/>
      <c r="B9" s="35" t="n"/>
      <c r="C9" s="35" t="n"/>
      <c r="D9" s="35" t="n"/>
      <c r="E9" s="35" t="n"/>
      <c r="F9" s="35" t="n"/>
      <c r="G9" s="35" t="n"/>
      <c r="H9" s="35" t="n"/>
      <c r="I9" s="35" t="n"/>
      <c r="J9" s="35" t="n"/>
      <c r="K9" s="35" t="n"/>
      <c r="L9" s="35" t="n"/>
    </row>
    <row customHeight="1" ht="15.75" r="10" s="70" spans="1:16">
      <c r="A10" s="35" t="n"/>
      <c r="B10" s="35" t="n"/>
      <c r="C10" s="35" t="n"/>
      <c r="D10" s="35" t="n"/>
      <c r="E10" s="35" t="n"/>
      <c r="F10" s="35" t="n"/>
      <c r="G10" s="35" t="n"/>
      <c r="H10" s="35" t="n"/>
      <c r="I10" s="35" t="n"/>
      <c r="J10" s="35" t="n"/>
      <c r="K10" s="35" t="n"/>
      <c r="L10" s="35" t="n"/>
    </row>
    <row customHeight="1" ht="15.75" r="11" s="70" spans="1:16">
      <c r="A11" s="35" t="n"/>
      <c r="B11" s="35" t="n"/>
      <c r="C11" s="35" t="n"/>
      <c r="D11" s="35" t="n"/>
      <c r="E11" s="35" t="n"/>
      <c r="F11" s="35" t="n"/>
      <c r="G11" s="35" t="n"/>
      <c r="H11" s="35" t="n"/>
      <c r="I11" s="35" t="n"/>
      <c r="J11" s="35" t="n"/>
      <c r="K11" s="35" t="n"/>
      <c r="L11" s="35" t="n"/>
    </row>
    <row customHeight="1" ht="15.75" r="12" s="70" spans="1:16">
      <c r="A12" s="35" t="n"/>
      <c r="B12" s="35" t="n"/>
      <c r="C12" s="35" t="n"/>
      <c r="D12" s="35" t="n"/>
      <c r="E12" s="35" t="n"/>
      <c r="F12" s="35" t="n"/>
      <c r="G12" s="35" t="n"/>
      <c r="H12" s="35" t="n"/>
      <c r="I12" s="35" t="n"/>
      <c r="J12" s="35" t="n"/>
      <c r="K12" s="35" t="n"/>
      <c r="L12" s="35" t="n"/>
    </row>
    <row customHeight="1" ht="15.75" r="13" s="70" spans="1:16">
      <c r="A13" s="35" t="n"/>
      <c r="B13" s="35" t="n"/>
      <c r="C13" s="35" t="n"/>
      <c r="D13" s="35" t="n"/>
      <c r="E13" s="35" t="n"/>
      <c r="F13" s="35" t="n"/>
      <c r="G13" s="35" t="n"/>
      <c r="H13" s="35" t="n"/>
      <c r="I13" s="35" t="n"/>
      <c r="J13" s="35" t="n"/>
      <c r="K13" s="35" t="n"/>
      <c r="L13" s="35" t="n"/>
    </row>
    <row customHeight="1" ht="15" r="14" s="70" spans="1:16">
      <c r="A14" s="35" t="n"/>
      <c r="B14" s="35" t="n"/>
      <c r="C14" s="35" t="n"/>
      <c r="D14" s="35" t="n"/>
      <c r="E14" s="35" t="n"/>
      <c r="F14" s="35" t="n"/>
      <c r="G14" s="35" t="n"/>
      <c r="H14" s="35" t="n"/>
      <c r="I14" s="35" t="n"/>
      <c r="J14" s="35" t="n"/>
      <c r="K14" s="35" t="n"/>
      <c r="L14" s="35" t="n"/>
    </row>
    <row customHeight="1" ht="15" r="15" s="70" spans="1:16">
      <c r="A15" s="35" t="n"/>
      <c r="B15" s="35" t="n"/>
      <c r="C15" s="35" t="n"/>
      <c r="D15" s="35" t="n"/>
      <c r="E15" s="35" t="n"/>
      <c r="F15" s="35" t="n"/>
      <c r="G15" s="35" t="n"/>
      <c r="H15" s="35" t="n"/>
      <c r="I15" s="35" t="n"/>
      <c r="J15" s="35" t="n"/>
      <c r="K15" s="35" t="n"/>
      <c r="L15" s="35" t="n"/>
    </row>
    <row customHeight="1" ht="15" r="16" s="70" spans="1:16">
      <c r="A16" s="35" t="n"/>
      <c r="B16" s="35" t="n"/>
      <c r="C16" s="35" t="n"/>
      <c r="D16" s="35" t="n"/>
      <c r="E16" s="35" t="n"/>
      <c r="F16" s="35" t="n"/>
      <c r="G16" s="35" t="n"/>
      <c r="H16" s="35" t="n"/>
      <c r="I16" s="35" t="n"/>
      <c r="J16" s="35" t="n"/>
      <c r="K16" s="35" t="n"/>
      <c r="L16" s="35" t="n"/>
    </row>
    <row customHeight="1" ht="15" r="17" s="70" spans="1:16">
      <c r="A17" s="35" t="n"/>
      <c r="B17" s="35" t="n"/>
      <c r="C17" s="35" t="n"/>
      <c r="D17" s="35" t="n"/>
      <c r="E17" s="35" t="n"/>
      <c r="F17" s="35" t="n"/>
      <c r="G17" s="35" t="n"/>
      <c r="H17" s="35" t="n"/>
      <c r="I17" s="35" t="n"/>
      <c r="J17" s="35" t="n"/>
      <c r="K17" s="35" t="n"/>
      <c r="L17" s="35" t="n"/>
    </row>
    <row customHeight="1" ht="15" r="18" s="70" spans="1:16">
      <c r="A18" s="35" t="n"/>
      <c r="B18" s="35" t="n"/>
      <c r="C18" s="35" t="n"/>
      <c r="D18" s="35" t="n"/>
      <c r="E18" s="35" t="n"/>
      <c r="F18" s="35" t="n"/>
      <c r="G18" s="35" t="n"/>
      <c r="H18" s="35" t="n"/>
      <c r="I18" s="35" t="n"/>
      <c r="J18" s="35" t="n"/>
      <c r="K18" s="35" t="n"/>
      <c r="L18" s="35" t="n"/>
    </row>
    <row customHeight="1" ht="15" r="19" s="70" spans="1:16">
      <c r="A19" s="35" t="n"/>
      <c r="B19" s="35" t="n"/>
      <c r="C19" s="35" t="n"/>
      <c r="D19" s="35" t="n"/>
      <c r="E19" s="35" t="n"/>
      <c r="F19" s="35" t="n"/>
      <c r="G19" s="35" t="n"/>
      <c r="H19" s="35" t="n"/>
      <c r="I19" s="35" t="n"/>
      <c r="J19" s="35" t="n"/>
      <c r="K19" s="35" t="n"/>
      <c r="L19" s="35" t="n"/>
    </row>
    <row customHeight="1" ht="15" r="20" s="70" spans="1:16">
      <c r="A20" s="35" t="n"/>
      <c r="B20" s="35" t="n"/>
      <c r="C20" s="35" t="n"/>
      <c r="D20" s="35" t="n"/>
      <c r="E20" s="35" t="n"/>
      <c r="F20" s="35" t="n"/>
      <c r="G20" s="35" t="n"/>
      <c r="H20" s="35" t="n"/>
      <c r="I20" s="35" t="n"/>
      <c r="J20" s="35" t="n"/>
      <c r="K20" s="35" t="n"/>
      <c r="L20" s="35" t="n"/>
    </row>
    <row customHeight="1" ht="15" r="21" s="70" spans="1:16">
      <c r="A21" s="35" t="n"/>
      <c r="B21" s="35" t="n"/>
      <c r="C21" s="35" t="n"/>
      <c r="D21" s="35" t="n"/>
      <c r="E21" s="35" t="n"/>
      <c r="F21" s="35" t="n"/>
      <c r="G21" s="35" t="n"/>
      <c r="H21" s="35" t="n"/>
      <c r="I21" s="35" t="n"/>
      <c r="J21" s="35" t="n"/>
      <c r="K21" s="35" t="n"/>
      <c r="L21" s="35" t="n"/>
    </row>
    <row customHeight="1" ht="15" r="22" s="70" spans="1:16">
      <c r="A22" s="35" t="n"/>
      <c r="B22" s="35" t="n"/>
      <c r="C22" s="35" t="n"/>
      <c r="D22" s="35" t="n"/>
      <c r="E22" s="35" t="n"/>
      <c r="F22" s="35" t="n"/>
      <c r="G22" s="35" t="n"/>
      <c r="H22" s="35" t="n"/>
      <c r="I22" s="35" t="n"/>
      <c r="J22" s="35" t="n"/>
      <c r="K22" s="35" t="n"/>
      <c r="L22" s="35" t="n"/>
    </row>
    <row customHeight="1" ht="15" r="23" s="70" spans="1:16">
      <c r="A23" s="35" t="n"/>
      <c r="B23" s="35" t="n"/>
      <c r="C23" s="35" t="n"/>
      <c r="D23" s="35" t="n"/>
      <c r="E23" s="35" t="n"/>
      <c r="F23" s="35" t="n"/>
      <c r="G23" s="35" t="n"/>
      <c r="H23" s="35" t="n"/>
      <c r="I23" s="35" t="n"/>
      <c r="J23" s="35" t="n"/>
      <c r="K23" s="35" t="n"/>
      <c r="L23" s="35" t="n"/>
    </row>
    <row customHeight="1" ht="15" r="24" s="70" spans="1:16">
      <c r="A24" s="35" t="n"/>
      <c r="B24" s="35" t="n"/>
      <c r="C24" s="35" t="n"/>
      <c r="D24" s="35" t="n"/>
      <c r="E24" s="35" t="n"/>
      <c r="F24" s="35" t="n"/>
      <c r="G24" s="35" t="n"/>
      <c r="H24" s="35" t="n"/>
      <c r="I24" s="35" t="n"/>
      <c r="J24" s="35" t="n"/>
      <c r="K24" s="35" t="n"/>
      <c r="L24" s="35" t="n"/>
    </row>
    <row customHeight="1" ht="15" r="25" s="70" spans="1:16">
      <c r="A25" s="35" t="n"/>
      <c r="B25" s="35" t="n"/>
      <c r="C25" s="35" t="n"/>
      <c r="D25" s="35" t="n"/>
      <c r="E25" s="35" t="n"/>
      <c r="F25" s="35" t="n"/>
      <c r="G25" s="35" t="n"/>
      <c r="H25" s="35" t="n"/>
      <c r="I25" s="35" t="n"/>
      <c r="J25" s="35" t="n"/>
      <c r="K25" s="35" t="n"/>
      <c r="L25" s="35" t="n"/>
    </row>
    <row customHeight="1" ht="15" r="26" s="70" spans="1:16">
      <c r="A26" s="35" t="n"/>
      <c r="B26" s="35" t="n"/>
      <c r="C26" s="35" t="n"/>
      <c r="D26" s="35" t="n"/>
      <c r="E26" s="35" t="n"/>
      <c r="F26" s="35" t="n"/>
      <c r="G26" s="35" t="n"/>
      <c r="H26" s="35" t="n"/>
      <c r="I26" s="35" t="n"/>
      <c r="J26" s="35" t="n"/>
      <c r="K26" s="35" t="n"/>
      <c r="L26" s="35" t="n"/>
    </row>
    <row customHeight="1" ht="15" r="27" s="70" spans="1:16">
      <c r="A27" s="35" t="n"/>
      <c r="B27" s="35" t="n"/>
      <c r="C27" s="35" t="n"/>
      <c r="D27" s="35" t="n"/>
      <c r="E27" s="35" t="n"/>
      <c r="F27" s="35" t="n"/>
      <c r="G27" s="35" t="n"/>
      <c r="H27" s="35" t="n"/>
      <c r="I27" s="35" t="n"/>
      <c r="J27" s="35" t="n"/>
      <c r="K27" s="35" t="n"/>
      <c r="L27" s="35" t="n"/>
    </row>
    <row customHeight="1" ht="15" r="28" s="70" spans="1:16">
      <c r="A28" s="35" t="n"/>
      <c r="B28" s="35" t="n"/>
      <c r="C28" s="35" t="n"/>
      <c r="D28" s="35" t="n"/>
      <c r="E28" s="35" t="n"/>
      <c r="F28" s="35" t="n"/>
      <c r="G28" s="35" t="n"/>
      <c r="H28" s="35" t="n"/>
      <c r="I28" s="35" t="n"/>
      <c r="J28" s="35" t="n"/>
      <c r="K28" s="35" t="n"/>
      <c r="L28" s="35" t="n"/>
    </row>
    <row customHeight="1" ht="15" r="29" s="70" spans="1:16">
      <c r="A29" s="35" t="n"/>
      <c r="B29" s="35" t="n"/>
      <c r="C29" s="35" t="n"/>
      <c r="D29" s="35" t="n"/>
      <c r="E29" s="35" t="n"/>
      <c r="F29" s="35" t="n"/>
      <c r="G29" s="35" t="n"/>
      <c r="H29" s="35" t="n"/>
      <c r="I29" s="35" t="n"/>
      <c r="J29" s="35" t="n"/>
      <c r="K29" s="35" t="n"/>
      <c r="L29" s="35" t="n"/>
    </row>
    <row customHeight="1" ht="15" r="30" s="70" spans="1:16">
      <c r="A30" s="35" t="n"/>
      <c r="B30" s="35" t="n"/>
      <c r="C30" s="35" t="n"/>
      <c r="D30" s="35" t="n"/>
      <c r="E30" s="35" t="n"/>
      <c r="F30" s="35" t="n"/>
      <c r="G30" s="35" t="n"/>
      <c r="H30" s="35" t="n"/>
      <c r="I30" s="35" t="n"/>
      <c r="J30" s="35" t="n"/>
      <c r="K30" s="35" t="n"/>
      <c r="L30" s="35" t="n"/>
    </row>
    <row customHeight="1" ht="15" r="31" s="70" spans="1:16">
      <c r="A31" s="35" t="n"/>
      <c r="B31" s="35" t="n"/>
      <c r="C31" s="35" t="n"/>
      <c r="D31" s="35" t="n"/>
      <c r="E31" s="35" t="n"/>
      <c r="F31" s="35" t="n"/>
      <c r="G31" s="35" t="n"/>
      <c r="H31" s="35" t="n"/>
      <c r="I31" s="35" t="n"/>
      <c r="J31" s="35" t="n"/>
      <c r="K31" s="35" t="n"/>
      <c r="L31" s="35" t="n"/>
    </row>
    <row customHeight="1" ht="15" r="32" s="70" spans="1:16">
      <c r="A32" s="35" t="n"/>
      <c r="B32" s="35" t="n"/>
      <c r="C32" s="35" t="n"/>
      <c r="D32" s="35" t="n"/>
      <c r="E32" s="35" t="n"/>
      <c r="F32" s="35" t="n"/>
      <c r="G32" s="35" t="n"/>
      <c r="H32" s="35" t="n"/>
      <c r="I32" s="35" t="n"/>
      <c r="J32" s="35" t="n"/>
      <c r="K32" s="35" t="n"/>
      <c r="L32" s="35" t="n"/>
    </row>
    <row customHeight="1" ht="15" r="33" s="70" spans="1:16">
      <c r="A33" s="35" t="n"/>
      <c r="B33" s="35" t="n"/>
      <c r="C33" s="35" t="n"/>
      <c r="D33" s="35" t="n"/>
      <c r="E33" s="35" t="n"/>
      <c r="F33" s="35" t="n"/>
      <c r="G33" s="35" t="n"/>
      <c r="H33" s="35" t="n"/>
      <c r="I33" s="35" t="n"/>
      <c r="J33" s="35" t="n"/>
      <c r="K33" s="35" t="n"/>
      <c r="L33" s="35" t="n"/>
    </row>
    <row customHeight="1" ht="15" r="34" s="70" spans="1:16">
      <c r="A34" s="35" t="n"/>
      <c r="B34" s="35" t="n"/>
      <c r="C34" s="35" t="n"/>
      <c r="D34" s="35" t="n"/>
      <c r="E34" s="35" t="n"/>
      <c r="F34" s="35" t="n"/>
      <c r="G34" s="35" t="n"/>
      <c r="H34" s="35" t="n"/>
      <c r="I34" s="35" t="n"/>
      <c r="J34" s="35" t="n"/>
      <c r="K34" s="35" t="n"/>
      <c r="L34" s="35" t="n"/>
    </row>
    <row customHeight="1" ht="15" r="35" s="70" spans="1:16">
      <c r="A35" s="35" t="n"/>
      <c r="B35" s="35" t="n"/>
      <c r="C35" s="35" t="n"/>
      <c r="D35" s="35" t="n"/>
      <c r="E35" s="35" t="n"/>
      <c r="F35" s="35" t="n"/>
      <c r="G35" s="35" t="n"/>
      <c r="H35" s="35" t="n"/>
      <c r="I35" s="35" t="n"/>
      <c r="J35" s="35" t="n"/>
      <c r="K35" s="35" t="n"/>
      <c r="L35" s="35" t="n"/>
    </row>
  </sheetData>
  <mergeCells count="3">
    <mergeCell ref="A1:J1"/>
    <mergeCell ref="D2:J2"/>
    <mergeCell ref="P2:V2"/>
  </mergeCells>
  <pageMargins bottom="0.75" footer="0.3" header="0.3" left="0.7" right="0.7" top="0.75"/>
  <pageSetup orientation="portrait"/>
</worksheet>
</file>

<file path=xl/worksheets/sheet30.xml><?xml version="1.0" encoding="utf-8"?>
<worksheet xmlns="http://schemas.openxmlformats.org/spreadsheetml/2006/main">
  <sheetPr codeName="Sheet41">
    <outlinePr summaryBelow="1" summaryRight="1"/>
    <pageSetUpPr/>
  </sheetPr>
  <dimension ref="A1:A4"/>
  <sheetViews>
    <sheetView workbookViewId="0">
      <selection activeCell="K26" sqref="K26"/>
    </sheetView>
  </sheetViews>
  <sheetFormatPr baseColWidth="8" defaultColWidth="9.140625" defaultRowHeight="15" outlineLevelCol="0"/>
  <cols>
    <col customWidth="1" max="16384" min="1" style="70" width="9.140625"/>
  </cols>
  <sheetData>
    <row r="1" spans="1:1">
      <c r="A1" t="s">
        <v>252</v>
      </c>
    </row>
    <row r="2" spans="1:1">
      <c r="A2" t="s">
        <v>253</v>
      </c>
    </row>
    <row r="3" spans="1:1">
      <c r="A3" t="s">
        <v>254</v>
      </c>
    </row>
    <row r="4" spans="1:1">
      <c r="A4" t="s">
        <v>255</v>
      </c>
    </row>
  </sheetData>
  <pageMargins bottom="0.75" footer="0.3" header="0.3" left="0.7" right="0.7" top="0.75"/>
</worksheet>
</file>

<file path=xl/worksheets/sheet31.xml><?xml version="1.0" encoding="utf-8"?>
<worksheet xmlns="http://schemas.openxmlformats.org/spreadsheetml/2006/main">
  <sheetPr codeName="Sheet43">
    <outlinePr summaryBelow="1" summaryRight="1"/>
    <pageSetUpPr/>
  </sheetPr>
  <dimension ref="A1:G313"/>
  <sheetViews>
    <sheetView topLeftCell="A172" workbookViewId="0">
      <selection activeCell="J186" sqref="J186"/>
    </sheetView>
  </sheetViews>
  <sheetFormatPr baseColWidth="8" defaultColWidth="9.140625" defaultRowHeight="15" outlineLevelCol="0"/>
  <cols>
    <col customWidth="1" max="3" min="1" style="70" width="9.140625"/>
    <col customWidth="1" max="7" min="4" style="70" width="9.140625"/>
    <col customWidth="1" max="16384" min="8" style="70" width="9.140625"/>
  </cols>
  <sheetData>
    <row r="1" spans="1:7">
      <c r="D1" t="s">
        <v>252</v>
      </c>
      <c r="E1" t="s">
        <v>253</v>
      </c>
      <c r="F1" t="s">
        <v>254</v>
      </c>
      <c r="G1" t="s">
        <v>255</v>
      </c>
    </row>
    <row r="2" spans="1:7">
      <c r="A2" t="s">
        <v>161</v>
      </c>
      <c r="B2" t="s">
        <v>162</v>
      </c>
      <c r="C2" t="s">
        <v>146</v>
      </c>
      <c r="D2" s="57" t="n">
        <v>0.001</v>
      </c>
      <c r="E2" s="57" t="n">
        <v>0.001</v>
      </c>
      <c r="F2" s="57" t="n">
        <v>0.001</v>
      </c>
      <c r="G2" s="57" t="n">
        <v>0.001</v>
      </c>
    </row>
    <row r="3" spans="1:7">
      <c r="A3" t="s">
        <v>161</v>
      </c>
      <c r="B3" t="s">
        <v>162</v>
      </c>
      <c r="C3" t="s">
        <v>147</v>
      </c>
      <c r="D3" s="57" t="n">
        <v>0.001</v>
      </c>
      <c r="E3" s="57" t="n">
        <v>0.001</v>
      </c>
      <c r="F3" s="57" t="n">
        <v>0.001</v>
      </c>
      <c r="G3" s="57" t="n">
        <v>0.001</v>
      </c>
    </row>
    <row r="4" spans="1:7">
      <c r="A4" t="s">
        <v>161</v>
      </c>
      <c r="B4" t="s">
        <v>162</v>
      </c>
      <c r="C4" t="s">
        <v>148</v>
      </c>
      <c r="D4" s="57" t="n">
        <v>0.001</v>
      </c>
      <c r="E4" s="57" t="n">
        <v>0.001</v>
      </c>
      <c r="F4" s="57" t="n">
        <v>0.001</v>
      </c>
      <c r="G4" s="57" t="n">
        <v>0.001</v>
      </c>
    </row>
    <row r="5" spans="1:7">
      <c r="A5" t="s">
        <v>161</v>
      </c>
      <c r="B5" t="s">
        <v>162</v>
      </c>
      <c r="C5" t="s">
        <v>149</v>
      </c>
      <c r="D5" s="56" t="n">
        <v>0.01487027706663614</v>
      </c>
      <c r="E5" s="56" t="n">
        <v>1.011351072045594</v>
      </c>
      <c r="F5" s="56" t="n">
        <v>140.1693328958087</v>
      </c>
      <c r="G5" s="56" t="n">
        <v>14.75151200463538</v>
      </c>
    </row>
    <row r="6" spans="1:7">
      <c r="A6" t="s">
        <v>161</v>
      </c>
      <c r="B6" t="s">
        <v>162</v>
      </c>
      <c r="C6" t="s">
        <v>150</v>
      </c>
      <c r="D6" s="56" t="n">
        <v>0.01487027706663614</v>
      </c>
      <c r="E6" s="56" t="n">
        <v>1.011351072045594</v>
      </c>
      <c r="F6" s="56" t="n">
        <v>140.1693328958087</v>
      </c>
      <c r="G6" s="56" t="n">
        <v>14.75151200463538</v>
      </c>
    </row>
    <row r="7" spans="1:7">
      <c r="A7" t="s">
        <v>161</v>
      </c>
      <c r="B7" t="s">
        <v>162</v>
      </c>
      <c r="C7" t="s">
        <v>151</v>
      </c>
      <c r="D7" s="56" t="n">
        <v>0.01487027706663614</v>
      </c>
      <c r="E7" s="56" t="n">
        <v>1.011351072045594</v>
      </c>
      <c r="F7" s="56" t="n">
        <v>140.1693328958087</v>
      </c>
      <c r="G7" s="56" t="n">
        <v>14.75151200463538</v>
      </c>
    </row>
    <row r="8" spans="1:7">
      <c r="A8" t="s">
        <v>161</v>
      </c>
      <c r="B8" t="s">
        <v>162</v>
      </c>
      <c r="C8" t="s">
        <v>152</v>
      </c>
      <c r="D8" s="56" t="n">
        <v>0.01487027706663614</v>
      </c>
      <c r="E8" s="56" t="n">
        <v>1.011351072045594</v>
      </c>
      <c r="F8" s="56" t="n">
        <v>140.1693328958087</v>
      </c>
      <c r="G8" s="56" t="n">
        <v>14.75151200463538</v>
      </c>
    </row>
    <row r="9" spans="1:7">
      <c r="A9" t="s">
        <v>161</v>
      </c>
      <c r="B9" t="s">
        <v>162</v>
      </c>
      <c r="C9" t="s">
        <v>153</v>
      </c>
      <c r="D9" s="56" t="n">
        <v>0.01487027706663614</v>
      </c>
      <c r="E9" s="56" t="n">
        <v>1.011351072045594</v>
      </c>
      <c r="F9" s="56" t="n">
        <v>140.1693328958087</v>
      </c>
      <c r="G9" s="56" t="n">
        <v>14.75151200463538</v>
      </c>
    </row>
    <row r="10" spans="1:7">
      <c r="A10" t="s">
        <v>161</v>
      </c>
      <c r="B10" t="s">
        <v>162</v>
      </c>
      <c r="C10" t="s">
        <v>154</v>
      </c>
      <c r="D10" s="57" t="n">
        <v>0.001</v>
      </c>
      <c r="E10" s="57" t="n">
        <v>0.001</v>
      </c>
      <c r="F10" s="57" t="n">
        <v>0.001</v>
      </c>
      <c r="G10" s="57" t="n">
        <v>0.001</v>
      </c>
    </row>
    <row r="11" spans="1:7">
      <c r="A11" t="s">
        <v>161</v>
      </c>
      <c r="B11" t="s">
        <v>162</v>
      </c>
      <c r="C11" t="s">
        <v>155</v>
      </c>
      <c r="D11" s="57" t="n">
        <v>0.001</v>
      </c>
      <c r="E11" s="57" t="n">
        <v>0.001</v>
      </c>
      <c r="F11" s="57" t="n">
        <v>0.001</v>
      </c>
      <c r="G11" s="57" t="n">
        <v>0.001</v>
      </c>
    </row>
    <row r="12" spans="1:7">
      <c r="A12" t="s">
        <v>161</v>
      </c>
      <c r="B12" t="s">
        <v>162</v>
      </c>
      <c r="C12" t="s">
        <v>156</v>
      </c>
      <c r="D12" s="57" t="n">
        <v>0.001</v>
      </c>
      <c r="E12" s="57" t="n">
        <v>0.001</v>
      </c>
      <c r="F12" s="57" t="n">
        <v>0.001</v>
      </c>
      <c r="G12" s="57" t="n">
        <v>0.001</v>
      </c>
    </row>
    <row r="13" spans="1:7">
      <c r="A13" t="s">
        <v>161</v>
      </c>
      <c r="B13" t="s">
        <v>162</v>
      </c>
      <c r="C13" t="s">
        <v>157</v>
      </c>
      <c r="D13" s="57" t="n">
        <v>0.001</v>
      </c>
      <c r="E13" s="57" t="n">
        <v>0.001</v>
      </c>
      <c r="F13" s="57" t="n">
        <v>0.001</v>
      </c>
      <c r="G13" s="57" t="n">
        <v>0.001</v>
      </c>
    </row>
    <row r="14" spans="1:7">
      <c r="A14" t="s">
        <v>163</v>
      </c>
      <c r="B14" t="s">
        <v>162</v>
      </c>
      <c r="C14" t="s">
        <v>146</v>
      </c>
      <c r="D14" s="57" t="n">
        <v>0.001</v>
      </c>
      <c r="E14" s="57" t="n">
        <v>0.001</v>
      </c>
      <c r="F14" s="57" t="n">
        <v>0.001</v>
      </c>
      <c r="G14" s="57" t="n">
        <v>0.001</v>
      </c>
    </row>
    <row r="15" spans="1:7">
      <c r="A15" t="s">
        <v>163</v>
      </c>
      <c r="B15" t="s">
        <v>162</v>
      </c>
      <c r="C15" t="s">
        <v>147</v>
      </c>
      <c r="D15" s="57" t="n">
        <v>0.001</v>
      </c>
      <c r="E15" s="57" t="n">
        <v>0.001</v>
      </c>
      <c r="F15" s="57" t="n">
        <v>0.001</v>
      </c>
      <c r="G15" s="57" t="n">
        <v>0.001</v>
      </c>
    </row>
    <row r="16" spans="1:7">
      <c r="A16" t="s">
        <v>163</v>
      </c>
      <c r="B16" t="s">
        <v>162</v>
      </c>
      <c r="C16" t="s">
        <v>148</v>
      </c>
      <c r="D16" s="57" t="n">
        <v>0.001</v>
      </c>
      <c r="E16" s="57" t="n">
        <v>0.001</v>
      </c>
      <c r="F16" s="57" t="n">
        <v>0.001</v>
      </c>
      <c r="G16" s="57" t="n">
        <v>0.001</v>
      </c>
    </row>
    <row r="17" spans="1:7">
      <c r="A17" t="s">
        <v>163</v>
      </c>
      <c r="B17" t="s">
        <v>162</v>
      </c>
      <c r="C17" t="s">
        <v>149</v>
      </c>
      <c r="D17" s="56" t="n">
        <v>0.1578723141466688</v>
      </c>
      <c r="E17" s="56" t="n">
        <v>1.010440765605974</v>
      </c>
      <c r="F17" s="56" t="n">
        <v>38.79115592134642</v>
      </c>
      <c r="G17" s="56" t="n">
        <v>3.344610353718966</v>
      </c>
    </row>
    <row r="18" spans="1:7">
      <c r="A18" t="s">
        <v>163</v>
      </c>
      <c r="B18" t="s">
        <v>162</v>
      </c>
      <c r="C18" t="s">
        <v>150</v>
      </c>
      <c r="D18" s="56" t="n">
        <v>0.1578723141466688</v>
      </c>
      <c r="E18" s="56" t="n">
        <v>1.010440765605974</v>
      </c>
      <c r="F18" s="56" t="n">
        <v>38.79115592134642</v>
      </c>
      <c r="G18" s="56" t="n">
        <v>3.344610353718966</v>
      </c>
    </row>
    <row r="19" spans="1:7">
      <c r="A19" t="s">
        <v>163</v>
      </c>
      <c r="B19" t="s">
        <v>162</v>
      </c>
      <c r="C19" t="s">
        <v>151</v>
      </c>
      <c r="D19" s="56" t="n">
        <v>0.1578723141466688</v>
      </c>
      <c r="E19" s="56" t="n">
        <v>1.010440765605974</v>
      </c>
      <c r="F19" s="56" t="n">
        <v>38.79115592134642</v>
      </c>
      <c r="G19" s="56" t="n">
        <v>3.344610353718966</v>
      </c>
    </row>
    <row r="20" spans="1:7">
      <c r="A20" t="s">
        <v>163</v>
      </c>
      <c r="B20" t="s">
        <v>162</v>
      </c>
      <c r="C20" t="s">
        <v>152</v>
      </c>
      <c r="D20" s="56" t="n">
        <v>0.1578723141466688</v>
      </c>
      <c r="E20" s="56" t="n">
        <v>1.010440765605974</v>
      </c>
      <c r="F20" s="56" t="n">
        <v>38.79115592134642</v>
      </c>
      <c r="G20" s="56" t="n">
        <v>3.344610353718966</v>
      </c>
    </row>
    <row r="21" spans="1:7">
      <c r="A21" t="s">
        <v>163</v>
      </c>
      <c r="B21" t="s">
        <v>162</v>
      </c>
      <c r="C21" t="s">
        <v>153</v>
      </c>
      <c r="D21" s="56" t="n">
        <v>0.1578723141466688</v>
      </c>
      <c r="E21" s="56" t="n">
        <v>1.010440765605974</v>
      </c>
      <c r="F21" s="56" t="n">
        <v>38.79115592134642</v>
      </c>
      <c r="G21" s="56" t="n">
        <v>3.344610353718966</v>
      </c>
    </row>
    <row r="22" spans="1:7">
      <c r="A22" t="s">
        <v>163</v>
      </c>
      <c r="B22" t="s">
        <v>162</v>
      </c>
      <c r="C22" t="s">
        <v>154</v>
      </c>
      <c r="D22" s="57" t="n">
        <v>0.001</v>
      </c>
      <c r="E22" s="57" t="n">
        <v>0.001</v>
      </c>
      <c r="F22" s="57" t="n">
        <v>0.001</v>
      </c>
      <c r="G22" s="57" t="n">
        <v>0.001</v>
      </c>
    </row>
    <row r="23" spans="1:7">
      <c r="A23" t="s">
        <v>163</v>
      </c>
      <c r="B23" t="s">
        <v>162</v>
      </c>
      <c r="C23" t="s">
        <v>155</v>
      </c>
      <c r="D23" s="57" t="n">
        <v>0.001</v>
      </c>
      <c r="E23" s="57" t="n">
        <v>0.001</v>
      </c>
      <c r="F23" s="57" t="n">
        <v>0.001</v>
      </c>
      <c r="G23" s="57" t="n">
        <v>0.001</v>
      </c>
    </row>
    <row r="24" spans="1:7">
      <c r="A24" t="s">
        <v>163</v>
      </c>
      <c r="B24" t="s">
        <v>162</v>
      </c>
      <c r="C24" t="s">
        <v>156</v>
      </c>
      <c r="D24" s="57" t="n">
        <v>0.001</v>
      </c>
      <c r="E24" s="57" t="n">
        <v>0.001</v>
      </c>
      <c r="F24" s="57" t="n">
        <v>0.001</v>
      </c>
      <c r="G24" s="57" t="n">
        <v>0.001</v>
      </c>
    </row>
    <row r="25" spans="1:7">
      <c r="A25" t="s">
        <v>163</v>
      </c>
      <c r="B25" t="s">
        <v>162</v>
      </c>
      <c r="C25" t="s">
        <v>157</v>
      </c>
      <c r="D25" s="57" t="n">
        <v>0.001</v>
      </c>
      <c r="E25" s="57" t="n">
        <v>0.001</v>
      </c>
      <c r="F25" s="57" t="n">
        <v>0.001</v>
      </c>
      <c r="G25" s="57" t="n">
        <v>0.001</v>
      </c>
    </row>
    <row r="26" spans="1:7">
      <c r="A26" t="s">
        <v>162</v>
      </c>
      <c r="B26" t="s">
        <v>173</v>
      </c>
      <c r="C26" t="s">
        <v>146</v>
      </c>
      <c r="D26" s="57" t="n">
        <v>0.001</v>
      </c>
      <c r="E26" s="57" t="n">
        <v>0.001</v>
      </c>
      <c r="F26" s="57" t="n">
        <v>0.001</v>
      </c>
      <c r="G26" s="57" t="n">
        <v>0.001</v>
      </c>
    </row>
    <row r="27" spans="1:7">
      <c r="A27" t="s">
        <v>162</v>
      </c>
      <c r="B27" t="s">
        <v>173</v>
      </c>
      <c r="C27" t="s">
        <v>147</v>
      </c>
      <c r="D27" s="57" t="n">
        <v>0.001</v>
      </c>
      <c r="E27" s="57" t="n">
        <v>0.001</v>
      </c>
      <c r="F27" s="57" t="n">
        <v>0.001</v>
      </c>
      <c r="G27" s="57" t="n">
        <v>0.001</v>
      </c>
    </row>
    <row r="28" spans="1:7">
      <c r="A28" t="s">
        <v>162</v>
      </c>
      <c r="B28" t="s">
        <v>173</v>
      </c>
      <c r="C28" t="s">
        <v>148</v>
      </c>
      <c r="D28" s="57" t="n">
        <v>0.001</v>
      </c>
      <c r="E28" s="57" t="n">
        <v>0.001</v>
      </c>
      <c r="F28" s="57" t="n">
        <v>0.001</v>
      </c>
      <c r="G28" s="57" t="n">
        <v>0.001</v>
      </c>
    </row>
    <row r="29" spans="1:7">
      <c r="A29" t="s">
        <v>162</v>
      </c>
      <c r="B29" t="s">
        <v>173</v>
      </c>
      <c r="C29" t="s">
        <v>149</v>
      </c>
      <c r="D29" s="56" t="n">
        <v>0.01487027706663614</v>
      </c>
      <c r="E29" s="56" t="n">
        <v>1.011351072045594</v>
      </c>
      <c r="F29" s="56" t="n">
        <v>140.1693328958087</v>
      </c>
      <c r="G29" s="56" t="n">
        <v>14.75151200463538</v>
      </c>
    </row>
    <row r="30" spans="1:7">
      <c r="A30" t="s">
        <v>162</v>
      </c>
      <c r="B30" t="s">
        <v>173</v>
      </c>
      <c r="C30" t="s">
        <v>150</v>
      </c>
      <c r="D30" s="56" t="n">
        <v>0.01487027706663614</v>
      </c>
      <c r="E30" s="56" t="n">
        <v>1.011351072045594</v>
      </c>
      <c r="F30" s="56" t="n">
        <v>140.1693328958087</v>
      </c>
      <c r="G30" s="56" t="n">
        <v>14.75151200463538</v>
      </c>
    </row>
    <row r="31" spans="1:7">
      <c r="A31" t="s">
        <v>162</v>
      </c>
      <c r="B31" t="s">
        <v>173</v>
      </c>
      <c r="C31" t="s">
        <v>151</v>
      </c>
      <c r="D31" s="56" t="n">
        <v>0.01487027706663614</v>
      </c>
      <c r="E31" s="56" t="n">
        <v>1.011351072045594</v>
      </c>
      <c r="F31" s="56" t="n">
        <v>140.1693328958087</v>
      </c>
      <c r="G31" s="56" t="n">
        <v>14.75151200463538</v>
      </c>
    </row>
    <row r="32" spans="1:7">
      <c r="A32" t="s">
        <v>162</v>
      </c>
      <c r="B32" t="s">
        <v>173</v>
      </c>
      <c r="C32" t="s">
        <v>152</v>
      </c>
      <c r="D32" s="56" t="n">
        <v>0.01487027706663614</v>
      </c>
      <c r="E32" s="56" t="n">
        <v>1.011351072045594</v>
      </c>
      <c r="F32" s="56" t="n">
        <v>140.1693328958087</v>
      </c>
      <c r="G32" s="56" t="n">
        <v>14.75151200463538</v>
      </c>
    </row>
    <row r="33" spans="1:7">
      <c r="A33" t="s">
        <v>162</v>
      </c>
      <c r="B33" t="s">
        <v>173</v>
      </c>
      <c r="C33" t="s">
        <v>153</v>
      </c>
      <c r="D33" s="56" t="n">
        <v>0.01487027706663614</v>
      </c>
      <c r="E33" s="56" t="n">
        <v>1.011351072045594</v>
      </c>
      <c r="F33" s="56" t="n">
        <v>140.1693328958087</v>
      </c>
      <c r="G33" s="56" t="n">
        <v>14.75151200463538</v>
      </c>
    </row>
    <row r="34" spans="1:7">
      <c r="A34" t="s">
        <v>162</v>
      </c>
      <c r="B34" t="s">
        <v>173</v>
      </c>
      <c r="C34" t="s">
        <v>154</v>
      </c>
      <c r="D34" s="57" t="n">
        <v>0.001</v>
      </c>
      <c r="E34" s="57" t="n">
        <v>0.001</v>
      </c>
      <c r="F34" s="57" t="n">
        <v>0.001</v>
      </c>
      <c r="G34" s="57" t="n">
        <v>0.001</v>
      </c>
    </row>
    <row r="35" spans="1:7">
      <c r="A35" t="s">
        <v>162</v>
      </c>
      <c r="B35" t="s">
        <v>173</v>
      </c>
      <c r="C35" t="s">
        <v>155</v>
      </c>
      <c r="D35" s="57" t="n">
        <v>0.001</v>
      </c>
      <c r="E35" s="57" t="n">
        <v>0.001</v>
      </c>
      <c r="F35" s="57" t="n">
        <v>0.001</v>
      </c>
      <c r="G35" s="57" t="n">
        <v>0.001</v>
      </c>
    </row>
    <row r="36" spans="1:7">
      <c r="A36" t="s">
        <v>162</v>
      </c>
      <c r="B36" t="s">
        <v>173</v>
      </c>
      <c r="C36" t="s">
        <v>156</v>
      </c>
      <c r="D36" s="57" t="n">
        <v>0.001</v>
      </c>
      <c r="E36" s="57" t="n">
        <v>0.001</v>
      </c>
      <c r="F36" s="57" t="n">
        <v>0.001</v>
      </c>
      <c r="G36" s="57" t="n">
        <v>0.001</v>
      </c>
    </row>
    <row r="37" spans="1:7">
      <c r="A37" t="s">
        <v>162</v>
      </c>
      <c r="B37" t="s">
        <v>173</v>
      </c>
      <c r="C37" t="s">
        <v>157</v>
      </c>
      <c r="D37" s="57" t="n">
        <v>0.001</v>
      </c>
      <c r="E37" s="57" t="n">
        <v>0.001</v>
      </c>
      <c r="F37" s="57" t="n">
        <v>0.001</v>
      </c>
      <c r="G37" s="57" t="n">
        <v>0.001</v>
      </c>
    </row>
    <row r="38" spans="1:7">
      <c r="A38" t="s">
        <v>192</v>
      </c>
      <c r="B38" t="s">
        <v>158</v>
      </c>
      <c r="C38" t="s">
        <v>146</v>
      </c>
      <c r="D38" s="57" t="n">
        <v>0.001</v>
      </c>
      <c r="E38" s="57" t="n">
        <v>0.001</v>
      </c>
      <c r="F38" s="57" t="n">
        <v>0.001</v>
      </c>
      <c r="G38" s="57" t="n">
        <v>0.001</v>
      </c>
    </row>
    <row r="39" spans="1:7">
      <c r="A39" t="s">
        <v>192</v>
      </c>
      <c r="B39" t="s">
        <v>158</v>
      </c>
      <c r="C39" t="s">
        <v>147</v>
      </c>
      <c r="D39" s="57" t="n">
        <v>0.001</v>
      </c>
      <c r="E39" s="57" t="n">
        <v>0.001</v>
      </c>
      <c r="F39" s="57" t="n">
        <v>0.001</v>
      </c>
      <c r="G39" s="57" t="n">
        <v>0.001</v>
      </c>
    </row>
    <row r="40" spans="1:7">
      <c r="A40" t="s">
        <v>192</v>
      </c>
      <c r="B40" t="s">
        <v>158</v>
      </c>
      <c r="C40" t="s">
        <v>148</v>
      </c>
      <c r="D40" s="57" t="n">
        <v>0.001</v>
      </c>
      <c r="E40" s="57" t="n">
        <v>0.001</v>
      </c>
      <c r="F40" s="57" t="n">
        <v>0.001</v>
      </c>
      <c r="G40" s="57" t="n">
        <v>0.001</v>
      </c>
    </row>
    <row r="41" spans="1:7">
      <c r="A41" t="s">
        <v>192</v>
      </c>
      <c r="B41" t="s">
        <v>158</v>
      </c>
      <c r="C41" t="s">
        <v>149</v>
      </c>
      <c r="D41" s="56" t="n">
        <v>0.01487027706663614</v>
      </c>
      <c r="E41" s="56" t="n">
        <v>1.011351072045594</v>
      </c>
      <c r="F41" s="56" t="n">
        <v>140.1693328958087</v>
      </c>
      <c r="G41" s="56" t="n">
        <v>14.75151200463538</v>
      </c>
    </row>
    <row r="42" spans="1:7">
      <c r="A42" t="s">
        <v>192</v>
      </c>
      <c r="B42" t="s">
        <v>158</v>
      </c>
      <c r="C42" t="s">
        <v>150</v>
      </c>
      <c r="D42" s="56" t="n">
        <v>0.01487027706663614</v>
      </c>
      <c r="E42" s="56" t="n">
        <v>1.011351072045594</v>
      </c>
      <c r="F42" s="56" t="n">
        <v>140.1693328958087</v>
      </c>
      <c r="G42" s="56" t="n">
        <v>14.75151200463538</v>
      </c>
    </row>
    <row r="43" spans="1:7">
      <c r="A43" t="s">
        <v>192</v>
      </c>
      <c r="B43" t="s">
        <v>158</v>
      </c>
      <c r="C43" t="s">
        <v>151</v>
      </c>
      <c r="D43" s="56" t="n">
        <v>0.01487027706663614</v>
      </c>
      <c r="E43" s="56" t="n">
        <v>1.011351072045594</v>
      </c>
      <c r="F43" s="56" t="n">
        <v>140.1693328958087</v>
      </c>
      <c r="G43" s="56" t="n">
        <v>14.75151200463538</v>
      </c>
    </row>
    <row r="44" spans="1:7">
      <c r="A44" t="s">
        <v>192</v>
      </c>
      <c r="B44" t="s">
        <v>158</v>
      </c>
      <c r="C44" t="s">
        <v>152</v>
      </c>
      <c r="D44" s="56" t="n">
        <v>0.01487027706663614</v>
      </c>
      <c r="E44" s="56" t="n">
        <v>1.011351072045594</v>
      </c>
      <c r="F44" s="56" t="n">
        <v>140.1693328958087</v>
      </c>
      <c r="G44" s="56" t="n">
        <v>14.75151200463538</v>
      </c>
    </row>
    <row r="45" spans="1:7">
      <c r="A45" t="s">
        <v>192</v>
      </c>
      <c r="B45" t="s">
        <v>158</v>
      </c>
      <c r="C45" t="s">
        <v>153</v>
      </c>
      <c r="D45" s="56" t="n">
        <v>0.01487027706663614</v>
      </c>
      <c r="E45" s="56" t="n">
        <v>1.011351072045594</v>
      </c>
      <c r="F45" s="56" t="n">
        <v>140.1693328958087</v>
      </c>
      <c r="G45" s="56" t="n">
        <v>14.75151200463538</v>
      </c>
    </row>
    <row r="46" spans="1:7">
      <c r="A46" t="s">
        <v>192</v>
      </c>
      <c r="B46" t="s">
        <v>158</v>
      </c>
      <c r="C46" t="s">
        <v>154</v>
      </c>
      <c r="D46" s="57" t="n">
        <v>0.001</v>
      </c>
      <c r="E46" s="57" t="n">
        <v>0.001</v>
      </c>
      <c r="F46" s="57" t="n">
        <v>0.001</v>
      </c>
      <c r="G46" s="57" t="n">
        <v>0.001</v>
      </c>
    </row>
    <row r="47" spans="1:7">
      <c r="A47" t="s">
        <v>192</v>
      </c>
      <c r="B47" t="s">
        <v>158</v>
      </c>
      <c r="C47" t="s">
        <v>155</v>
      </c>
      <c r="D47" s="57" t="n">
        <v>0.001</v>
      </c>
      <c r="E47" s="57" t="n">
        <v>0.001</v>
      </c>
      <c r="F47" s="57" t="n">
        <v>0.001</v>
      </c>
      <c r="G47" s="57" t="n">
        <v>0.001</v>
      </c>
    </row>
    <row r="48" spans="1:7">
      <c r="A48" t="s">
        <v>192</v>
      </c>
      <c r="B48" t="s">
        <v>158</v>
      </c>
      <c r="C48" t="s">
        <v>156</v>
      </c>
      <c r="D48" s="57" t="n">
        <v>0.001</v>
      </c>
      <c r="E48" s="57" t="n">
        <v>0.001</v>
      </c>
      <c r="F48" s="57" t="n">
        <v>0.001</v>
      </c>
      <c r="G48" s="57" t="n">
        <v>0.001</v>
      </c>
    </row>
    <row r="49" spans="1:7">
      <c r="A49" t="s">
        <v>192</v>
      </c>
      <c r="B49" t="s">
        <v>158</v>
      </c>
      <c r="C49" t="s">
        <v>157</v>
      </c>
      <c r="D49" s="57" t="n">
        <v>0.001</v>
      </c>
      <c r="E49" s="57" t="n">
        <v>0.001</v>
      </c>
      <c r="F49" s="57" t="n">
        <v>0.001</v>
      </c>
      <c r="G49" s="57" t="n">
        <v>0.001</v>
      </c>
    </row>
    <row r="50" spans="1:7">
      <c r="A50" t="s">
        <v>158</v>
      </c>
      <c r="B50" t="s">
        <v>161</v>
      </c>
      <c r="C50" t="s">
        <v>146</v>
      </c>
      <c r="D50" s="57" t="n">
        <v>0.001</v>
      </c>
      <c r="E50" s="57" t="n">
        <v>0.001</v>
      </c>
      <c r="F50" s="57" t="n">
        <v>0.001</v>
      </c>
      <c r="G50" s="57" t="n">
        <v>0.001</v>
      </c>
    </row>
    <row r="51" spans="1:7">
      <c r="A51" t="s">
        <v>158</v>
      </c>
      <c r="B51" t="s">
        <v>161</v>
      </c>
      <c r="C51" t="s">
        <v>147</v>
      </c>
      <c r="D51" s="57" t="n">
        <v>0.001</v>
      </c>
      <c r="E51" s="57" t="n">
        <v>0.001</v>
      </c>
      <c r="F51" s="57" t="n">
        <v>0.001</v>
      </c>
      <c r="G51" s="57" t="n">
        <v>0.001</v>
      </c>
    </row>
    <row r="52" spans="1:7">
      <c r="A52" t="s">
        <v>158</v>
      </c>
      <c r="B52" t="s">
        <v>161</v>
      </c>
      <c r="C52" t="s">
        <v>148</v>
      </c>
      <c r="D52" s="57" t="n">
        <v>0.001</v>
      </c>
      <c r="E52" s="57" t="n">
        <v>0.001</v>
      </c>
      <c r="F52" s="57" t="n">
        <v>0.001</v>
      </c>
      <c r="G52" s="57" t="n">
        <v>0.001</v>
      </c>
    </row>
    <row r="53" spans="1:7">
      <c r="A53" t="s">
        <v>158</v>
      </c>
      <c r="B53" t="s">
        <v>161</v>
      </c>
      <c r="C53" t="s">
        <v>149</v>
      </c>
      <c r="D53" s="56" t="n">
        <v>0.01487027706663614</v>
      </c>
      <c r="E53" s="56" t="n">
        <v>1.011351072045594</v>
      </c>
      <c r="F53" s="56" t="n">
        <v>140.1693328958087</v>
      </c>
      <c r="G53" s="56" t="n">
        <v>14.75151200463538</v>
      </c>
    </row>
    <row r="54" spans="1:7">
      <c r="A54" t="s">
        <v>158</v>
      </c>
      <c r="B54" t="s">
        <v>161</v>
      </c>
      <c r="C54" t="s">
        <v>150</v>
      </c>
      <c r="D54" s="56" t="n">
        <v>0.01487027706663614</v>
      </c>
      <c r="E54" s="56" t="n">
        <v>1.011351072045594</v>
      </c>
      <c r="F54" s="56" t="n">
        <v>140.1693328958087</v>
      </c>
      <c r="G54" s="56" t="n">
        <v>14.75151200463538</v>
      </c>
    </row>
    <row r="55" spans="1:7">
      <c r="A55" t="s">
        <v>158</v>
      </c>
      <c r="B55" t="s">
        <v>161</v>
      </c>
      <c r="C55" t="s">
        <v>151</v>
      </c>
      <c r="D55" s="56" t="n">
        <v>0.01487027706663614</v>
      </c>
      <c r="E55" s="56" t="n">
        <v>1.011351072045594</v>
      </c>
      <c r="F55" s="56" t="n">
        <v>140.1693328958087</v>
      </c>
      <c r="G55" s="56" t="n">
        <v>14.75151200463538</v>
      </c>
    </row>
    <row r="56" spans="1:7">
      <c r="A56" t="s">
        <v>158</v>
      </c>
      <c r="B56" t="s">
        <v>161</v>
      </c>
      <c r="C56" t="s">
        <v>152</v>
      </c>
      <c r="D56" s="56" t="n">
        <v>0.01487027706663614</v>
      </c>
      <c r="E56" s="56" t="n">
        <v>1.011351072045594</v>
      </c>
      <c r="F56" s="56" t="n">
        <v>140.1693328958087</v>
      </c>
      <c r="G56" s="56" t="n">
        <v>14.75151200463538</v>
      </c>
    </row>
    <row r="57" spans="1:7">
      <c r="A57" t="s">
        <v>158</v>
      </c>
      <c r="B57" t="s">
        <v>161</v>
      </c>
      <c r="C57" t="s">
        <v>153</v>
      </c>
      <c r="D57" s="56" t="n">
        <v>0.01487027706663614</v>
      </c>
      <c r="E57" s="56" t="n">
        <v>1.011351072045594</v>
      </c>
      <c r="F57" s="56" t="n">
        <v>140.1693328958087</v>
      </c>
      <c r="G57" s="56" t="n">
        <v>14.75151200463538</v>
      </c>
    </row>
    <row r="58" spans="1:7">
      <c r="A58" t="s">
        <v>158</v>
      </c>
      <c r="B58" t="s">
        <v>161</v>
      </c>
      <c r="C58" t="s">
        <v>154</v>
      </c>
      <c r="D58" s="57" t="n">
        <v>0.001</v>
      </c>
      <c r="E58" s="57" t="n">
        <v>0.001</v>
      </c>
      <c r="F58" s="57" t="n">
        <v>0.001</v>
      </c>
      <c r="G58" s="57" t="n">
        <v>0.001</v>
      </c>
    </row>
    <row r="59" spans="1:7">
      <c r="A59" t="s">
        <v>158</v>
      </c>
      <c r="B59" t="s">
        <v>161</v>
      </c>
      <c r="C59" t="s">
        <v>155</v>
      </c>
      <c r="D59" s="57" t="n">
        <v>0.001</v>
      </c>
      <c r="E59" s="57" t="n">
        <v>0.001</v>
      </c>
      <c r="F59" s="57" t="n">
        <v>0.001</v>
      </c>
      <c r="G59" s="57" t="n">
        <v>0.001</v>
      </c>
    </row>
    <row r="60" spans="1:7">
      <c r="A60" t="s">
        <v>158</v>
      </c>
      <c r="B60" t="s">
        <v>161</v>
      </c>
      <c r="C60" t="s">
        <v>156</v>
      </c>
      <c r="D60" s="57" t="n">
        <v>0.001</v>
      </c>
      <c r="E60" s="57" t="n">
        <v>0.001</v>
      </c>
      <c r="F60" s="57" t="n">
        <v>0.001</v>
      </c>
      <c r="G60" s="57" t="n">
        <v>0.001</v>
      </c>
    </row>
    <row r="61" spans="1:7">
      <c r="A61" t="s">
        <v>158</v>
      </c>
      <c r="B61" t="s">
        <v>161</v>
      </c>
      <c r="C61" t="s">
        <v>157</v>
      </c>
      <c r="D61" s="57" t="n">
        <v>0.001</v>
      </c>
      <c r="E61" s="57" t="n">
        <v>0.001</v>
      </c>
      <c r="F61" s="57" t="n">
        <v>0.001</v>
      </c>
      <c r="G61" s="57" t="n">
        <v>0.001</v>
      </c>
    </row>
    <row r="62" spans="1:7">
      <c r="A62" t="s">
        <v>164</v>
      </c>
      <c r="B62" t="s">
        <v>166</v>
      </c>
      <c r="C62" t="s">
        <v>146</v>
      </c>
      <c r="D62" s="57" t="n">
        <v>0.001</v>
      </c>
      <c r="E62" s="57" t="n">
        <v>0.001</v>
      </c>
      <c r="F62" s="57" t="n">
        <v>0.001</v>
      </c>
      <c r="G62" s="57" t="n">
        <v>0.001</v>
      </c>
    </row>
    <row r="63" spans="1:7">
      <c r="A63" t="s">
        <v>164</v>
      </c>
      <c r="B63" t="s">
        <v>166</v>
      </c>
      <c r="C63" t="s">
        <v>147</v>
      </c>
      <c r="D63" s="57" t="n">
        <v>0.001</v>
      </c>
      <c r="E63" s="57" t="n">
        <v>0.001</v>
      </c>
      <c r="F63" s="57" t="n">
        <v>0.001</v>
      </c>
      <c r="G63" s="57" t="n">
        <v>0.001</v>
      </c>
    </row>
    <row r="64" spans="1:7">
      <c r="A64" t="s">
        <v>164</v>
      </c>
      <c r="B64" t="s">
        <v>166</v>
      </c>
      <c r="C64" t="s">
        <v>148</v>
      </c>
      <c r="D64" s="57" t="n">
        <v>0.001</v>
      </c>
      <c r="E64" s="57" t="n">
        <v>0.001</v>
      </c>
      <c r="F64" s="57" t="n">
        <v>0.001</v>
      </c>
      <c r="G64" s="57" t="n">
        <v>0.001</v>
      </c>
    </row>
    <row r="65" spans="1:7">
      <c r="A65" t="s">
        <v>164</v>
      </c>
      <c r="B65" t="s">
        <v>166</v>
      </c>
      <c r="C65" t="s">
        <v>149</v>
      </c>
      <c r="D65" s="56" t="n">
        <v>0.001548953543581187</v>
      </c>
      <c r="E65" s="56" t="n">
        <v>0.9882950737980891</v>
      </c>
      <c r="F65" s="56" t="n">
        <v>93.81811467093722</v>
      </c>
      <c r="G65" s="56" t="n">
        <v>4.14154257941194</v>
      </c>
    </row>
    <row r="66" spans="1:7">
      <c r="A66" t="s">
        <v>164</v>
      </c>
      <c r="B66" t="s">
        <v>166</v>
      </c>
      <c r="C66" t="s">
        <v>150</v>
      </c>
      <c r="D66" s="56" t="n">
        <v>0.001548953543581187</v>
      </c>
      <c r="E66" s="56" t="n">
        <v>0.9882950737980891</v>
      </c>
      <c r="F66" s="56" t="n">
        <v>93.81811467093722</v>
      </c>
      <c r="G66" s="56" t="n">
        <v>4.14154257941194</v>
      </c>
    </row>
    <row r="67" spans="1:7">
      <c r="A67" t="s">
        <v>164</v>
      </c>
      <c r="B67" t="s">
        <v>166</v>
      </c>
      <c r="C67" t="s">
        <v>151</v>
      </c>
      <c r="D67" s="56" t="n">
        <v>0.001548953543581187</v>
      </c>
      <c r="E67" s="56" t="n">
        <v>0.9882950737980891</v>
      </c>
      <c r="F67" s="56" t="n">
        <v>93.81811467093722</v>
      </c>
      <c r="G67" s="56" t="n">
        <v>4.14154257941194</v>
      </c>
    </row>
    <row r="68" spans="1:7">
      <c r="A68" t="s">
        <v>164</v>
      </c>
      <c r="B68" t="s">
        <v>166</v>
      </c>
      <c r="C68" t="s">
        <v>152</v>
      </c>
      <c r="D68" s="56" t="n">
        <v>0.001548953543581187</v>
      </c>
      <c r="E68" s="56" t="n">
        <v>0.9882950737980891</v>
      </c>
      <c r="F68" s="56" t="n">
        <v>93.81811467093722</v>
      </c>
      <c r="G68" s="56" t="n">
        <v>4.14154257941194</v>
      </c>
    </row>
    <row r="69" spans="1:7">
      <c r="A69" t="s">
        <v>164</v>
      </c>
      <c r="B69" t="s">
        <v>166</v>
      </c>
      <c r="C69" t="s">
        <v>153</v>
      </c>
      <c r="D69" s="56" t="n">
        <v>0.001548953543581187</v>
      </c>
      <c r="E69" s="56" t="n">
        <v>0.9882950737980891</v>
      </c>
      <c r="F69" s="56" t="n">
        <v>93.81811467093722</v>
      </c>
      <c r="G69" s="56" t="n">
        <v>4.14154257941194</v>
      </c>
    </row>
    <row r="70" spans="1:7">
      <c r="A70" t="s">
        <v>164</v>
      </c>
      <c r="B70" t="s">
        <v>166</v>
      </c>
      <c r="C70" t="s">
        <v>154</v>
      </c>
      <c r="D70" s="57" t="n">
        <v>0.001</v>
      </c>
      <c r="E70" s="57" t="n">
        <v>0.001</v>
      </c>
      <c r="F70" s="57" t="n">
        <v>0.001</v>
      </c>
      <c r="G70" s="57" t="n">
        <v>0.001</v>
      </c>
    </row>
    <row r="71" spans="1:7">
      <c r="A71" t="s">
        <v>164</v>
      </c>
      <c r="B71" t="s">
        <v>166</v>
      </c>
      <c r="C71" t="s">
        <v>155</v>
      </c>
      <c r="D71" s="57" t="n">
        <v>0.001</v>
      </c>
      <c r="E71" s="57" t="n">
        <v>0.001</v>
      </c>
      <c r="F71" s="57" t="n">
        <v>0.001</v>
      </c>
      <c r="G71" s="57" t="n">
        <v>0.001</v>
      </c>
    </row>
    <row r="72" spans="1:7">
      <c r="A72" t="s">
        <v>164</v>
      </c>
      <c r="B72" t="s">
        <v>166</v>
      </c>
      <c r="C72" t="s">
        <v>156</v>
      </c>
      <c r="D72" s="57" t="n">
        <v>0.001</v>
      </c>
      <c r="E72" s="57" t="n">
        <v>0.001</v>
      </c>
      <c r="F72" s="57" t="n">
        <v>0.001</v>
      </c>
      <c r="G72" s="57" t="n">
        <v>0.001</v>
      </c>
    </row>
    <row r="73" spans="1:7">
      <c r="A73" t="s">
        <v>164</v>
      </c>
      <c r="B73" t="s">
        <v>166</v>
      </c>
      <c r="C73" t="s">
        <v>157</v>
      </c>
      <c r="D73" s="57" t="n">
        <v>0.001</v>
      </c>
      <c r="E73" s="57" t="n">
        <v>0.001</v>
      </c>
      <c r="F73" s="57" t="n">
        <v>0.001</v>
      </c>
      <c r="G73" s="57" t="n">
        <v>0.001</v>
      </c>
    </row>
    <row r="74" spans="1:7">
      <c r="A74" t="s">
        <v>173</v>
      </c>
      <c r="B74" t="s">
        <v>164</v>
      </c>
      <c r="C74" t="s">
        <v>146</v>
      </c>
      <c r="D74" s="57" t="n">
        <v>0.001</v>
      </c>
      <c r="E74" s="57" t="n">
        <v>0.001</v>
      </c>
      <c r="F74" s="57" t="n">
        <v>0.001</v>
      </c>
      <c r="G74" s="57" t="n">
        <v>0.001</v>
      </c>
    </row>
    <row r="75" spans="1:7">
      <c r="A75" t="s">
        <v>173</v>
      </c>
      <c r="B75" t="s">
        <v>164</v>
      </c>
      <c r="C75" t="s">
        <v>147</v>
      </c>
      <c r="D75" s="57" t="n">
        <v>0.001</v>
      </c>
      <c r="E75" s="57" t="n">
        <v>0.001</v>
      </c>
      <c r="F75" s="57" t="n">
        <v>0.001</v>
      </c>
      <c r="G75" s="57" t="n">
        <v>0.001</v>
      </c>
    </row>
    <row r="76" spans="1:7">
      <c r="A76" t="s">
        <v>173</v>
      </c>
      <c r="B76" t="s">
        <v>164</v>
      </c>
      <c r="C76" t="s">
        <v>148</v>
      </c>
      <c r="D76" s="57" t="n">
        <v>0.001</v>
      </c>
      <c r="E76" s="57" t="n">
        <v>0.001</v>
      </c>
      <c r="F76" s="57" t="n">
        <v>0.001</v>
      </c>
      <c r="G76" s="57" t="n">
        <v>0.001</v>
      </c>
    </row>
    <row r="77" spans="1:7">
      <c r="A77" t="s">
        <v>173</v>
      </c>
      <c r="B77" t="s">
        <v>164</v>
      </c>
      <c r="C77" t="s">
        <v>149</v>
      </c>
      <c r="D77" s="56" t="n">
        <v>0.001548953543581187</v>
      </c>
      <c r="E77" s="56" t="n">
        <v>0.9882950737980891</v>
      </c>
      <c r="F77" s="56" t="n">
        <v>93.81811467093722</v>
      </c>
      <c r="G77" s="56" t="n">
        <v>4.14154257941194</v>
      </c>
    </row>
    <row r="78" spans="1:7">
      <c r="A78" t="s">
        <v>173</v>
      </c>
      <c r="B78" t="s">
        <v>164</v>
      </c>
      <c r="C78" t="s">
        <v>150</v>
      </c>
      <c r="D78" s="56" t="n">
        <v>0.001548953543581187</v>
      </c>
      <c r="E78" s="56" t="n">
        <v>0.9882950737980891</v>
      </c>
      <c r="F78" s="56" t="n">
        <v>93.81811467093722</v>
      </c>
      <c r="G78" s="56" t="n">
        <v>4.14154257941194</v>
      </c>
    </row>
    <row r="79" spans="1:7">
      <c r="A79" t="s">
        <v>173</v>
      </c>
      <c r="B79" t="s">
        <v>164</v>
      </c>
      <c r="C79" t="s">
        <v>151</v>
      </c>
      <c r="D79" s="56" t="n">
        <v>0.001548953543581187</v>
      </c>
      <c r="E79" s="56" t="n">
        <v>0.9882950737980891</v>
      </c>
      <c r="F79" s="56" t="n">
        <v>93.81811467093722</v>
      </c>
      <c r="G79" s="56" t="n">
        <v>4.14154257941194</v>
      </c>
    </row>
    <row r="80" spans="1:7">
      <c r="A80" t="s">
        <v>173</v>
      </c>
      <c r="B80" t="s">
        <v>164</v>
      </c>
      <c r="C80" t="s">
        <v>152</v>
      </c>
      <c r="D80" s="56" t="n">
        <v>0.001548953543581187</v>
      </c>
      <c r="E80" s="56" t="n">
        <v>0.9882950737980891</v>
      </c>
      <c r="F80" s="56" t="n">
        <v>93.81811467093722</v>
      </c>
      <c r="G80" s="56" t="n">
        <v>4.14154257941194</v>
      </c>
    </row>
    <row r="81" spans="1:7">
      <c r="A81" t="s">
        <v>173</v>
      </c>
      <c r="B81" t="s">
        <v>164</v>
      </c>
      <c r="C81" t="s">
        <v>153</v>
      </c>
      <c r="D81" s="56" t="n">
        <v>0.001548953543581187</v>
      </c>
      <c r="E81" s="56" t="n">
        <v>0.9882950737980891</v>
      </c>
      <c r="F81" s="56" t="n">
        <v>93.81811467093722</v>
      </c>
      <c r="G81" s="56" t="n">
        <v>4.14154257941194</v>
      </c>
    </row>
    <row r="82" spans="1:7">
      <c r="A82" t="s">
        <v>173</v>
      </c>
      <c r="B82" t="s">
        <v>164</v>
      </c>
      <c r="C82" t="s">
        <v>154</v>
      </c>
      <c r="D82" s="57" t="n">
        <v>0.001</v>
      </c>
      <c r="E82" s="57" t="n">
        <v>0.001</v>
      </c>
      <c r="F82" s="57" t="n">
        <v>0.001</v>
      </c>
      <c r="G82" s="57" t="n">
        <v>0.001</v>
      </c>
    </row>
    <row r="83" spans="1:7">
      <c r="A83" t="s">
        <v>173</v>
      </c>
      <c r="B83" t="s">
        <v>164</v>
      </c>
      <c r="C83" t="s">
        <v>155</v>
      </c>
      <c r="D83" s="57" t="n">
        <v>0.001</v>
      </c>
      <c r="E83" s="57" t="n">
        <v>0.001</v>
      </c>
      <c r="F83" s="57" t="n">
        <v>0.001</v>
      </c>
      <c r="G83" s="57" t="n">
        <v>0.001</v>
      </c>
    </row>
    <row r="84" spans="1:7">
      <c r="A84" t="s">
        <v>173</v>
      </c>
      <c r="B84" t="s">
        <v>164</v>
      </c>
      <c r="C84" t="s">
        <v>156</v>
      </c>
      <c r="D84" s="57" t="n">
        <v>0.001</v>
      </c>
      <c r="E84" s="57" t="n">
        <v>0.001</v>
      </c>
      <c r="F84" s="57" t="n">
        <v>0.001</v>
      </c>
      <c r="G84" s="57" t="n">
        <v>0.001</v>
      </c>
    </row>
    <row r="85" spans="1:7">
      <c r="A85" t="s">
        <v>173</v>
      </c>
      <c r="B85" t="s">
        <v>164</v>
      </c>
      <c r="C85" t="s">
        <v>157</v>
      </c>
      <c r="D85" s="57" t="n">
        <v>0.001</v>
      </c>
      <c r="E85" s="57" t="n">
        <v>0.001</v>
      </c>
      <c r="F85" s="57" t="n">
        <v>0.001</v>
      </c>
      <c r="G85" s="57" t="n">
        <v>0.001</v>
      </c>
    </row>
    <row r="86" spans="1:7">
      <c r="A86" t="s">
        <v>169</v>
      </c>
      <c r="B86" t="s">
        <v>172</v>
      </c>
      <c r="C86" t="s">
        <v>146</v>
      </c>
      <c r="D86" s="57" t="n">
        <v>0.001</v>
      </c>
      <c r="E86" s="57" t="n">
        <v>0.001</v>
      </c>
      <c r="F86" s="57" t="n">
        <v>0.001</v>
      </c>
      <c r="G86" s="57" t="n">
        <v>0.001</v>
      </c>
    </row>
    <row r="87" spans="1:7">
      <c r="A87" t="s">
        <v>169</v>
      </c>
      <c r="B87" t="s">
        <v>172</v>
      </c>
      <c r="C87" t="s">
        <v>147</v>
      </c>
      <c r="D87" s="57" t="n">
        <v>0.001</v>
      </c>
      <c r="E87" s="57" t="n">
        <v>0.001</v>
      </c>
      <c r="F87" s="57" t="n">
        <v>0.001</v>
      </c>
      <c r="G87" s="57" t="n">
        <v>0.001</v>
      </c>
    </row>
    <row r="88" spans="1:7">
      <c r="A88" t="s">
        <v>169</v>
      </c>
      <c r="B88" t="s">
        <v>172</v>
      </c>
      <c r="C88" t="s">
        <v>148</v>
      </c>
      <c r="D88" s="57" t="n">
        <v>0.001</v>
      </c>
      <c r="E88" s="57" t="n">
        <v>0.001</v>
      </c>
      <c r="F88" s="57" t="n">
        <v>0.001</v>
      </c>
      <c r="G88" s="57" t="n">
        <v>0.001</v>
      </c>
    </row>
    <row r="89" spans="1:7">
      <c r="A89" t="s">
        <v>169</v>
      </c>
      <c r="B89" t="s">
        <v>172</v>
      </c>
      <c r="C89" t="s">
        <v>149</v>
      </c>
      <c r="D89" s="56" t="n">
        <v>0.06170950255499238</v>
      </c>
      <c r="E89" s="56" t="n">
        <v>1.014386611602532</v>
      </c>
      <c r="F89" s="56" t="n">
        <v>284.5356437349299</v>
      </c>
      <c r="G89" s="56" t="n">
        <v>13.93474468107229</v>
      </c>
    </row>
    <row r="90" spans="1:7">
      <c r="A90" t="s">
        <v>169</v>
      </c>
      <c r="B90" t="s">
        <v>172</v>
      </c>
      <c r="C90" t="s">
        <v>150</v>
      </c>
      <c r="D90" s="56" t="n">
        <v>0.06170950255499238</v>
      </c>
      <c r="E90" s="56" t="n">
        <v>1.014386611602532</v>
      </c>
      <c r="F90" s="56" t="n">
        <v>284.5356437349299</v>
      </c>
      <c r="G90" s="56" t="n">
        <v>13.93474468107229</v>
      </c>
    </row>
    <row r="91" spans="1:7">
      <c r="A91" t="s">
        <v>169</v>
      </c>
      <c r="B91" t="s">
        <v>172</v>
      </c>
      <c r="C91" t="s">
        <v>151</v>
      </c>
      <c r="D91" s="56" t="n">
        <v>0.06170950255499238</v>
      </c>
      <c r="E91" s="56" t="n">
        <v>1.014386611602532</v>
      </c>
      <c r="F91" s="56" t="n">
        <v>284.5356437349299</v>
      </c>
      <c r="G91" s="56" t="n">
        <v>13.93474468107229</v>
      </c>
    </row>
    <row r="92" spans="1:7">
      <c r="A92" t="s">
        <v>169</v>
      </c>
      <c r="B92" t="s">
        <v>172</v>
      </c>
      <c r="C92" t="s">
        <v>152</v>
      </c>
      <c r="D92" s="56" t="n">
        <v>0.06170950255499238</v>
      </c>
      <c r="E92" s="56" t="n">
        <v>1.014386611602532</v>
      </c>
      <c r="F92" s="56" t="n">
        <v>284.5356437349299</v>
      </c>
      <c r="G92" s="56" t="n">
        <v>13.93474468107229</v>
      </c>
    </row>
    <row r="93" spans="1:7">
      <c r="A93" t="s">
        <v>169</v>
      </c>
      <c r="B93" t="s">
        <v>172</v>
      </c>
      <c r="C93" t="s">
        <v>153</v>
      </c>
      <c r="D93" s="56" t="n">
        <v>0.06170950255499238</v>
      </c>
      <c r="E93" s="56" t="n">
        <v>1.014386611602532</v>
      </c>
      <c r="F93" s="56" t="n">
        <v>284.5356437349299</v>
      </c>
      <c r="G93" s="56" t="n">
        <v>13.93474468107229</v>
      </c>
    </row>
    <row r="94" spans="1:7">
      <c r="A94" t="s">
        <v>169</v>
      </c>
      <c r="B94" t="s">
        <v>172</v>
      </c>
      <c r="C94" t="s">
        <v>154</v>
      </c>
      <c r="D94" s="57" t="n">
        <v>0.001</v>
      </c>
      <c r="E94" s="57" t="n">
        <v>0.001</v>
      </c>
      <c r="F94" s="57" t="n">
        <v>0.001</v>
      </c>
      <c r="G94" s="57" t="n">
        <v>0.001</v>
      </c>
    </row>
    <row r="95" spans="1:7">
      <c r="A95" t="s">
        <v>169</v>
      </c>
      <c r="B95" t="s">
        <v>172</v>
      </c>
      <c r="C95" t="s">
        <v>155</v>
      </c>
      <c r="D95" s="57" t="n">
        <v>0.001</v>
      </c>
      <c r="E95" s="57" t="n">
        <v>0.001</v>
      </c>
      <c r="F95" s="57" t="n">
        <v>0.001</v>
      </c>
      <c r="G95" s="57" t="n">
        <v>0.001</v>
      </c>
    </row>
    <row r="96" spans="1:7">
      <c r="A96" t="s">
        <v>169</v>
      </c>
      <c r="B96" t="s">
        <v>172</v>
      </c>
      <c r="C96" t="s">
        <v>156</v>
      </c>
      <c r="D96" s="57" t="n">
        <v>0.001</v>
      </c>
      <c r="E96" s="57" t="n">
        <v>0.001</v>
      </c>
      <c r="F96" s="57" t="n">
        <v>0.001</v>
      </c>
      <c r="G96" s="57" t="n">
        <v>0.001</v>
      </c>
    </row>
    <row r="97" spans="1:7">
      <c r="A97" t="s">
        <v>169</v>
      </c>
      <c r="B97" t="s">
        <v>172</v>
      </c>
      <c r="C97" t="s">
        <v>157</v>
      </c>
      <c r="D97" s="57" t="n">
        <v>0.001</v>
      </c>
      <c r="E97" s="57" t="n">
        <v>0.001</v>
      </c>
      <c r="F97" s="57" t="n">
        <v>0.001</v>
      </c>
      <c r="G97" s="57" t="n">
        <v>0.001</v>
      </c>
    </row>
    <row r="98" spans="1:7">
      <c r="A98" t="s">
        <v>172</v>
      </c>
      <c r="B98" t="s">
        <v>175</v>
      </c>
      <c r="C98" t="s">
        <v>146</v>
      </c>
      <c r="D98" s="57" t="n">
        <v>0.001</v>
      </c>
      <c r="E98" s="57" t="n">
        <v>0.001</v>
      </c>
      <c r="F98" s="57" t="n">
        <v>0.001</v>
      </c>
      <c r="G98" s="57" t="n">
        <v>0.001</v>
      </c>
    </row>
    <row r="99" spans="1:7">
      <c r="A99" t="s">
        <v>172</v>
      </c>
      <c r="B99" t="s">
        <v>175</v>
      </c>
      <c r="C99" t="s">
        <v>147</v>
      </c>
      <c r="D99" s="57" t="n">
        <v>0.001</v>
      </c>
      <c r="E99" s="57" t="n">
        <v>0.001</v>
      </c>
      <c r="F99" s="57" t="n">
        <v>0.001</v>
      </c>
      <c r="G99" s="57" t="n">
        <v>0.001</v>
      </c>
    </row>
    <row r="100" spans="1:7">
      <c r="A100" t="s">
        <v>172</v>
      </c>
      <c r="B100" t="s">
        <v>175</v>
      </c>
      <c r="C100" t="s">
        <v>148</v>
      </c>
      <c r="D100" s="57" t="n">
        <v>0.001</v>
      </c>
      <c r="E100" s="57" t="n">
        <v>0.001</v>
      </c>
      <c r="F100" s="57" t="n">
        <v>0.001</v>
      </c>
      <c r="G100" s="57" t="n">
        <v>0.001</v>
      </c>
    </row>
    <row r="101" spans="1:7">
      <c r="A101" t="s">
        <v>172</v>
      </c>
      <c r="B101" t="s">
        <v>175</v>
      </c>
      <c r="C101" t="s">
        <v>149</v>
      </c>
      <c r="D101" s="56" t="n">
        <v>0.06170950255499238</v>
      </c>
      <c r="E101" s="56" t="n">
        <v>1.014386611602532</v>
      </c>
      <c r="F101" s="56" t="n">
        <v>284.5356437349299</v>
      </c>
      <c r="G101" s="56" t="n">
        <v>13.93474468107229</v>
      </c>
    </row>
    <row r="102" spans="1:7">
      <c r="A102" t="s">
        <v>172</v>
      </c>
      <c r="B102" t="s">
        <v>175</v>
      </c>
      <c r="C102" t="s">
        <v>150</v>
      </c>
      <c r="D102" s="56" t="n">
        <v>0.06170950255499238</v>
      </c>
      <c r="E102" s="56" t="n">
        <v>1.014386611602532</v>
      </c>
      <c r="F102" s="56" t="n">
        <v>284.5356437349299</v>
      </c>
      <c r="G102" s="56" t="n">
        <v>13.93474468107229</v>
      </c>
    </row>
    <row r="103" spans="1:7">
      <c r="A103" t="s">
        <v>172</v>
      </c>
      <c r="B103" t="s">
        <v>175</v>
      </c>
      <c r="C103" t="s">
        <v>151</v>
      </c>
      <c r="D103" s="56" t="n">
        <v>0.06170950255499238</v>
      </c>
      <c r="E103" s="56" t="n">
        <v>1.014386611602532</v>
      </c>
      <c r="F103" s="56" t="n">
        <v>284.5356437349299</v>
      </c>
      <c r="G103" s="56" t="n">
        <v>13.93474468107229</v>
      </c>
    </row>
    <row r="104" spans="1:7">
      <c r="A104" t="s">
        <v>172</v>
      </c>
      <c r="B104" t="s">
        <v>175</v>
      </c>
      <c r="C104" t="s">
        <v>152</v>
      </c>
      <c r="D104" s="56" t="n">
        <v>0.06170950255499238</v>
      </c>
      <c r="E104" s="56" t="n">
        <v>1.014386611602532</v>
      </c>
      <c r="F104" s="56" t="n">
        <v>284.5356437349299</v>
      </c>
      <c r="G104" s="56" t="n">
        <v>13.93474468107229</v>
      </c>
    </row>
    <row r="105" spans="1:7">
      <c r="A105" t="s">
        <v>172</v>
      </c>
      <c r="B105" t="s">
        <v>175</v>
      </c>
      <c r="C105" t="s">
        <v>153</v>
      </c>
      <c r="D105" s="56" t="n">
        <v>0.06170950255499238</v>
      </c>
      <c r="E105" s="56" t="n">
        <v>1.014386611602532</v>
      </c>
      <c r="F105" s="56" t="n">
        <v>284.5356437349299</v>
      </c>
      <c r="G105" s="56" t="n">
        <v>13.93474468107229</v>
      </c>
    </row>
    <row r="106" spans="1:7">
      <c r="A106" t="s">
        <v>172</v>
      </c>
      <c r="B106" t="s">
        <v>175</v>
      </c>
      <c r="C106" t="s">
        <v>154</v>
      </c>
      <c r="D106" s="57" t="n">
        <v>0.001</v>
      </c>
      <c r="E106" s="57" t="n">
        <v>0.001</v>
      </c>
      <c r="F106" s="57" t="n">
        <v>0.001</v>
      </c>
      <c r="G106" s="57" t="n">
        <v>0.001</v>
      </c>
    </row>
    <row r="107" spans="1:7">
      <c r="A107" t="s">
        <v>172</v>
      </c>
      <c r="B107" t="s">
        <v>175</v>
      </c>
      <c r="C107" t="s">
        <v>155</v>
      </c>
      <c r="D107" s="57" t="n">
        <v>0.001</v>
      </c>
      <c r="E107" s="57" t="n">
        <v>0.001</v>
      </c>
      <c r="F107" s="57" t="n">
        <v>0.001</v>
      </c>
      <c r="G107" s="57" t="n">
        <v>0.001</v>
      </c>
    </row>
    <row r="108" spans="1:7">
      <c r="A108" t="s">
        <v>172</v>
      </c>
      <c r="B108" t="s">
        <v>175</v>
      </c>
      <c r="C108" t="s">
        <v>156</v>
      </c>
      <c r="D108" s="57" t="n">
        <v>0.001</v>
      </c>
      <c r="E108" s="57" t="n">
        <v>0.001</v>
      </c>
      <c r="F108" s="57" t="n">
        <v>0.001</v>
      </c>
      <c r="G108" s="57" t="n">
        <v>0.001</v>
      </c>
    </row>
    <row r="109" spans="1:7">
      <c r="A109" t="s">
        <v>172</v>
      </c>
      <c r="B109" t="s">
        <v>175</v>
      </c>
      <c r="C109" t="s">
        <v>157</v>
      </c>
      <c r="D109" s="57" t="n">
        <v>0.001</v>
      </c>
      <c r="E109" s="57" t="n">
        <v>0.001</v>
      </c>
      <c r="F109" s="57" t="n">
        <v>0.001</v>
      </c>
      <c r="G109" s="57" t="n">
        <v>0.001</v>
      </c>
    </row>
    <row r="110" spans="1:7">
      <c r="A110" t="s">
        <v>167</v>
      </c>
      <c r="B110" t="s">
        <v>169</v>
      </c>
      <c r="C110" t="s">
        <v>146</v>
      </c>
      <c r="D110" s="57" t="n">
        <v>0.001</v>
      </c>
      <c r="E110" s="57" t="n">
        <v>0.001</v>
      </c>
      <c r="F110" s="57" t="n">
        <v>0.001</v>
      </c>
      <c r="G110" s="57" t="n">
        <v>0.001</v>
      </c>
    </row>
    <row r="111" spans="1:7">
      <c r="A111" t="s">
        <v>167</v>
      </c>
      <c r="B111" t="s">
        <v>169</v>
      </c>
      <c r="C111" t="s">
        <v>147</v>
      </c>
      <c r="D111" s="57" t="n">
        <v>0.001</v>
      </c>
      <c r="E111" s="57" t="n">
        <v>0.001</v>
      </c>
      <c r="F111" s="57" t="n">
        <v>0.001</v>
      </c>
      <c r="G111" s="57" t="n">
        <v>0.001</v>
      </c>
    </row>
    <row r="112" spans="1:7">
      <c r="A112" t="s">
        <v>167</v>
      </c>
      <c r="B112" t="s">
        <v>169</v>
      </c>
      <c r="C112" t="s">
        <v>148</v>
      </c>
      <c r="D112" s="57" t="n">
        <v>0.001</v>
      </c>
      <c r="E112" s="57" t="n">
        <v>0.001</v>
      </c>
      <c r="F112" s="57" t="n">
        <v>0.001</v>
      </c>
      <c r="G112" s="57" t="n">
        <v>0.001</v>
      </c>
    </row>
    <row r="113" spans="1:7">
      <c r="A113" t="s">
        <v>167</v>
      </c>
      <c r="B113" t="s">
        <v>169</v>
      </c>
      <c r="C113" t="s">
        <v>149</v>
      </c>
      <c r="D113" s="56" t="n">
        <v>0.06170950255499238</v>
      </c>
      <c r="E113" s="56" t="n">
        <v>1.014386611602532</v>
      </c>
      <c r="F113" s="56" t="n">
        <v>284.5356437349299</v>
      </c>
      <c r="G113" s="56" t="n">
        <v>13.93474468107229</v>
      </c>
    </row>
    <row r="114" spans="1:7">
      <c r="A114" t="s">
        <v>167</v>
      </c>
      <c r="B114" t="s">
        <v>169</v>
      </c>
      <c r="C114" t="s">
        <v>150</v>
      </c>
      <c r="D114" s="56" t="n">
        <v>0.06170950255499238</v>
      </c>
      <c r="E114" s="56" t="n">
        <v>1.014386611602532</v>
      </c>
      <c r="F114" s="56" t="n">
        <v>284.5356437349299</v>
      </c>
      <c r="G114" s="56" t="n">
        <v>13.93474468107229</v>
      </c>
    </row>
    <row r="115" spans="1:7">
      <c r="A115" t="s">
        <v>167</v>
      </c>
      <c r="B115" t="s">
        <v>169</v>
      </c>
      <c r="C115" t="s">
        <v>151</v>
      </c>
      <c r="D115" s="56" t="n">
        <v>0.06170950255499238</v>
      </c>
      <c r="E115" s="56" t="n">
        <v>1.014386611602532</v>
      </c>
      <c r="F115" s="56" t="n">
        <v>284.5356437349299</v>
      </c>
      <c r="G115" s="56" t="n">
        <v>13.93474468107229</v>
      </c>
    </row>
    <row r="116" spans="1:7">
      <c r="A116" t="s">
        <v>167</v>
      </c>
      <c r="B116" t="s">
        <v>169</v>
      </c>
      <c r="C116" t="s">
        <v>152</v>
      </c>
      <c r="D116" s="56" t="n">
        <v>0.06170950255499238</v>
      </c>
      <c r="E116" s="56" t="n">
        <v>1.014386611602532</v>
      </c>
      <c r="F116" s="56" t="n">
        <v>284.5356437349299</v>
      </c>
      <c r="G116" s="56" t="n">
        <v>13.93474468107229</v>
      </c>
    </row>
    <row r="117" spans="1:7">
      <c r="A117" t="s">
        <v>167</v>
      </c>
      <c r="B117" t="s">
        <v>169</v>
      </c>
      <c r="C117" t="s">
        <v>153</v>
      </c>
      <c r="D117" s="56" t="n">
        <v>0.06170950255499238</v>
      </c>
      <c r="E117" s="56" t="n">
        <v>1.014386611602532</v>
      </c>
      <c r="F117" s="56" t="n">
        <v>284.5356437349299</v>
      </c>
      <c r="G117" s="56" t="n">
        <v>13.93474468107229</v>
      </c>
    </row>
    <row r="118" spans="1:7">
      <c r="A118" t="s">
        <v>167</v>
      </c>
      <c r="B118" t="s">
        <v>169</v>
      </c>
      <c r="C118" t="s">
        <v>154</v>
      </c>
      <c r="D118" s="57" t="n">
        <v>0.001</v>
      </c>
      <c r="E118" s="57" t="n">
        <v>0.001</v>
      </c>
      <c r="F118" s="57" t="n">
        <v>0.001</v>
      </c>
      <c r="G118" s="57" t="n">
        <v>0.001</v>
      </c>
    </row>
    <row r="119" spans="1:7">
      <c r="A119" t="s">
        <v>167</v>
      </c>
      <c r="B119" t="s">
        <v>169</v>
      </c>
      <c r="C119" t="s">
        <v>155</v>
      </c>
      <c r="D119" s="57" t="n">
        <v>0.001</v>
      </c>
      <c r="E119" s="57" t="n">
        <v>0.001</v>
      </c>
      <c r="F119" s="57" t="n">
        <v>0.001</v>
      </c>
      <c r="G119" s="57" t="n">
        <v>0.001</v>
      </c>
    </row>
    <row r="120" spans="1:7">
      <c r="A120" t="s">
        <v>167</v>
      </c>
      <c r="B120" t="s">
        <v>169</v>
      </c>
      <c r="C120" t="s">
        <v>156</v>
      </c>
      <c r="D120" s="57" t="n">
        <v>0.001</v>
      </c>
      <c r="E120" s="57" t="n">
        <v>0.001</v>
      </c>
      <c r="F120" s="57" t="n">
        <v>0.001</v>
      </c>
      <c r="G120" s="57" t="n">
        <v>0.001</v>
      </c>
    </row>
    <row r="121" spans="1:7">
      <c r="A121" t="s">
        <v>167</v>
      </c>
      <c r="B121" t="s">
        <v>169</v>
      </c>
      <c r="C121" t="s">
        <v>157</v>
      </c>
      <c r="D121" s="57" t="n">
        <v>0.001</v>
      </c>
      <c r="E121" s="57" t="n">
        <v>0.001</v>
      </c>
      <c r="F121" s="57" t="n">
        <v>0.001</v>
      </c>
      <c r="G121" s="57" t="n">
        <v>0.001</v>
      </c>
    </row>
    <row r="122" spans="1:7">
      <c r="A122" t="s">
        <v>174</v>
      </c>
      <c r="B122" t="s">
        <v>175</v>
      </c>
      <c r="C122" t="s">
        <v>146</v>
      </c>
      <c r="D122" s="57" t="n">
        <v>0.001</v>
      </c>
      <c r="E122" s="57" t="n">
        <v>0.001</v>
      </c>
      <c r="F122" s="57" t="n">
        <v>0.001</v>
      </c>
      <c r="G122" s="57" t="n">
        <v>0.001</v>
      </c>
    </row>
    <row r="123" spans="1:7">
      <c r="A123" t="s">
        <v>174</v>
      </c>
      <c r="B123" t="s">
        <v>175</v>
      </c>
      <c r="C123" t="s">
        <v>147</v>
      </c>
      <c r="D123" s="57" t="n">
        <v>0.001</v>
      </c>
      <c r="E123" s="57" t="n">
        <v>0.001</v>
      </c>
      <c r="F123" s="57" t="n">
        <v>0.001</v>
      </c>
      <c r="G123" s="57" t="n">
        <v>0.001</v>
      </c>
    </row>
    <row r="124" spans="1:7">
      <c r="A124" t="s">
        <v>174</v>
      </c>
      <c r="B124" t="s">
        <v>175</v>
      </c>
      <c r="C124" t="s">
        <v>148</v>
      </c>
      <c r="D124" s="57" t="n">
        <v>0.001</v>
      </c>
      <c r="E124" s="57" t="n">
        <v>0.001</v>
      </c>
      <c r="F124" s="57" t="n">
        <v>0.001</v>
      </c>
      <c r="G124" s="57" t="n">
        <v>0.001</v>
      </c>
    </row>
    <row r="125" spans="1:7">
      <c r="A125" t="s">
        <v>174</v>
      </c>
      <c r="B125" t="s">
        <v>175</v>
      </c>
      <c r="C125" t="s">
        <v>149</v>
      </c>
      <c r="D125" s="56" t="n">
        <v>0.001906321580047544</v>
      </c>
      <c r="E125" s="56" t="n">
        <v>1.00364216870091</v>
      </c>
      <c r="F125" s="56" t="n">
        <v>64.24900172220212</v>
      </c>
      <c r="G125" s="56" t="n">
        <v>13.9353335423584</v>
      </c>
    </row>
    <row r="126" spans="1:7">
      <c r="A126" t="s">
        <v>174</v>
      </c>
      <c r="B126" t="s">
        <v>175</v>
      </c>
      <c r="C126" t="s">
        <v>150</v>
      </c>
      <c r="D126" s="56" t="n">
        <v>0.001906321580047544</v>
      </c>
      <c r="E126" s="56" t="n">
        <v>1.00364216870091</v>
      </c>
      <c r="F126" s="56" t="n">
        <v>64.24900172220212</v>
      </c>
      <c r="G126" s="56" t="n">
        <v>13.9353335423584</v>
      </c>
    </row>
    <row r="127" spans="1:7">
      <c r="A127" t="s">
        <v>174</v>
      </c>
      <c r="B127" t="s">
        <v>175</v>
      </c>
      <c r="C127" t="s">
        <v>151</v>
      </c>
      <c r="D127" s="56" t="n">
        <v>0.001906321580047544</v>
      </c>
      <c r="E127" s="56" t="n">
        <v>1.00364216870091</v>
      </c>
      <c r="F127" s="56" t="n">
        <v>64.24900172220212</v>
      </c>
      <c r="G127" s="56" t="n">
        <v>13.9353335423584</v>
      </c>
    </row>
    <row r="128" spans="1:7">
      <c r="A128" t="s">
        <v>174</v>
      </c>
      <c r="B128" t="s">
        <v>175</v>
      </c>
      <c r="C128" t="s">
        <v>152</v>
      </c>
      <c r="D128" s="56" t="n">
        <v>0.001906321580047544</v>
      </c>
      <c r="E128" s="56" t="n">
        <v>1.00364216870091</v>
      </c>
      <c r="F128" s="56" t="n">
        <v>64.24900172220212</v>
      </c>
      <c r="G128" s="56" t="n">
        <v>13.9353335423584</v>
      </c>
    </row>
    <row r="129" spans="1:7">
      <c r="A129" t="s">
        <v>174</v>
      </c>
      <c r="B129" t="s">
        <v>175</v>
      </c>
      <c r="C129" t="s">
        <v>153</v>
      </c>
      <c r="D129" s="56" t="n">
        <v>0.001906321580047544</v>
      </c>
      <c r="E129" s="56" t="n">
        <v>1.00364216870091</v>
      </c>
      <c r="F129" s="56" t="n">
        <v>64.24900172220212</v>
      </c>
      <c r="G129" s="56" t="n">
        <v>13.9353335423584</v>
      </c>
    </row>
    <row r="130" spans="1:7">
      <c r="A130" t="s">
        <v>174</v>
      </c>
      <c r="B130" t="s">
        <v>175</v>
      </c>
      <c r="C130" t="s">
        <v>154</v>
      </c>
      <c r="D130" s="57" t="n">
        <v>0.001</v>
      </c>
      <c r="E130" s="57" t="n">
        <v>0.001</v>
      </c>
      <c r="F130" s="57" t="n">
        <v>0.001</v>
      </c>
      <c r="G130" s="57" t="n">
        <v>0.001</v>
      </c>
    </row>
    <row r="131" spans="1:7">
      <c r="A131" t="s">
        <v>174</v>
      </c>
      <c r="B131" t="s">
        <v>175</v>
      </c>
      <c r="C131" t="s">
        <v>155</v>
      </c>
      <c r="D131" s="57" t="n">
        <v>0.001</v>
      </c>
      <c r="E131" s="57" t="n">
        <v>0.001</v>
      </c>
      <c r="F131" s="57" t="n">
        <v>0.001</v>
      </c>
      <c r="G131" s="57" t="n">
        <v>0.001</v>
      </c>
    </row>
    <row r="132" spans="1:7">
      <c r="A132" t="s">
        <v>174</v>
      </c>
      <c r="B132" t="s">
        <v>175</v>
      </c>
      <c r="C132" t="s">
        <v>156</v>
      </c>
      <c r="D132" s="57" t="n">
        <v>0.001</v>
      </c>
      <c r="E132" s="57" t="n">
        <v>0.001</v>
      </c>
      <c r="F132" s="57" t="n">
        <v>0.001</v>
      </c>
      <c r="G132" s="57" t="n">
        <v>0.001</v>
      </c>
    </row>
    <row r="133" spans="1:7">
      <c r="A133" t="s">
        <v>174</v>
      </c>
      <c r="B133" t="s">
        <v>175</v>
      </c>
      <c r="C133" t="s">
        <v>157</v>
      </c>
      <c r="D133" s="57" t="n">
        <v>0.001</v>
      </c>
      <c r="E133" s="57" t="n">
        <v>0.001</v>
      </c>
      <c r="F133" s="57" t="n">
        <v>0.001</v>
      </c>
      <c r="G133" s="57" t="n">
        <v>0.001</v>
      </c>
    </row>
    <row r="134" spans="1:7">
      <c r="A134" t="s">
        <v>175</v>
      </c>
      <c r="B134" t="s">
        <v>176</v>
      </c>
      <c r="C134" t="s">
        <v>146</v>
      </c>
      <c r="D134" s="57" t="n">
        <v>0.001</v>
      </c>
      <c r="E134" s="57" t="n">
        <v>0.001</v>
      </c>
      <c r="F134" s="57" t="n">
        <v>0.001</v>
      </c>
      <c r="G134" s="57" t="n">
        <v>0.001</v>
      </c>
    </row>
    <row r="135" spans="1:7">
      <c r="A135" t="s">
        <v>175</v>
      </c>
      <c r="B135" t="s">
        <v>176</v>
      </c>
      <c r="C135" t="s">
        <v>147</v>
      </c>
      <c r="D135" s="57" t="n">
        <v>0.001</v>
      </c>
      <c r="E135" s="57" t="n">
        <v>0.001</v>
      </c>
      <c r="F135" s="57" t="n">
        <v>0.001</v>
      </c>
      <c r="G135" s="57" t="n">
        <v>0.001</v>
      </c>
    </row>
    <row r="136" spans="1:7">
      <c r="A136" t="s">
        <v>175</v>
      </c>
      <c r="B136" t="s">
        <v>176</v>
      </c>
      <c r="C136" t="s">
        <v>148</v>
      </c>
      <c r="D136" s="57" t="n">
        <v>0.001</v>
      </c>
      <c r="E136" s="57" t="n">
        <v>0.001</v>
      </c>
      <c r="F136" s="57" t="n">
        <v>0.001</v>
      </c>
      <c r="G136" s="57" t="n">
        <v>0.001</v>
      </c>
    </row>
    <row r="137" spans="1:7">
      <c r="A137" t="s">
        <v>175</v>
      </c>
      <c r="B137" t="s">
        <v>176</v>
      </c>
      <c r="C137" t="s">
        <v>149</v>
      </c>
      <c r="D137" s="56" t="n">
        <v>0.06170950255499238</v>
      </c>
      <c r="E137" s="56" t="n">
        <v>1.014386611602532</v>
      </c>
      <c r="F137" s="56" t="n">
        <v>284.5356437349299</v>
      </c>
      <c r="G137" s="56" t="n">
        <v>13.93474468107229</v>
      </c>
    </row>
    <row r="138" spans="1:7">
      <c r="A138" t="s">
        <v>175</v>
      </c>
      <c r="B138" t="s">
        <v>176</v>
      </c>
      <c r="C138" t="s">
        <v>150</v>
      </c>
      <c r="D138" s="56" t="n">
        <v>0.06170950255499238</v>
      </c>
      <c r="E138" s="56" t="n">
        <v>1.014386611602532</v>
      </c>
      <c r="F138" s="56" t="n">
        <v>284.5356437349299</v>
      </c>
      <c r="G138" s="56" t="n">
        <v>13.93474468107229</v>
      </c>
    </row>
    <row r="139" spans="1:7">
      <c r="A139" t="s">
        <v>175</v>
      </c>
      <c r="B139" t="s">
        <v>176</v>
      </c>
      <c r="C139" t="s">
        <v>151</v>
      </c>
      <c r="D139" s="56" t="n">
        <v>0.06170950255499238</v>
      </c>
      <c r="E139" s="56" t="n">
        <v>1.014386611602532</v>
      </c>
      <c r="F139" s="56" t="n">
        <v>284.5356437349299</v>
      </c>
      <c r="G139" s="56" t="n">
        <v>13.93474468107229</v>
      </c>
    </row>
    <row r="140" spans="1:7">
      <c r="A140" t="s">
        <v>175</v>
      </c>
      <c r="B140" t="s">
        <v>176</v>
      </c>
      <c r="C140" t="s">
        <v>152</v>
      </c>
      <c r="D140" s="56" t="n">
        <v>0.06170950255499238</v>
      </c>
      <c r="E140" s="56" t="n">
        <v>1.014386611602532</v>
      </c>
      <c r="F140" s="56" t="n">
        <v>284.5356437349299</v>
      </c>
      <c r="G140" s="56" t="n">
        <v>13.93474468107229</v>
      </c>
    </row>
    <row r="141" spans="1:7">
      <c r="A141" t="s">
        <v>175</v>
      </c>
      <c r="B141" t="s">
        <v>176</v>
      </c>
      <c r="C141" t="s">
        <v>153</v>
      </c>
      <c r="D141" s="56" t="n">
        <v>0.06170950255499238</v>
      </c>
      <c r="E141" s="56" t="n">
        <v>1.014386611602532</v>
      </c>
      <c r="F141" s="56" t="n">
        <v>284.5356437349299</v>
      </c>
      <c r="G141" s="56" t="n">
        <v>13.93474468107229</v>
      </c>
    </row>
    <row r="142" spans="1:7">
      <c r="A142" t="s">
        <v>175</v>
      </c>
      <c r="B142" t="s">
        <v>176</v>
      </c>
      <c r="C142" t="s">
        <v>154</v>
      </c>
      <c r="D142" s="57" t="n">
        <v>0.001</v>
      </c>
      <c r="E142" s="57" t="n">
        <v>0.001</v>
      </c>
      <c r="F142" s="57" t="n">
        <v>0.001</v>
      </c>
      <c r="G142" s="57" t="n">
        <v>0.001</v>
      </c>
    </row>
    <row r="143" spans="1:7">
      <c r="A143" t="s">
        <v>175</v>
      </c>
      <c r="B143" t="s">
        <v>176</v>
      </c>
      <c r="C143" t="s">
        <v>155</v>
      </c>
      <c r="D143" s="57" t="n">
        <v>0.001</v>
      </c>
      <c r="E143" s="57" t="n">
        <v>0.001</v>
      </c>
      <c r="F143" s="57" t="n">
        <v>0.001</v>
      </c>
      <c r="G143" s="57" t="n">
        <v>0.001</v>
      </c>
    </row>
    <row r="144" spans="1:7">
      <c r="A144" t="s">
        <v>175</v>
      </c>
      <c r="B144" t="s">
        <v>176</v>
      </c>
      <c r="C144" t="s">
        <v>156</v>
      </c>
      <c r="D144" s="57" t="n">
        <v>0.001</v>
      </c>
      <c r="E144" s="57" t="n">
        <v>0.001</v>
      </c>
      <c r="F144" s="57" t="n">
        <v>0.001</v>
      </c>
      <c r="G144" s="57" t="n">
        <v>0.001</v>
      </c>
    </row>
    <row r="145" spans="1:7">
      <c r="A145" t="s">
        <v>175</v>
      </c>
      <c r="B145" t="s">
        <v>176</v>
      </c>
      <c r="C145" t="s">
        <v>157</v>
      </c>
      <c r="D145" s="57" t="n">
        <v>0.001</v>
      </c>
      <c r="E145" s="57" t="n">
        <v>0.001</v>
      </c>
      <c r="F145" s="57" t="n">
        <v>0.001</v>
      </c>
      <c r="G145" s="57" t="n">
        <v>0.001</v>
      </c>
    </row>
    <row r="146" spans="1:7">
      <c r="A146" t="s">
        <v>185</v>
      </c>
      <c r="B146" t="s">
        <v>180</v>
      </c>
      <c r="C146" t="s">
        <v>146</v>
      </c>
      <c r="D146" s="57" t="n">
        <v>0.001</v>
      </c>
      <c r="E146" s="57" t="n">
        <v>0.001</v>
      </c>
      <c r="F146" s="57" t="n">
        <v>0.001</v>
      </c>
      <c r="G146" s="57" t="n">
        <v>0.001</v>
      </c>
    </row>
    <row r="147" spans="1:7">
      <c r="A147" t="s">
        <v>185</v>
      </c>
      <c r="B147" t="s">
        <v>180</v>
      </c>
      <c r="C147" t="s">
        <v>147</v>
      </c>
      <c r="D147" s="57" t="n">
        <v>0.001</v>
      </c>
      <c r="E147" s="57" t="n">
        <v>0.001</v>
      </c>
      <c r="F147" s="57" t="n">
        <v>0.001</v>
      </c>
      <c r="G147" s="57" t="n">
        <v>0.001</v>
      </c>
    </row>
    <row r="148" spans="1:7">
      <c r="A148" t="s">
        <v>185</v>
      </c>
      <c r="B148" t="s">
        <v>180</v>
      </c>
      <c r="C148" t="s">
        <v>148</v>
      </c>
      <c r="D148" s="57" t="n">
        <v>0.001</v>
      </c>
      <c r="E148" s="57" t="n">
        <v>0.001</v>
      </c>
      <c r="F148" s="57" t="n">
        <v>0.001</v>
      </c>
      <c r="G148" s="57" t="n">
        <v>0.001</v>
      </c>
    </row>
    <row r="149" spans="1:7">
      <c r="A149" t="s">
        <v>185</v>
      </c>
      <c r="B149" t="s">
        <v>180</v>
      </c>
      <c r="C149" t="s">
        <v>149</v>
      </c>
      <c r="D149" s="56" t="n">
        <v>0.01269621151706446</v>
      </c>
      <c r="E149" s="56" t="n">
        <v>1.005633781137517</v>
      </c>
      <c r="F149" s="56" t="n">
        <v>22.39023161023468</v>
      </c>
      <c r="G149" s="56" t="n">
        <v>1.958068255586028</v>
      </c>
    </row>
    <row r="150" spans="1:7">
      <c r="A150" t="s">
        <v>185</v>
      </c>
      <c r="B150" t="s">
        <v>180</v>
      </c>
      <c r="C150" t="s">
        <v>150</v>
      </c>
      <c r="D150" s="56" t="n">
        <v>0.01269621151706446</v>
      </c>
      <c r="E150" s="56" t="n">
        <v>1.005633781137517</v>
      </c>
      <c r="F150" s="56" t="n">
        <v>22.39023161023468</v>
      </c>
      <c r="G150" s="56" t="n">
        <v>1.958068255586028</v>
      </c>
    </row>
    <row r="151" spans="1:7">
      <c r="A151" t="s">
        <v>185</v>
      </c>
      <c r="B151" t="s">
        <v>180</v>
      </c>
      <c r="C151" t="s">
        <v>151</v>
      </c>
      <c r="D151" s="56" t="n">
        <v>0.01269621151706446</v>
      </c>
      <c r="E151" s="56" t="n">
        <v>1.005633781137517</v>
      </c>
      <c r="F151" s="56" t="n">
        <v>22.39023161023468</v>
      </c>
      <c r="G151" s="56" t="n">
        <v>1.958068255586028</v>
      </c>
    </row>
    <row r="152" spans="1:7">
      <c r="A152" t="s">
        <v>185</v>
      </c>
      <c r="B152" t="s">
        <v>180</v>
      </c>
      <c r="C152" t="s">
        <v>152</v>
      </c>
      <c r="D152" s="56" t="n">
        <v>0.01269621151706446</v>
      </c>
      <c r="E152" s="56" t="n">
        <v>1.005633781137517</v>
      </c>
      <c r="F152" s="56" t="n">
        <v>22.39023161023468</v>
      </c>
      <c r="G152" s="56" t="n">
        <v>1.958068255586028</v>
      </c>
    </row>
    <row r="153" spans="1:7">
      <c r="A153" t="s">
        <v>185</v>
      </c>
      <c r="B153" t="s">
        <v>180</v>
      </c>
      <c r="C153" t="s">
        <v>153</v>
      </c>
      <c r="D153" s="56" t="n">
        <v>0.01269621151706446</v>
      </c>
      <c r="E153" s="56" t="n">
        <v>1.005633781137517</v>
      </c>
      <c r="F153" s="56" t="n">
        <v>22.39023161023468</v>
      </c>
      <c r="G153" s="56" t="n">
        <v>1.958068255586028</v>
      </c>
    </row>
    <row r="154" spans="1:7">
      <c r="A154" t="s">
        <v>185</v>
      </c>
      <c r="B154" t="s">
        <v>180</v>
      </c>
      <c r="C154" t="s">
        <v>154</v>
      </c>
      <c r="D154" s="57" t="n">
        <v>0.001</v>
      </c>
      <c r="E154" s="57" t="n">
        <v>0.001</v>
      </c>
      <c r="F154" s="57" t="n">
        <v>0.001</v>
      </c>
      <c r="G154" s="57" t="n">
        <v>0.001</v>
      </c>
    </row>
    <row r="155" spans="1:7">
      <c r="A155" t="s">
        <v>185</v>
      </c>
      <c r="B155" t="s">
        <v>180</v>
      </c>
      <c r="C155" t="s">
        <v>155</v>
      </c>
      <c r="D155" s="57" t="n">
        <v>0.001</v>
      </c>
      <c r="E155" s="57" t="n">
        <v>0.001</v>
      </c>
      <c r="F155" s="57" t="n">
        <v>0.001</v>
      </c>
      <c r="G155" s="57" t="n">
        <v>0.001</v>
      </c>
    </row>
    <row r="156" spans="1:7">
      <c r="A156" t="s">
        <v>185</v>
      </c>
      <c r="B156" t="s">
        <v>180</v>
      </c>
      <c r="C156" t="s">
        <v>156</v>
      </c>
      <c r="D156" s="57" t="n">
        <v>0.001</v>
      </c>
      <c r="E156" s="57" t="n">
        <v>0.001</v>
      </c>
      <c r="F156" s="57" t="n">
        <v>0.001</v>
      </c>
      <c r="G156" s="57" t="n">
        <v>0.001</v>
      </c>
    </row>
    <row r="157" spans="1:7">
      <c r="A157" t="s">
        <v>185</v>
      </c>
      <c r="B157" t="s">
        <v>180</v>
      </c>
      <c r="C157" t="s">
        <v>157</v>
      </c>
      <c r="D157" s="57" t="n">
        <v>0.001</v>
      </c>
      <c r="E157" s="57" t="n">
        <v>0.001</v>
      </c>
      <c r="F157" s="57" t="n">
        <v>0.001</v>
      </c>
      <c r="G157" s="57" t="n">
        <v>0.001</v>
      </c>
    </row>
    <row r="158" spans="1:7">
      <c r="A158" t="s">
        <v>186</v>
      </c>
      <c r="B158" t="s">
        <v>185</v>
      </c>
      <c r="C158" t="s">
        <v>146</v>
      </c>
      <c r="D158" s="57" t="n">
        <v>0.001</v>
      </c>
      <c r="E158" s="57" t="n">
        <v>0.001</v>
      </c>
      <c r="F158" s="57" t="n">
        <v>0.001</v>
      </c>
      <c r="G158" s="57" t="n">
        <v>0.001</v>
      </c>
    </row>
    <row r="159" spans="1:7">
      <c r="A159" t="s">
        <v>186</v>
      </c>
      <c r="B159" t="s">
        <v>185</v>
      </c>
      <c r="C159" t="s">
        <v>147</v>
      </c>
      <c r="D159" s="57" t="n">
        <v>0.001</v>
      </c>
      <c r="E159" s="57" t="n">
        <v>0.001</v>
      </c>
      <c r="F159" s="57" t="n">
        <v>0.001</v>
      </c>
      <c r="G159" s="57" t="n">
        <v>0.001</v>
      </c>
    </row>
    <row r="160" spans="1:7">
      <c r="A160" t="s">
        <v>186</v>
      </c>
      <c r="B160" t="s">
        <v>185</v>
      </c>
      <c r="C160" t="s">
        <v>148</v>
      </c>
      <c r="D160" s="57" t="n">
        <v>0.001</v>
      </c>
      <c r="E160" s="57" t="n">
        <v>0.001</v>
      </c>
      <c r="F160" s="57" t="n">
        <v>0.001</v>
      </c>
      <c r="G160" s="57" t="n">
        <v>0.001</v>
      </c>
    </row>
    <row r="161" spans="1:7">
      <c r="A161" t="s">
        <v>186</v>
      </c>
      <c r="B161" t="s">
        <v>185</v>
      </c>
      <c r="C161" t="s">
        <v>149</v>
      </c>
      <c r="D161" s="56" t="n">
        <v>0.01269621151706446</v>
      </c>
      <c r="E161" s="56" t="n">
        <v>1.005633781137517</v>
      </c>
      <c r="F161" s="56" t="n">
        <v>22.39023161023468</v>
      </c>
      <c r="G161" s="56" t="n">
        <v>1.958068255586028</v>
      </c>
    </row>
    <row r="162" spans="1:7">
      <c r="A162" t="s">
        <v>186</v>
      </c>
      <c r="B162" t="s">
        <v>185</v>
      </c>
      <c r="C162" t="s">
        <v>150</v>
      </c>
      <c r="D162" s="56" t="n">
        <v>0.01269621151706446</v>
      </c>
      <c r="E162" s="56" t="n">
        <v>1.005633781137517</v>
      </c>
      <c r="F162" s="56" t="n">
        <v>22.39023161023468</v>
      </c>
      <c r="G162" s="56" t="n">
        <v>1.958068255586028</v>
      </c>
    </row>
    <row r="163" spans="1:7">
      <c r="A163" t="s">
        <v>186</v>
      </c>
      <c r="B163" t="s">
        <v>185</v>
      </c>
      <c r="C163" t="s">
        <v>151</v>
      </c>
      <c r="D163" s="56" t="n">
        <v>0.01269621151706446</v>
      </c>
      <c r="E163" s="56" t="n">
        <v>1.005633781137517</v>
      </c>
      <c r="F163" s="56" t="n">
        <v>22.39023161023468</v>
      </c>
      <c r="G163" s="56" t="n">
        <v>1.958068255586028</v>
      </c>
    </row>
    <row r="164" spans="1:7">
      <c r="A164" t="s">
        <v>186</v>
      </c>
      <c r="B164" t="s">
        <v>185</v>
      </c>
      <c r="C164" t="s">
        <v>152</v>
      </c>
      <c r="D164" s="56" t="n">
        <v>0.01269621151706446</v>
      </c>
      <c r="E164" s="56" t="n">
        <v>1.005633781137517</v>
      </c>
      <c r="F164" s="56" t="n">
        <v>22.39023161023468</v>
      </c>
      <c r="G164" s="56" t="n">
        <v>1.958068255586028</v>
      </c>
    </row>
    <row r="165" spans="1:7">
      <c r="A165" t="s">
        <v>186</v>
      </c>
      <c r="B165" t="s">
        <v>185</v>
      </c>
      <c r="C165" t="s">
        <v>153</v>
      </c>
      <c r="D165" s="56" t="n">
        <v>0.01269621151706446</v>
      </c>
      <c r="E165" s="56" t="n">
        <v>1.005633781137517</v>
      </c>
      <c r="F165" s="56" t="n">
        <v>22.39023161023468</v>
      </c>
      <c r="G165" s="56" t="n">
        <v>1.958068255586028</v>
      </c>
    </row>
    <row r="166" spans="1:7">
      <c r="A166" t="s">
        <v>186</v>
      </c>
      <c r="B166" t="s">
        <v>185</v>
      </c>
      <c r="C166" t="s">
        <v>154</v>
      </c>
      <c r="D166" s="57" t="n">
        <v>0.001</v>
      </c>
      <c r="E166" s="57" t="n">
        <v>0.001</v>
      </c>
      <c r="F166" s="57" t="n">
        <v>0.001</v>
      </c>
      <c r="G166" s="57" t="n">
        <v>0.001</v>
      </c>
    </row>
    <row r="167" spans="1:7">
      <c r="A167" t="s">
        <v>186</v>
      </c>
      <c r="B167" t="s">
        <v>185</v>
      </c>
      <c r="C167" t="s">
        <v>155</v>
      </c>
      <c r="D167" s="57" t="n">
        <v>0.001</v>
      </c>
      <c r="E167" s="57" t="n">
        <v>0.001</v>
      </c>
      <c r="F167" s="57" t="n">
        <v>0.001</v>
      </c>
      <c r="G167" s="57" t="n">
        <v>0.001</v>
      </c>
    </row>
    <row r="168" spans="1:7">
      <c r="A168" t="s">
        <v>186</v>
      </c>
      <c r="B168" t="s">
        <v>185</v>
      </c>
      <c r="C168" t="s">
        <v>156</v>
      </c>
      <c r="D168" s="57" t="n">
        <v>0.001</v>
      </c>
      <c r="E168" s="57" t="n">
        <v>0.001</v>
      </c>
      <c r="F168" s="57" t="n">
        <v>0.001</v>
      </c>
      <c r="G168" s="57" t="n">
        <v>0.001</v>
      </c>
    </row>
    <row r="169" spans="1:7">
      <c r="A169" t="s">
        <v>186</v>
      </c>
      <c r="B169" t="s">
        <v>185</v>
      </c>
      <c r="C169" t="s">
        <v>157</v>
      </c>
      <c r="D169" s="57" t="n">
        <v>0.001</v>
      </c>
      <c r="E169" s="57" t="n">
        <v>0.001</v>
      </c>
      <c r="F169" s="57" t="n">
        <v>0.001</v>
      </c>
      <c r="G169" s="57" t="n">
        <v>0.001</v>
      </c>
    </row>
    <row r="170" spans="1:7">
      <c r="A170" t="s">
        <v>187</v>
      </c>
      <c r="B170" t="s">
        <v>184</v>
      </c>
      <c r="C170" t="s">
        <v>146</v>
      </c>
      <c r="D170" s="57" t="n">
        <v>0.001</v>
      </c>
      <c r="E170" s="57" t="n">
        <v>0.001</v>
      </c>
      <c r="F170" s="57" t="n">
        <v>0.001</v>
      </c>
      <c r="G170" s="57" t="n">
        <v>0.001</v>
      </c>
    </row>
    <row r="171" spans="1:7">
      <c r="A171" t="s">
        <v>187</v>
      </c>
      <c r="B171" t="s">
        <v>184</v>
      </c>
      <c r="C171" t="s">
        <v>147</v>
      </c>
      <c r="D171" s="57" t="n">
        <v>0.001</v>
      </c>
      <c r="E171" s="57" t="n">
        <v>0.001</v>
      </c>
      <c r="F171" s="57" t="n">
        <v>0.001</v>
      </c>
      <c r="G171" s="57" t="n">
        <v>0.001</v>
      </c>
    </row>
    <row r="172" spans="1:7">
      <c r="A172" t="s">
        <v>187</v>
      </c>
      <c r="B172" t="s">
        <v>184</v>
      </c>
      <c r="C172" t="s">
        <v>148</v>
      </c>
      <c r="D172" s="57" t="n">
        <v>0.001</v>
      </c>
      <c r="E172" s="57" t="n">
        <v>0.001</v>
      </c>
      <c r="F172" s="57" t="n">
        <v>0.001</v>
      </c>
      <c r="G172" s="57" t="n">
        <v>0.001</v>
      </c>
    </row>
    <row r="173" spans="1:7">
      <c r="A173" t="s">
        <v>187</v>
      </c>
      <c r="B173" t="s">
        <v>184</v>
      </c>
      <c r="C173" t="s">
        <v>149</v>
      </c>
      <c r="D173" s="56" t="n">
        <v>0.03132187720633012</v>
      </c>
      <c r="E173" s="56" t="n">
        <v>0.9861749481569851</v>
      </c>
      <c r="F173" s="56" t="n">
        <v>20.0609484897462</v>
      </c>
      <c r="G173" s="56" t="n">
        <v>3.063099034373479</v>
      </c>
    </row>
    <row r="174" spans="1:7">
      <c r="A174" t="s">
        <v>187</v>
      </c>
      <c r="B174" t="s">
        <v>184</v>
      </c>
      <c r="C174" t="s">
        <v>150</v>
      </c>
      <c r="D174" s="56" t="n">
        <v>0.03132187720633012</v>
      </c>
      <c r="E174" s="56" t="n">
        <v>0.9861749481569851</v>
      </c>
      <c r="F174" s="56" t="n">
        <v>20.0609484897462</v>
      </c>
      <c r="G174" s="56" t="n">
        <v>3.063099034373479</v>
      </c>
    </row>
    <row r="175" spans="1:7">
      <c r="A175" t="s">
        <v>187</v>
      </c>
      <c r="B175" t="s">
        <v>184</v>
      </c>
      <c r="C175" t="s">
        <v>151</v>
      </c>
      <c r="D175" s="56" t="n">
        <v>0.03132187720633012</v>
      </c>
      <c r="E175" s="56" t="n">
        <v>0.9861749481569851</v>
      </c>
      <c r="F175" s="56" t="n">
        <v>20.0609484897462</v>
      </c>
      <c r="G175" s="56" t="n">
        <v>3.063099034373479</v>
      </c>
    </row>
    <row r="176" spans="1:7">
      <c r="A176" t="s">
        <v>187</v>
      </c>
      <c r="B176" t="s">
        <v>184</v>
      </c>
      <c r="C176" t="s">
        <v>152</v>
      </c>
      <c r="D176" s="56" t="n">
        <v>0.03132187720633012</v>
      </c>
      <c r="E176" s="56" t="n">
        <v>0.9861749481569851</v>
      </c>
      <c r="F176" s="56" t="n">
        <v>20.0609484897462</v>
      </c>
      <c r="G176" s="56" t="n">
        <v>3.063099034373479</v>
      </c>
    </row>
    <row r="177" spans="1:7">
      <c r="A177" t="s">
        <v>187</v>
      </c>
      <c r="B177" t="s">
        <v>184</v>
      </c>
      <c r="C177" t="s">
        <v>153</v>
      </c>
      <c r="D177" s="56" t="n">
        <v>0.03132187720633012</v>
      </c>
      <c r="E177" s="56" t="n">
        <v>0.9861749481569851</v>
      </c>
      <c r="F177" s="56" t="n">
        <v>20.0609484897462</v>
      </c>
      <c r="G177" s="56" t="n">
        <v>3.063099034373479</v>
      </c>
    </row>
    <row r="178" spans="1:7">
      <c r="A178" t="s">
        <v>187</v>
      </c>
      <c r="B178" t="s">
        <v>184</v>
      </c>
      <c r="C178" t="s">
        <v>154</v>
      </c>
      <c r="D178" s="57" t="n">
        <v>0.001</v>
      </c>
      <c r="E178" s="57" t="n">
        <v>0.001</v>
      </c>
      <c r="F178" s="57" t="n">
        <v>0.001</v>
      </c>
      <c r="G178" s="57" t="n">
        <v>0.001</v>
      </c>
    </row>
    <row r="179" spans="1:7">
      <c r="A179" t="s">
        <v>187</v>
      </c>
      <c r="B179" t="s">
        <v>184</v>
      </c>
      <c r="C179" t="s">
        <v>155</v>
      </c>
      <c r="D179" s="57" t="n">
        <v>0.001</v>
      </c>
      <c r="E179" s="57" t="n">
        <v>0.001</v>
      </c>
      <c r="F179" s="57" t="n">
        <v>0.001</v>
      </c>
      <c r="G179" s="57" t="n">
        <v>0.001</v>
      </c>
    </row>
    <row r="180" spans="1:7">
      <c r="A180" t="s">
        <v>187</v>
      </c>
      <c r="B180" t="s">
        <v>184</v>
      </c>
      <c r="C180" t="s">
        <v>156</v>
      </c>
      <c r="D180" s="57" t="n">
        <v>0.001</v>
      </c>
      <c r="E180" s="57" t="n">
        <v>0.001</v>
      </c>
      <c r="F180" s="57" t="n">
        <v>0.001</v>
      </c>
      <c r="G180" s="57" t="n">
        <v>0.001</v>
      </c>
    </row>
    <row r="181" spans="1:7">
      <c r="A181" t="s">
        <v>187</v>
      </c>
      <c r="B181" t="s">
        <v>184</v>
      </c>
      <c r="C181" t="s">
        <v>157</v>
      </c>
      <c r="D181" s="57" t="n">
        <v>0.001</v>
      </c>
      <c r="E181" s="57" t="n">
        <v>0.001</v>
      </c>
      <c r="F181" s="57" t="n">
        <v>0.001</v>
      </c>
      <c r="G181" s="57" t="n">
        <v>0.001</v>
      </c>
    </row>
    <row r="182" spans="1:7">
      <c r="A182" t="s">
        <v>184</v>
      </c>
      <c r="B182" t="s">
        <v>179</v>
      </c>
      <c r="C182" t="s">
        <v>146</v>
      </c>
      <c r="D182" s="57" t="n">
        <v>0.001</v>
      </c>
      <c r="E182" s="57" t="n">
        <v>0.001</v>
      </c>
      <c r="F182" s="57" t="n">
        <v>0.001</v>
      </c>
      <c r="G182" s="57" t="n">
        <v>0.001</v>
      </c>
    </row>
    <row r="183" spans="1:7">
      <c r="A183" t="s">
        <v>184</v>
      </c>
      <c r="B183" t="s">
        <v>179</v>
      </c>
      <c r="C183" t="s">
        <v>147</v>
      </c>
      <c r="D183" s="57" t="n">
        <v>0.001</v>
      </c>
      <c r="E183" s="57" t="n">
        <v>0.001</v>
      </c>
      <c r="F183" s="57" t="n">
        <v>0.001</v>
      </c>
      <c r="G183" s="57" t="n">
        <v>0.001</v>
      </c>
    </row>
    <row r="184" spans="1:7">
      <c r="A184" t="s">
        <v>184</v>
      </c>
      <c r="B184" t="s">
        <v>179</v>
      </c>
      <c r="C184" t="s">
        <v>148</v>
      </c>
      <c r="D184" s="57" t="n">
        <v>0.001</v>
      </c>
      <c r="E184" s="57" t="n">
        <v>0.001</v>
      </c>
      <c r="F184" s="57" t="n">
        <v>0.001</v>
      </c>
      <c r="G184" s="57" t="n">
        <v>0.001</v>
      </c>
    </row>
    <row r="185" spans="1:7">
      <c r="A185" t="s">
        <v>184</v>
      </c>
      <c r="B185" t="s">
        <v>179</v>
      </c>
      <c r="C185" t="s">
        <v>149</v>
      </c>
      <c r="D185" s="56" t="n">
        <v>0.03132187720633012</v>
      </c>
      <c r="E185" s="56" t="n">
        <v>0.9861749481569851</v>
      </c>
      <c r="F185" s="56" t="n">
        <v>20.0609484897462</v>
      </c>
      <c r="G185" s="56" t="n">
        <v>3.063099034373479</v>
      </c>
    </row>
    <row r="186" spans="1:7">
      <c r="A186" t="s">
        <v>184</v>
      </c>
      <c r="B186" t="s">
        <v>179</v>
      </c>
      <c r="C186" t="s">
        <v>150</v>
      </c>
      <c r="D186" s="56" t="n">
        <v>0.03132187720633012</v>
      </c>
      <c r="E186" s="56" t="n">
        <v>0.9861749481569851</v>
      </c>
      <c r="F186" s="56" t="n">
        <v>20.0609484897462</v>
      </c>
      <c r="G186" s="56" t="n">
        <v>3.063099034373479</v>
      </c>
    </row>
    <row r="187" spans="1:7">
      <c r="A187" t="s">
        <v>184</v>
      </c>
      <c r="B187" t="s">
        <v>179</v>
      </c>
      <c r="C187" t="s">
        <v>151</v>
      </c>
      <c r="D187" s="56" t="n">
        <v>0.03132187720633012</v>
      </c>
      <c r="E187" s="56" t="n">
        <v>0.9861749481569851</v>
      </c>
      <c r="F187" s="56" t="n">
        <v>20.0609484897462</v>
      </c>
      <c r="G187" s="56" t="n">
        <v>3.063099034373479</v>
      </c>
    </row>
    <row r="188" spans="1:7">
      <c r="A188" t="s">
        <v>184</v>
      </c>
      <c r="B188" t="s">
        <v>179</v>
      </c>
      <c r="C188" t="s">
        <v>152</v>
      </c>
      <c r="D188" s="56" t="n">
        <v>0.03132187720633012</v>
      </c>
      <c r="E188" s="56" t="n">
        <v>0.9861749481569851</v>
      </c>
      <c r="F188" s="56" t="n">
        <v>20.0609484897462</v>
      </c>
      <c r="G188" s="56" t="n">
        <v>3.063099034373479</v>
      </c>
    </row>
    <row r="189" spans="1:7">
      <c r="A189" t="s">
        <v>184</v>
      </c>
      <c r="B189" t="s">
        <v>179</v>
      </c>
      <c r="C189" t="s">
        <v>153</v>
      </c>
      <c r="D189" s="56" t="n">
        <v>0.03132187720633012</v>
      </c>
      <c r="E189" s="56" t="n">
        <v>0.9861749481569851</v>
      </c>
      <c r="F189" s="56" t="n">
        <v>20.0609484897462</v>
      </c>
      <c r="G189" s="56" t="n">
        <v>3.063099034373479</v>
      </c>
    </row>
    <row r="190" spans="1:7">
      <c r="A190" t="s">
        <v>184</v>
      </c>
      <c r="B190" t="s">
        <v>179</v>
      </c>
      <c r="C190" t="s">
        <v>154</v>
      </c>
      <c r="D190" s="57" t="n">
        <v>0.001</v>
      </c>
      <c r="E190" s="57" t="n">
        <v>0.001</v>
      </c>
      <c r="F190" s="57" t="n">
        <v>0.001</v>
      </c>
      <c r="G190" s="57" t="n">
        <v>0.001</v>
      </c>
    </row>
    <row r="191" spans="1:7">
      <c r="A191" t="s">
        <v>184</v>
      </c>
      <c r="B191" t="s">
        <v>179</v>
      </c>
      <c r="C191" t="s">
        <v>155</v>
      </c>
      <c r="D191" s="57" t="n">
        <v>0.001</v>
      </c>
      <c r="E191" s="57" t="n">
        <v>0.001</v>
      </c>
      <c r="F191" s="57" t="n">
        <v>0.001</v>
      </c>
      <c r="G191" s="57" t="n">
        <v>0.001</v>
      </c>
    </row>
    <row r="192" spans="1:7">
      <c r="A192" t="s">
        <v>184</v>
      </c>
      <c r="B192" t="s">
        <v>179</v>
      </c>
      <c r="C192" t="s">
        <v>156</v>
      </c>
      <c r="D192" s="57" t="n">
        <v>0.001</v>
      </c>
      <c r="E192" s="57" t="n">
        <v>0.001</v>
      </c>
      <c r="F192" s="57" t="n">
        <v>0.001</v>
      </c>
      <c r="G192" s="57" t="n">
        <v>0.001</v>
      </c>
    </row>
    <row r="193" spans="1:7">
      <c r="A193" t="s">
        <v>184</v>
      </c>
      <c r="B193" t="s">
        <v>179</v>
      </c>
      <c r="C193" t="s">
        <v>157</v>
      </c>
      <c r="D193" s="57" t="n">
        <v>0.001</v>
      </c>
      <c r="E193" s="57" t="n">
        <v>0.001</v>
      </c>
      <c r="F193" s="57" t="n">
        <v>0.001</v>
      </c>
      <c r="G193" s="57" t="n">
        <v>0.001</v>
      </c>
    </row>
    <row r="194" spans="1:7">
      <c r="A194" t="s">
        <v>179</v>
      </c>
      <c r="B194" t="s">
        <v>164</v>
      </c>
      <c r="C194" t="s">
        <v>146</v>
      </c>
      <c r="D194" s="57" t="n">
        <v>0.001</v>
      </c>
      <c r="E194" s="57" t="n">
        <v>0.001</v>
      </c>
      <c r="F194" s="57" t="n">
        <v>0.001</v>
      </c>
      <c r="G194" s="57" t="n">
        <v>0.001</v>
      </c>
    </row>
    <row r="195" spans="1:7">
      <c r="A195" t="s">
        <v>179</v>
      </c>
      <c r="B195" t="s">
        <v>164</v>
      </c>
      <c r="C195" t="s">
        <v>147</v>
      </c>
      <c r="D195" s="57" t="n">
        <v>0.001</v>
      </c>
      <c r="E195" s="57" t="n">
        <v>0.001</v>
      </c>
      <c r="F195" s="57" t="n">
        <v>0.001</v>
      </c>
      <c r="G195" s="57" t="n">
        <v>0.001</v>
      </c>
    </row>
    <row r="196" spans="1:7">
      <c r="A196" t="s">
        <v>179</v>
      </c>
      <c r="B196" t="s">
        <v>164</v>
      </c>
      <c r="C196" t="s">
        <v>148</v>
      </c>
      <c r="D196" s="57" t="n">
        <v>0.001</v>
      </c>
      <c r="E196" s="57" t="n">
        <v>0.001</v>
      </c>
      <c r="F196" s="57" t="n">
        <v>0.001</v>
      </c>
      <c r="G196" s="57" t="n">
        <v>0.001</v>
      </c>
    </row>
    <row r="197" spans="1:7">
      <c r="A197" t="s">
        <v>179</v>
      </c>
      <c r="B197" t="s">
        <v>164</v>
      </c>
      <c r="C197" t="s">
        <v>149</v>
      </c>
      <c r="D197" s="56" t="n">
        <v>0.03132187720633012</v>
      </c>
      <c r="E197" s="56" t="n">
        <v>0.9861749481569851</v>
      </c>
      <c r="F197" s="56" t="n">
        <v>20.0609484897462</v>
      </c>
      <c r="G197" s="56" t="n">
        <v>3.063099034373479</v>
      </c>
    </row>
    <row r="198" spans="1:7">
      <c r="A198" t="s">
        <v>179</v>
      </c>
      <c r="B198" t="s">
        <v>164</v>
      </c>
      <c r="C198" t="s">
        <v>150</v>
      </c>
      <c r="D198" s="56" t="n">
        <v>0.03132187720633012</v>
      </c>
      <c r="E198" s="56" t="n">
        <v>0.9861749481569851</v>
      </c>
      <c r="F198" s="56" t="n">
        <v>20.0609484897462</v>
      </c>
      <c r="G198" s="56" t="n">
        <v>3.063099034373479</v>
      </c>
    </row>
    <row r="199" spans="1:7">
      <c r="A199" t="s">
        <v>179</v>
      </c>
      <c r="B199" t="s">
        <v>164</v>
      </c>
      <c r="C199" t="s">
        <v>151</v>
      </c>
      <c r="D199" s="56" t="n">
        <v>0.03132187720633012</v>
      </c>
      <c r="E199" s="56" t="n">
        <v>0.9861749481569851</v>
      </c>
      <c r="F199" s="56" t="n">
        <v>20.0609484897462</v>
      </c>
      <c r="G199" s="56" t="n">
        <v>3.063099034373479</v>
      </c>
    </row>
    <row r="200" spans="1:7">
      <c r="A200" t="s">
        <v>179</v>
      </c>
      <c r="B200" t="s">
        <v>164</v>
      </c>
      <c r="C200" t="s">
        <v>152</v>
      </c>
      <c r="D200" s="56" t="n">
        <v>0.03132187720633012</v>
      </c>
      <c r="E200" s="56" t="n">
        <v>0.9861749481569851</v>
      </c>
      <c r="F200" s="56" t="n">
        <v>20.0609484897462</v>
      </c>
      <c r="G200" s="56" t="n">
        <v>3.063099034373479</v>
      </c>
    </row>
    <row r="201" spans="1:7">
      <c r="A201" t="s">
        <v>179</v>
      </c>
      <c r="B201" t="s">
        <v>164</v>
      </c>
      <c r="C201" t="s">
        <v>153</v>
      </c>
      <c r="D201" s="56" t="n">
        <v>0.03132187720633012</v>
      </c>
      <c r="E201" s="56" t="n">
        <v>0.9861749481569851</v>
      </c>
      <c r="F201" s="56" t="n">
        <v>20.0609484897462</v>
      </c>
      <c r="G201" s="56" t="n">
        <v>3.063099034373479</v>
      </c>
    </row>
    <row r="202" spans="1:7">
      <c r="A202" t="s">
        <v>179</v>
      </c>
      <c r="B202" t="s">
        <v>164</v>
      </c>
      <c r="C202" t="s">
        <v>154</v>
      </c>
      <c r="D202" s="57" t="n">
        <v>0.001</v>
      </c>
      <c r="E202" s="57" t="n">
        <v>0.001</v>
      </c>
      <c r="F202" s="57" t="n">
        <v>0.001</v>
      </c>
      <c r="G202" s="57" t="n">
        <v>0.001</v>
      </c>
    </row>
    <row r="203" spans="1:7">
      <c r="A203" t="s">
        <v>179</v>
      </c>
      <c r="B203" t="s">
        <v>164</v>
      </c>
      <c r="C203" t="s">
        <v>155</v>
      </c>
      <c r="D203" s="57" t="n">
        <v>0.001</v>
      </c>
      <c r="E203" s="57" t="n">
        <v>0.001</v>
      </c>
      <c r="F203" s="57" t="n">
        <v>0.001</v>
      </c>
      <c r="G203" s="57" t="n">
        <v>0.001</v>
      </c>
    </row>
    <row r="204" spans="1:7">
      <c r="A204" t="s">
        <v>179</v>
      </c>
      <c r="B204" t="s">
        <v>164</v>
      </c>
      <c r="C204" t="s">
        <v>156</v>
      </c>
      <c r="D204" s="57" t="n">
        <v>0.001</v>
      </c>
      <c r="E204" s="57" t="n">
        <v>0.001</v>
      </c>
      <c r="F204" s="57" t="n">
        <v>0.001</v>
      </c>
      <c r="G204" s="57" t="n">
        <v>0.001</v>
      </c>
    </row>
    <row r="205" spans="1:7">
      <c r="A205" t="s">
        <v>179</v>
      </c>
      <c r="B205" t="s">
        <v>164</v>
      </c>
      <c r="C205" t="s">
        <v>157</v>
      </c>
      <c r="D205" s="57" t="n">
        <v>0.001</v>
      </c>
      <c r="E205" s="57" t="n">
        <v>0.001</v>
      </c>
      <c r="F205" s="57" t="n">
        <v>0.001</v>
      </c>
      <c r="G205" s="57" t="n">
        <v>0.001</v>
      </c>
    </row>
    <row r="206" spans="1:7">
      <c r="A206" t="s">
        <v>166</v>
      </c>
      <c r="B206" t="s">
        <v>167</v>
      </c>
      <c r="C206" t="s">
        <v>146</v>
      </c>
      <c r="D206" s="57" t="n">
        <v>0.001</v>
      </c>
      <c r="E206" s="57" t="n">
        <v>0.001</v>
      </c>
      <c r="F206" s="57" t="n">
        <v>0.001</v>
      </c>
      <c r="G206" s="57" t="n">
        <v>0.001</v>
      </c>
    </row>
    <row r="207" spans="1:7">
      <c r="A207" t="s">
        <v>166</v>
      </c>
      <c r="B207" t="s">
        <v>167</v>
      </c>
      <c r="C207" t="s">
        <v>147</v>
      </c>
      <c r="D207" s="57" t="n">
        <v>0.001</v>
      </c>
      <c r="E207" s="57" t="n">
        <v>0.001</v>
      </c>
      <c r="F207" s="57" t="n">
        <v>0.001</v>
      </c>
      <c r="G207" s="57" t="n">
        <v>0.001</v>
      </c>
    </row>
    <row r="208" spans="1:7">
      <c r="A208" t="s">
        <v>166</v>
      </c>
      <c r="B208" t="s">
        <v>167</v>
      </c>
      <c r="C208" t="s">
        <v>148</v>
      </c>
      <c r="D208" s="57" t="n">
        <v>0.001</v>
      </c>
      <c r="E208" s="57" t="n">
        <v>0.001</v>
      </c>
      <c r="F208" s="57" t="n">
        <v>0.001</v>
      </c>
      <c r="G208" s="57" t="n">
        <v>0.001</v>
      </c>
    </row>
    <row r="209" spans="1:7">
      <c r="A209" t="s">
        <v>166</v>
      </c>
      <c r="B209" t="s">
        <v>167</v>
      </c>
      <c r="C209" t="s">
        <v>149</v>
      </c>
      <c r="D209" s="56" t="n">
        <v>0.001548953543581187</v>
      </c>
      <c r="E209" s="56" t="n">
        <v>0.9882950737980891</v>
      </c>
      <c r="F209" s="56" t="n">
        <v>93.81811467093722</v>
      </c>
      <c r="G209" s="56" t="n">
        <v>4.14154257941194</v>
      </c>
    </row>
    <row r="210" spans="1:7">
      <c r="A210" t="s">
        <v>166</v>
      </c>
      <c r="B210" t="s">
        <v>167</v>
      </c>
      <c r="C210" t="s">
        <v>150</v>
      </c>
      <c r="D210" s="56" t="n">
        <v>0.001548953543581187</v>
      </c>
      <c r="E210" s="56" t="n">
        <v>0.9882950737980891</v>
      </c>
      <c r="F210" s="56" t="n">
        <v>93.81811467093722</v>
      </c>
      <c r="G210" s="56" t="n">
        <v>4.14154257941194</v>
      </c>
    </row>
    <row r="211" spans="1:7">
      <c r="A211" t="s">
        <v>166</v>
      </c>
      <c r="B211" t="s">
        <v>167</v>
      </c>
      <c r="C211" t="s">
        <v>151</v>
      </c>
      <c r="D211" s="56" t="n">
        <v>0.001548953543581187</v>
      </c>
      <c r="E211" s="56" t="n">
        <v>0.9882950737980891</v>
      </c>
      <c r="F211" s="56" t="n">
        <v>93.81811467093722</v>
      </c>
      <c r="G211" s="56" t="n">
        <v>4.14154257941194</v>
      </c>
    </row>
    <row r="212" spans="1:7">
      <c r="A212" t="s">
        <v>166</v>
      </c>
      <c r="B212" t="s">
        <v>167</v>
      </c>
      <c r="C212" t="s">
        <v>152</v>
      </c>
      <c r="D212" s="56" t="n">
        <v>0.001548953543581187</v>
      </c>
      <c r="E212" s="56" t="n">
        <v>0.9882950737980891</v>
      </c>
      <c r="F212" s="56" t="n">
        <v>93.81811467093722</v>
      </c>
      <c r="G212" s="56" t="n">
        <v>4.14154257941194</v>
      </c>
    </row>
    <row r="213" spans="1:7">
      <c r="A213" t="s">
        <v>166</v>
      </c>
      <c r="B213" t="s">
        <v>167</v>
      </c>
      <c r="C213" t="s">
        <v>153</v>
      </c>
      <c r="D213" s="56" t="n">
        <v>0.001548953543581187</v>
      </c>
      <c r="E213" s="56" t="n">
        <v>0.9882950737980891</v>
      </c>
      <c r="F213" s="56" t="n">
        <v>93.81811467093722</v>
      </c>
      <c r="G213" s="56" t="n">
        <v>4.14154257941194</v>
      </c>
    </row>
    <row r="214" spans="1:7">
      <c r="A214" t="s">
        <v>166</v>
      </c>
      <c r="B214" t="s">
        <v>167</v>
      </c>
      <c r="C214" t="s">
        <v>154</v>
      </c>
      <c r="D214" s="57" t="n">
        <v>0.001</v>
      </c>
      <c r="E214" s="57" t="n">
        <v>0.001</v>
      </c>
      <c r="F214" s="57" t="n">
        <v>0.001</v>
      </c>
      <c r="G214" s="57" t="n">
        <v>0.001</v>
      </c>
    </row>
    <row r="215" spans="1:7">
      <c r="A215" t="s">
        <v>166</v>
      </c>
      <c r="B215" t="s">
        <v>167</v>
      </c>
      <c r="C215" t="s">
        <v>155</v>
      </c>
      <c r="D215" s="57" t="n">
        <v>0.001</v>
      </c>
      <c r="E215" s="57" t="n">
        <v>0.001</v>
      </c>
      <c r="F215" s="57" t="n">
        <v>0.001</v>
      </c>
      <c r="G215" s="57" t="n">
        <v>0.001</v>
      </c>
    </row>
    <row r="216" spans="1:7">
      <c r="A216" t="s">
        <v>166</v>
      </c>
      <c r="B216" t="s">
        <v>167</v>
      </c>
      <c r="C216" t="s">
        <v>156</v>
      </c>
      <c r="D216" s="57" t="n">
        <v>0.001</v>
      </c>
      <c r="E216" s="57" t="n">
        <v>0.001</v>
      </c>
      <c r="F216" s="57" t="n">
        <v>0.001</v>
      </c>
      <c r="G216" s="57" t="n">
        <v>0.001</v>
      </c>
    </row>
    <row r="217" spans="1:7">
      <c r="A217" t="s">
        <v>166</v>
      </c>
      <c r="B217" t="s">
        <v>167</v>
      </c>
      <c r="C217" t="s">
        <v>157</v>
      </c>
      <c r="D217" s="57" t="n">
        <v>0.001</v>
      </c>
      <c r="E217" s="57" t="n">
        <v>0.001</v>
      </c>
      <c r="F217" s="57" t="n">
        <v>0.001</v>
      </c>
      <c r="G217" s="57" t="n">
        <v>0.001</v>
      </c>
    </row>
    <row r="218" spans="1:7">
      <c r="A218" t="s">
        <v>176</v>
      </c>
      <c r="B218" t="s">
        <v>178</v>
      </c>
      <c r="C218" t="s">
        <v>146</v>
      </c>
      <c r="D218" s="57" t="n">
        <v>0.001</v>
      </c>
      <c r="E218" s="57" t="n">
        <v>0.001</v>
      </c>
      <c r="F218" s="57" t="n">
        <v>0.001</v>
      </c>
      <c r="G218" s="57" t="n">
        <v>0.001</v>
      </c>
    </row>
    <row r="219" spans="1:7">
      <c r="A219" t="s">
        <v>176</v>
      </c>
      <c r="B219" t="s">
        <v>178</v>
      </c>
      <c r="C219" t="s">
        <v>147</v>
      </c>
      <c r="D219" s="57" t="n">
        <v>0.001</v>
      </c>
      <c r="E219" s="57" t="n">
        <v>0.001</v>
      </c>
      <c r="F219" s="57" t="n">
        <v>0.001</v>
      </c>
      <c r="G219" s="57" t="n">
        <v>0.001</v>
      </c>
    </row>
    <row r="220" spans="1:7">
      <c r="A220" t="s">
        <v>176</v>
      </c>
      <c r="B220" t="s">
        <v>178</v>
      </c>
      <c r="C220" t="s">
        <v>148</v>
      </c>
      <c r="D220" s="57" t="n">
        <v>0.001</v>
      </c>
      <c r="E220" s="57" t="n">
        <v>0.001</v>
      </c>
      <c r="F220" s="57" t="n">
        <v>0.001</v>
      </c>
      <c r="G220" s="57" t="n">
        <v>0.001</v>
      </c>
    </row>
    <row r="221" spans="1:7">
      <c r="A221" t="s">
        <v>176</v>
      </c>
      <c r="B221" t="s">
        <v>178</v>
      </c>
      <c r="C221" t="s">
        <v>149</v>
      </c>
      <c r="D221" s="56" t="n">
        <v>0.06170950255499238</v>
      </c>
      <c r="E221" s="56" t="n">
        <v>1.014386611602532</v>
      </c>
      <c r="F221" s="56" t="n">
        <v>284.5356437349299</v>
      </c>
      <c r="G221" s="56" t="n">
        <v>13.93474468107229</v>
      </c>
    </row>
    <row r="222" spans="1:7">
      <c r="A222" t="s">
        <v>176</v>
      </c>
      <c r="B222" t="s">
        <v>178</v>
      </c>
      <c r="C222" t="s">
        <v>150</v>
      </c>
      <c r="D222" s="56" t="n">
        <v>0.06170950255499238</v>
      </c>
      <c r="E222" s="56" t="n">
        <v>1.014386611602532</v>
      </c>
      <c r="F222" s="56" t="n">
        <v>284.5356437349299</v>
      </c>
      <c r="G222" s="56" t="n">
        <v>13.93474468107229</v>
      </c>
    </row>
    <row r="223" spans="1:7">
      <c r="A223" t="s">
        <v>176</v>
      </c>
      <c r="B223" t="s">
        <v>178</v>
      </c>
      <c r="C223" t="s">
        <v>151</v>
      </c>
      <c r="D223" s="56" t="n">
        <v>0.06170950255499238</v>
      </c>
      <c r="E223" s="56" t="n">
        <v>1.014386611602532</v>
      </c>
      <c r="F223" s="56" t="n">
        <v>284.5356437349299</v>
      </c>
      <c r="G223" s="56" t="n">
        <v>13.93474468107229</v>
      </c>
    </row>
    <row r="224" spans="1:7">
      <c r="A224" t="s">
        <v>176</v>
      </c>
      <c r="B224" t="s">
        <v>178</v>
      </c>
      <c r="C224" t="s">
        <v>152</v>
      </c>
      <c r="D224" s="56" t="n">
        <v>0.06170950255499238</v>
      </c>
      <c r="E224" s="56" t="n">
        <v>1.014386611602532</v>
      </c>
      <c r="F224" s="56" t="n">
        <v>284.5356437349299</v>
      </c>
      <c r="G224" s="56" t="n">
        <v>13.93474468107229</v>
      </c>
    </row>
    <row r="225" spans="1:7">
      <c r="A225" t="s">
        <v>176</v>
      </c>
      <c r="B225" t="s">
        <v>178</v>
      </c>
      <c r="C225" t="s">
        <v>153</v>
      </c>
      <c r="D225" s="56" t="n">
        <v>0.06170950255499238</v>
      </c>
      <c r="E225" s="56" t="n">
        <v>1.014386611602532</v>
      </c>
      <c r="F225" s="56" t="n">
        <v>284.5356437349299</v>
      </c>
      <c r="G225" s="56" t="n">
        <v>13.93474468107229</v>
      </c>
    </row>
    <row r="226" spans="1:7">
      <c r="A226" t="s">
        <v>176</v>
      </c>
      <c r="B226" t="s">
        <v>178</v>
      </c>
      <c r="C226" t="s">
        <v>154</v>
      </c>
      <c r="D226" s="57" t="n">
        <v>0.001</v>
      </c>
      <c r="E226" s="57" t="n">
        <v>0.001</v>
      </c>
      <c r="F226" s="57" t="n">
        <v>0.001</v>
      </c>
      <c r="G226" s="57" t="n">
        <v>0.001</v>
      </c>
    </row>
    <row r="227" spans="1:7">
      <c r="A227" t="s">
        <v>176</v>
      </c>
      <c r="B227" t="s">
        <v>178</v>
      </c>
      <c r="C227" t="s">
        <v>155</v>
      </c>
      <c r="D227" s="57" t="n">
        <v>0.001</v>
      </c>
      <c r="E227" s="57" t="n">
        <v>0.001</v>
      </c>
      <c r="F227" s="57" t="n">
        <v>0.001</v>
      </c>
      <c r="G227" s="57" t="n">
        <v>0.001</v>
      </c>
    </row>
    <row r="228" spans="1:7">
      <c r="A228" t="s">
        <v>176</v>
      </c>
      <c r="B228" t="s">
        <v>178</v>
      </c>
      <c r="C228" t="s">
        <v>156</v>
      </c>
      <c r="D228" s="57" t="n">
        <v>0.001</v>
      </c>
      <c r="E228" s="57" t="n">
        <v>0.001</v>
      </c>
      <c r="F228" s="57" t="n">
        <v>0.001</v>
      </c>
      <c r="G228" s="57" t="n">
        <v>0.001</v>
      </c>
    </row>
    <row r="229" spans="1:7">
      <c r="A229" t="s">
        <v>176</v>
      </c>
      <c r="B229" t="s">
        <v>178</v>
      </c>
      <c r="C229" t="s">
        <v>157</v>
      </c>
      <c r="D229" s="57" t="n">
        <v>0.001</v>
      </c>
      <c r="E229" s="57" t="n">
        <v>0.001</v>
      </c>
      <c r="F229" s="57" t="n">
        <v>0.001</v>
      </c>
      <c r="G229" s="57" t="n">
        <v>0.001</v>
      </c>
    </row>
    <row r="230" spans="1:7">
      <c r="A230" t="s">
        <v>195</v>
      </c>
      <c r="B230" t="s">
        <v>187</v>
      </c>
      <c r="C230" t="s">
        <v>146</v>
      </c>
      <c r="D230" s="57" t="n">
        <v>0.001</v>
      </c>
      <c r="E230" s="57" t="n">
        <v>0.001</v>
      </c>
      <c r="F230" s="57" t="n">
        <v>0.001</v>
      </c>
      <c r="G230" s="57" t="n">
        <v>0.001</v>
      </c>
    </row>
    <row r="231" spans="1:7">
      <c r="A231" t="s">
        <v>195</v>
      </c>
      <c r="B231" t="s">
        <v>187</v>
      </c>
      <c r="C231" t="s">
        <v>147</v>
      </c>
      <c r="D231" s="57" t="n">
        <v>0.001</v>
      </c>
      <c r="E231" s="57" t="n">
        <v>0.001</v>
      </c>
      <c r="F231" s="57" t="n">
        <v>0.001</v>
      </c>
      <c r="G231" s="57" t="n">
        <v>0.001</v>
      </c>
    </row>
    <row r="232" spans="1:7">
      <c r="A232" t="s">
        <v>195</v>
      </c>
      <c r="B232" t="s">
        <v>187</v>
      </c>
      <c r="C232" t="s">
        <v>148</v>
      </c>
      <c r="D232" s="57" t="n">
        <v>0.001</v>
      </c>
      <c r="E232" s="57" t="n">
        <v>0.001</v>
      </c>
      <c r="F232" s="57" t="n">
        <v>0.001</v>
      </c>
      <c r="G232" s="57" t="n">
        <v>0.001</v>
      </c>
    </row>
    <row r="233" spans="1:7">
      <c r="A233" t="s">
        <v>195</v>
      </c>
      <c r="B233" t="s">
        <v>187</v>
      </c>
      <c r="C233" t="s">
        <v>149</v>
      </c>
      <c r="D233" s="56" t="n">
        <v>0.03132187720633012</v>
      </c>
      <c r="E233" s="56" t="n">
        <v>0.9861749481569851</v>
      </c>
      <c r="F233" s="56" t="n">
        <v>20.0609484897462</v>
      </c>
      <c r="G233" s="56" t="n">
        <v>3.063099034373479</v>
      </c>
    </row>
    <row r="234" spans="1:7">
      <c r="A234" t="s">
        <v>195</v>
      </c>
      <c r="B234" t="s">
        <v>187</v>
      </c>
      <c r="C234" t="s">
        <v>150</v>
      </c>
      <c r="D234" s="56" t="n">
        <v>0.03132187720633012</v>
      </c>
      <c r="E234" s="56" t="n">
        <v>0.9861749481569851</v>
      </c>
      <c r="F234" s="56" t="n">
        <v>20.0609484897462</v>
      </c>
      <c r="G234" s="56" t="n">
        <v>3.063099034373479</v>
      </c>
    </row>
    <row r="235" spans="1:7">
      <c r="A235" t="s">
        <v>195</v>
      </c>
      <c r="B235" t="s">
        <v>187</v>
      </c>
      <c r="C235" t="s">
        <v>151</v>
      </c>
      <c r="D235" s="56" t="n">
        <v>0.03132187720633012</v>
      </c>
      <c r="E235" s="56" t="n">
        <v>0.9861749481569851</v>
      </c>
      <c r="F235" s="56" t="n">
        <v>20.0609484897462</v>
      </c>
      <c r="G235" s="56" t="n">
        <v>3.063099034373479</v>
      </c>
    </row>
    <row r="236" spans="1:7">
      <c r="A236" t="s">
        <v>195</v>
      </c>
      <c r="B236" t="s">
        <v>187</v>
      </c>
      <c r="C236" t="s">
        <v>152</v>
      </c>
      <c r="D236" s="56" t="n">
        <v>0.03132187720633012</v>
      </c>
      <c r="E236" s="56" t="n">
        <v>0.9861749481569851</v>
      </c>
      <c r="F236" s="56" t="n">
        <v>20.0609484897462</v>
      </c>
      <c r="G236" s="56" t="n">
        <v>3.063099034373479</v>
      </c>
    </row>
    <row r="237" spans="1:7">
      <c r="A237" t="s">
        <v>195</v>
      </c>
      <c r="B237" t="s">
        <v>187</v>
      </c>
      <c r="C237" t="s">
        <v>153</v>
      </c>
      <c r="D237" s="56" t="n">
        <v>0.03132187720633012</v>
      </c>
      <c r="E237" s="56" t="n">
        <v>0.9861749481569851</v>
      </c>
      <c r="F237" s="56" t="n">
        <v>20.0609484897462</v>
      </c>
      <c r="G237" s="56" t="n">
        <v>3.063099034373479</v>
      </c>
    </row>
    <row r="238" spans="1:7">
      <c r="A238" t="s">
        <v>195</v>
      </c>
      <c r="B238" t="s">
        <v>187</v>
      </c>
      <c r="C238" t="s">
        <v>154</v>
      </c>
      <c r="D238" s="57" t="n">
        <v>0.001</v>
      </c>
      <c r="E238" s="57" t="n">
        <v>0.001</v>
      </c>
      <c r="F238" s="57" t="n">
        <v>0.001</v>
      </c>
      <c r="G238" s="57" t="n">
        <v>0.001</v>
      </c>
    </row>
    <row r="239" spans="1:7">
      <c r="A239" t="s">
        <v>195</v>
      </c>
      <c r="B239" t="s">
        <v>187</v>
      </c>
      <c r="C239" t="s">
        <v>155</v>
      </c>
      <c r="D239" s="57" t="n">
        <v>0.001</v>
      </c>
      <c r="E239" s="57" t="n">
        <v>0.001</v>
      </c>
      <c r="F239" s="57" t="n">
        <v>0.001</v>
      </c>
      <c r="G239" s="57" t="n">
        <v>0.001</v>
      </c>
    </row>
    <row r="240" spans="1:7">
      <c r="A240" t="s">
        <v>195</v>
      </c>
      <c r="B240" t="s">
        <v>187</v>
      </c>
      <c r="C240" t="s">
        <v>156</v>
      </c>
      <c r="D240" s="57" t="n">
        <v>0.001</v>
      </c>
      <c r="E240" s="57" t="n">
        <v>0.001</v>
      </c>
      <c r="F240" s="57" t="n">
        <v>0.001</v>
      </c>
      <c r="G240" s="57" t="n">
        <v>0.001</v>
      </c>
    </row>
    <row r="241" spans="1:7">
      <c r="A241" t="s">
        <v>195</v>
      </c>
      <c r="B241" t="s">
        <v>187</v>
      </c>
      <c r="C241" t="s">
        <v>157</v>
      </c>
      <c r="D241" s="57" t="n">
        <v>0.001</v>
      </c>
      <c r="E241" s="57" t="n">
        <v>0.001</v>
      </c>
      <c r="F241" s="57" t="n">
        <v>0.001</v>
      </c>
      <c r="G241" s="57" t="n">
        <v>0.001</v>
      </c>
    </row>
    <row r="242" spans="1:7">
      <c r="A242" t="s">
        <v>189</v>
      </c>
      <c r="B242" t="s">
        <v>188</v>
      </c>
      <c r="C242" t="s">
        <v>146</v>
      </c>
      <c r="D242" s="57" t="n">
        <v>0.001</v>
      </c>
      <c r="E242" s="57" t="n">
        <v>0.001</v>
      </c>
      <c r="F242" s="57" t="n">
        <v>0.001</v>
      </c>
      <c r="G242" s="57" t="n">
        <v>0.001</v>
      </c>
    </row>
    <row r="243" spans="1:7">
      <c r="A243" t="s">
        <v>189</v>
      </c>
      <c r="B243" t="s">
        <v>188</v>
      </c>
      <c r="C243" t="s">
        <v>147</v>
      </c>
      <c r="D243" s="57" t="n">
        <v>0.001</v>
      </c>
      <c r="E243" s="57" t="n">
        <v>0.001</v>
      </c>
      <c r="F243" s="57" t="n">
        <v>0.001</v>
      </c>
      <c r="G243" s="57" t="n">
        <v>0.001</v>
      </c>
    </row>
    <row r="244" spans="1:7">
      <c r="A244" t="s">
        <v>189</v>
      </c>
      <c r="B244" t="s">
        <v>188</v>
      </c>
      <c r="C244" t="s">
        <v>148</v>
      </c>
      <c r="D244" s="57" t="n">
        <v>0.001</v>
      </c>
      <c r="E244" s="57" t="n">
        <v>0.001</v>
      </c>
      <c r="F244" s="57" t="n">
        <v>0.001</v>
      </c>
      <c r="G244" s="57" t="n">
        <v>0.001</v>
      </c>
    </row>
    <row r="245" spans="1:7">
      <c r="A245" t="s">
        <v>189</v>
      </c>
      <c r="B245" t="s">
        <v>188</v>
      </c>
      <c r="C245" t="s">
        <v>149</v>
      </c>
      <c r="D245" s="56" t="n">
        <v>0.03132187720633012</v>
      </c>
      <c r="E245" s="56" t="n">
        <v>0.9861749481569851</v>
      </c>
      <c r="F245" s="56" t="n">
        <v>20.0609484897462</v>
      </c>
      <c r="G245" s="56" t="n">
        <v>3.063099034373479</v>
      </c>
    </row>
    <row r="246" spans="1:7">
      <c r="A246" t="s">
        <v>189</v>
      </c>
      <c r="B246" t="s">
        <v>188</v>
      </c>
      <c r="C246" t="s">
        <v>150</v>
      </c>
      <c r="D246" s="56" t="n">
        <v>0.03132187720633012</v>
      </c>
      <c r="E246" s="56" t="n">
        <v>0.9861749481569851</v>
      </c>
      <c r="F246" s="56" t="n">
        <v>20.0609484897462</v>
      </c>
      <c r="G246" s="56" t="n">
        <v>3.063099034373479</v>
      </c>
    </row>
    <row r="247" spans="1:7">
      <c r="A247" t="s">
        <v>189</v>
      </c>
      <c r="B247" t="s">
        <v>188</v>
      </c>
      <c r="C247" t="s">
        <v>151</v>
      </c>
      <c r="D247" s="56" t="n">
        <v>0.03132187720633012</v>
      </c>
      <c r="E247" s="56" t="n">
        <v>0.9861749481569851</v>
      </c>
      <c r="F247" s="56" t="n">
        <v>20.0609484897462</v>
      </c>
      <c r="G247" s="56" t="n">
        <v>3.063099034373479</v>
      </c>
    </row>
    <row r="248" spans="1:7">
      <c r="A248" t="s">
        <v>189</v>
      </c>
      <c r="B248" t="s">
        <v>188</v>
      </c>
      <c r="C248" t="s">
        <v>152</v>
      </c>
      <c r="D248" s="56" t="n">
        <v>0.03132187720633012</v>
      </c>
      <c r="E248" s="56" t="n">
        <v>0.9861749481569851</v>
      </c>
      <c r="F248" s="56" t="n">
        <v>20.0609484897462</v>
      </c>
      <c r="G248" s="56" t="n">
        <v>3.063099034373479</v>
      </c>
    </row>
    <row r="249" spans="1:7">
      <c r="A249" t="s">
        <v>189</v>
      </c>
      <c r="B249" t="s">
        <v>188</v>
      </c>
      <c r="C249" t="s">
        <v>153</v>
      </c>
      <c r="D249" s="56" t="n">
        <v>0.03132187720633012</v>
      </c>
      <c r="E249" s="56" t="n">
        <v>0.9861749481569851</v>
      </c>
      <c r="F249" s="56" t="n">
        <v>20.0609484897462</v>
      </c>
      <c r="G249" s="56" t="n">
        <v>3.063099034373479</v>
      </c>
    </row>
    <row r="250" spans="1:7">
      <c r="A250" t="s">
        <v>189</v>
      </c>
      <c r="B250" t="s">
        <v>188</v>
      </c>
      <c r="C250" t="s">
        <v>154</v>
      </c>
      <c r="D250" s="57" t="n">
        <v>0.001</v>
      </c>
      <c r="E250" s="57" t="n">
        <v>0.001</v>
      </c>
      <c r="F250" s="57" t="n">
        <v>0.001</v>
      </c>
      <c r="G250" s="57" t="n">
        <v>0.001</v>
      </c>
    </row>
    <row r="251" spans="1:7">
      <c r="A251" t="s">
        <v>189</v>
      </c>
      <c r="B251" t="s">
        <v>188</v>
      </c>
      <c r="C251" t="s">
        <v>155</v>
      </c>
      <c r="D251" s="57" t="n">
        <v>0.001</v>
      </c>
      <c r="E251" s="57" t="n">
        <v>0.001</v>
      </c>
      <c r="F251" s="57" t="n">
        <v>0.001</v>
      </c>
      <c r="G251" s="57" t="n">
        <v>0.001</v>
      </c>
    </row>
    <row r="252" spans="1:7">
      <c r="A252" t="s">
        <v>189</v>
      </c>
      <c r="B252" t="s">
        <v>188</v>
      </c>
      <c r="C252" t="s">
        <v>156</v>
      </c>
      <c r="D252" s="57" t="n">
        <v>0.001</v>
      </c>
      <c r="E252" s="57" t="n">
        <v>0.001</v>
      </c>
      <c r="F252" s="57" t="n">
        <v>0.001</v>
      </c>
      <c r="G252" s="57" t="n">
        <v>0.001</v>
      </c>
    </row>
    <row r="253" spans="1:7">
      <c r="A253" t="s">
        <v>189</v>
      </c>
      <c r="B253" t="s">
        <v>188</v>
      </c>
      <c r="C253" t="s">
        <v>157</v>
      </c>
      <c r="D253" s="57" t="n">
        <v>0.001</v>
      </c>
      <c r="E253" s="57" t="n">
        <v>0.001</v>
      </c>
      <c r="F253" s="57" t="n">
        <v>0.001</v>
      </c>
      <c r="G253" s="57" t="n">
        <v>0.001</v>
      </c>
    </row>
    <row r="254" spans="1:7">
      <c r="A254" t="s">
        <v>190</v>
      </c>
      <c r="B254" t="s">
        <v>195</v>
      </c>
      <c r="C254" t="s">
        <v>146</v>
      </c>
      <c r="D254" s="57" t="n">
        <v>0.001</v>
      </c>
      <c r="E254" s="57" t="n">
        <v>0.001</v>
      </c>
      <c r="F254" s="57" t="n">
        <v>0.001</v>
      </c>
      <c r="G254" s="57" t="n">
        <v>0.001</v>
      </c>
    </row>
    <row r="255" spans="1:7">
      <c r="A255" t="s">
        <v>190</v>
      </c>
      <c r="B255" t="s">
        <v>195</v>
      </c>
      <c r="C255" t="s">
        <v>147</v>
      </c>
      <c r="D255" s="57" t="n">
        <v>0.001</v>
      </c>
      <c r="E255" s="57" t="n">
        <v>0.001</v>
      </c>
      <c r="F255" s="57" t="n">
        <v>0.001</v>
      </c>
      <c r="G255" s="57" t="n">
        <v>0.001</v>
      </c>
    </row>
    <row r="256" spans="1:7">
      <c r="A256" t="s">
        <v>190</v>
      </c>
      <c r="B256" t="s">
        <v>195</v>
      </c>
      <c r="C256" t="s">
        <v>148</v>
      </c>
      <c r="D256" s="57" t="n">
        <v>0.001</v>
      </c>
      <c r="E256" s="57" t="n">
        <v>0.001</v>
      </c>
      <c r="F256" s="57" t="n">
        <v>0.001</v>
      </c>
      <c r="G256" s="57" t="n">
        <v>0.001</v>
      </c>
    </row>
    <row r="257" spans="1:7">
      <c r="A257" t="s">
        <v>190</v>
      </c>
      <c r="B257" t="s">
        <v>195</v>
      </c>
      <c r="C257" t="s">
        <v>149</v>
      </c>
      <c r="D257" s="56" t="n">
        <v>0.03132187720633012</v>
      </c>
      <c r="E257" s="56" t="n">
        <v>0.9861749481569851</v>
      </c>
      <c r="F257" s="56" t="n">
        <v>20.0609484897462</v>
      </c>
      <c r="G257" s="56" t="n">
        <v>3.063099034373479</v>
      </c>
    </row>
    <row r="258" spans="1:7">
      <c r="A258" t="s">
        <v>190</v>
      </c>
      <c r="B258" t="s">
        <v>195</v>
      </c>
      <c r="C258" t="s">
        <v>150</v>
      </c>
      <c r="D258" s="56" t="n">
        <v>0.03132187720633012</v>
      </c>
      <c r="E258" s="56" t="n">
        <v>0.9861749481569851</v>
      </c>
      <c r="F258" s="56" t="n">
        <v>20.0609484897462</v>
      </c>
      <c r="G258" s="56" t="n">
        <v>3.063099034373479</v>
      </c>
    </row>
    <row r="259" spans="1:7">
      <c r="A259" t="s">
        <v>190</v>
      </c>
      <c r="B259" t="s">
        <v>195</v>
      </c>
      <c r="C259" t="s">
        <v>151</v>
      </c>
      <c r="D259" s="56" t="n">
        <v>0.03132187720633012</v>
      </c>
      <c r="E259" s="56" t="n">
        <v>0.9861749481569851</v>
      </c>
      <c r="F259" s="56" t="n">
        <v>20.0609484897462</v>
      </c>
      <c r="G259" s="56" t="n">
        <v>3.063099034373479</v>
      </c>
    </row>
    <row r="260" spans="1:7">
      <c r="A260" t="s">
        <v>190</v>
      </c>
      <c r="B260" t="s">
        <v>195</v>
      </c>
      <c r="C260" t="s">
        <v>152</v>
      </c>
      <c r="D260" s="56" t="n">
        <v>0.03132187720633012</v>
      </c>
      <c r="E260" s="56" t="n">
        <v>0.9861749481569851</v>
      </c>
      <c r="F260" s="56" t="n">
        <v>20.0609484897462</v>
      </c>
      <c r="G260" s="56" t="n">
        <v>3.063099034373479</v>
      </c>
    </row>
    <row r="261" spans="1:7">
      <c r="A261" t="s">
        <v>190</v>
      </c>
      <c r="B261" t="s">
        <v>195</v>
      </c>
      <c r="C261" t="s">
        <v>153</v>
      </c>
      <c r="D261" s="56" t="n">
        <v>0.03132187720633012</v>
      </c>
      <c r="E261" s="56" t="n">
        <v>0.9861749481569851</v>
      </c>
      <c r="F261" s="56" t="n">
        <v>20.0609484897462</v>
      </c>
      <c r="G261" s="56" t="n">
        <v>3.063099034373479</v>
      </c>
    </row>
    <row r="262" spans="1:7">
      <c r="A262" t="s">
        <v>190</v>
      </c>
      <c r="B262" t="s">
        <v>195</v>
      </c>
      <c r="C262" t="s">
        <v>154</v>
      </c>
      <c r="D262" s="57" t="n">
        <v>0.001</v>
      </c>
      <c r="E262" s="57" t="n">
        <v>0.001</v>
      </c>
      <c r="F262" s="57" t="n">
        <v>0.001</v>
      </c>
      <c r="G262" s="57" t="n">
        <v>0.001</v>
      </c>
    </row>
    <row r="263" spans="1:7">
      <c r="A263" t="s">
        <v>190</v>
      </c>
      <c r="B263" t="s">
        <v>195</v>
      </c>
      <c r="C263" t="s">
        <v>155</v>
      </c>
      <c r="D263" s="57" t="n">
        <v>0.001</v>
      </c>
      <c r="E263" s="57" t="n">
        <v>0.001</v>
      </c>
      <c r="F263" s="57" t="n">
        <v>0.001</v>
      </c>
      <c r="G263" s="57" t="n">
        <v>0.001</v>
      </c>
    </row>
    <row r="264" spans="1:7">
      <c r="A264" t="s">
        <v>190</v>
      </c>
      <c r="B264" t="s">
        <v>195</v>
      </c>
      <c r="C264" t="s">
        <v>156</v>
      </c>
      <c r="D264" s="57" t="n">
        <v>0.001</v>
      </c>
      <c r="E264" s="57" t="n">
        <v>0.001</v>
      </c>
      <c r="F264" s="57" t="n">
        <v>0.001</v>
      </c>
      <c r="G264" s="57" t="n">
        <v>0.001</v>
      </c>
    </row>
    <row r="265" spans="1:7">
      <c r="A265" t="s">
        <v>190</v>
      </c>
      <c r="B265" t="s">
        <v>195</v>
      </c>
      <c r="C265" t="s">
        <v>157</v>
      </c>
      <c r="D265" s="57" t="n">
        <v>0.001</v>
      </c>
      <c r="E265" s="57" t="n">
        <v>0.001</v>
      </c>
      <c r="F265" s="57" t="n">
        <v>0.001</v>
      </c>
      <c r="G265" s="57" t="n">
        <v>0.001</v>
      </c>
    </row>
    <row r="266" spans="1:7">
      <c r="A266" t="s">
        <v>188</v>
      </c>
      <c r="B266" t="s">
        <v>198</v>
      </c>
      <c r="C266" t="s">
        <v>146</v>
      </c>
      <c r="D266" s="57" t="n">
        <v>0.001</v>
      </c>
      <c r="E266" s="57" t="n">
        <v>0.001</v>
      </c>
      <c r="F266" s="57" t="n">
        <v>0.001</v>
      </c>
      <c r="G266" s="57" t="n">
        <v>0.001</v>
      </c>
    </row>
    <row r="267" spans="1:7">
      <c r="A267" t="s">
        <v>188</v>
      </c>
      <c r="B267" t="s">
        <v>198</v>
      </c>
      <c r="C267" t="s">
        <v>147</v>
      </c>
      <c r="D267" s="57" t="n">
        <v>0.001</v>
      </c>
      <c r="E267" s="57" t="n">
        <v>0.001</v>
      </c>
      <c r="F267" s="57" t="n">
        <v>0.001</v>
      </c>
      <c r="G267" s="57" t="n">
        <v>0.001</v>
      </c>
    </row>
    <row r="268" spans="1:7">
      <c r="A268" t="s">
        <v>188</v>
      </c>
      <c r="B268" t="s">
        <v>198</v>
      </c>
      <c r="C268" t="s">
        <v>148</v>
      </c>
      <c r="D268" s="57" t="n">
        <v>0.001</v>
      </c>
      <c r="E268" s="57" t="n">
        <v>0.001</v>
      </c>
      <c r="F268" s="57" t="n">
        <v>0.001</v>
      </c>
      <c r="G268" s="57" t="n">
        <v>0.001</v>
      </c>
    </row>
    <row r="269" spans="1:7">
      <c r="A269" t="s">
        <v>188</v>
      </c>
      <c r="B269" t="s">
        <v>198</v>
      </c>
      <c r="C269" t="s">
        <v>149</v>
      </c>
      <c r="D269" s="56" t="n">
        <v>0.03132187720633012</v>
      </c>
      <c r="E269" s="56" t="n">
        <v>0.9861749481569851</v>
      </c>
      <c r="F269" s="56" t="n">
        <v>20.0609484897462</v>
      </c>
      <c r="G269" s="56" t="n">
        <v>3.063099034373479</v>
      </c>
    </row>
    <row r="270" spans="1:7">
      <c r="A270" t="s">
        <v>188</v>
      </c>
      <c r="B270" t="s">
        <v>198</v>
      </c>
      <c r="C270" t="s">
        <v>150</v>
      </c>
      <c r="D270" s="56" t="n">
        <v>0.03132187720633012</v>
      </c>
      <c r="E270" s="56" t="n">
        <v>0.9861749481569851</v>
      </c>
      <c r="F270" s="56" t="n">
        <v>20.0609484897462</v>
      </c>
      <c r="G270" s="56" t="n">
        <v>3.063099034373479</v>
      </c>
    </row>
    <row r="271" spans="1:7">
      <c r="A271" t="s">
        <v>188</v>
      </c>
      <c r="B271" t="s">
        <v>198</v>
      </c>
      <c r="C271" t="s">
        <v>151</v>
      </c>
      <c r="D271" s="56" t="n">
        <v>0.03132187720633012</v>
      </c>
      <c r="E271" s="56" t="n">
        <v>0.9861749481569851</v>
      </c>
      <c r="F271" s="56" t="n">
        <v>20.0609484897462</v>
      </c>
      <c r="G271" s="56" t="n">
        <v>3.063099034373479</v>
      </c>
    </row>
    <row r="272" spans="1:7">
      <c r="A272" t="s">
        <v>188</v>
      </c>
      <c r="B272" t="s">
        <v>198</v>
      </c>
      <c r="C272" t="s">
        <v>152</v>
      </c>
      <c r="D272" s="56" t="n">
        <v>0.03132187720633012</v>
      </c>
      <c r="E272" s="56" t="n">
        <v>0.9861749481569851</v>
      </c>
      <c r="F272" s="56" t="n">
        <v>20.0609484897462</v>
      </c>
      <c r="G272" s="56" t="n">
        <v>3.063099034373479</v>
      </c>
    </row>
    <row r="273" spans="1:7">
      <c r="A273" t="s">
        <v>188</v>
      </c>
      <c r="B273" t="s">
        <v>198</v>
      </c>
      <c r="C273" t="s">
        <v>153</v>
      </c>
      <c r="D273" s="56" t="n">
        <v>0.03132187720633012</v>
      </c>
      <c r="E273" s="56" t="n">
        <v>0.9861749481569851</v>
      </c>
      <c r="F273" s="56" t="n">
        <v>20.0609484897462</v>
      </c>
      <c r="G273" s="56" t="n">
        <v>3.063099034373479</v>
      </c>
    </row>
    <row r="274" spans="1:7">
      <c r="A274" t="s">
        <v>188</v>
      </c>
      <c r="B274" t="s">
        <v>198</v>
      </c>
      <c r="C274" t="s">
        <v>154</v>
      </c>
      <c r="D274" s="57" t="n">
        <v>0.001</v>
      </c>
      <c r="E274" s="57" t="n">
        <v>0.001</v>
      </c>
      <c r="F274" s="57" t="n">
        <v>0.001</v>
      </c>
      <c r="G274" s="57" t="n">
        <v>0.001</v>
      </c>
    </row>
    <row r="275" spans="1:7">
      <c r="A275" t="s">
        <v>188</v>
      </c>
      <c r="B275" t="s">
        <v>198</v>
      </c>
      <c r="C275" t="s">
        <v>155</v>
      </c>
      <c r="D275" s="57" t="n">
        <v>0.001</v>
      </c>
      <c r="E275" s="57" t="n">
        <v>0.001</v>
      </c>
      <c r="F275" s="57" t="n">
        <v>0.001</v>
      </c>
      <c r="G275" s="57" t="n">
        <v>0.001</v>
      </c>
    </row>
    <row r="276" spans="1:7">
      <c r="A276" t="s">
        <v>188</v>
      </c>
      <c r="B276" t="s">
        <v>198</v>
      </c>
      <c r="C276" t="s">
        <v>156</v>
      </c>
      <c r="D276" s="57" t="n">
        <v>0.001</v>
      </c>
      <c r="E276" s="57" t="n">
        <v>0.001</v>
      </c>
      <c r="F276" s="57" t="n">
        <v>0.001</v>
      </c>
      <c r="G276" s="57" t="n">
        <v>0.001</v>
      </c>
    </row>
    <row r="277" spans="1:7">
      <c r="A277" t="s">
        <v>188</v>
      </c>
      <c r="B277" t="s">
        <v>198</v>
      </c>
      <c r="C277" t="s">
        <v>157</v>
      </c>
      <c r="D277" s="57" t="n">
        <v>0.001</v>
      </c>
      <c r="E277" s="57" t="n">
        <v>0.001</v>
      </c>
      <c r="F277" s="57" t="n">
        <v>0.001</v>
      </c>
      <c r="G277" s="57" t="n">
        <v>0.001</v>
      </c>
    </row>
    <row r="278" spans="1:7">
      <c r="A278" t="s">
        <v>180</v>
      </c>
      <c r="B278" t="s">
        <v>179</v>
      </c>
      <c r="C278" t="s">
        <v>146</v>
      </c>
      <c r="D278" s="57" t="n">
        <v>0.001</v>
      </c>
      <c r="E278" s="57" t="n">
        <v>0.001</v>
      </c>
      <c r="F278" s="57" t="n">
        <v>0.001</v>
      </c>
      <c r="G278" s="57" t="n">
        <v>0.001</v>
      </c>
    </row>
    <row r="279" spans="1:7">
      <c r="A279" t="s">
        <v>180</v>
      </c>
      <c r="B279" t="s">
        <v>179</v>
      </c>
      <c r="C279" t="s">
        <v>147</v>
      </c>
      <c r="D279" s="57" t="n">
        <v>0.001</v>
      </c>
      <c r="E279" s="57" t="n">
        <v>0.001</v>
      </c>
      <c r="F279" s="57" t="n">
        <v>0.001</v>
      </c>
      <c r="G279" s="57" t="n">
        <v>0.001</v>
      </c>
    </row>
    <row r="280" spans="1:7">
      <c r="A280" t="s">
        <v>180</v>
      </c>
      <c r="B280" t="s">
        <v>179</v>
      </c>
      <c r="C280" t="s">
        <v>148</v>
      </c>
      <c r="D280" s="57" t="n">
        <v>0.001</v>
      </c>
      <c r="E280" s="57" t="n">
        <v>0.001</v>
      </c>
      <c r="F280" s="57" t="n">
        <v>0.001</v>
      </c>
      <c r="G280" s="57" t="n">
        <v>0.001</v>
      </c>
    </row>
    <row r="281" spans="1:7">
      <c r="A281" t="s">
        <v>180</v>
      </c>
      <c r="B281" t="s">
        <v>179</v>
      </c>
      <c r="C281" t="s">
        <v>149</v>
      </c>
      <c r="D281" s="56" t="n">
        <v>0.03132187720633012</v>
      </c>
      <c r="E281" s="56" t="n">
        <v>0.9861749481569851</v>
      </c>
      <c r="F281" s="56" t="n">
        <v>20.0609484897462</v>
      </c>
      <c r="G281" s="56" t="n">
        <v>3.063099034373479</v>
      </c>
    </row>
    <row r="282" spans="1:7">
      <c r="A282" t="s">
        <v>180</v>
      </c>
      <c r="B282" t="s">
        <v>179</v>
      </c>
      <c r="C282" t="s">
        <v>150</v>
      </c>
      <c r="D282" s="56" t="n">
        <v>0.03132187720633012</v>
      </c>
      <c r="E282" s="56" t="n">
        <v>0.9861749481569851</v>
      </c>
      <c r="F282" s="56" t="n">
        <v>20.0609484897462</v>
      </c>
      <c r="G282" s="56" t="n">
        <v>3.063099034373479</v>
      </c>
    </row>
    <row r="283" spans="1:7">
      <c r="A283" t="s">
        <v>180</v>
      </c>
      <c r="B283" t="s">
        <v>179</v>
      </c>
      <c r="C283" t="s">
        <v>151</v>
      </c>
      <c r="D283" s="56" t="n">
        <v>0.03132187720633012</v>
      </c>
      <c r="E283" s="56" t="n">
        <v>0.9861749481569851</v>
      </c>
      <c r="F283" s="56" t="n">
        <v>20.0609484897462</v>
      </c>
      <c r="G283" s="56" t="n">
        <v>3.063099034373479</v>
      </c>
    </row>
    <row r="284" spans="1:7">
      <c r="A284" t="s">
        <v>180</v>
      </c>
      <c r="B284" t="s">
        <v>179</v>
      </c>
      <c r="C284" t="s">
        <v>152</v>
      </c>
      <c r="D284" s="56" t="n">
        <v>0.03132187720633012</v>
      </c>
      <c r="E284" s="56" t="n">
        <v>0.9861749481569851</v>
      </c>
      <c r="F284" s="56" t="n">
        <v>20.0609484897462</v>
      </c>
      <c r="G284" s="56" t="n">
        <v>3.063099034373479</v>
      </c>
    </row>
    <row r="285" spans="1:7">
      <c r="A285" t="s">
        <v>180</v>
      </c>
      <c r="B285" t="s">
        <v>179</v>
      </c>
      <c r="C285" t="s">
        <v>153</v>
      </c>
      <c r="D285" s="56" t="n">
        <v>0.03132187720633012</v>
      </c>
      <c r="E285" s="56" t="n">
        <v>0.9861749481569851</v>
      </c>
      <c r="F285" s="56" t="n">
        <v>20.0609484897462</v>
      </c>
      <c r="G285" s="56" t="n">
        <v>3.063099034373479</v>
      </c>
    </row>
    <row r="286" spans="1:7">
      <c r="A286" t="s">
        <v>180</v>
      </c>
      <c r="B286" t="s">
        <v>179</v>
      </c>
      <c r="C286" t="s">
        <v>154</v>
      </c>
      <c r="D286" s="57" t="n">
        <v>0.001</v>
      </c>
      <c r="E286" s="57" t="n">
        <v>0.001</v>
      </c>
      <c r="F286" s="57" t="n">
        <v>0.001</v>
      </c>
      <c r="G286" s="57" t="n">
        <v>0.001</v>
      </c>
    </row>
    <row r="287" spans="1:7">
      <c r="A287" t="s">
        <v>180</v>
      </c>
      <c r="B287" t="s">
        <v>179</v>
      </c>
      <c r="C287" t="s">
        <v>155</v>
      </c>
      <c r="D287" s="57" t="n">
        <v>0.001</v>
      </c>
      <c r="E287" s="57" t="n">
        <v>0.001</v>
      </c>
      <c r="F287" s="57" t="n">
        <v>0.001</v>
      </c>
      <c r="G287" s="57" t="n">
        <v>0.001</v>
      </c>
    </row>
    <row r="288" spans="1:7">
      <c r="A288" t="s">
        <v>180</v>
      </c>
      <c r="B288" t="s">
        <v>179</v>
      </c>
      <c r="C288" t="s">
        <v>156</v>
      </c>
      <c r="D288" s="57" t="n">
        <v>0.001</v>
      </c>
      <c r="E288" s="57" t="n">
        <v>0.001</v>
      </c>
      <c r="F288" s="57" t="n">
        <v>0.001</v>
      </c>
      <c r="G288" s="57" t="n">
        <v>0.001</v>
      </c>
    </row>
    <row r="289" spans="1:7">
      <c r="A289" t="s">
        <v>180</v>
      </c>
      <c r="B289" t="s">
        <v>179</v>
      </c>
      <c r="C289" t="s">
        <v>157</v>
      </c>
      <c r="D289" s="57" t="n">
        <v>0.001</v>
      </c>
      <c r="E289" s="57" t="n">
        <v>0.001</v>
      </c>
      <c r="F289" s="57" t="n">
        <v>0.001</v>
      </c>
      <c r="G289" s="57" t="n">
        <v>0.001</v>
      </c>
    </row>
    <row r="290" spans="1:7">
      <c r="A290" t="s">
        <v>198</v>
      </c>
      <c r="B290" t="s">
        <v>200</v>
      </c>
      <c r="C290" t="s">
        <v>146</v>
      </c>
      <c r="D290" s="57" t="n">
        <v>0.001</v>
      </c>
      <c r="E290" s="57" t="n">
        <v>0.001</v>
      </c>
      <c r="F290" s="57" t="n">
        <v>0.001</v>
      </c>
      <c r="G290" s="57" t="n">
        <v>0.001</v>
      </c>
    </row>
    <row r="291" spans="1:7">
      <c r="A291" t="s">
        <v>198</v>
      </c>
      <c r="B291" t="s">
        <v>200</v>
      </c>
      <c r="C291" t="s">
        <v>147</v>
      </c>
      <c r="D291" s="57" t="n">
        <v>0.001</v>
      </c>
      <c r="E291" s="57" t="n">
        <v>0.001</v>
      </c>
      <c r="F291" s="57" t="n">
        <v>0.001</v>
      </c>
      <c r="G291" s="57" t="n">
        <v>0.001</v>
      </c>
    </row>
    <row r="292" spans="1:7">
      <c r="A292" t="s">
        <v>198</v>
      </c>
      <c r="B292" t="s">
        <v>200</v>
      </c>
      <c r="C292" t="s">
        <v>148</v>
      </c>
      <c r="D292" s="57" t="n">
        <v>0.001</v>
      </c>
      <c r="E292" s="57" t="n">
        <v>0.001</v>
      </c>
      <c r="F292" s="57" t="n">
        <v>0.001</v>
      </c>
      <c r="G292" s="57" t="n">
        <v>0.001</v>
      </c>
    </row>
    <row r="293" spans="1:7">
      <c r="A293" t="s">
        <v>198</v>
      </c>
      <c r="B293" t="s">
        <v>200</v>
      </c>
      <c r="C293" t="s">
        <v>149</v>
      </c>
      <c r="D293" s="56" t="n">
        <v>0.03132187720633012</v>
      </c>
      <c r="E293" s="56" t="n">
        <v>0.9861749481569851</v>
      </c>
      <c r="F293" s="56" t="n">
        <v>20.0609484897462</v>
      </c>
      <c r="G293" s="56" t="n">
        <v>3.063099034373479</v>
      </c>
    </row>
    <row r="294" spans="1:7">
      <c r="A294" t="s">
        <v>198</v>
      </c>
      <c r="B294" t="s">
        <v>200</v>
      </c>
      <c r="C294" t="s">
        <v>150</v>
      </c>
      <c r="D294" s="56" t="n">
        <v>0.03132187720633012</v>
      </c>
      <c r="E294" s="56" t="n">
        <v>0.9861749481569851</v>
      </c>
      <c r="F294" s="56" t="n">
        <v>20.0609484897462</v>
      </c>
      <c r="G294" s="56" t="n">
        <v>3.063099034373479</v>
      </c>
    </row>
    <row r="295" spans="1:7">
      <c r="A295" t="s">
        <v>198</v>
      </c>
      <c r="B295" t="s">
        <v>200</v>
      </c>
      <c r="C295" t="s">
        <v>151</v>
      </c>
      <c r="D295" s="56" t="n">
        <v>0.03132187720633012</v>
      </c>
      <c r="E295" s="56" t="n">
        <v>0.9861749481569851</v>
      </c>
      <c r="F295" s="56" t="n">
        <v>20.0609484897462</v>
      </c>
      <c r="G295" s="56" t="n">
        <v>3.063099034373479</v>
      </c>
    </row>
    <row r="296" spans="1:7">
      <c r="A296" t="s">
        <v>198</v>
      </c>
      <c r="B296" t="s">
        <v>200</v>
      </c>
      <c r="C296" t="s">
        <v>152</v>
      </c>
      <c r="D296" s="56" t="n">
        <v>0.03132187720633012</v>
      </c>
      <c r="E296" s="56" t="n">
        <v>0.9861749481569851</v>
      </c>
      <c r="F296" s="56" t="n">
        <v>20.0609484897462</v>
      </c>
      <c r="G296" s="56" t="n">
        <v>3.063099034373479</v>
      </c>
    </row>
    <row r="297" spans="1:7">
      <c r="A297" t="s">
        <v>198</v>
      </c>
      <c r="B297" t="s">
        <v>200</v>
      </c>
      <c r="C297" t="s">
        <v>153</v>
      </c>
      <c r="D297" s="56" t="n">
        <v>0.03132187720633012</v>
      </c>
      <c r="E297" s="56" t="n">
        <v>0.9861749481569851</v>
      </c>
      <c r="F297" s="56" t="n">
        <v>20.0609484897462</v>
      </c>
      <c r="G297" s="56" t="n">
        <v>3.063099034373479</v>
      </c>
    </row>
    <row r="298" spans="1:7">
      <c r="A298" t="s">
        <v>198</v>
      </c>
      <c r="B298" t="s">
        <v>200</v>
      </c>
      <c r="C298" t="s">
        <v>154</v>
      </c>
      <c r="D298" s="57" t="n">
        <v>0.001</v>
      </c>
      <c r="E298" s="57" t="n">
        <v>0.001</v>
      </c>
      <c r="F298" s="57" t="n">
        <v>0.001</v>
      </c>
      <c r="G298" s="57" t="n">
        <v>0.001</v>
      </c>
    </row>
    <row r="299" spans="1:7">
      <c r="A299" t="s">
        <v>198</v>
      </c>
      <c r="B299" t="s">
        <v>200</v>
      </c>
      <c r="C299" t="s">
        <v>155</v>
      </c>
      <c r="D299" s="57" t="n">
        <v>0.001</v>
      </c>
      <c r="E299" s="57" t="n">
        <v>0.001</v>
      </c>
      <c r="F299" s="57" t="n">
        <v>0.001</v>
      </c>
      <c r="G299" s="57" t="n">
        <v>0.001</v>
      </c>
    </row>
    <row r="300" spans="1:7">
      <c r="A300" t="s">
        <v>198</v>
      </c>
      <c r="B300" t="s">
        <v>200</v>
      </c>
      <c r="C300" t="s">
        <v>156</v>
      </c>
      <c r="D300" s="57" t="n">
        <v>0.001</v>
      </c>
      <c r="E300" s="57" t="n">
        <v>0.001</v>
      </c>
      <c r="F300" s="57" t="n">
        <v>0.001</v>
      </c>
      <c r="G300" s="57" t="n">
        <v>0.001</v>
      </c>
    </row>
    <row r="301" spans="1:7">
      <c r="A301" t="s">
        <v>198</v>
      </c>
      <c r="B301" t="s">
        <v>200</v>
      </c>
      <c r="C301" t="s">
        <v>157</v>
      </c>
      <c r="D301" s="57" t="n">
        <v>0.001</v>
      </c>
      <c r="E301" s="57" t="n">
        <v>0.001</v>
      </c>
      <c r="F301" s="57" t="n">
        <v>0.001</v>
      </c>
      <c r="G301" s="57" t="n">
        <v>0.001</v>
      </c>
    </row>
    <row r="302" spans="1:7">
      <c r="A302" t="s">
        <v>200</v>
      </c>
      <c r="B302" t="s">
        <v>187</v>
      </c>
      <c r="C302" t="s">
        <v>146</v>
      </c>
      <c r="D302" s="57" t="n">
        <v>0.001</v>
      </c>
      <c r="E302" s="57" t="n">
        <v>0.001</v>
      </c>
      <c r="F302" s="57" t="n">
        <v>0.001</v>
      </c>
      <c r="G302" s="57" t="n">
        <v>0.001</v>
      </c>
    </row>
    <row r="303" spans="1:7">
      <c r="A303" t="s">
        <v>200</v>
      </c>
      <c r="B303" t="s">
        <v>187</v>
      </c>
      <c r="C303" t="s">
        <v>147</v>
      </c>
      <c r="D303" s="57" t="n">
        <v>0.001</v>
      </c>
      <c r="E303" s="57" t="n">
        <v>0.001</v>
      </c>
      <c r="F303" s="57" t="n">
        <v>0.001</v>
      </c>
      <c r="G303" s="57" t="n">
        <v>0.001</v>
      </c>
    </row>
    <row r="304" spans="1:7">
      <c r="A304" t="s">
        <v>200</v>
      </c>
      <c r="B304" t="s">
        <v>187</v>
      </c>
      <c r="C304" t="s">
        <v>148</v>
      </c>
      <c r="D304" s="57" t="n">
        <v>0.001</v>
      </c>
      <c r="E304" s="57" t="n">
        <v>0.001</v>
      </c>
      <c r="F304" s="57" t="n">
        <v>0.001</v>
      </c>
      <c r="G304" s="57" t="n">
        <v>0.001</v>
      </c>
    </row>
    <row r="305" spans="1:7">
      <c r="A305" t="s">
        <v>200</v>
      </c>
      <c r="B305" t="s">
        <v>187</v>
      </c>
      <c r="C305" t="s">
        <v>149</v>
      </c>
      <c r="D305" s="56" t="n">
        <v>0.03132187720633012</v>
      </c>
      <c r="E305" s="56" t="n">
        <v>0.9861749481569851</v>
      </c>
      <c r="F305" s="56" t="n">
        <v>20.0609484897462</v>
      </c>
      <c r="G305" s="56" t="n">
        <v>3.063099034373479</v>
      </c>
    </row>
    <row r="306" spans="1:7">
      <c r="A306" t="s">
        <v>200</v>
      </c>
      <c r="B306" t="s">
        <v>187</v>
      </c>
      <c r="C306" t="s">
        <v>150</v>
      </c>
      <c r="D306" s="56" t="n">
        <v>0.03132187720633012</v>
      </c>
      <c r="E306" s="56" t="n">
        <v>0.9861749481569851</v>
      </c>
      <c r="F306" s="56" t="n">
        <v>20.0609484897462</v>
      </c>
      <c r="G306" s="56" t="n">
        <v>3.063099034373479</v>
      </c>
    </row>
    <row r="307" spans="1:7">
      <c r="A307" t="s">
        <v>200</v>
      </c>
      <c r="B307" t="s">
        <v>187</v>
      </c>
      <c r="C307" t="s">
        <v>151</v>
      </c>
      <c r="D307" s="56" t="n">
        <v>0.03132187720633012</v>
      </c>
      <c r="E307" s="56" t="n">
        <v>0.9861749481569851</v>
      </c>
      <c r="F307" s="56" t="n">
        <v>20.0609484897462</v>
      </c>
      <c r="G307" s="56" t="n">
        <v>3.063099034373479</v>
      </c>
    </row>
    <row r="308" spans="1:7">
      <c r="A308" t="s">
        <v>200</v>
      </c>
      <c r="B308" t="s">
        <v>187</v>
      </c>
      <c r="C308" t="s">
        <v>152</v>
      </c>
      <c r="D308" s="56" t="n">
        <v>0.03132187720633012</v>
      </c>
      <c r="E308" s="56" t="n">
        <v>0.9861749481569851</v>
      </c>
      <c r="F308" s="56" t="n">
        <v>20.0609484897462</v>
      </c>
      <c r="G308" s="56" t="n">
        <v>3.063099034373479</v>
      </c>
    </row>
    <row r="309" spans="1:7">
      <c r="A309" t="s">
        <v>200</v>
      </c>
      <c r="B309" t="s">
        <v>187</v>
      </c>
      <c r="C309" t="s">
        <v>153</v>
      </c>
      <c r="D309" s="56" t="n">
        <v>0.03132187720633012</v>
      </c>
      <c r="E309" s="56" t="n">
        <v>0.9861749481569851</v>
      </c>
      <c r="F309" s="56" t="n">
        <v>20.0609484897462</v>
      </c>
      <c r="G309" s="56" t="n">
        <v>3.063099034373479</v>
      </c>
    </row>
    <row r="310" spans="1:7">
      <c r="A310" t="s">
        <v>200</v>
      </c>
      <c r="B310" t="s">
        <v>187</v>
      </c>
      <c r="C310" t="s">
        <v>154</v>
      </c>
      <c r="D310" s="57" t="n">
        <v>0.001</v>
      </c>
      <c r="E310" s="57" t="n">
        <v>0.001</v>
      </c>
      <c r="F310" s="57" t="n">
        <v>0.001</v>
      </c>
      <c r="G310" s="57" t="n">
        <v>0.001</v>
      </c>
    </row>
    <row r="311" spans="1:7">
      <c r="A311" t="s">
        <v>200</v>
      </c>
      <c r="B311" t="s">
        <v>187</v>
      </c>
      <c r="C311" t="s">
        <v>155</v>
      </c>
      <c r="D311" s="57" t="n">
        <v>0.001</v>
      </c>
      <c r="E311" s="57" t="n">
        <v>0.001</v>
      </c>
      <c r="F311" s="57" t="n">
        <v>0.001</v>
      </c>
      <c r="G311" s="57" t="n">
        <v>0.001</v>
      </c>
    </row>
    <row r="312" spans="1:7">
      <c r="A312" t="s">
        <v>200</v>
      </c>
      <c r="B312" t="s">
        <v>187</v>
      </c>
      <c r="C312" t="s">
        <v>156</v>
      </c>
      <c r="D312" s="57" t="n">
        <v>0.001</v>
      </c>
      <c r="E312" s="57" t="n">
        <v>0.001</v>
      </c>
      <c r="F312" s="57" t="n">
        <v>0.001</v>
      </c>
      <c r="G312" s="57" t="n">
        <v>0.001</v>
      </c>
    </row>
    <row r="313" spans="1:7">
      <c r="A313" t="s">
        <v>200</v>
      </c>
      <c r="B313" t="s">
        <v>187</v>
      </c>
      <c r="C313" t="s">
        <v>157</v>
      </c>
      <c r="D313" s="57" t="n">
        <v>0.001</v>
      </c>
      <c r="E313" s="57" t="n">
        <v>0.001</v>
      </c>
      <c r="F313" s="57" t="n">
        <v>0.001</v>
      </c>
      <c r="G313" s="57" t="n">
        <v>0.001</v>
      </c>
    </row>
  </sheetData>
  <pageMargins bottom="0.75" footer="0.3" header="0.3" left="0.7" right="0.7" top="0.75"/>
</worksheet>
</file>

<file path=xl/worksheets/sheet32.xml><?xml version="1.0" encoding="utf-8"?>
<worksheet xmlns="http://schemas.openxmlformats.org/spreadsheetml/2006/main">
  <sheetPr codeName="Sheet34">
    <outlinePr summaryBelow="1" summaryRight="1"/>
    <pageSetUpPr/>
  </sheetPr>
  <dimension ref="A1:E25"/>
  <sheetViews>
    <sheetView workbookViewId="0">
      <selection activeCell="B31" sqref="B31"/>
    </sheetView>
  </sheetViews>
  <sheetFormatPr baseColWidth="8" defaultRowHeight="15" outlineLevelCol="0"/>
  <cols>
    <col customWidth="1" max="3" min="3" style="70" width="17.5703125"/>
  </cols>
  <sheetData>
    <row r="1" spans="1:5">
      <c r="D1" t="s">
        <v>208</v>
      </c>
      <c r="E1" t="s">
        <v>209</v>
      </c>
    </row>
    <row r="2" spans="1:5">
      <c r="A2" t="s">
        <v>176</v>
      </c>
      <c r="B2" t="s">
        <v>178</v>
      </c>
      <c r="C2" t="s">
        <v>146</v>
      </c>
      <c r="D2" s="54" t="n">
        <v>0.0003</v>
      </c>
      <c r="E2" t="n">
        <v>0.3373</v>
      </c>
    </row>
    <row r="3" spans="1:5">
      <c r="A3" t="s">
        <v>176</v>
      </c>
      <c r="B3" t="s">
        <v>178</v>
      </c>
      <c r="C3" t="s">
        <v>147</v>
      </c>
      <c r="D3" s="54" t="n">
        <v>2e-05</v>
      </c>
      <c r="E3" t="n">
        <v>0.4121</v>
      </c>
    </row>
    <row r="4" spans="1:5">
      <c r="A4" t="s">
        <v>176</v>
      </c>
      <c r="B4" t="s">
        <v>178</v>
      </c>
      <c r="C4" t="s">
        <v>148</v>
      </c>
      <c r="D4" s="54" t="n">
        <v>8e-06</v>
      </c>
      <c r="E4" t="n">
        <v>0.3051</v>
      </c>
    </row>
    <row r="5" spans="1:5">
      <c r="A5" t="s">
        <v>176</v>
      </c>
      <c r="B5" t="s">
        <v>178</v>
      </c>
      <c r="C5" t="s">
        <v>149</v>
      </c>
      <c r="D5" s="54" t="n">
        <v>2e-05</v>
      </c>
      <c r="E5" t="n">
        <v>0.1373</v>
      </c>
    </row>
    <row r="6" spans="1:5">
      <c r="A6" t="s">
        <v>176</v>
      </c>
      <c r="B6" t="s">
        <v>178</v>
      </c>
      <c r="C6" t="s">
        <v>150</v>
      </c>
      <c r="D6" s="54" t="n">
        <v>3e-06</v>
      </c>
      <c r="E6" t="n">
        <v>0.1211</v>
      </c>
    </row>
    <row r="7" spans="1:5">
      <c r="A7" t="s">
        <v>176</v>
      </c>
      <c r="B7" t="s">
        <v>178</v>
      </c>
      <c r="C7" t="s">
        <v>151</v>
      </c>
      <c r="D7" s="54" t="n">
        <v>7e-06</v>
      </c>
      <c r="E7" t="n">
        <v>0.1167</v>
      </c>
    </row>
    <row r="8" spans="1:5">
      <c r="A8" t="s">
        <v>176</v>
      </c>
      <c r="B8" t="s">
        <v>178</v>
      </c>
      <c r="C8" t="s">
        <v>152</v>
      </c>
      <c r="D8" s="55" t="n">
        <v>2e-05</v>
      </c>
      <c r="E8" s="55" t="n">
        <v>0.1396</v>
      </c>
    </row>
    <row r="9" spans="1:5">
      <c r="A9" t="s">
        <v>176</v>
      </c>
      <c r="B9" t="s">
        <v>178</v>
      </c>
      <c r="C9" t="s">
        <v>153</v>
      </c>
      <c r="D9" s="55" t="n">
        <v>3e-05</v>
      </c>
      <c r="E9" s="55" t="n">
        <v>0.1343</v>
      </c>
    </row>
    <row r="10" spans="1:5">
      <c r="A10" t="s">
        <v>176</v>
      </c>
      <c r="B10" t="s">
        <v>178</v>
      </c>
      <c r="C10" t="s">
        <v>154</v>
      </c>
      <c r="D10" s="55" t="n">
        <v>0.0001</v>
      </c>
      <c r="E10" s="55" t="n">
        <v>0.1656</v>
      </c>
    </row>
    <row r="11" spans="1:5">
      <c r="A11" t="s">
        <v>176</v>
      </c>
      <c r="B11" t="s">
        <v>178</v>
      </c>
      <c r="C11" t="s">
        <v>155</v>
      </c>
      <c r="D11" s="55" t="n">
        <v>6e-05</v>
      </c>
      <c r="E11" s="55" t="n">
        <v>0.185</v>
      </c>
    </row>
    <row r="12" spans="1:5">
      <c r="A12" t="s">
        <v>176</v>
      </c>
      <c r="B12" t="s">
        <v>178</v>
      </c>
      <c r="C12" t="s">
        <v>156</v>
      </c>
      <c r="D12" s="55" t="n">
        <v>0.0001</v>
      </c>
      <c r="E12" s="55" t="n">
        <v>0.3932</v>
      </c>
    </row>
    <row r="13" spans="1:5">
      <c r="A13" t="s">
        <v>176</v>
      </c>
      <c r="B13" t="s">
        <v>178</v>
      </c>
      <c r="C13" t="s">
        <v>157</v>
      </c>
      <c r="D13" s="55" t="n">
        <v>0.0001</v>
      </c>
      <c r="E13" s="55" t="n">
        <v>0.401</v>
      </c>
    </row>
    <row r="14" spans="1:5">
      <c r="D14" s="54" t="n"/>
    </row>
    <row r="15" spans="1:5">
      <c r="D15" s="54" t="n"/>
    </row>
    <row r="16" spans="1:5">
      <c r="D16" s="54" t="n"/>
    </row>
    <row r="17" spans="1:5">
      <c r="D17" s="54" t="n"/>
    </row>
    <row r="18" spans="1:5">
      <c r="D18" s="54" t="n"/>
    </row>
    <row r="19" spans="1:5">
      <c r="D19" s="54" t="n"/>
    </row>
    <row r="20" spans="1:5">
      <c r="D20" s="55" t="n"/>
      <c r="E20" s="55" t="n"/>
    </row>
    <row r="21" spans="1:5">
      <c r="D21" s="55" t="n"/>
      <c r="E21" s="55" t="n"/>
    </row>
    <row r="22" spans="1:5">
      <c r="D22" s="55" t="n"/>
      <c r="E22" s="55" t="n"/>
    </row>
    <row r="23" spans="1:5">
      <c r="D23" s="55" t="n"/>
      <c r="E23" s="55" t="n"/>
    </row>
    <row r="24" spans="1:5">
      <c r="D24" s="55" t="n"/>
      <c r="E24" s="55" t="n"/>
    </row>
    <row r="25" spans="1:5">
      <c r="D25" s="55" t="n"/>
      <c r="E25" s="55" t="n"/>
    </row>
  </sheetData>
  <pageMargins bottom="0.75" footer="0.3" header="0.3" left="0.7" right="0.7" top="0.75"/>
</worksheet>
</file>

<file path=xl/worksheets/sheet33.xml><?xml version="1.0" encoding="utf-8"?>
<worksheet xmlns="http://schemas.openxmlformats.org/spreadsheetml/2006/main">
  <sheetPr codeName="Sheet15">
    <outlinePr summaryBelow="1" summaryRight="1"/>
    <pageSetUpPr/>
  </sheetPr>
  <dimension ref="A1:C26"/>
  <sheetViews>
    <sheetView topLeftCell="A8" workbookViewId="0">
      <selection activeCell="C26" sqref="A1:C26"/>
    </sheetView>
  </sheetViews>
  <sheetFormatPr baseColWidth="8" defaultRowHeight="15"/>
  <sheetData>
    <row r="1" spans="1:3">
      <c r="A1" t="s">
        <v>161</v>
      </c>
      <c r="B1" t="s">
        <v>162</v>
      </c>
      <c r="C1" t="n">
        <v>14090</v>
      </c>
    </row>
    <row r="2" spans="1:3">
      <c r="A2" t="s">
        <v>163</v>
      </c>
      <c r="B2" t="s">
        <v>162</v>
      </c>
      <c r="C2" t="n">
        <v>470</v>
      </c>
    </row>
    <row r="3" spans="1:3">
      <c r="A3" t="s">
        <v>162</v>
      </c>
      <c r="B3" t="s">
        <v>173</v>
      </c>
      <c r="C3" t="n">
        <v>11513</v>
      </c>
    </row>
    <row r="4" spans="1:3">
      <c r="A4" t="s">
        <v>176</v>
      </c>
      <c r="B4" t="s">
        <v>178</v>
      </c>
      <c r="C4" t="n">
        <v>33740</v>
      </c>
    </row>
    <row r="5" spans="1:3">
      <c r="A5" t="s">
        <v>192</v>
      </c>
      <c r="B5" t="s">
        <v>158</v>
      </c>
      <c r="C5" t="n">
        <v>21736.4763163848</v>
      </c>
    </row>
    <row r="6" spans="1:3">
      <c r="A6" t="s">
        <v>158</v>
      </c>
      <c r="B6" t="s">
        <v>161</v>
      </c>
      <c r="C6" t="n">
        <v>55344.1377383517</v>
      </c>
    </row>
    <row r="7" spans="1:3">
      <c r="A7" t="s">
        <v>173</v>
      </c>
      <c r="B7" t="s">
        <v>164</v>
      </c>
      <c r="C7" t="n">
        <v>13304.6807130795</v>
      </c>
    </row>
    <row r="8" spans="1:3">
      <c r="A8" t="s">
        <v>164</v>
      </c>
      <c r="B8" t="s">
        <v>166</v>
      </c>
      <c r="C8" t="n">
        <v>8267.896160827</v>
      </c>
    </row>
    <row r="9" spans="1:3">
      <c r="A9" t="s">
        <v>167</v>
      </c>
      <c r="B9" t="s">
        <v>169</v>
      </c>
      <c r="C9" t="n">
        <v>14391.80790019</v>
      </c>
    </row>
    <row r="10" spans="1:3">
      <c r="A10" t="s">
        <v>169</v>
      </c>
      <c r="B10" t="s">
        <v>172</v>
      </c>
      <c r="C10" t="n">
        <v>12605.1800972</v>
      </c>
    </row>
    <row r="11" spans="1:3">
      <c r="A11" t="s">
        <v>172</v>
      </c>
      <c r="B11" t="s">
        <v>175</v>
      </c>
      <c r="C11" t="n">
        <v>56557.25940616099</v>
      </c>
    </row>
    <row r="12" spans="1:3">
      <c r="A12" t="s">
        <v>174</v>
      </c>
      <c r="B12" t="s">
        <v>175</v>
      </c>
      <c r="C12" t="n">
        <v>127172.763405647</v>
      </c>
    </row>
    <row r="13" spans="1:3">
      <c r="A13" t="s">
        <v>175</v>
      </c>
      <c r="B13" t="s">
        <v>176</v>
      </c>
      <c r="C13" t="n">
        <v>34077.5889262377</v>
      </c>
    </row>
    <row r="14" spans="1:3">
      <c r="A14" t="s">
        <v>186</v>
      </c>
      <c r="B14" t="s">
        <v>185</v>
      </c>
      <c r="C14" t="n">
        <v>14994.285154515</v>
      </c>
    </row>
    <row r="15" spans="1:3">
      <c r="A15" t="s">
        <v>185</v>
      </c>
      <c r="B15" t="s">
        <v>180</v>
      </c>
      <c r="C15" t="n">
        <v>9321.79231114</v>
      </c>
    </row>
    <row r="16" spans="1:3">
      <c r="A16" t="s">
        <v>187</v>
      </c>
      <c r="B16" t="s">
        <v>184</v>
      </c>
      <c r="C16" t="n">
        <v>13750.127978322</v>
      </c>
    </row>
    <row r="17" spans="1:3">
      <c r="A17" t="s">
        <v>184</v>
      </c>
      <c r="B17" t="s">
        <v>179</v>
      </c>
      <c r="C17" t="n">
        <v>45127.67495310899</v>
      </c>
    </row>
    <row r="18" spans="1:3">
      <c r="A18" t="s">
        <v>179</v>
      </c>
      <c r="B18" t="s">
        <v>164</v>
      </c>
      <c r="C18" t="n">
        <v>13641.103003764</v>
      </c>
    </row>
    <row r="19" spans="1:3">
      <c r="A19" t="s">
        <v>166</v>
      </c>
      <c r="B19" t="s">
        <v>167</v>
      </c>
      <c r="C19" t="n">
        <v>8463.248964593</v>
      </c>
    </row>
    <row r="20" spans="1:3">
      <c r="A20" t="s">
        <v>195</v>
      </c>
      <c r="B20" t="s">
        <v>187</v>
      </c>
      <c r="C20" t="n">
        <v>12864.68</v>
      </c>
    </row>
    <row r="21" spans="1:3">
      <c r="A21" t="s">
        <v>189</v>
      </c>
      <c r="B21" t="s">
        <v>188</v>
      </c>
      <c r="C21" t="n">
        <v>26044.447</v>
      </c>
    </row>
    <row r="22" spans="1:3">
      <c r="A22" t="s">
        <v>190</v>
      </c>
      <c r="B22" t="s">
        <v>195</v>
      </c>
      <c r="C22" t="n">
        <v>29911.16</v>
      </c>
    </row>
    <row r="23" spans="1:3">
      <c r="A23" t="s">
        <v>188</v>
      </c>
      <c r="B23" t="s">
        <v>198</v>
      </c>
      <c r="C23" t="n">
        <v>11225.807</v>
      </c>
    </row>
    <row r="24" spans="1:3">
      <c r="A24" t="s">
        <v>180</v>
      </c>
      <c r="B24" t="s">
        <v>179</v>
      </c>
      <c r="C24" t="n">
        <v>40608.2698</v>
      </c>
    </row>
    <row r="25" spans="1:3">
      <c r="A25" t="s">
        <v>198</v>
      </c>
      <c r="B25" t="s">
        <v>200</v>
      </c>
      <c r="C25" t="n">
        <v>17372.549</v>
      </c>
    </row>
    <row r="26" spans="1:3">
      <c r="A26" t="s">
        <v>200</v>
      </c>
      <c r="B26" t="s">
        <v>187</v>
      </c>
      <c r="C26" t="n">
        <v>9264.09</v>
      </c>
    </row>
  </sheetData>
  <pageMargins bottom="0.75" footer="0.3" header="0.3" left="0.7" right="0.7" top="0.75"/>
</worksheet>
</file>

<file path=xl/worksheets/sheet34.xml><?xml version="1.0" encoding="utf-8"?>
<worksheet xmlns="http://schemas.openxmlformats.org/spreadsheetml/2006/main">
  <sheetPr codeName="Sheet21">
    <outlinePr summaryBelow="1" summaryRight="1"/>
    <pageSetUpPr/>
  </sheetPr>
  <dimension ref="A1:L20"/>
  <sheetViews>
    <sheetView workbookViewId="0">
      <selection activeCell="J1" sqref="J1"/>
    </sheetView>
  </sheetViews>
  <sheetFormatPr baseColWidth="8" defaultRowHeight="15" outlineLevelCol="0"/>
  <cols>
    <col customWidth="1" max="1" min="1" style="70" width="9.140625"/>
    <col customWidth="1" max="4" min="4" style="70" width="17.5703125"/>
    <col bestFit="1" customWidth="1" max="10" min="10" style="70" width="10.5703125"/>
  </cols>
  <sheetData>
    <row r="1" spans="1:12">
      <c r="A1" t="s">
        <v>176</v>
      </c>
      <c r="B1" t="s">
        <v>178</v>
      </c>
      <c r="C1" t="s">
        <v>146</v>
      </c>
      <c r="D1" s="9">
        <f>118400000/1000000</f>
        <v/>
      </c>
      <c r="I1" t="s">
        <v>256</v>
      </c>
      <c r="J1" s="48">
        <f>D1*247.11</f>
        <v/>
      </c>
      <c r="L1" s="9" t="n">
        <v>299.46616</v>
      </c>
    </row>
    <row r="2" spans="1:12">
      <c r="A2" t="s">
        <v>176</v>
      </c>
      <c r="B2" t="s">
        <v>178</v>
      </c>
      <c r="C2" t="s">
        <v>147</v>
      </c>
      <c r="D2" s="9">
        <f>118400000/1000000</f>
        <v/>
      </c>
      <c r="L2" s="9" t="n">
        <v>299.46616</v>
      </c>
    </row>
    <row r="3" spans="1:12">
      <c r="A3" t="s">
        <v>176</v>
      </c>
      <c r="B3" t="s">
        <v>178</v>
      </c>
      <c r="C3" t="s">
        <v>148</v>
      </c>
      <c r="D3" s="9">
        <f>118400000/1000000</f>
        <v/>
      </c>
      <c r="L3" s="9" t="n">
        <v>299.46616</v>
      </c>
    </row>
    <row r="4" spans="1:12">
      <c r="A4" t="s">
        <v>176</v>
      </c>
      <c r="B4" t="s">
        <v>178</v>
      </c>
      <c r="C4" t="s">
        <v>149</v>
      </c>
      <c r="D4" s="9">
        <f>118400000/1000000</f>
        <v/>
      </c>
      <c r="L4" s="9" t="n">
        <v>299.46616</v>
      </c>
    </row>
    <row r="5" spans="1:12">
      <c r="A5" t="s">
        <v>176</v>
      </c>
      <c r="B5" t="s">
        <v>178</v>
      </c>
      <c r="C5" t="s">
        <v>150</v>
      </c>
      <c r="D5" s="9">
        <f>118400000/1000000</f>
        <v/>
      </c>
      <c r="L5" s="9" t="n">
        <v>299.46616</v>
      </c>
    </row>
    <row r="6" spans="1:12">
      <c r="A6" t="s">
        <v>176</v>
      </c>
      <c r="B6" t="s">
        <v>178</v>
      </c>
      <c r="C6" t="s">
        <v>151</v>
      </c>
      <c r="D6" s="9">
        <f>118400000/1000000</f>
        <v/>
      </c>
      <c r="L6" s="9" t="n">
        <v>299.46616</v>
      </c>
    </row>
    <row r="7" spans="1:12">
      <c r="A7" t="s">
        <v>176</v>
      </c>
      <c r="B7" t="s">
        <v>178</v>
      </c>
      <c r="C7" t="s">
        <v>152</v>
      </c>
      <c r="D7" s="9">
        <f>118400000/1000000</f>
        <v/>
      </c>
      <c r="L7" s="9" t="n">
        <v>299.46616</v>
      </c>
    </row>
    <row r="8" spans="1:12">
      <c r="A8" t="s">
        <v>176</v>
      </c>
      <c r="B8" t="s">
        <v>178</v>
      </c>
      <c r="C8" t="s">
        <v>153</v>
      </c>
      <c r="D8" s="9">
        <f>118400000/1000000</f>
        <v/>
      </c>
      <c r="L8" s="9" t="n">
        <v>299.46616</v>
      </c>
    </row>
    <row r="9" spans="1:12">
      <c r="A9" t="s">
        <v>176</v>
      </c>
      <c r="B9" t="s">
        <v>178</v>
      </c>
      <c r="C9" t="s">
        <v>154</v>
      </c>
      <c r="D9" s="9">
        <f>118400000/1000000</f>
        <v/>
      </c>
      <c r="L9" s="9" t="n">
        <v>299.46616</v>
      </c>
    </row>
    <row r="10" spans="1:12">
      <c r="A10" t="s">
        <v>176</v>
      </c>
      <c r="B10" t="s">
        <v>178</v>
      </c>
      <c r="C10" t="s">
        <v>155</v>
      </c>
      <c r="D10" s="9">
        <f>118400000/1000000</f>
        <v/>
      </c>
      <c r="L10" s="9" t="n">
        <v>299.46616</v>
      </c>
    </row>
    <row r="11" spans="1:12">
      <c r="A11" t="s">
        <v>176</v>
      </c>
      <c r="B11" t="s">
        <v>178</v>
      </c>
      <c r="C11" t="s">
        <v>156</v>
      </c>
      <c r="D11" s="9">
        <f>118400000/1000000</f>
        <v/>
      </c>
      <c r="L11" s="9" t="n">
        <v>299.46616</v>
      </c>
    </row>
    <row r="12" spans="1:12">
      <c r="A12" t="s">
        <v>176</v>
      </c>
      <c r="B12" t="s">
        <v>178</v>
      </c>
      <c r="C12" t="s">
        <v>157</v>
      </c>
      <c r="D12" s="9">
        <f>118400000/1000000</f>
        <v/>
      </c>
      <c r="L12" s="9" t="n">
        <v>299.46616</v>
      </c>
    </row>
    <row r="20" spans="1:12">
      <c r="J20" s="71">
        <f>0.4*J1</f>
        <v/>
      </c>
    </row>
  </sheetData>
  <pageMargins bottom="0.75" footer="0.3" header="0.3" left="0.7" right="0.7" top="0.75"/>
</worksheet>
</file>

<file path=xl/worksheets/sheet35.xml><?xml version="1.0" encoding="utf-8"?>
<worksheet xmlns="http://schemas.openxmlformats.org/spreadsheetml/2006/main">
  <sheetPr codeName="Sheet22">
    <outlinePr summaryBelow="1" summaryRight="1"/>
    <pageSetUpPr/>
  </sheetPr>
  <dimension ref="A1:N54"/>
  <sheetViews>
    <sheetView topLeftCell="A16" workbookViewId="0" zoomScaleNormal="100">
      <selection activeCell="C24" sqref="C24"/>
    </sheetView>
  </sheetViews>
  <sheetFormatPr baseColWidth="8" defaultRowHeight="15"/>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0</v>
      </c>
      <c r="D2" t="n">
        <v>0</v>
      </c>
      <c r="E2" t="n">
        <v>0</v>
      </c>
      <c r="F2" t="n">
        <v>0</v>
      </c>
      <c r="G2" t="n">
        <v>0</v>
      </c>
      <c r="H2" t="n">
        <v>0</v>
      </c>
      <c r="I2" t="n">
        <v>0</v>
      </c>
      <c r="J2" t="n">
        <v>0</v>
      </c>
      <c r="K2" t="n">
        <v>0</v>
      </c>
      <c r="L2" t="n">
        <v>0</v>
      </c>
      <c r="M2" t="n">
        <v>0</v>
      </c>
      <c r="N2" t="n">
        <v>0</v>
      </c>
    </row>
    <row r="3" spans="1:14">
      <c r="A3" t="s">
        <v>158</v>
      </c>
      <c r="B3" t="s">
        <v>161</v>
      </c>
      <c r="C3" t="n">
        <v>0</v>
      </c>
      <c r="D3" t="n">
        <v>0</v>
      </c>
      <c r="E3" t="n">
        <v>0</v>
      </c>
      <c r="F3" t="n">
        <v>0</v>
      </c>
      <c r="G3" t="n">
        <v>0</v>
      </c>
      <c r="H3" t="n">
        <v>0</v>
      </c>
      <c r="I3" t="n">
        <v>0</v>
      </c>
      <c r="J3" t="n">
        <v>0</v>
      </c>
      <c r="K3" t="n">
        <v>0</v>
      </c>
      <c r="L3" t="n">
        <v>0</v>
      </c>
      <c r="M3" t="n">
        <v>0</v>
      </c>
      <c r="N3" t="n">
        <v>0</v>
      </c>
    </row>
    <row r="4" spans="1:14">
      <c r="A4" t="s">
        <v>161</v>
      </c>
      <c r="B4" t="s">
        <v>162</v>
      </c>
      <c r="C4" t="n">
        <v>0</v>
      </c>
      <c r="D4" t="n">
        <v>0</v>
      </c>
      <c r="E4" t="n">
        <v>0</v>
      </c>
      <c r="F4" t="n">
        <v>0</v>
      </c>
      <c r="G4" t="n">
        <v>0</v>
      </c>
      <c r="H4" t="n">
        <v>0</v>
      </c>
      <c r="I4" t="n">
        <v>0</v>
      </c>
      <c r="J4" t="n">
        <v>0</v>
      </c>
      <c r="K4" t="n">
        <v>0</v>
      </c>
      <c r="L4" t="n">
        <v>0</v>
      </c>
      <c r="M4" t="n">
        <v>0</v>
      </c>
      <c r="N4" t="n">
        <v>0</v>
      </c>
    </row>
    <row r="5" spans="1:14">
      <c r="A5" t="s">
        <v>163</v>
      </c>
      <c r="B5" t="s">
        <v>162</v>
      </c>
      <c r="C5" t="n">
        <v>0</v>
      </c>
      <c r="D5" t="n">
        <v>0</v>
      </c>
      <c r="E5" t="n">
        <v>0</v>
      </c>
      <c r="F5" t="n">
        <v>0</v>
      </c>
      <c r="G5" t="n">
        <v>0</v>
      </c>
      <c r="H5" t="n">
        <v>0</v>
      </c>
      <c r="I5" t="n">
        <v>0</v>
      </c>
      <c r="J5" t="n">
        <v>0</v>
      </c>
      <c r="K5" t="n">
        <v>0</v>
      </c>
      <c r="L5" t="n">
        <v>0</v>
      </c>
      <c r="M5" t="n">
        <v>0</v>
      </c>
      <c r="N5" t="n">
        <v>0</v>
      </c>
    </row>
    <row r="6" spans="1:14">
      <c r="A6" t="s">
        <v>162</v>
      </c>
      <c r="B6" t="s">
        <v>173</v>
      </c>
      <c r="C6" t="n">
        <v>0</v>
      </c>
      <c r="D6" t="n">
        <v>0</v>
      </c>
      <c r="E6" t="n">
        <v>0</v>
      </c>
      <c r="F6" t="n">
        <v>0</v>
      </c>
      <c r="G6" t="n">
        <v>0</v>
      </c>
      <c r="H6" t="n">
        <v>0</v>
      </c>
      <c r="I6" t="n">
        <v>0</v>
      </c>
      <c r="J6" t="n">
        <v>0</v>
      </c>
      <c r="K6" t="n">
        <v>0</v>
      </c>
      <c r="L6" t="n">
        <v>0</v>
      </c>
      <c r="M6" t="n">
        <v>0</v>
      </c>
      <c r="N6" t="n">
        <v>0</v>
      </c>
    </row>
    <row r="7" spans="1:14">
      <c r="A7" t="s">
        <v>159</v>
      </c>
      <c r="B7" t="s">
        <v>160</v>
      </c>
      <c r="C7" t="n">
        <v>0</v>
      </c>
      <c r="D7" t="n">
        <v>0</v>
      </c>
      <c r="E7" t="n">
        <v>0</v>
      </c>
      <c r="F7" t="n">
        <v>0</v>
      </c>
      <c r="G7" t="n">
        <v>0</v>
      </c>
      <c r="H7" t="n">
        <v>0</v>
      </c>
      <c r="I7" t="n">
        <v>0</v>
      </c>
      <c r="J7" t="n">
        <v>0</v>
      </c>
      <c r="K7" t="n">
        <v>0</v>
      </c>
      <c r="L7" t="n">
        <v>0</v>
      </c>
      <c r="M7" t="n">
        <v>0</v>
      </c>
      <c r="N7" t="n">
        <v>0</v>
      </c>
    </row>
    <row r="8" spans="1:14">
      <c r="A8" t="s">
        <v>161</v>
      </c>
      <c r="B8" t="s">
        <v>160</v>
      </c>
      <c r="C8" t="n">
        <v>0</v>
      </c>
      <c r="D8" t="n">
        <v>0</v>
      </c>
      <c r="E8" t="n">
        <v>0</v>
      </c>
      <c r="F8" t="n">
        <v>0</v>
      </c>
      <c r="G8" t="n">
        <v>0</v>
      </c>
      <c r="H8" t="n">
        <v>0</v>
      </c>
      <c r="I8" t="n">
        <v>0</v>
      </c>
      <c r="J8" t="n">
        <v>0</v>
      </c>
      <c r="K8" t="n">
        <v>0</v>
      </c>
      <c r="L8" t="n">
        <v>0</v>
      </c>
      <c r="M8" t="n">
        <v>0</v>
      </c>
      <c r="N8" t="n">
        <v>0</v>
      </c>
    </row>
    <row r="9" spans="1:14">
      <c r="A9" t="s">
        <v>160</v>
      </c>
      <c r="B9" t="s">
        <v>173</v>
      </c>
      <c r="C9" t="n">
        <v>0</v>
      </c>
      <c r="D9" t="n">
        <v>0</v>
      </c>
      <c r="E9" t="n">
        <v>0</v>
      </c>
      <c r="F9" t="n">
        <v>0</v>
      </c>
      <c r="G9" t="n">
        <v>0</v>
      </c>
      <c r="H9" t="n">
        <v>0</v>
      </c>
      <c r="I9" t="n">
        <v>0</v>
      </c>
      <c r="J9" t="n">
        <v>0</v>
      </c>
      <c r="K9" t="n">
        <v>0</v>
      </c>
      <c r="L9" t="n">
        <v>0</v>
      </c>
      <c r="M9" t="n">
        <v>0</v>
      </c>
      <c r="N9" t="n">
        <v>0</v>
      </c>
    </row>
    <row r="10" spans="1:14">
      <c r="A10" t="s">
        <v>173</v>
      </c>
      <c r="B10" t="s">
        <v>164</v>
      </c>
      <c r="C10" t="n">
        <v>0</v>
      </c>
      <c r="D10" t="n">
        <v>0</v>
      </c>
      <c r="E10" t="n">
        <v>0</v>
      </c>
      <c r="F10" t="n">
        <v>0</v>
      </c>
      <c r="G10" t="n">
        <v>0</v>
      </c>
      <c r="H10" t="n">
        <v>0</v>
      </c>
      <c r="I10" t="n">
        <v>0</v>
      </c>
      <c r="J10" t="n">
        <v>0</v>
      </c>
      <c r="K10" t="n">
        <v>0</v>
      </c>
      <c r="L10" t="n">
        <v>0</v>
      </c>
      <c r="M10" t="n">
        <v>0</v>
      </c>
      <c r="N10" t="n">
        <v>0</v>
      </c>
    </row>
    <row r="11" spans="1:14">
      <c r="A11" t="s">
        <v>189</v>
      </c>
      <c r="B11" t="s">
        <v>188</v>
      </c>
      <c r="C11" t="n">
        <v>0</v>
      </c>
      <c r="D11" t="n">
        <v>0</v>
      </c>
      <c r="E11" t="n">
        <v>0</v>
      </c>
      <c r="F11" t="n">
        <v>0</v>
      </c>
      <c r="G11" t="n">
        <v>0</v>
      </c>
      <c r="H11" t="n">
        <v>0</v>
      </c>
      <c r="I11" t="n">
        <v>0</v>
      </c>
      <c r="J11" t="n">
        <v>0</v>
      </c>
      <c r="K11" t="n">
        <v>0</v>
      </c>
      <c r="L11" t="n">
        <v>0</v>
      </c>
      <c r="M11" t="n">
        <v>0</v>
      </c>
      <c r="N11" t="n">
        <v>0</v>
      </c>
    </row>
    <row r="12" spans="1:14">
      <c r="A12" t="s">
        <v>190</v>
      </c>
      <c r="B12" t="s">
        <v>187</v>
      </c>
      <c r="C12" t="n">
        <v>0</v>
      </c>
      <c r="D12" t="n">
        <v>0</v>
      </c>
      <c r="E12" t="n">
        <v>0</v>
      </c>
      <c r="F12" t="n">
        <v>0</v>
      </c>
      <c r="G12" t="n">
        <v>0</v>
      </c>
      <c r="H12" t="n">
        <v>0</v>
      </c>
      <c r="I12" t="n">
        <v>0</v>
      </c>
      <c r="J12" t="n">
        <v>0</v>
      </c>
      <c r="K12" t="n">
        <v>0</v>
      </c>
      <c r="L12" t="n">
        <v>0</v>
      </c>
      <c r="M12" t="n">
        <v>0</v>
      </c>
      <c r="N12" t="n">
        <v>0</v>
      </c>
    </row>
    <row r="13" spans="1:14">
      <c r="A13" t="s">
        <v>188</v>
      </c>
      <c r="B13" t="s">
        <v>187</v>
      </c>
      <c r="C13" t="n">
        <v>0</v>
      </c>
      <c r="D13" t="n">
        <v>0</v>
      </c>
      <c r="E13" t="n">
        <v>0</v>
      </c>
      <c r="F13" t="n">
        <v>0</v>
      </c>
      <c r="G13" t="n">
        <v>0</v>
      </c>
      <c r="H13" t="n">
        <v>0</v>
      </c>
      <c r="I13" t="n">
        <v>0</v>
      </c>
      <c r="J13" t="n">
        <v>0</v>
      </c>
      <c r="K13" t="n">
        <v>0</v>
      </c>
      <c r="L13" t="n">
        <v>0</v>
      </c>
      <c r="M13" t="n">
        <v>0</v>
      </c>
      <c r="N13" t="n">
        <v>0</v>
      </c>
    </row>
    <row r="14" spans="1:14">
      <c r="A14" t="s">
        <v>187</v>
      </c>
      <c r="B14" t="s">
        <v>184</v>
      </c>
      <c r="C14" t="n">
        <v>0</v>
      </c>
      <c r="D14" t="n">
        <v>0</v>
      </c>
      <c r="E14" t="n">
        <v>0</v>
      </c>
      <c r="F14" t="n">
        <v>0</v>
      </c>
      <c r="G14" t="n">
        <v>0</v>
      </c>
      <c r="H14" t="n">
        <v>0</v>
      </c>
      <c r="I14" t="n">
        <v>0</v>
      </c>
      <c r="J14" t="n">
        <v>0</v>
      </c>
      <c r="K14" t="n">
        <v>0</v>
      </c>
      <c r="L14" t="n">
        <v>0</v>
      </c>
      <c r="M14" t="n">
        <v>0</v>
      </c>
      <c r="N14" t="n">
        <v>0</v>
      </c>
    </row>
    <row r="15" spans="1:14">
      <c r="A15" t="s">
        <v>184</v>
      </c>
      <c r="B15" t="s">
        <v>183</v>
      </c>
      <c r="C15" t="n">
        <v>0</v>
      </c>
      <c r="D15" t="n">
        <v>0</v>
      </c>
      <c r="E15" t="n">
        <v>0</v>
      </c>
      <c r="F15" t="n">
        <v>0</v>
      </c>
      <c r="G15" t="n">
        <v>0</v>
      </c>
      <c r="H15" t="n">
        <v>0</v>
      </c>
      <c r="I15" t="n">
        <v>0</v>
      </c>
      <c r="J15" t="n">
        <v>0</v>
      </c>
      <c r="K15" t="n">
        <v>0</v>
      </c>
      <c r="L15" t="n">
        <v>0</v>
      </c>
      <c r="M15" t="n">
        <v>0</v>
      </c>
      <c r="N15" t="n">
        <v>0</v>
      </c>
    </row>
    <row r="16" spans="1:14">
      <c r="A16" t="s">
        <v>184</v>
      </c>
      <c r="B16" t="s">
        <v>179</v>
      </c>
      <c r="C16" t="n">
        <v>0</v>
      </c>
      <c r="D16" t="n">
        <v>0</v>
      </c>
      <c r="E16" t="n">
        <v>0</v>
      </c>
      <c r="F16" t="n">
        <v>0</v>
      </c>
      <c r="G16" t="n">
        <v>0</v>
      </c>
      <c r="H16" t="n">
        <v>0</v>
      </c>
      <c r="I16" t="n">
        <v>0</v>
      </c>
      <c r="J16" t="n">
        <v>0</v>
      </c>
      <c r="K16" t="n">
        <v>0</v>
      </c>
      <c r="L16" t="n">
        <v>0</v>
      </c>
      <c r="M16" t="n">
        <v>0</v>
      </c>
      <c r="N16" t="n">
        <v>0</v>
      </c>
    </row>
    <row r="17" spans="1:14">
      <c r="A17" t="s">
        <v>183</v>
      </c>
      <c r="B17" t="s">
        <v>179</v>
      </c>
      <c r="C17" t="n">
        <v>0</v>
      </c>
      <c r="D17" t="n">
        <v>0</v>
      </c>
      <c r="E17" t="n">
        <v>0</v>
      </c>
      <c r="F17" t="n">
        <v>0</v>
      </c>
      <c r="G17" t="n">
        <v>0</v>
      </c>
      <c r="H17" t="n">
        <v>0</v>
      </c>
      <c r="I17" t="n">
        <v>0</v>
      </c>
      <c r="J17" t="n">
        <v>0</v>
      </c>
      <c r="K17" t="n">
        <v>0</v>
      </c>
      <c r="L17" t="n">
        <v>0</v>
      </c>
      <c r="M17" t="n">
        <v>0</v>
      </c>
      <c r="N17" t="n">
        <v>0</v>
      </c>
    </row>
    <row r="18" spans="1:14">
      <c r="A18" t="s">
        <v>179</v>
      </c>
      <c r="B18" t="s">
        <v>164</v>
      </c>
      <c r="C18" t="n">
        <v>0</v>
      </c>
      <c r="D18" t="n">
        <v>0</v>
      </c>
      <c r="E18" t="n">
        <v>0</v>
      </c>
      <c r="F18" t="n">
        <v>0</v>
      </c>
      <c r="G18" t="n">
        <v>0</v>
      </c>
      <c r="H18" t="n">
        <v>0</v>
      </c>
      <c r="I18" t="n">
        <v>0</v>
      </c>
      <c r="J18" t="n">
        <v>0</v>
      </c>
      <c r="K18" t="n">
        <v>0</v>
      </c>
      <c r="L18" t="n">
        <v>0</v>
      </c>
      <c r="M18" t="n">
        <v>0</v>
      </c>
      <c r="N18" t="n">
        <v>0</v>
      </c>
    </row>
    <row r="19" spans="1:14">
      <c r="A19" t="s">
        <v>186</v>
      </c>
      <c r="B19" t="s">
        <v>185</v>
      </c>
      <c r="C19" t="n">
        <v>0</v>
      </c>
      <c r="D19" t="n">
        <v>0</v>
      </c>
      <c r="E19" t="n">
        <v>0</v>
      </c>
      <c r="F19" t="n">
        <v>0</v>
      </c>
      <c r="G19" t="n">
        <v>0</v>
      </c>
      <c r="H19" t="n">
        <v>0</v>
      </c>
      <c r="I19" t="n">
        <v>0</v>
      </c>
      <c r="J19" t="n">
        <v>0</v>
      </c>
      <c r="K19" t="n">
        <v>0</v>
      </c>
      <c r="L19" t="n">
        <v>0</v>
      </c>
      <c r="M19" t="n">
        <v>0</v>
      </c>
      <c r="N19" t="n">
        <v>0</v>
      </c>
    </row>
    <row r="20" spans="1:14">
      <c r="A20" t="s">
        <v>185</v>
      </c>
      <c r="B20" t="s">
        <v>182</v>
      </c>
      <c r="C20" t="n">
        <v>0</v>
      </c>
      <c r="D20" t="n">
        <v>0</v>
      </c>
      <c r="E20" t="n">
        <v>0</v>
      </c>
      <c r="F20" t="n">
        <v>0</v>
      </c>
      <c r="G20" t="n">
        <v>0</v>
      </c>
      <c r="H20" t="n">
        <v>0</v>
      </c>
      <c r="I20" t="n">
        <v>0</v>
      </c>
      <c r="J20" t="n">
        <v>0</v>
      </c>
      <c r="K20" t="n">
        <v>0</v>
      </c>
      <c r="L20" t="n">
        <v>0</v>
      </c>
      <c r="M20" t="n">
        <v>0</v>
      </c>
      <c r="N20" t="n">
        <v>0</v>
      </c>
    </row>
    <row r="21" spans="1:14">
      <c r="A21" t="s">
        <v>182</v>
      </c>
      <c r="B21" t="s">
        <v>180</v>
      </c>
      <c r="C21" t="n">
        <v>0</v>
      </c>
      <c r="D21" t="n">
        <v>0</v>
      </c>
      <c r="E21" t="n">
        <v>0</v>
      </c>
      <c r="F21" t="n">
        <v>0</v>
      </c>
      <c r="G21" t="n">
        <v>0</v>
      </c>
      <c r="H21" t="n">
        <v>0</v>
      </c>
      <c r="I21" t="n">
        <v>0</v>
      </c>
      <c r="J21" t="n">
        <v>0</v>
      </c>
      <c r="K21" t="n">
        <v>0</v>
      </c>
      <c r="L21" t="n">
        <v>0</v>
      </c>
      <c r="M21" t="n">
        <v>0</v>
      </c>
      <c r="N21" t="n">
        <v>0</v>
      </c>
    </row>
    <row r="22" spans="1:14">
      <c r="A22" t="s">
        <v>185</v>
      </c>
      <c r="B22" t="s">
        <v>180</v>
      </c>
      <c r="C22" t="n">
        <v>0</v>
      </c>
      <c r="D22" t="n">
        <v>0</v>
      </c>
      <c r="E22" t="n">
        <v>0</v>
      </c>
      <c r="F22" t="n">
        <v>0</v>
      </c>
      <c r="G22" t="n">
        <v>0</v>
      </c>
      <c r="H22" t="n">
        <v>0</v>
      </c>
      <c r="I22" t="n">
        <v>0</v>
      </c>
      <c r="J22" t="n">
        <v>0</v>
      </c>
      <c r="K22" t="n">
        <v>0</v>
      </c>
      <c r="L22" t="n">
        <v>0</v>
      </c>
      <c r="M22" t="n">
        <v>0</v>
      </c>
      <c r="N22" t="n">
        <v>0</v>
      </c>
    </row>
    <row r="23" spans="1:14">
      <c r="A23" t="s">
        <v>181</v>
      </c>
      <c r="B23" t="s">
        <v>180</v>
      </c>
      <c r="C23" t="n">
        <v>0</v>
      </c>
      <c r="D23" t="n">
        <v>0</v>
      </c>
      <c r="E23" t="n">
        <v>0</v>
      </c>
      <c r="F23" t="n">
        <v>0</v>
      </c>
      <c r="G23" t="n">
        <v>0</v>
      </c>
      <c r="H23" t="n">
        <v>0</v>
      </c>
      <c r="I23" t="n">
        <v>0</v>
      </c>
      <c r="J23" t="n">
        <v>0</v>
      </c>
      <c r="K23" t="n">
        <v>0</v>
      </c>
      <c r="L23" t="n">
        <v>0</v>
      </c>
      <c r="M23" t="n">
        <v>0</v>
      </c>
      <c r="N23" t="n">
        <v>0</v>
      </c>
    </row>
    <row r="24" spans="1:14">
      <c r="A24" t="s">
        <v>180</v>
      </c>
      <c r="B24" t="s">
        <v>179</v>
      </c>
      <c r="C24" t="n">
        <v>0</v>
      </c>
      <c r="D24" t="n">
        <v>0</v>
      </c>
      <c r="E24" t="n">
        <v>0</v>
      </c>
      <c r="F24" t="n">
        <v>0</v>
      </c>
      <c r="G24" t="n">
        <v>0</v>
      </c>
      <c r="H24" t="n">
        <v>0</v>
      </c>
      <c r="I24" t="n">
        <v>0</v>
      </c>
      <c r="J24" t="n">
        <v>0</v>
      </c>
      <c r="K24" t="n">
        <v>0</v>
      </c>
      <c r="L24" t="n">
        <v>0</v>
      </c>
      <c r="M24" t="n">
        <v>0</v>
      </c>
      <c r="N24" t="n">
        <v>0</v>
      </c>
    </row>
    <row r="25" spans="1:14">
      <c r="A25" t="s">
        <v>164</v>
      </c>
      <c r="B25" t="s">
        <v>165</v>
      </c>
      <c r="C25" t="n">
        <v>0</v>
      </c>
      <c r="D25" t="n">
        <v>0</v>
      </c>
      <c r="E25" t="n">
        <v>0</v>
      </c>
      <c r="F25" t="n">
        <v>0</v>
      </c>
      <c r="G25" t="n">
        <v>0</v>
      </c>
      <c r="H25" t="n">
        <v>0</v>
      </c>
      <c r="I25" t="n">
        <v>0</v>
      </c>
      <c r="J25" t="n">
        <v>0</v>
      </c>
      <c r="K25" t="n">
        <v>0</v>
      </c>
      <c r="L25" t="n">
        <v>0</v>
      </c>
      <c r="M25" t="n">
        <v>0</v>
      </c>
      <c r="N25" t="n">
        <v>0</v>
      </c>
    </row>
    <row r="26" spans="1:14">
      <c r="A26" t="s">
        <v>164</v>
      </c>
      <c r="B26" t="s">
        <v>166</v>
      </c>
      <c r="C26" t="n">
        <v>0</v>
      </c>
      <c r="D26" t="n">
        <v>0</v>
      </c>
      <c r="E26" t="n">
        <v>0</v>
      </c>
      <c r="F26" t="n">
        <v>0</v>
      </c>
      <c r="G26" t="n">
        <v>0</v>
      </c>
      <c r="H26" t="n">
        <v>0</v>
      </c>
      <c r="I26" t="n">
        <v>0</v>
      </c>
      <c r="J26" t="n">
        <v>0</v>
      </c>
      <c r="K26" t="n">
        <v>0</v>
      </c>
      <c r="L26" t="n">
        <v>0</v>
      </c>
      <c r="M26" t="n">
        <v>0</v>
      </c>
      <c r="N26" t="n">
        <v>0</v>
      </c>
    </row>
    <row r="27" spans="1:14">
      <c r="A27" t="s">
        <v>165</v>
      </c>
      <c r="B27" t="s">
        <v>166</v>
      </c>
      <c r="C27" t="n">
        <v>0</v>
      </c>
      <c r="D27" t="n">
        <v>0</v>
      </c>
      <c r="E27" t="n">
        <v>0</v>
      </c>
      <c r="F27" t="n">
        <v>0</v>
      </c>
      <c r="G27" t="n">
        <v>0</v>
      </c>
      <c r="H27" t="n">
        <v>0</v>
      </c>
      <c r="I27" t="n">
        <v>0</v>
      </c>
      <c r="J27" t="n">
        <v>0</v>
      </c>
      <c r="K27" t="n">
        <v>0</v>
      </c>
      <c r="L27" t="n">
        <v>0</v>
      </c>
      <c r="M27" t="n">
        <v>0</v>
      </c>
      <c r="N27" t="n">
        <v>0</v>
      </c>
    </row>
    <row r="28" spans="1:14">
      <c r="A28" t="s">
        <v>172</v>
      </c>
      <c r="B28" t="s">
        <v>171</v>
      </c>
      <c r="C28" t="n">
        <v>0</v>
      </c>
      <c r="D28" t="n">
        <v>0</v>
      </c>
      <c r="E28" t="n">
        <v>0</v>
      </c>
      <c r="F28" t="n">
        <v>0</v>
      </c>
      <c r="G28" t="n">
        <v>0</v>
      </c>
      <c r="H28" t="n">
        <v>0</v>
      </c>
      <c r="I28" t="n">
        <v>0</v>
      </c>
      <c r="J28" t="n">
        <v>0</v>
      </c>
      <c r="K28" t="n">
        <v>0</v>
      </c>
      <c r="L28" t="n">
        <v>0</v>
      </c>
      <c r="M28" t="n">
        <v>0</v>
      </c>
      <c r="N28" t="n">
        <v>0</v>
      </c>
    </row>
    <row r="29" spans="1:14">
      <c r="A29" t="s">
        <v>167</v>
      </c>
      <c r="B29" t="s">
        <v>170</v>
      </c>
      <c r="C29" t="n">
        <v>0</v>
      </c>
      <c r="D29" t="n">
        <v>0</v>
      </c>
      <c r="E29" t="n">
        <v>0</v>
      </c>
      <c r="F29" t="n">
        <v>0</v>
      </c>
      <c r="G29" t="n">
        <v>0</v>
      </c>
      <c r="H29" t="n">
        <v>0</v>
      </c>
      <c r="I29" t="n">
        <v>0</v>
      </c>
      <c r="J29" t="n">
        <v>0</v>
      </c>
      <c r="K29" t="n">
        <v>0</v>
      </c>
      <c r="L29" t="n">
        <v>0</v>
      </c>
      <c r="M29" t="n">
        <v>0</v>
      </c>
      <c r="N29" t="n">
        <v>0</v>
      </c>
    </row>
    <row r="30" spans="1:14">
      <c r="A30" t="s">
        <v>167</v>
      </c>
      <c r="B30" t="s">
        <v>168</v>
      </c>
      <c r="C30" t="n">
        <v>0.005</v>
      </c>
      <c r="D30" t="n">
        <v>0.005</v>
      </c>
      <c r="E30" t="n">
        <v>0.005</v>
      </c>
      <c r="F30" t="n">
        <v>0.005</v>
      </c>
      <c r="G30" t="n">
        <v>0.005</v>
      </c>
      <c r="H30" t="n">
        <v>0.005</v>
      </c>
      <c r="I30" t="n">
        <v>0.005</v>
      </c>
      <c r="J30" t="n">
        <v>0.005</v>
      </c>
      <c r="K30" t="n">
        <v>0.005</v>
      </c>
      <c r="L30" t="n">
        <v>0.005</v>
      </c>
      <c r="M30" t="n">
        <v>0.005</v>
      </c>
      <c r="N30" t="n">
        <v>0.005</v>
      </c>
    </row>
    <row r="31" spans="1:14">
      <c r="A31" t="s">
        <v>168</v>
      </c>
      <c r="B31" t="s">
        <v>169</v>
      </c>
      <c r="C31" t="n">
        <v>0</v>
      </c>
      <c r="D31" t="n">
        <v>0</v>
      </c>
      <c r="E31" t="n">
        <v>0</v>
      </c>
      <c r="F31" t="n">
        <v>0</v>
      </c>
      <c r="G31" t="n">
        <v>0</v>
      </c>
      <c r="H31" t="n">
        <v>0</v>
      </c>
      <c r="I31" t="n">
        <v>0</v>
      </c>
      <c r="J31" t="n">
        <v>0</v>
      </c>
      <c r="K31" t="n">
        <v>0</v>
      </c>
      <c r="L31" t="n">
        <v>0</v>
      </c>
      <c r="M31" t="n">
        <v>0</v>
      </c>
      <c r="N31" t="n">
        <v>0</v>
      </c>
    </row>
    <row r="32" spans="1:14">
      <c r="A32" t="s">
        <v>167</v>
      </c>
      <c r="B32" t="s">
        <v>169</v>
      </c>
      <c r="C32" t="n">
        <v>0</v>
      </c>
      <c r="D32" t="n">
        <v>0</v>
      </c>
      <c r="E32" t="n">
        <v>0</v>
      </c>
      <c r="F32" t="n">
        <v>0</v>
      </c>
      <c r="G32" t="n">
        <v>0</v>
      </c>
      <c r="H32" t="n">
        <v>0</v>
      </c>
      <c r="I32" t="n">
        <v>0</v>
      </c>
      <c r="J32" t="n">
        <v>0</v>
      </c>
      <c r="K32" t="n">
        <v>0</v>
      </c>
      <c r="L32" t="n">
        <v>0</v>
      </c>
      <c r="M32" t="n">
        <v>0</v>
      </c>
      <c r="N32" t="n">
        <v>0</v>
      </c>
    </row>
    <row r="33" spans="1:14">
      <c r="A33" t="s">
        <v>170</v>
      </c>
      <c r="B33" t="s">
        <v>169</v>
      </c>
      <c r="C33" t="n">
        <v>0.4</v>
      </c>
      <c r="D33" t="n">
        <v>0.4</v>
      </c>
      <c r="E33" t="n">
        <v>0.4</v>
      </c>
      <c r="F33" t="n">
        <v>0.4</v>
      </c>
      <c r="G33" t="n">
        <v>0.4</v>
      </c>
      <c r="H33" t="n">
        <v>0.4</v>
      </c>
      <c r="I33" t="n">
        <v>0.4</v>
      </c>
      <c r="J33" t="n">
        <v>0.4</v>
      </c>
      <c r="K33" t="n">
        <v>0.4</v>
      </c>
      <c r="L33" t="n">
        <v>0.4</v>
      </c>
      <c r="M33" t="n">
        <v>0.4</v>
      </c>
      <c r="N33" t="n">
        <v>0.4</v>
      </c>
    </row>
    <row r="34" spans="1:14">
      <c r="A34" t="s">
        <v>169</v>
      </c>
      <c r="B34" t="s">
        <v>172</v>
      </c>
      <c r="C34" t="n">
        <v>0</v>
      </c>
      <c r="D34" t="n">
        <v>0</v>
      </c>
      <c r="E34" t="n">
        <v>0</v>
      </c>
      <c r="F34" t="n">
        <v>0</v>
      </c>
      <c r="G34" t="n">
        <v>0</v>
      </c>
      <c r="H34" t="n">
        <v>0</v>
      </c>
      <c r="I34" t="n">
        <v>0</v>
      </c>
      <c r="J34" t="n">
        <v>0</v>
      </c>
      <c r="K34" t="n">
        <v>0</v>
      </c>
      <c r="L34" t="n">
        <v>0</v>
      </c>
      <c r="M34" t="n">
        <v>0</v>
      </c>
      <c r="N34" t="n">
        <v>0</v>
      </c>
    </row>
    <row r="35" spans="1:14">
      <c r="A35" t="s">
        <v>172</v>
      </c>
      <c r="B35" t="s">
        <v>175</v>
      </c>
      <c r="C35" t="n">
        <v>0</v>
      </c>
      <c r="D35" t="n">
        <v>0</v>
      </c>
      <c r="E35" t="n">
        <v>0</v>
      </c>
      <c r="F35" t="n">
        <v>0</v>
      </c>
      <c r="G35" t="n">
        <v>0</v>
      </c>
      <c r="H35" t="n">
        <v>0</v>
      </c>
      <c r="I35" t="n">
        <v>0</v>
      </c>
      <c r="J35" t="n">
        <v>0</v>
      </c>
      <c r="K35" t="n">
        <v>0</v>
      </c>
      <c r="L35" t="n">
        <v>0</v>
      </c>
      <c r="M35" t="n">
        <v>0</v>
      </c>
      <c r="N35" t="n">
        <v>0</v>
      </c>
    </row>
    <row r="36" spans="1:14">
      <c r="A36" t="s">
        <v>174</v>
      </c>
      <c r="B36" t="s">
        <v>175</v>
      </c>
      <c r="C36" t="n">
        <v>0</v>
      </c>
      <c r="D36" t="n">
        <v>0</v>
      </c>
      <c r="E36" t="n">
        <v>0</v>
      </c>
      <c r="F36" t="n">
        <v>0</v>
      </c>
      <c r="G36" t="n">
        <v>0</v>
      </c>
      <c r="H36" t="n">
        <v>0</v>
      </c>
      <c r="I36" t="n">
        <v>0</v>
      </c>
      <c r="J36" t="n">
        <v>0</v>
      </c>
      <c r="K36" t="n">
        <v>0</v>
      </c>
      <c r="L36" t="n">
        <v>0</v>
      </c>
      <c r="M36" t="n">
        <v>0</v>
      </c>
      <c r="N36" t="n">
        <v>0</v>
      </c>
    </row>
    <row r="37" spans="1:14">
      <c r="A37" t="s">
        <v>175</v>
      </c>
      <c r="B37" t="s">
        <v>176</v>
      </c>
      <c r="C37" t="n">
        <v>0</v>
      </c>
      <c r="D37" t="n">
        <v>0</v>
      </c>
      <c r="E37" t="n">
        <v>0</v>
      </c>
      <c r="F37" t="n">
        <v>0</v>
      </c>
      <c r="G37" t="n">
        <v>0</v>
      </c>
      <c r="H37" t="n">
        <v>0</v>
      </c>
      <c r="I37" t="n">
        <v>0</v>
      </c>
      <c r="J37" t="n">
        <v>0</v>
      </c>
      <c r="K37" t="n">
        <v>0</v>
      </c>
      <c r="L37" t="n">
        <v>0</v>
      </c>
      <c r="M37" t="n">
        <v>0</v>
      </c>
      <c r="N37" t="n">
        <v>0</v>
      </c>
    </row>
    <row r="38" spans="1:14">
      <c r="A38" t="s">
        <v>166</v>
      </c>
      <c r="B38" t="s">
        <v>167</v>
      </c>
      <c r="C38" t="n">
        <v>0</v>
      </c>
      <c r="D38" t="n">
        <v>0</v>
      </c>
      <c r="E38" t="n">
        <v>0</v>
      </c>
      <c r="F38" t="n">
        <v>0</v>
      </c>
      <c r="G38" t="n">
        <v>0</v>
      </c>
      <c r="H38" t="n">
        <v>0</v>
      </c>
      <c r="I38" t="n">
        <v>0</v>
      </c>
      <c r="J38" t="n">
        <v>0</v>
      </c>
      <c r="K38" t="n">
        <v>0</v>
      </c>
      <c r="L38" t="n">
        <v>0</v>
      </c>
      <c r="M38" t="n">
        <v>0</v>
      </c>
      <c r="N38" t="n">
        <v>0</v>
      </c>
    </row>
    <row r="39" spans="1:14">
      <c r="A39" t="s">
        <v>177</v>
      </c>
      <c r="B39" t="s">
        <v>175</v>
      </c>
      <c r="C39" t="n">
        <v>0</v>
      </c>
      <c r="D39" t="n">
        <v>0</v>
      </c>
      <c r="E39" t="n">
        <v>0</v>
      </c>
      <c r="F39" t="n">
        <v>0</v>
      </c>
      <c r="G39" t="n">
        <v>0</v>
      </c>
      <c r="H39" t="n">
        <v>0</v>
      </c>
      <c r="I39" t="n">
        <v>0</v>
      </c>
      <c r="J39" t="n">
        <v>0</v>
      </c>
      <c r="K39" t="n">
        <v>0</v>
      </c>
      <c r="L39" t="n">
        <v>0</v>
      </c>
      <c r="M39" t="n">
        <v>0</v>
      </c>
      <c r="N39" t="n">
        <v>0</v>
      </c>
    </row>
    <row r="40" spans="1:14">
      <c r="A40" t="s">
        <v>191</v>
      </c>
      <c r="B40" t="s">
        <v>164</v>
      </c>
      <c r="C40" t="n">
        <v>0</v>
      </c>
      <c r="D40" t="n">
        <v>0</v>
      </c>
      <c r="E40" t="n">
        <v>0</v>
      </c>
      <c r="F40" t="n">
        <v>0</v>
      </c>
      <c r="G40" t="n">
        <v>0</v>
      </c>
      <c r="H40" t="n">
        <v>0</v>
      </c>
      <c r="I40" t="n">
        <v>0</v>
      </c>
      <c r="J40" t="n">
        <v>0</v>
      </c>
      <c r="K40" t="n">
        <v>0</v>
      </c>
      <c r="L40" t="n">
        <v>0</v>
      </c>
      <c r="M40" t="n">
        <v>0</v>
      </c>
      <c r="N40" t="n">
        <v>0</v>
      </c>
    </row>
    <row r="41" spans="1:14">
      <c r="A41" t="s">
        <v>188</v>
      </c>
      <c r="B41" t="s">
        <v>193</v>
      </c>
      <c r="C41" t="n">
        <v>0</v>
      </c>
      <c r="D41" t="n">
        <v>0</v>
      </c>
      <c r="E41" t="n">
        <v>0</v>
      </c>
      <c r="F41" t="n">
        <v>0</v>
      </c>
      <c r="G41" t="n">
        <v>0</v>
      </c>
      <c r="H41" t="n">
        <v>0</v>
      </c>
      <c r="I41" t="n">
        <v>0</v>
      </c>
      <c r="J41" t="n">
        <v>0</v>
      </c>
      <c r="K41" t="n">
        <v>0</v>
      </c>
      <c r="L41" t="n">
        <v>0</v>
      </c>
      <c r="M41" t="n">
        <v>0</v>
      </c>
      <c r="N41" t="n">
        <v>0</v>
      </c>
    </row>
    <row r="42" spans="1:14">
      <c r="A42" t="s">
        <v>164</v>
      </c>
      <c r="B42" t="s">
        <v>171</v>
      </c>
      <c r="C42" t="n">
        <v>0</v>
      </c>
      <c r="D42" t="n">
        <v>0</v>
      </c>
      <c r="E42" t="n">
        <v>0</v>
      </c>
      <c r="F42" t="n">
        <v>0</v>
      </c>
      <c r="G42" t="n">
        <v>0</v>
      </c>
      <c r="H42" t="n">
        <v>0</v>
      </c>
      <c r="I42" t="n">
        <v>0</v>
      </c>
      <c r="J42" t="n">
        <v>0</v>
      </c>
      <c r="K42" t="n">
        <v>0</v>
      </c>
      <c r="L42" t="n">
        <v>0</v>
      </c>
      <c r="M42" t="n">
        <v>0</v>
      </c>
      <c r="N42" t="n">
        <v>0</v>
      </c>
    </row>
    <row r="43" spans="1:14">
      <c r="A43" t="s">
        <v>193</v>
      </c>
      <c r="B43" t="s">
        <v>185</v>
      </c>
      <c r="C43" t="n">
        <v>0</v>
      </c>
      <c r="D43" t="n">
        <v>0</v>
      </c>
      <c r="E43" t="n">
        <v>0</v>
      </c>
      <c r="F43" t="n">
        <v>0</v>
      </c>
      <c r="G43" t="n">
        <v>0</v>
      </c>
      <c r="H43" t="n">
        <v>0</v>
      </c>
      <c r="I43" t="n">
        <v>0</v>
      </c>
      <c r="J43" t="n">
        <v>0</v>
      </c>
      <c r="K43" t="n">
        <v>0</v>
      </c>
      <c r="L43" t="n">
        <v>0</v>
      </c>
      <c r="M43" t="n">
        <v>0</v>
      </c>
      <c r="N43" t="n">
        <v>0</v>
      </c>
    </row>
    <row r="44" spans="1:14">
      <c r="A44" t="s">
        <v>193</v>
      </c>
      <c r="B44" t="s">
        <v>183</v>
      </c>
      <c r="C44" t="n">
        <v>0</v>
      </c>
      <c r="D44" t="n">
        <v>0</v>
      </c>
      <c r="E44" t="n">
        <v>0</v>
      </c>
      <c r="F44" t="n">
        <v>0</v>
      </c>
      <c r="G44" t="n">
        <v>0</v>
      </c>
      <c r="H44" t="n">
        <v>0</v>
      </c>
      <c r="I44" t="n">
        <v>0</v>
      </c>
      <c r="J44" t="n">
        <v>0</v>
      </c>
      <c r="K44" t="n">
        <v>0</v>
      </c>
      <c r="L44" t="n">
        <v>0</v>
      </c>
      <c r="M44" t="n">
        <v>0</v>
      </c>
      <c r="N44" t="n">
        <v>0</v>
      </c>
    </row>
    <row r="45" spans="1:14">
      <c r="A45" t="s">
        <v>161</v>
      </c>
      <c r="B45" t="s">
        <v>194</v>
      </c>
      <c r="C45" t="n">
        <v>0</v>
      </c>
      <c r="D45" t="n">
        <v>0</v>
      </c>
      <c r="E45" t="n">
        <v>0</v>
      </c>
      <c r="F45" t="n">
        <v>0</v>
      </c>
      <c r="G45" t="n">
        <v>0</v>
      </c>
      <c r="H45" t="n">
        <v>0</v>
      </c>
      <c r="I45" t="n">
        <v>0</v>
      </c>
      <c r="J45" t="n">
        <v>0</v>
      </c>
      <c r="K45" t="n">
        <v>0</v>
      </c>
      <c r="L45" t="n">
        <v>0</v>
      </c>
      <c r="M45" t="n">
        <v>0</v>
      </c>
      <c r="N45" t="n">
        <v>0</v>
      </c>
    </row>
    <row r="46" spans="1:14">
      <c r="A46" t="s">
        <v>194</v>
      </c>
      <c r="B46" t="s">
        <v>173</v>
      </c>
      <c r="C46" t="n">
        <v>0</v>
      </c>
      <c r="D46" t="n">
        <v>0</v>
      </c>
      <c r="E46" t="n">
        <v>0</v>
      </c>
      <c r="F46" t="n">
        <v>0</v>
      </c>
      <c r="G46" t="n">
        <v>0</v>
      </c>
      <c r="H46" t="n">
        <v>0</v>
      </c>
      <c r="I46" t="n">
        <v>0</v>
      </c>
      <c r="J46" t="n">
        <v>0</v>
      </c>
      <c r="K46" t="n">
        <v>0</v>
      </c>
      <c r="L46" t="n">
        <v>0</v>
      </c>
      <c r="M46" t="n">
        <v>0</v>
      </c>
      <c r="N46" t="n">
        <v>0</v>
      </c>
    </row>
    <row r="47" spans="1:14">
      <c r="A47" t="s">
        <v>166</v>
      </c>
      <c r="B47" t="s">
        <v>167</v>
      </c>
      <c r="C47" t="n">
        <v>0</v>
      </c>
      <c r="D47" t="n">
        <v>0</v>
      </c>
      <c r="E47" t="n">
        <v>0</v>
      </c>
      <c r="F47" t="n">
        <v>0</v>
      </c>
      <c r="G47" t="n">
        <v>0</v>
      </c>
      <c r="H47" t="n">
        <v>0</v>
      </c>
      <c r="I47" t="n">
        <v>0</v>
      </c>
      <c r="J47" t="n">
        <v>0</v>
      </c>
      <c r="K47" t="n">
        <v>0</v>
      </c>
      <c r="L47" t="n">
        <v>0</v>
      </c>
      <c r="M47" t="n">
        <v>0</v>
      </c>
      <c r="N47" t="n">
        <v>0</v>
      </c>
    </row>
    <row r="48" spans="1:14">
      <c r="A48" t="s">
        <v>195</v>
      </c>
      <c r="B48" t="s">
        <v>187</v>
      </c>
      <c r="C48" t="n">
        <v>0</v>
      </c>
      <c r="D48" t="n">
        <v>0</v>
      </c>
      <c r="E48" t="n">
        <v>0</v>
      </c>
      <c r="F48" t="n">
        <v>0</v>
      </c>
      <c r="G48" t="n">
        <v>0</v>
      </c>
      <c r="H48" t="n">
        <v>0</v>
      </c>
      <c r="I48" t="n">
        <v>0</v>
      </c>
      <c r="J48" t="n">
        <v>0</v>
      </c>
      <c r="K48" t="n">
        <v>0</v>
      </c>
      <c r="L48" t="n">
        <v>0</v>
      </c>
      <c r="M48" t="n">
        <v>0</v>
      </c>
      <c r="N48" t="n">
        <v>0</v>
      </c>
    </row>
    <row r="49" spans="1:14">
      <c r="A49" t="s">
        <v>189</v>
      </c>
      <c r="B49" t="s">
        <v>188</v>
      </c>
      <c r="C49" t="n">
        <v>0</v>
      </c>
      <c r="D49" t="n">
        <v>0</v>
      </c>
      <c r="E49" t="n">
        <v>0</v>
      </c>
      <c r="F49" t="n">
        <v>0</v>
      </c>
      <c r="G49" t="n">
        <v>0</v>
      </c>
      <c r="H49" t="n">
        <v>0</v>
      </c>
      <c r="I49" t="n">
        <v>0</v>
      </c>
      <c r="J49" t="n">
        <v>0</v>
      </c>
      <c r="K49" t="n">
        <v>0</v>
      </c>
      <c r="L49" t="n">
        <v>0</v>
      </c>
      <c r="M49" t="n">
        <v>0</v>
      </c>
      <c r="N49" t="n">
        <v>0</v>
      </c>
    </row>
    <row r="50" spans="1:14">
      <c r="A50" t="s">
        <v>190</v>
      </c>
      <c r="B50" t="s">
        <v>195</v>
      </c>
      <c r="C50" t="n">
        <v>0</v>
      </c>
      <c r="D50" t="n">
        <v>0</v>
      </c>
      <c r="E50" t="n">
        <v>0</v>
      </c>
      <c r="F50" t="n">
        <v>0</v>
      </c>
      <c r="G50" t="n">
        <v>0</v>
      </c>
      <c r="H50" t="n">
        <v>0</v>
      </c>
      <c r="I50" t="n">
        <v>0</v>
      </c>
      <c r="J50" t="n">
        <v>0</v>
      </c>
      <c r="K50" t="n">
        <v>0</v>
      </c>
      <c r="L50" t="n">
        <v>0</v>
      </c>
      <c r="M50" t="n">
        <v>0</v>
      </c>
      <c r="N50" t="n">
        <v>0</v>
      </c>
    </row>
    <row r="51" spans="1:14">
      <c r="A51" t="s">
        <v>188</v>
      </c>
      <c r="B51" t="s">
        <v>198</v>
      </c>
      <c r="C51" t="n">
        <v>0</v>
      </c>
      <c r="D51" t="n">
        <v>0</v>
      </c>
      <c r="E51" t="n">
        <v>0</v>
      </c>
      <c r="F51" t="n">
        <v>0</v>
      </c>
      <c r="G51" t="n">
        <v>0</v>
      </c>
      <c r="H51" t="n">
        <v>0</v>
      </c>
      <c r="I51" t="n">
        <v>0</v>
      </c>
      <c r="J51" t="n">
        <v>0</v>
      </c>
      <c r="K51" t="n">
        <v>0</v>
      </c>
      <c r="L51" t="n">
        <v>0</v>
      </c>
      <c r="M51" t="n">
        <v>0</v>
      </c>
      <c r="N51" t="n">
        <v>0</v>
      </c>
    </row>
    <row r="52" spans="1:14">
      <c r="A52" t="s">
        <v>180</v>
      </c>
      <c r="B52" t="s">
        <v>179</v>
      </c>
      <c r="C52" t="n">
        <v>0</v>
      </c>
      <c r="D52" t="n">
        <v>0</v>
      </c>
      <c r="E52" t="n">
        <v>0</v>
      </c>
      <c r="F52" t="n">
        <v>0</v>
      </c>
      <c r="G52" t="n">
        <v>0</v>
      </c>
      <c r="H52" t="n">
        <v>0</v>
      </c>
      <c r="I52" t="n">
        <v>0</v>
      </c>
      <c r="J52" t="n">
        <v>0</v>
      </c>
      <c r="K52" t="n">
        <v>0</v>
      </c>
      <c r="L52" t="n">
        <v>0</v>
      </c>
      <c r="M52" t="n">
        <v>0</v>
      </c>
      <c r="N52" t="n">
        <v>0</v>
      </c>
    </row>
    <row r="53" spans="1:14">
      <c r="A53" t="s">
        <v>198</v>
      </c>
      <c r="B53" t="s">
        <v>200</v>
      </c>
      <c r="C53" t="n">
        <v>0</v>
      </c>
      <c r="D53" t="n">
        <v>0</v>
      </c>
      <c r="E53" t="n">
        <v>0</v>
      </c>
      <c r="F53" t="n">
        <v>0</v>
      </c>
      <c r="G53" t="n">
        <v>0</v>
      </c>
      <c r="H53" t="n">
        <v>0</v>
      </c>
      <c r="I53" t="n">
        <v>0</v>
      </c>
      <c r="J53" t="n">
        <v>0</v>
      </c>
      <c r="K53" t="n">
        <v>0</v>
      </c>
      <c r="L53" t="n">
        <v>0</v>
      </c>
      <c r="M53" t="n">
        <v>0</v>
      </c>
      <c r="N53" t="n">
        <v>0</v>
      </c>
    </row>
    <row r="54" spans="1:14">
      <c r="A54" t="s">
        <v>200</v>
      </c>
      <c r="B54" t="s">
        <v>187</v>
      </c>
      <c r="C54" t="n">
        <v>0</v>
      </c>
      <c r="D54" t="n">
        <v>0</v>
      </c>
      <c r="E54" t="n">
        <v>0</v>
      </c>
      <c r="F54" t="n">
        <v>0</v>
      </c>
      <c r="G54" t="n">
        <v>0</v>
      </c>
      <c r="H54" t="n">
        <v>0</v>
      </c>
      <c r="I54" t="n">
        <v>0</v>
      </c>
      <c r="J54" t="n">
        <v>0</v>
      </c>
      <c r="K54" t="n">
        <v>0</v>
      </c>
      <c r="L54" t="n">
        <v>0</v>
      </c>
      <c r="M54" t="n">
        <v>0</v>
      </c>
      <c r="N54" t="n">
        <v>0</v>
      </c>
    </row>
  </sheetData>
  <pageMargins bottom="0.75" footer="0.3" header="0.3" left="0.7" right="0.7" top="0.75"/>
</worksheet>
</file>

<file path=xl/worksheets/sheet36.xml><?xml version="1.0" encoding="utf-8"?>
<worksheet xmlns="http://schemas.openxmlformats.org/spreadsheetml/2006/main">
  <sheetPr codeName="Sheet49">
    <outlinePr summaryBelow="1" summaryRight="1"/>
    <pageSetUpPr/>
  </sheetPr>
  <dimension ref="A1:D26"/>
  <sheetViews>
    <sheetView workbookViewId="0" zoomScale="130" zoomScaleNormal="130">
      <selection activeCell="D26" sqref="D26"/>
    </sheetView>
  </sheetViews>
  <sheetFormatPr baseColWidth="8" defaultColWidth="9.140625" defaultRowHeight="15" outlineLevelCol="0"/>
  <cols>
    <col customWidth="1" max="16384" min="1" style="70" width="9.140625"/>
  </cols>
  <sheetData>
    <row r="1" spans="1:4">
      <c r="A1" t="s">
        <v>192</v>
      </c>
      <c r="B1" t="s">
        <v>158</v>
      </c>
      <c r="C1" t="n">
        <v>1</v>
      </c>
      <c r="D1">
        <f>"L"&amp;C1</f>
        <v/>
      </c>
    </row>
    <row r="2" spans="1:4">
      <c r="A2" t="s">
        <v>158</v>
      </c>
      <c r="B2" t="s">
        <v>161</v>
      </c>
      <c r="C2" t="n">
        <v>2</v>
      </c>
      <c r="D2">
        <f>"L"&amp;C2</f>
        <v/>
      </c>
    </row>
    <row r="3" spans="1:4">
      <c r="A3" t="s">
        <v>161</v>
      </c>
      <c r="B3" t="s">
        <v>162</v>
      </c>
      <c r="C3" t="n">
        <v>3</v>
      </c>
      <c r="D3">
        <f>"L"&amp;C3</f>
        <v/>
      </c>
    </row>
    <row r="4" spans="1:4">
      <c r="A4" t="s">
        <v>163</v>
      </c>
      <c r="B4" t="s">
        <v>162</v>
      </c>
      <c r="C4" t="n">
        <v>4</v>
      </c>
      <c r="D4">
        <f>"L"&amp;C4</f>
        <v/>
      </c>
    </row>
    <row r="5" spans="1:4">
      <c r="A5" t="s">
        <v>162</v>
      </c>
      <c r="B5" t="s">
        <v>173</v>
      </c>
      <c r="C5" t="n">
        <v>5</v>
      </c>
      <c r="D5">
        <f>"L"&amp;C5</f>
        <v/>
      </c>
    </row>
    <row r="6" spans="1:4">
      <c r="A6" t="s">
        <v>173</v>
      </c>
      <c r="B6" t="s">
        <v>164</v>
      </c>
      <c r="C6" t="n">
        <v>7</v>
      </c>
      <c r="D6">
        <f>"L"&amp;C6</f>
        <v/>
      </c>
    </row>
    <row r="7" spans="1:4">
      <c r="A7" t="s">
        <v>164</v>
      </c>
      <c r="B7" t="s">
        <v>166</v>
      </c>
      <c r="C7" t="n">
        <v>8</v>
      </c>
      <c r="D7">
        <f>"L"&amp;C7</f>
        <v/>
      </c>
    </row>
    <row r="8" spans="1:4">
      <c r="A8" t="s">
        <v>166</v>
      </c>
      <c r="B8" t="s">
        <v>167</v>
      </c>
      <c r="C8" t="n">
        <v>9</v>
      </c>
      <c r="D8">
        <f>"L"&amp;C8</f>
        <v/>
      </c>
    </row>
    <row r="9" spans="1:4">
      <c r="A9" t="s">
        <v>167</v>
      </c>
      <c r="B9" t="s">
        <v>169</v>
      </c>
      <c r="C9" t="n">
        <v>11</v>
      </c>
      <c r="D9">
        <f>"L"&amp;C9</f>
        <v/>
      </c>
    </row>
    <row r="10" spans="1:4">
      <c r="A10" t="s">
        <v>169</v>
      </c>
      <c r="B10" t="s">
        <v>172</v>
      </c>
      <c r="C10" t="n">
        <v>12</v>
      </c>
      <c r="D10">
        <f>"L"&amp;C10</f>
        <v/>
      </c>
    </row>
    <row r="11" spans="1:4">
      <c r="A11" t="s">
        <v>172</v>
      </c>
      <c r="B11" t="s">
        <v>175</v>
      </c>
      <c r="C11" t="n">
        <v>13</v>
      </c>
      <c r="D11">
        <f>"L"&amp;C11</f>
        <v/>
      </c>
    </row>
    <row r="12" spans="1:4">
      <c r="A12" t="s">
        <v>174</v>
      </c>
      <c r="B12" t="s">
        <v>175</v>
      </c>
      <c r="C12" t="n">
        <v>14</v>
      </c>
      <c r="D12">
        <f>"L"&amp;C12</f>
        <v/>
      </c>
    </row>
    <row r="13" spans="1:4">
      <c r="A13" t="s">
        <v>175</v>
      </c>
      <c r="B13" t="s">
        <v>176</v>
      </c>
      <c r="C13" t="n">
        <v>16</v>
      </c>
      <c r="D13">
        <f>"L"&amp;C13</f>
        <v/>
      </c>
    </row>
    <row r="14" spans="1:4">
      <c r="A14" t="s">
        <v>176</v>
      </c>
      <c r="B14" t="s">
        <v>178</v>
      </c>
      <c r="C14" t="n">
        <v>17</v>
      </c>
      <c r="D14">
        <f>"L"&amp;C14</f>
        <v/>
      </c>
    </row>
    <row r="15" spans="1:4">
      <c r="A15" t="s">
        <v>195</v>
      </c>
      <c r="B15" t="s">
        <v>187</v>
      </c>
      <c r="C15" t="n">
        <v>18</v>
      </c>
      <c r="D15">
        <f>"L"&amp;C15</f>
        <v/>
      </c>
    </row>
    <row r="16" spans="1:4">
      <c r="A16" t="s">
        <v>189</v>
      </c>
      <c r="B16" t="s">
        <v>188</v>
      </c>
      <c r="C16" t="n">
        <v>19</v>
      </c>
      <c r="D16">
        <f>"L"&amp;C16</f>
        <v/>
      </c>
    </row>
    <row r="17" spans="1:4">
      <c r="A17" t="s">
        <v>190</v>
      </c>
      <c r="B17" t="s">
        <v>195</v>
      </c>
      <c r="C17" t="n">
        <v>20</v>
      </c>
      <c r="D17">
        <f>"L"&amp;C17</f>
        <v/>
      </c>
    </row>
    <row r="18" spans="1:4">
      <c r="A18" t="s">
        <v>186</v>
      </c>
      <c r="B18" t="s">
        <v>185</v>
      </c>
      <c r="C18" t="n">
        <v>21</v>
      </c>
      <c r="D18">
        <f>"L"&amp;C18</f>
        <v/>
      </c>
    </row>
    <row r="19" spans="1:4">
      <c r="A19" t="s">
        <v>185</v>
      </c>
      <c r="B19" t="s">
        <v>180</v>
      </c>
      <c r="C19" t="n">
        <v>22</v>
      </c>
      <c r="D19">
        <f>"L"&amp;C19</f>
        <v/>
      </c>
    </row>
    <row r="20" spans="1:4">
      <c r="A20" t="s">
        <v>187</v>
      </c>
      <c r="B20" t="s">
        <v>184</v>
      </c>
      <c r="C20" t="n">
        <v>23</v>
      </c>
      <c r="D20">
        <f>"L"&amp;C20</f>
        <v/>
      </c>
    </row>
    <row r="21" spans="1:4">
      <c r="A21" t="s">
        <v>188</v>
      </c>
      <c r="B21" t="s">
        <v>198</v>
      </c>
      <c r="C21" t="n">
        <v>24</v>
      </c>
      <c r="D21">
        <f>"L"&amp;C21</f>
        <v/>
      </c>
    </row>
    <row r="22" spans="1:4">
      <c r="A22" t="s">
        <v>184</v>
      </c>
      <c r="B22" t="s">
        <v>179</v>
      </c>
      <c r="C22" t="n">
        <v>25</v>
      </c>
      <c r="D22">
        <f>"L"&amp;C22</f>
        <v/>
      </c>
    </row>
    <row r="23" spans="1:4">
      <c r="A23" t="s">
        <v>180</v>
      </c>
      <c r="B23" t="s">
        <v>179</v>
      </c>
      <c r="C23" t="n">
        <v>27</v>
      </c>
      <c r="D23">
        <f>"L"&amp;C23</f>
        <v/>
      </c>
    </row>
    <row r="24" spans="1:4">
      <c r="A24" t="s">
        <v>179</v>
      </c>
      <c r="B24" t="s">
        <v>164</v>
      </c>
      <c r="C24" t="n">
        <v>28</v>
      </c>
      <c r="D24">
        <f>"L"&amp;C24</f>
        <v/>
      </c>
    </row>
    <row r="25" spans="1:4">
      <c r="A25" t="s">
        <v>198</v>
      </c>
      <c r="B25" t="s">
        <v>200</v>
      </c>
      <c r="C25" t="n">
        <v>29</v>
      </c>
      <c r="D25">
        <f>"L"&amp;C25</f>
        <v/>
      </c>
    </row>
    <row r="26" spans="1:4">
      <c r="A26" t="s">
        <v>200</v>
      </c>
      <c r="B26" t="s">
        <v>187</v>
      </c>
      <c r="C26" t="n">
        <v>30</v>
      </c>
      <c r="D26">
        <f>"L"&amp;C26</f>
        <v/>
      </c>
    </row>
  </sheetData>
  <pageMargins bottom="0.75" footer="0.3" header="0.3" left="0.7" right="0.7" top="0.75"/>
</worksheet>
</file>

<file path=xl/worksheets/sheet37.xml><?xml version="1.0" encoding="utf-8"?>
<worksheet xmlns="http://schemas.openxmlformats.org/spreadsheetml/2006/main">
  <sheetPr codeName="Sheet23">
    <outlinePr summaryBelow="1" summaryRight="1"/>
    <pageSetUpPr/>
  </sheetPr>
  <dimension ref="A1:M6"/>
  <sheetViews>
    <sheetView workbookViewId="0" zoomScale="85" zoomScaleNormal="85">
      <selection activeCell="B2" sqref="B2:M6"/>
    </sheetView>
  </sheetViews>
  <sheetFormatPr baseColWidth="8" defaultRowHeight="15"/>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0.03048</v>
      </c>
      <c r="F2" t="n">
        <v>0.12192</v>
      </c>
      <c r="G2" t="n">
        <v>0.1524</v>
      </c>
      <c r="H2" t="n">
        <v>0.18288</v>
      </c>
      <c r="I2" t="n">
        <v>0.1524</v>
      </c>
      <c r="J2" t="n">
        <v>0.09144000000000001</v>
      </c>
      <c r="K2" t="n">
        <v>0.09144000000000001</v>
      </c>
      <c r="L2" t="n">
        <v>0</v>
      </c>
      <c r="M2" t="n">
        <v>0</v>
      </c>
    </row>
    <row r="3" spans="1:13">
      <c r="A3" t="s">
        <v>164</v>
      </c>
      <c r="B3" t="n">
        <v>0</v>
      </c>
      <c r="C3" t="n">
        <v>0</v>
      </c>
      <c r="D3" t="n">
        <v>0</v>
      </c>
      <c r="E3" t="n">
        <v>0.03048</v>
      </c>
      <c r="F3" t="n">
        <v>0.12192</v>
      </c>
      <c r="G3" t="n">
        <v>0.1524</v>
      </c>
      <c r="H3" t="n">
        <v>0.18288</v>
      </c>
      <c r="I3" t="n">
        <v>0.1524</v>
      </c>
      <c r="J3" t="n">
        <v>0.09144000000000001</v>
      </c>
      <c r="K3" t="n">
        <v>0.09144000000000001</v>
      </c>
      <c r="L3" t="n">
        <v>0</v>
      </c>
      <c r="M3" t="n">
        <v>0</v>
      </c>
    </row>
    <row r="4" spans="1:13">
      <c r="A4" t="s">
        <v>172</v>
      </c>
      <c r="B4" t="n">
        <v>0</v>
      </c>
      <c r="C4" t="n">
        <v>0</v>
      </c>
      <c r="D4" t="n">
        <v>0</v>
      </c>
      <c r="E4" t="n">
        <v>0.03048</v>
      </c>
      <c r="F4" t="n">
        <v>0.12192</v>
      </c>
      <c r="G4" t="n">
        <v>0.1524</v>
      </c>
      <c r="H4" t="n">
        <v>0.18288</v>
      </c>
      <c r="I4" t="n">
        <v>0.1524</v>
      </c>
      <c r="J4" t="n">
        <v>0.09144000000000001</v>
      </c>
      <c r="K4" t="n">
        <v>0.09144000000000001</v>
      </c>
      <c r="L4" t="n">
        <v>0</v>
      </c>
      <c r="M4" t="n">
        <v>0</v>
      </c>
    </row>
    <row r="5" spans="1:13">
      <c r="A5" t="s">
        <v>184</v>
      </c>
      <c r="B5" t="n">
        <v>0</v>
      </c>
      <c r="C5" t="n">
        <v>0</v>
      </c>
      <c r="D5" t="n">
        <v>0</v>
      </c>
      <c r="E5" t="n">
        <v>0.03048</v>
      </c>
      <c r="F5" t="n">
        <v>0.12192</v>
      </c>
      <c r="G5" t="n">
        <v>0.1524</v>
      </c>
      <c r="H5" t="n">
        <v>0.18288</v>
      </c>
      <c r="I5" t="n">
        <v>0.1524</v>
      </c>
      <c r="J5" t="n">
        <v>0.09144000000000001</v>
      </c>
      <c r="K5" t="n">
        <v>0.09144000000000001</v>
      </c>
      <c r="L5" t="n">
        <v>0</v>
      </c>
      <c r="M5" t="n">
        <v>0</v>
      </c>
    </row>
    <row r="6" spans="1:13">
      <c r="A6" t="s">
        <v>188</v>
      </c>
      <c r="B6" t="n">
        <v>0</v>
      </c>
      <c r="C6" t="n">
        <v>0</v>
      </c>
      <c r="D6" t="n">
        <v>0</v>
      </c>
      <c r="E6" t="n">
        <v>0.03048</v>
      </c>
      <c r="F6" t="n">
        <v>0.12192</v>
      </c>
      <c r="G6" t="n">
        <v>0.1524</v>
      </c>
      <c r="H6" t="n">
        <v>0.18288</v>
      </c>
      <c r="I6" t="n">
        <v>0.1524</v>
      </c>
      <c r="J6" t="n">
        <v>0.09144000000000001</v>
      </c>
      <c r="K6" t="n">
        <v>0.09144000000000001</v>
      </c>
      <c r="L6" t="n">
        <v>0</v>
      </c>
      <c r="M6" t="n">
        <v>0</v>
      </c>
    </row>
  </sheetData>
  <pageMargins bottom="0.75" footer="0.3" header="0.3" left="0.7" right="0.7" top="0.75"/>
</worksheet>
</file>

<file path=xl/worksheets/sheet38.xml><?xml version="1.0" encoding="utf-8"?>
<worksheet xmlns="http://schemas.openxmlformats.org/spreadsheetml/2006/main">
  <sheetPr codeName="Sheet79">
    <outlinePr summaryBelow="1" summaryRight="1"/>
    <pageSetUpPr/>
  </sheetPr>
  <dimension ref="A1:N55"/>
  <sheetViews>
    <sheetView topLeftCell="A21" workbookViewId="0" zoomScale="85" zoomScaleNormal="85">
      <selection activeCell="C55" sqref="C55:N55"/>
    </sheetView>
  </sheetViews>
  <sheetFormatPr baseColWidth="8" defaultColWidth="9.140625" defaultRowHeight="15" outlineLevelCol="0"/>
  <cols>
    <col customWidth="1" max="16384" min="1" style="70"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0</v>
      </c>
      <c r="D2" t="n">
        <v>0</v>
      </c>
      <c r="E2" t="n">
        <v>0</v>
      </c>
      <c r="F2" t="n">
        <v>0</v>
      </c>
      <c r="G2" t="n">
        <v>0</v>
      </c>
      <c r="H2" t="n">
        <v>0</v>
      </c>
      <c r="I2" t="n">
        <v>0</v>
      </c>
      <c r="J2" t="n">
        <v>0</v>
      </c>
      <c r="K2" t="n">
        <v>0</v>
      </c>
      <c r="L2" t="n">
        <v>0</v>
      </c>
      <c r="M2" t="n">
        <v>0</v>
      </c>
      <c r="N2" t="n">
        <v>0</v>
      </c>
    </row>
    <row r="3" spans="1:14">
      <c r="A3" t="s">
        <v>158</v>
      </c>
      <c r="B3" t="s">
        <v>161</v>
      </c>
      <c r="C3" t="n">
        <v>0</v>
      </c>
      <c r="D3" t="n">
        <v>0</v>
      </c>
      <c r="E3" t="n">
        <v>0</v>
      </c>
      <c r="F3" t="n">
        <v>0</v>
      </c>
      <c r="G3" t="n">
        <v>0</v>
      </c>
      <c r="H3" t="n">
        <v>0</v>
      </c>
      <c r="I3" t="n">
        <v>0</v>
      </c>
      <c r="J3" t="n">
        <v>0</v>
      </c>
      <c r="K3" t="n">
        <v>0</v>
      </c>
      <c r="L3" t="n">
        <v>0</v>
      </c>
      <c r="M3" t="n">
        <v>0</v>
      </c>
      <c r="N3" t="n">
        <v>0</v>
      </c>
    </row>
    <row r="4" spans="1:14">
      <c r="A4" t="s">
        <v>161</v>
      </c>
      <c r="B4" t="s">
        <v>162</v>
      </c>
      <c r="C4" t="n">
        <v>0</v>
      </c>
      <c r="D4" t="n">
        <v>0</v>
      </c>
      <c r="E4" t="n">
        <v>0</v>
      </c>
      <c r="F4" t="n">
        <v>0</v>
      </c>
      <c r="G4" t="n">
        <v>0</v>
      </c>
      <c r="H4" t="n">
        <v>0</v>
      </c>
      <c r="I4" t="n">
        <v>0</v>
      </c>
      <c r="J4" t="n">
        <v>0</v>
      </c>
      <c r="K4" t="n">
        <v>0</v>
      </c>
      <c r="L4" t="n">
        <v>0</v>
      </c>
      <c r="M4" t="n">
        <v>0</v>
      </c>
      <c r="N4" t="n">
        <v>0</v>
      </c>
    </row>
    <row r="5" spans="1:14">
      <c r="A5" t="s">
        <v>163</v>
      </c>
      <c r="B5" t="s">
        <v>162</v>
      </c>
      <c r="C5" t="n">
        <v>0</v>
      </c>
      <c r="D5" t="n">
        <v>0</v>
      </c>
      <c r="E5" t="n">
        <v>0</v>
      </c>
      <c r="F5" t="n">
        <v>0</v>
      </c>
      <c r="G5" t="n">
        <v>0</v>
      </c>
      <c r="H5" t="n">
        <v>0</v>
      </c>
      <c r="I5" t="n">
        <v>0</v>
      </c>
      <c r="J5" t="n">
        <v>0</v>
      </c>
      <c r="K5" t="n">
        <v>0</v>
      </c>
      <c r="L5" t="n">
        <v>0</v>
      </c>
      <c r="M5" t="n">
        <v>0</v>
      </c>
      <c r="N5" t="n">
        <v>0</v>
      </c>
    </row>
    <row r="6" spans="1:14">
      <c r="A6" t="s">
        <v>162</v>
      </c>
      <c r="B6" t="s">
        <v>173</v>
      </c>
      <c r="C6" t="n">
        <v>0</v>
      </c>
      <c r="D6" t="n">
        <v>0</v>
      </c>
      <c r="E6" t="n">
        <v>0</v>
      </c>
      <c r="F6" t="n">
        <v>0</v>
      </c>
      <c r="G6" t="n">
        <v>0</v>
      </c>
      <c r="H6" t="n">
        <v>0</v>
      </c>
      <c r="I6" t="n">
        <v>0</v>
      </c>
      <c r="J6" t="n">
        <v>0</v>
      </c>
      <c r="K6" t="n">
        <v>0</v>
      </c>
      <c r="L6" t="n">
        <v>0</v>
      </c>
      <c r="M6" t="n">
        <v>0</v>
      </c>
      <c r="N6" t="n">
        <v>0</v>
      </c>
    </row>
    <row r="7" spans="1:14">
      <c r="A7" t="s">
        <v>159</v>
      </c>
      <c r="B7" t="s">
        <v>160</v>
      </c>
      <c r="C7" t="n">
        <v>0</v>
      </c>
      <c r="D7" t="n">
        <v>0</v>
      </c>
      <c r="E7" t="n">
        <v>0</v>
      </c>
      <c r="F7" t="n">
        <v>0</v>
      </c>
      <c r="G7" t="n">
        <v>0</v>
      </c>
      <c r="H7" t="n">
        <v>0</v>
      </c>
      <c r="I7" t="n">
        <v>0</v>
      </c>
      <c r="J7" t="n">
        <v>0</v>
      </c>
      <c r="K7" t="n">
        <v>0</v>
      </c>
      <c r="L7" t="n">
        <v>0</v>
      </c>
      <c r="M7" t="n">
        <v>0</v>
      </c>
      <c r="N7" t="n">
        <v>0</v>
      </c>
    </row>
    <row r="8" spans="1:14">
      <c r="A8" t="s">
        <v>161</v>
      </c>
      <c r="B8" t="s">
        <v>160</v>
      </c>
      <c r="C8" t="n">
        <v>0</v>
      </c>
      <c r="D8" t="n">
        <v>0</v>
      </c>
      <c r="E8" t="n">
        <v>0</v>
      </c>
      <c r="F8" t="n">
        <v>0</v>
      </c>
      <c r="G8" t="n">
        <v>0</v>
      </c>
      <c r="H8" t="n">
        <v>0</v>
      </c>
      <c r="I8" t="n">
        <v>0</v>
      </c>
      <c r="J8" t="n">
        <v>0</v>
      </c>
      <c r="K8" t="n">
        <v>0</v>
      </c>
      <c r="L8" t="n">
        <v>0</v>
      </c>
      <c r="M8" t="n">
        <v>0</v>
      </c>
      <c r="N8" t="n">
        <v>0</v>
      </c>
    </row>
    <row r="9" spans="1:14">
      <c r="A9" t="s">
        <v>160</v>
      </c>
      <c r="B9" t="s">
        <v>173</v>
      </c>
      <c r="C9" t="n">
        <v>0</v>
      </c>
      <c r="D9" t="n">
        <v>0</v>
      </c>
      <c r="E9" t="n">
        <v>0</v>
      </c>
      <c r="F9" t="n">
        <v>0</v>
      </c>
      <c r="G9" t="n">
        <v>0</v>
      </c>
      <c r="H9" t="n">
        <v>0</v>
      </c>
      <c r="I9" t="n">
        <v>0</v>
      </c>
      <c r="J9" t="n">
        <v>0</v>
      </c>
      <c r="K9" t="n">
        <v>0</v>
      </c>
      <c r="L9" t="n">
        <v>0</v>
      </c>
      <c r="M9" t="n">
        <v>0</v>
      </c>
      <c r="N9" t="n">
        <v>0</v>
      </c>
    </row>
    <row r="10" spans="1:14">
      <c r="A10" t="s">
        <v>173</v>
      </c>
      <c r="B10" t="s">
        <v>164</v>
      </c>
      <c r="C10" t="n">
        <v>0</v>
      </c>
      <c r="D10" t="n">
        <v>0</v>
      </c>
      <c r="E10" t="n">
        <v>0</v>
      </c>
      <c r="F10" t="n">
        <v>0</v>
      </c>
      <c r="G10" t="n">
        <v>0</v>
      </c>
      <c r="H10" t="n">
        <v>0</v>
      </c>
      <c r="I10" t="n">
        <v>0</v>
      </c>
      <c r="J10" t="n">
        <v>0</v>
      </c>
      <c r="K10" t="n">
        <v>0</v>
      </c>
      <c r="L10" t="n">
        <v>0</v>
      </c>
      <c r="M10" t="n">
        <v>0</v>
      </c>
      <c r="N10" t="n">
        <v>0</v>
      </c>
    </row>
    <row r="11" spans="1:14">
      <c r="A11" t="s">
        <v>189</v>
      </c>
      <c r="B11" t="s">
        <v>188</v>
      </c>
      <c r="C11" t="n">
        <v>0</v>
      </c>
      <c r="D11" t="n">
        <v>0</v>
      </c>
      <c r="E11" t="n">
        <v>0</v>
      </c>
      <c r="F11" t="n">
        <v>0</v>
      </c>
      <c r="G11" t="n">
        <v>0</v>
      </c>
      <c r="H11" t="n">
        <v>0</v>
      </c>
      <c r="I11" t="n">
        <v>0</v>
      </c>
      <c r="J11" t="n">
        <v>0</v>
      </c>
      <c r="K11" t="n">
        <v>0</v>
      </c>
      <c r="L11" t="n">
        <v>0</v>
      </c>
      <c r="M11" t="n">
        <v>0</v>
      </c>
      <c r="N11" t="n">
        <v>0</v>
      </c>
    </row>
    <row r="12" spans="1:14">
      <c r="A12" t="s">
        <v>190</v>
      </c>
      <c r="B12" t="s">
        <v>187</v>
      </c>
      <c r="C12" t="n">
        <v>0</v>
      </c>
      <c r="D12" t="n">
        <v>0</v>
      </c>
      <c r="E12" t="n">
        <v>0</v>
      </c>
      <c r="F12" t="n">
        <v>0</v>
      </c>
      <c r="G12" t="n">
        <v>0</v>
      </c>
      <c r="H12" t="n">
        <v>0</v>
      </c>
      <c r="I12" t="n">
        <v>0</v>
      </c>
      <c r="J12" t="n">
        <v>0</v>
      </c>
      <c r="K12" t="n">
        <v>0</v>
      </c>
      <c r="L12" t="n">
        <v>0</v>
      </c>
      <c r="M12" t="n">
        <v>0</v>
      </c>
      <c r="N12" t="n">
        <v>0</v>
      </c>
    </row>
    <row r="13" spans="1:14">
      <c r="A13" t="s">
        <v>188</v>
      </c>
      <c r="B13" t="s">
        <v>187</v>
      </c>
      <c r="C13" t="n">
        <v>0</v>
      </c>
      <c r="D13" t="n">
        <v>0</v>
      </c>
      <c r="E13" t="n">
        <v>0</v>
      </c>
      <c r="F13" t="n">
        <v>0</v>
      </c>
      <c r="G13" t="n">
        <v>0</v>
      </c>
      <c r="H13" t="n">
        <v>0</v>
      </c>
      <c r="I13" t="n">
        <v>0</v>
      </c>
      <c r="J13" t="n">
        <v>0</v>
      </c>
      <c r="K13" t="n">
        <v>0</v>
      </c>
      <c r="L13" t="n">
        <v>0</v>
      </c>
      <c r="M13" t="n">
        <v>0</v>
      </c>
      <c r="N13" t="n">
        <v>0</v>
      </c>
    </row>
    <row r="14" spans="1:14">
      <c r="A14" t="s">
        <v>187</v>
      </c>
      <c r="B14" t="s">
        <v>184</v>
      </c>
      <c r="C14" t="n">
        <v>0</v>
      </c>
      <c r="D14" t="n">
        <v>0</v>
      </c>
      <c r="E14" t="n">
        <v>0</v>
      </c>
      <c r="F14" t="n">
        <v>0</v>
      </c>
      <c r="G14" t="n">
        <v>0</v>
      </c>
      <c r="H14" t="n">
        <v>0</v>
      </c>
      <c r="I14" t="n">
        <v>0</v>
      </c>
      <c r="J14" t="n">
        <v>0</v>
      </c>
      <c r="K14" t="n">
        <v>0</v>
      </c>
      <c r="L14" t="n">
        <v>0</v>
      </c>
      <c r="M14" t="n">
        <v>0</v>
      </c>
      <c r="N14" t="n">
        <v>0</v>
      </c>
    </row>
    <row r="15" spans="1:14">
      <c r="A15" t="s">
        <v>184</v>
      </c>
      <c r="B15" t="s">
        <v>183</v>
      </c>
      <c r="C15" t="n">
        <v>0</v>
      </c>
      <c r="D15" t="n">
        <v>0</v>
      </c>
      <c r="E15" t="n">
        <v>0</v>
      </c>
      <c r="F15" t="n">
        <v>0</v>
      </c>
      <c r="G15" t="n">
        <v>0</v>
      </c>
      <c r="H15" t="n">
        <v>0</v>
      </c>
      <c r="I15" t="n">
        <v>0</v>
      </c>
      <c r="J15" t="n">
        <v>0</v>
      </c>
      <c r="K15" t="n">
        <v>0</v>
      </c>
      <c r="L15" t="n">
        <v>0</v>
      </c>
      <c r="M15" t="n">
        <v>0</v>
      </c>
      <c r="N15" t="n">
        <v>0</v>
      </c>
    </row>
    <row r="16" spans="1:14">
      <c r="A16" t="s">
        <v>184</v>
      </c>
      <c r="B16" t="s">
        <v>179</v>
      </c>
      <c r="C16" t="n">
        <v>0</v>
      </c>
      <c r="D16" t="n">
        <v>0</v>
      </c>
      <c r="E16" t="n">
        <v>0</v>
      </c>
      <c r="F16" t="n">
        <v>0</v>
      </c>
      <c r="G16" t="n">
        <v>0</v>
      </c>
      <c r="H16" t="n">
        <v>0</v>
      </c>
      <c r="I16" t="n">
        <v>0</v>
      </c>
      <c r="J16" t="n">
        <v>0</v>
      </c>
      <c r="K16" t="n">
        <v>0</v>
      </c>
      <c r="L16" t="n">
        <v>0</v>
      </c>
      <c r="M16" t="n">
        <v>0</v>
      </c>
      <c r="N16" t="n">
        <v>0</v>
      </c>
    </row>
    <row r="17" spans="1:14">
      <c r="A17" t="s">
        <v>183</v>
      </c>
      <c r="B17" t="s">
        <v>179</v>
      </c>
      <c r="C17" t="n">
        <v>0</v>
      </c>
      <c r="D17" t="n">
        <v>0</v>
      </c>
      <c r="E17" t="n">
        <v>0</v>
      </c>
      <c r="F17" t="n">
        <v>0</v>
      </c>
      <c r="G17" t="n">
        <v>0</v>
      </c>
      <c r="H17" t="n">
        <v>0</v>
      </c>
      <c r="I17" t="n">
        <v>0</v>
      </c>
      <c r="J17" t="n">
        <v>0</v>
      </c>
      <c r="K17" t="n">
        <v>0</v>
      </c>
      <c r="L17" t="n">
        <v>0</v>
      </c>
      <c r="M17" t="n">
        <v>0</v>
      </c>
      <c r="N17" t="n">
        <v>0</v>
      </c>
    </row>
    <row r="18" spans="1:14">
      <c r="A18" t="s">
        <v>179</v>
      </c>
      <c r="B18" t="s">
        <v>164</v>
      </c>
      <c r="C18" t="n">
        <v>0</v>
      </c>
      <c r="D18" t="n">
        <v>0</v>
      </c>
      <c r="E18" t="n">
        <v>0</v>
      </c>
      <c r="F18" t="n">
        <v>0</v>
      </c>
      <c r="G18" t="n">
        <v>0</v>
      </c>
      <c r="H18" t="n">
        <v>0</v>
      </c>
      <c r="I18" t="n">
        <v>0</v>
      </c>
      <c r="J18" t="n">
        <v>0</v>
      </c>
      <c r="K18" t="n">
        <v>0</v>
      </c>
      <c r="L18" t="n">
        <v>0</v>
      </c>
      <c r="M18" t="n">
        <v>0</v>
      </c>
      <c r="N18" t="n">
        <v>0</v>
      </c>
    </row>
    <row r="19" spans="1:14">
      <c r="A19" t="s">
        <v>186</v>
      </c>
      <c r="B19" t="s">
        <v>185</v>
      </c>
      <c r="C19" t="n">
        <v>0</v>
      </c>
      <c r="D19" t="n">
        <v>0</v>
      </c>
      <c r="E19" t="n">
        <v>0</v>
      </c>
      <c r="F19" t="n">
        <v>0</v>
      </c>
      <c r="G19" t="n">
        <v>0</v>
      </c>
      <c r="H19" t="n">
        <v>0</v>
      </c>
      <c r="I19" t="n">
        <v>0</v>
      </c>
      <c r="J19" t="n">
        <v>0</v>
      </c>
      <c r="K19" t="n">
        <v>0</v>
      </c>
      <c r="L19" t="n">
        <v>0</v>
      </c>
      <c r="M19" t="n">
        <v>0</v>
      </c>
      <c r="N19" t="n">
        <v>0</v>
      </c>
    </row>
    <row r="20" spans="1:14">
      <c r="A20" t="s">
        <v>185</v>
      </c>
      <c r="B20" t="s">
        <v>182</v>
      </c>
      <c r="C20" t="n">
        <v>0</v>
      </c>
      <c r="D20" t="n">
        <v>0</v>
      </c>
      <c r="E20" t="n">
        <v>0</v>
      </c>
      <c r="F20" t="n">
        <v>0</v>
      </c>
      <c r="G20" t="n">
        <v>0</v>
      </c>
      <c r="H20" t="n">
        <v>0</v>
      </c>
      <c r="I20" t="n">
        <v>0</v>
      </c>
      <c r="J20" t="n">
        <v>0</v>
      </c>
      <c r="K20" t="n">
        <v>0</v>
      </c>
      <c r="L20" t="n">
        <v>0</v>
      </c>
      <c r="M20" t="n">
        <v>0</v>
      </c>
      <c r="N20" t="n">
        <v>0</v>
      </c>
    </row>
    <row r="21" spans="1:14">
      <c r="A21" t="s">
        <v>182</v>
      </c>
      <c r="B21" t="s">
        <v>180</v>
      </c>
      <c r="C21" t="n">
        <v>0</v>
      </c>
      <c r="D21" t="n">
        <v>0</v>
      </c>
      <c r="E21" t="n">
        <v>0</v>
      </c>
      <c r="F21" t="n">
        <v>0</v>
      </c>
      <c r="G21" t="n">
        <v>0</v>
      </c>
      <c r="H21" t="n">
        <v>0</v>
      </c>
      <c r="I21" t="n">
        <v>0</v>
      </c>
      <c r="J21" t="n">
        <v>0</v>
      </c>
      <c r="K21" t="n">
        <v>0</v>
      </c>
      <c r="L21" t="n">
        <v>0</v>
      </c>
      <c r="M21" t="n">
        <v>0</v>
      </c>
      <c r="N21" t="n">
        <v>0</v>
      </c>
    </row>
    <row r="22" spans="1:14">
      <c r="A22" t="s">
        <v>185</v>
      </c>
      <c r="B22" t="s">
        <v>180</v>
      </c>
      <c r="C22" t="n">
        <v>0</v>
      </c>
      <c r="D22" t="n">
        <v>0</v>
      </c>
      <c r="E22" t="n">
        <v>0</v>
      </c>
      <c r="F22" t="n">
        <v>0</v>
      </c>
      <c r="G22" t="n">
        <v>0</v>
      </c>
      <c r="H22" t="n">
        <v>0</v>
      </c>
      <c r="I22" t="n">
        <v>0</v>
      </c>
      <c r="J22" t="n">
        <v>0</v>
      </c>
      <c r="K22" t="n">
        <v>0</v>
      </c>
      <c r="L22" t="n">
        <v>0</v>
      </c>
      <c r="M22" t="n">
        <v>0</v>
      </c>
      <c r="N22" t="n">
        <v>0</v>
      </c>
    </row>
    <row r="23" spans="1:14">
      <c r="A23" t="s">
        <v>181</v>
      </c>
      <c r="B23" t="s">
        <v>180</v>
      </c>
      <c r="C23" t="n">
        <v>0</v>
      </c>
      <c r="D23" t="n">
        <v>0</v>
      </c>
      <c r="E23" t="n">
        <v>0</v>
      </c>
      <c r="F23" t="n">
        <v>0</v>
      </c>
      <c r="G23" t="n">
        <v>0</v>
      </c>
      <c r="H23" t="n">
        <v>0</v>
      </c>
      <c r="I23" t="n">
        <v>0</v>
      </c>
      <c r="J23" t="n">
        <v>0</v>
      </c>
      <c r="K23" t="n">
        <v>0</v>
      </c>
      <c r="L23" t="n">
        <v>0</v>
      </c>
      <c r="M23" t="n">
        <v>0</v>
      </c>
      <c r="N23" t="n">
        <v>0</v>
      </c>
    </row>
    <row r="24" spans="1:14">
      <c r="A24" t="s">
        <v>180</v>
      </c>
      <c r="B24" t="s">
        <v>179</v>
      </c>
      <c r="C24" t="n">
        <v>0</v>
      </c>
      <c r="D24" t="n">
        <v>0</v>
      </c>
      <c r="E24" t="n">
        <v>0</v>
      </c>
      <c r="F24" t="n">
        <v>0</v>
      </c>
      <c r="G24" t="n">
        <v>0</v>
      </c>
      <c r="H24" t="n">
        <v>0</v>
      </c>
      <c r="I24" t="n">
        <v>0</v>
      </c>
      <c r="J24" t="n">
        <v>0</v>
      </c>
      <c r="K24" t="n">
        <v>0</v>
      </c>
      <c r="L24" t="n">
        <v>0</v>
      </c>
      <c r="M24" t="n">
        <v>0</v>
      </c>
      <c r="N24" t="n">
        <v>0</v>
      </c>
    </row>
    <row r="25" spans="1:14">
      <c r="A25" t="s">
        <v>164</v>
      </c>
      <c r="B25" t="s">
        <v>165</v>
      </c>
      <c r="C25" t="n">
        <v>0</v>
      </c>
      <c r="D25" t="n">
        <v>0</v>
      </c>
      <c r="E25" t="n">
        <v>0</v>
      </c>
      <c r="F25" t="n">
        <v>0</v>
      </c>
      <c r="G25" t="n">
        <v>0</v>
      </c>
      <c r="H25" t="n">
        <v>0</v>
      </c>
      <c r="I25" t="n">
        <v>0</v>
      </c>
      <c r="J25" t="n">
        <v>0</v>
      </c>
      <c r="K25" t="n">
        <v>0</v>
      </c>
      <c r="L25" t="n">
        <v>0</v>
      </c>
      <c r="M25" t="n">
        <v>0</v>
      </c>
      <c r="N25" t="n">
        <v>0</v>
      </c>
    </row>
    <row r="26" spans="1:14">
      <c r="A26" t="s">
        <v>164</v>
      </c>
      <c r="B26" t="s">
        <v>166</v>
      </c>
      <c r="C26" t="n">
        <v>0</v>
      </c>
      <c r="D26" t="n">
        <v>0</v>
      </c>
      <c r="E26" t="n">
        <v>0</v>
      </c>
      <c r="F26" t="n">
        <v>0</v>
      </c>
      <c r="G26" t="n">
        <v>0</v>
      </c>
      <c r="H26" t="n">
        <v>0</v>
      </c>
      <c r="I26" t="n">
        <v>0</v>
      </c>
      <c r="J26" t="n">
        <v>0</v>
      </c>
      <c r="K26" t="n">
        <v>0</v>
      </c>
      <c r="L26" t="n">
        <v>0</v>
      </c>
      <c r="M26" t="n">
        <v>0</v>
      </c>
      <c r="N26" t="n">
        <v>0</v>
      </c>
    </row>
    <row r="27" spans="1:14">
      <c r="A27" t="s">
        <v>165</v>
      </c>
      <c r="B27" t="s">
        <v>166</v>
      </c>
      <c r="C27" t="n">
        <v>0</v>
      </c>
      <c r="D27" t="n">
        <v>0</v>
      </c>
      <c r="E27" t="n">
        <v>0</v>
      </c>
      <c r="F27" t="n">
        <v>0</v>
      </c>
      <c r="G27" t="n">
        <v>0</v>
      </c>
      <c r="H27" t="n">
        <v>0</v>
      </c>
      <c r="I27" t="n">
        <v>0</v>
      </c>
      <c r="J27" t="n">
        <v>0</v>
      </c>
      <c r="K27" t="n">
        <v>0</v>
      </c>
      <c r="L27" t="n">
        <v>0</v>
      </c>
      <c r="M27" t="n">
        <v>0</v>
      </c>
      <c r="N27" t="n">
        <v>0</v>
      </c>
    </row>
    <row r="28" spans="1:14">
      <c r="A28" t="s">
        <v>172</v>
      </c>
      <c r="B28" t="s">
        <v>171</v>
      </c>
      <c r="C28" t="n">
        <v>0</v>
      </c>
      <c r="D28" t="n">
        <v>0</v>
      </c>
      <c r="E28" t="n">
        <v>0</v>
      </c>
      <c r="F28" t="n">
        <v>0</v>
      </c>
      <c r="G28" t="n">
        <v>0</v>
      </c>
      <c r="H28" t="n">
        <v>0</v>
      </c>
      <c r="I28" t="n">
        <v>0</v>
      </c>
      <c r="J28" t="n">
        <v>0</v>
      </c>
      <c r="K28" t="n">
        <v>0</v>
      </c>
      <c r="L28" t="n">
        <v>0</v>
      </c>
      <c r="M28" t="n">
        <v>0</v>
      </c>
      <c r="N28" t="n">
        <v>0</v>
      </c>
    </row>
    <row r="29" spans="1:14">
      <c r="A29" t="s">
        <v>167</v>
      </c>
      <c r="B29" t="s">
        <v>170</v>
      </c>
      <c r="C29" t="n">
        <v>0</v>
      </c>
      <c r="D29" t="n">
        <v>0</v>
      </c>
      <c r="E29" t="n">
        <v>0</v>
      </c>
      <c r="F29" t="n">
        <v>0</v>
      </c>
      <c r="G29" t="n">
        <v>0</v>
      </c>
      <c r="H29" t="n">
        <v>0</v>
      </c>
      <c r="I29" t="n">
        <v>0</v>
      </c>
      <c r="J29" t="n">
        <v>0</v>
      </c>
      <c r="K29" t="n">
        <v>0</v>
      </c>
      <c r="L29" t="n">
        <v>0</v>
      </c>
      <c r="M29" t="n">
        <v>0</v>
      </c>
      <c r="N29" t="n">
        <v>0</v>
      </c>
    </row>
    <row r="30" spans="1:14">
      <c r="A30" t="s">
        <v>167</v>
      </c>
      <c r="B30" t="s">
        <v>168</v>
      </c>
      <c r="C30" t="n">
        <v>0</v>
      </c>
      <c r="D30" t="n">
        <v>0</v>
      </c>
      <c r="E30" t="n">
        <v>0</v>
      </c>
      <c r="F30" t="n">
        <v>0</v>
      </c>
      <c r="G30" t="n">
        <v>0</v>
      </c>
      <c r="H30" t="n">
        <v>0</v>
      </c>
      <c r="I30" t="n">
        <v>0</v>
      </c>
      <c r="J30" t="n">
        <v>0</v>
      </c>
      <c r="K30" t="n">
        <v>0</v>
      </c>
      <c r="L30" t="n">
        <v>0</v>
      </c>
      <c r="M30" t="n">
        <v>0</v>
      </c>
      <c r="N30" t="n">
        <v>0</v>
      </c>
    </row>
    <row r="31" spans="1:14">
      <c r="A31" t="s">
        <v>168</v>
      </c>
      <c r="B31" t="s">
        <v>169</v>
      </c>
      <c r="C31" t="n">
        <v>0</v>
      </c>
      <c r="D31" t="n">
        <v>0</v>
      </c>
      <c r="E31" t="n">
        <v>0</v>
      </c>
      <c r="F31" t="n">
        <v>0</v>
      </c>
      <c r="G31" t="n">
        <v>0</v>
      </c>
      <c r="H31" t="n">
        <v>0</v>
      </c>
      <c r="I31" t="n">
        <v>0</v>
      </c>
      <c r="J31" t="n">
        <v>0</v>
      </c>
      <c r="K31" t="n">
        <v>0</v>
      </c>
      <c r="L31" t="n">
        <v>0</v>
      </c>
      <c r="M31" t="n">
        <v>0</v>
      </c>
      <c r="N31" t="n">
        <v>0</v>
      </c>
    </row>
    <row r="32" spans="1:14">
      <c r="A32" t="s">
        <v>167</v>
      </c>
      <c r="B32" t="s">
        <v>169</v>
      </c>
      <c r="C32" t="n">
        <v>0</v>
      </c>
      <c r="D32" t="n">
        <v>0</v>
      </c>
      <c r="E32" t="n">
        <v>0</v>
      </c>
      <c r="F32" t="n">
        <v>0</v>
      </c>
      <c r="G32" t="n">
        <v>0</v>
      </c>
      <c r="H32" t="n">
        <v>0</v>
      </c>
      <c r="I32" t="n">
        <v>0</v>
      </c>
      <c r="J32" t="n">
        <v>0</v>
      </c>
      <c r="K32" t="n">
        <v>0</v>
      </c>
      <c r="L32" t="n">
        <v>0</v>
      </c>
      <c r="M32" t="n">
        <v>0</v>
      </c>
      <c r="N32" t="n">
        <v>0</v>
      </c>
    </row>
    <row r="33" spans="1:14">
      <c r="A33" t="s">
        <v>170</v>
      </c>
      <c r="B33" t="s">
        <v>169</v>
      </c>
      <c r="C33" t="n">
        <v>0</v>
      </c>
      <c r="D33" t="n">
        <v>0</v>
      </c>
      <c r="E33" t="n">
        <v>0</v>
      </c>
      <c r="F33" t="n">
        <v>0</v>
      </c>
      <c r="G33" t="n">
        <v>0</v>
      </c>
      <c r="H33" t="n">
        <v>0</v>
      </c>
      <c r="I33" t="n">
        <v>0</v>
      </c>
      <c r="J33" t="n">
        <v>0</v>
      </c>
      <c r="K33" t="n">
        <v>0</v>
      </c>
      <c r="L33" t="n">
        <v>0</v>
      </c>
      <c r="M33" t="n">
        <v>0</v>
      </c>
      <c r="N33" t="n">
        <v>0</v>
      </c>
    </row>
    <row r="34" spans="1:14">
      <c r="A34" t="s">
        <v>169</v>
      </c>
      <c r="B34" t="s">
        <v>172</v>
      </c>
      <c r="C34" t="n">
        <v>0</v>
      </c>
      <c r="D34" t="n">
        <v>0</v>
      </c>
      <c r="E34" t="n">
        <v>0</v>
      </c>
      <c r="F34" t="n">
        <v>0</v>
      </c>
      <c r="G34" t="n">
        <v>0</v>
      </c>
      <c r="H34" t="n">
        <v>0</v>
      </c>
      <c r="I34" t="n">
        <v>0</v>
      </c>
      <c r="J34" t="n">
        <v>0</v>
      </c>
      <c r="K34" t="n">
        <v>0</v>
      </c>
      <c r="L34" t="n">
        <v>0</v>
      </c>
      <c r="M34" t="n">
        <v>0</v>
      </c>
      <c r="N34" t="n">
        <v>0</v>
      </c>
    </row>
    <row r="35" spans="1:14">
      <c r="A35" t="s">
        <v>172</v>
      </c>
      <c r="B35" t="s">
        <v>175</v>
      </c>
      <c r="C35" t="n">
        <v>0</v>
      </c>
      <c r="D35" t="n">
        <v>0</v>
      </c>
      <c r="E35" t="n">
        <v>0</v>
      </c>
      <c r="F35" t="n">
        <v>0</v>
      </c>
      <c r="G35" t="n">
        <v>0</v>
      </c>
      <c r="H35" t="n">
        <v>0</v>
      </c>
      <c r="I35" t="n">
        <v>0</v>
      </c>
      <c r="J35" t="n">
        <v>0</v>
      </c>
      <c r="K35" t="n">
        <v>0</v>
      </c>
      <c r="L35" t="n">
        <v>0</v>
      </c>
      <c r="M35" t="n">
        <v>0</v>
      </c>
      <c r="N35" t="n">
        <v>0</v>
      </c>
    </row>
    <row r="36" spans="1:14">
      <c r="A36" t="s">
        <v>174</v>
      </c>
      <c r="B36" t="s">
        <v>175</v>
      </c>
      <c r="C36" t="n">
        <v>0</v>
      </c>
      <c r="D36" t="n">
        <v>0</v>
      </c>
      <c r="E36" t="n">
        <v>0</v>
      </c>
      <c r="F36" t="n">
        <v>0</v>
      </c>
      <c r="G36" t="n">
        <v>0</v>
      </c>
      <c r="H36" t="n">
        <v>0</v>
      </c>
      <c r="I36" t="n">
        <v>0</v>
      </c>
      <c r="J36" t="n">
        <v>0</v>
      </c>
      <c r="K36" t="n">
        <v>0</v>
      </c>
      <c r="L36" t="n">
        <v>0</v>
      </c>
      <c r="M36" t="n">
        <v>0</v>
      </c>
      <c r="N36" t="n">
        <v>0</v>
      </c>
    </row>
    <row r="37" spans="1:14">
      <c r="A37" t="s">
        <v>175</v>
      </c>
      <c r="B37" t="s">
        <v>176</v>
      </c>
      <c r="C37" t="n">
        <v>0</v>
      </c>
      <c r="D37" t="n">
        <v>0</v>
      </c>
      <c r="E37" t="n">
        <v>0</v>
      </c>
      <c r="F37" t="n">
        <v>0</v>
      </c>
      <c r="G37" t="n">
        <v>0</v>
      </c>
      <c r="H37" t="n">
        <v>0</v>
      </c>
      <c r="I37" t="n">
        <v>0</v>
      </c>
      <c r="J37" t="n">
        <v>0</v>
      </c>
      <c r="K37" t="n">
        <v>0</v>
      </c>
      <c r="L37" t="n">
        <v>0</v>
      </c>
      <c r="M37" t="n">
        <v>0</v>
      </c>
      <c r="N37" t="n">
        <v>0</v>
      </c>
    </row>
    <row r="38" spans="1:14">
      <c r="A38" t="s">
        <v>166</v>
      </c>
      <c r="B38" t="s">
        <v>167</v>
      </c>
      <c r="C38" t="n">
        <v>0</v>
      </c>
      <c r="D38" t="n">
        <v>0</v>
      </c>
      <c r="E38" t="n">
        <v>0</v>
      </c>
      <c r="F38" t="n">
        <v>0</v>
      </c>
      <c r="G38" t="n">
        <v>0</v>
      </c>
      <c r="H38" t="n">
        <v>0</v>
      </c>
      <c r="I38" t="n">
        <v>0</v>
      </c>
      <c r="J38" t="n">
        <v>0</v>
      </c>
      <c r="K38" t="n">
        <v>0</v>
      </c>
      <c r="L38" t="n">
        <v>0</v>
      </c>
      <c r="M38" t="n">
        <v>0</v>
      </c>
      <c r="N38" t="n">
        <v>0</v>
      </c>
    </row>
    <row r="39" spans="1:14">
      <c r="A39" t="s">
        <v>177</v>
      </c>
      <c r="B39" t="s">
        <v>175</v>
      </c>
      <c r="C39" t="n">
        <v>0</v>
      </c>
      <c r="D39" t="n">
        <v>0</v>
      </c>
      <c r="E39" t="n">
        <v>0</v>
      </c>
      <c r="F39" t="n">
        <v>0</v>
      </c>
      <c r="G39" t="n">
        <v>0</v>
      </c>
      <c r="H39" t="n">
        <v>0</v>
      </c>
      <c r="I39" t="n">
        <v>0</v>
      </c>
      <c r="J39" t="n">
        <v>0</v>
      </c>
      <c r="K39" t="n">
        <v>0</v>
      </c>
      <c r="L39" t="n">
        <v>0</v>
      </c>
      <c r="M39" t="n">
        <v>0</v>
      </c>
      <c r="N39" t="n">
        <v>0</v>
      </c>
    </row>
    <row r="40" spans="1:14">
      <c r="A40" t="s">
        <v>191</v>
      </c>
      <c r="B40" t="s">
        <v>164</v>
      </c>
      <c r="C40" t="n">
        <v>0</v>
      </c>
      <c r="D40" t="n">
        <v>0</v>
      </c>
      <c r="E40" t="n">
        <v>0</v>
      </c>
      <c r="F40" t="n">
        <v>0</v>
      </c>
      <c r="G40" t="n">
        <v>0</v>
      </c>
      <c r="H40" t="n">
        <v>0</v>
      </c>
      <c r="I40" t="n">
        <v>0</v>
      </c>
      <c r="J40" t="n">
        <v>0</v>
      </c>
      <c r="K40" t="n">
        <v>0</v>
      </c>
      <c r="L40" t="n">
        <v>0</v>
      </c>
      <c r="M40" t="n">
        <v>0</v>
      </c>
      <c r="N40" t="n">
        <v>0</v>
      </c>
    </row>
    <row r="41" spans="1:14">
      <c r="A41" t="s">
        <v>188</v>
      </c>
      <c r="B41" t="s">
        <v>193</v>
      </c>
      <c r="C41" t="n">
        <v>0</v>
      </c>
      <c r="D41" t="n">
        <v>0</v>
      </c>
      <c r="E41" t="n">
        <v>0</v>
      </c>
      <c r="F41" t="n">
        <v>0</v>
      </c>
      <c r="G41" t="n">
        <v>0</v>
      </c>
      <c r="H41" t="n">
        <v>0</v>
      </c>
      <c r="I41" t="n">
        <v>0</v>
      </c>
      <c r="J41" t="n">
        <v>0</v>
      </c>
      <c r="K41" t="n">
        <v>0</v>
      </c>
      <c r="L41" t="n">
        <v>0</v>
      </c>
      <c r="M41" t="n">
        <v>0</v>
      </c>
      <c r="N41" t="n">
        <v>0</v>
      </c>
    </row>
    <row r="42" spans="1:14">
      <c r="A42" t="s">
        <v>164</v>
      </c>
      <c r="B42" t="s">
        <v>171</v>
      </c>
      <c r="C42" t="n">
        <v>0</v>
      </c>
      <c r="D42" t="n">
        <v>0</v>
      </c>
      <c r="E42" t="n">
        <v>0</v>
      </c>
      <c r="F42" t="n">
        <v>0</v>
      </c>
      <c r="G42" t="n">
        <v>0</v>
      </c>
      <c r="H42" t="n">
        <v>0</v>
      </c>
      <c r="I42" t="n">
        <v>0</v>
      </c>
      <c r="J42" t="n">
        <v>0</v>
      </c>
      <c r="K42" t="n">
        <v>0</v>
      </c>
      <c r="L42" t="n">
        <v>0</v>
      </c>
      <c r="M42" t="n">
        <v>0</v>
      </c>
      <c r="N42" t="n">
        <v>0</v>
      </c>
    </row>
    <row r="43" spans="1:14">
      <c r="A43" t="s">
        <v>193</v>
      </c>
      <c r="B43" t="s">
        <v>185</v>
      </c>
      <c r="C43" t="n">
        <v>0</v>
      </c>
      <c r="D43" t="n">
        <v>0</v>
      </c>
      <c r="E43" t="n">
        <v>0</v>
      </c>
      <c r="F43" t="n">
        <v>0</v>
      </c>
      <c r="G43" t="n">
        <v>0</v>
      </c>
      <c r="H43" t="n">
        <v>0</v>
      </c>
      <c r="I43" t="n">
        <v>0</v>
      </c>
      <c r="J43" t="n">
        <v>0</v>
      </c>
      <c r="K43" t="n">
        <v>0</v>
      </c>
      <c r="L43" t="n">
        <v>0</v>
      </c>
      <c r="M43" t="n">
        <v>0</v>
      </c>
      <c r="N43" t="n">
        <v>0</v>
      </c>
    </row>
    <row r="44" spans="1:14">
      <c r="A44" t="s">
        <v>193</v>
      </c>
      <c r="B44" t="s">
        <v>183</v>
      </c>
      <c r="C44" t="n">
        <v>0</v>
      </c>
      <c r="D44" t="n">
        <v>0</v>
      </c>
      <c r="E44" t="n">
        <v>0</v>
      </c>
      <c r="F44" t="n">
        <v>0</v>
      </c>
      <c r="G44" t="n">
        <v>0</v>
      </c>
      <c r="H44" t="n">
        <v>0</v>
      </c>
      <c r="I44" t="n">
        <v>0</v>
      </c>
      <c r="J44" t="n">
        <v>0</v>
      </c>
      <c r="K44" t="n">
        <v>0</v>
      </c>
      <c r="L44" t="n">
        <v>0</v>
      </c>
      <c r="M44" t="n">
        <v>0</v>
      </c>
      <c r="N44" t="n">
        <v>0</v>
      </c>
    </row>
    <row r="45" spans="1:14">
      <c r="A45" t="s">
        <v>161</v>
      </c>
      <c r="B45" t="s">
        <v>194</v>
      </c>
      <c r="C45" t="n">
        <v>0</v>
      </c>
      <c r="D45" t="n">
        <v>0</v>
      </c>
      <c r="E45" t="n">
        <v>0</v>
      </c>
      <c r="F45" t="n">
        <v>0</v>
      </c>
      <c r="G45" t="n">
        <v>0</v>
      </c>
      <c r="H45" t="n">
        <v>0</v>
      </c>
      <c r="I45" t="n">
        <v>0</v>
      </c>
      <c r="J45" t="n">
        <v>0</v>
      </c>
      <c r="K45" t="n">
        <v>0</v>
      </c>
      <c r="L45" t="n">
        <v>0</v>
      </c>
      <c r="M45" t="n">
        <v>0</v>
      </c>
      <c r="N45" t="n">
        <v>0</v>
      </c>
    </row>
    <row r="46" spans="1:14">
      <c r="A46" t="s">
        <v>194</v>
      </c>
      <c r="B46" t="s">
        <v>173</v>
      </c>
      <c r="C46" t="n">
        <v>0</v>
      </c>
      <c r="D46" t="n">
        <v>0</v>
      </c>
      <c r="E46" t="n">
        <v>0</v>
      </c>
      <c r="F46" t="n">
        <v>0</v>
      </c>
      <c r="G46" t="n">
        <v>0</v>
      </c>
      <c r="H46" t="n">
        <v>0</v>
      </c>
      <c r="I46" t="n">
        <v>0</v>
      </c>
      <c r="J46" t="n">
        <v>0</v>
      </c>
      <c r="K46" t="n">
        <v>0</v>
      </c>
      <c r="L46" t="n">
        <v>0</v>
      </c>
      <c r="M46" t="n">
        <v>0</v>
      </c>
      <c r="N46" t="n">
        <v>0</v>
      </c>
    </row>
    <row r="47" spans="1:14">
      <c r="A47" t="s">
        <v>194</v>
      </c>
      <c r="B47" t="s">
        <v>173</v>
      </c>
      <c r="C47" t="n">
        <v>0</v>
      </c>
      <c r="D47" t="n">
        <v>0</v>
      </c>
      <c r="E47" t="n">
        <v>0</v>
      </c>
      <c r="F47" t="n">
        <v>0</v>
      </c>
      <c r="G47" t="n">
        <v>0</v>
      </c>
      <c r="H47" t="n">
        <v>0</v>
      </c>
      <c r="I47" t="n">
        <v>0</v>
      </c>
      <c r="J47" t="n">
        <v>0</v>
      </c>
      <c r="K47" t="n">
        <v>0</v>
      </c>
      <c r="L47" t="n">
        <v>0</v>
      </c>
      <c r="M47" t="n">
        <v>0</v>
      </c>
      <c r="N47" t="n">
        <v>0</v>
      </c>
    </row>
    <row r="48" spans="1:14">
      <c r="A48" t="s">
        <v>166</v>
      </c>
      <c r="B48" t="s">
        <v>167</v>
      </c>
      <c r="C48" t="n">
        <v>0</v>
      </c>
      <c r="D48" t="n">
        <v>0</v>
      </c>
      <c r="E48" t="n">
        <v>0</v>
      </c>
      <c r="F48" t="n">
        <v>0</v>
      </c>
      <c r="G48" t="n">
        <v>0</v>
      </c>
      <c r="H48" t="n">
        <v>0</v>
      </c>
      <c r="I48" t="n">
        <v>0</v>
      </c>
      <c r="J48" t="n">
        <v>0</v>
      </c>
      <c r="K48" t="n">
        <v>0</v>
      </c>
      <c r="L48" t="n">
        <v>0</v>
      </c>
      <c r="M48" t="n">
        <v>0</v>
      </c>
      <c r="N48" t="n">
        <v>0</v>
      </c>
    </row>
    <row r="49" spans="1:14">
      <c r="A49" t="s">
        <v>195</v>
      </c>
      <c r="B49" t="s">
        <v>187</v>
      </c>
      <c r="C49" t="n">
        <v>0</v>
      </c>
      <c r="D49" t="n">
        <v>0</v>
      </c>
      <c r="E49" t="n">
        <v>0</v>
      </c>
      <c r="F49" t="n">
        <v>0</v>
      </c>
      <c r="G49" t="n">
        <v>0</v>
      </c>
      <c r="H49" t="n">
        <v>0</v>
      </c>
      <c r="I49" t="n">
        <v>0</v>
      </c>
      <c r="J49" t="n">
        <v>0</v>
      </c>
      <c r="K49" t="n">
        <v>0</v>
      </c>
      <c r="L49" t="n">
        <v>0</v>
      </c>
      <c r="M49" t="n">
        <v>0</v>
      </c>
      <c r="N49" t="n">
        <v>0</v>
      </c>
    </row>
    <row r="50" spans="1:14">
      <c r="A50" t="s">
        <v>189</v>
      </c>
      <c r="B50" t="s">
        <v>188</v>
      </c>
      <c r="C50" t="n">
        <v>0</v>
      </c>
      <c r="D50" t="n">
        <v>0</v>
      </c>
      <c r="E50" t="n">
        <v>0</v>
      </c>
      <c r="F50" t="n">
        <v>0</v>
      </c>
      <c r="G50" t="n">
        <v>0</v>
      </c>
      <c r="H50" t="n">
        <v>0</v>
      </c>
      <c r="I50" t="n">
        <v>0</v>
      </c>
      <c r="J50" t="n">
        <v>0</v>
      </c>
      <c r="K50" t="n">
        <v>0</v>
      </c>
      <c r="L50" t="n">
        <v>0</v>
      </c>
      <c r="M50" t="n">
        <v>0</v>
      </c>
      <c r="N50" t="n">
        <v>0</v>
      </c>
    </row>
    <row r="51" spans="1:14">
      <c r="A51" t="s">
        <v>190</v>
      </c>
      <c r="B51" t="s">
        <v>195</v>
      </c>
      <c r="C51" t="n">
        <v>0</v>
      </c>
      <c r="D51" t="n">
        <v>0</v>
      </c>
      <c r="E51" t="n">
        <v>0</v>
      </c>
      <c r="F51" t="n">
        <v>0</v>
      </c>
      <c r="G51" t="n">
        <v>0</v>
      </c>
      <c r="H51" t="n">
        <v>0</v>
      </c>
      <c r="I51" t="n">
        <v>0</v>
      </c>
      <c r="J51" t="n">
        <v>0</v>
      </c>
      <c r="K51" t="n">
        <v>0</v>
      </c>
      <c r="L51" t="n">
        <v>0</v>
      </c>
      <c r="M51" t="n">
        <v>0</v>
      </c>
      <c r="N51" t="n">
        <v>0</v>
      </c>
    </row>
    <row r="52" spans="1:14">
      <c r="A52" t="s">
        <v>188</v>
      </c>
      <c r="B52" t="s">
        <v>198</v>
      </c>
      <c r="C52" t="n">
        <v>0</v>
      </c>
      <c r="D52" t="n">
        <v>0</v>
      </c>
      <c r="E52" t="n">
        <v>0</v>
      </c>
      <c r="F52" t="n">
        <v>0</v>
      </c>
      <c r="G52" t="n">
        <v>0</v>
      </c>
      <c r="H52" t="n">
        <v>0</v>
      </c>
      <c r="I52" t="n">
        <v>0</v>
      </c>
      <c r="J52" t="n">
        <v>0</v>
      </c>
      <c r="K52" t="n">
        <v>0</v>
      </c>
      <c r="L52" t="n">
        <v>0</v>
      </c>
      <c r="M52" t="n">
        <v>0</v>
      </c>
      <c r="N52" t="n">
        <v>0</v>
      </c>
    </row>
    <row r="53" spans="1:14">
      <c r="A53" t="s">
        <v>180</v>
      </c>
      <c r="B53" t="s">
        <v>179</v>
      </c>
      <c r="C53" t="n">
        <v>0</v>
      </c>
      <c r="D53" t="n">
        <v>0</v>
      </c>
      <c r="E53" t="n">
        <v>0</v>
      </c>
      <c r="F53" t="n">
        <v>0</v>
      </c>
      <c r="G53" t="n">
        <v>0</v>
      </c>
      <c r="H53" t="n">
        <v>0</v>
      </c>
      <c r="I53" t="n">
        <v>0</v>
      </c>
      <c r="J53" t="n">
        <v>0</v>
      </c>
      <c r="K53" t="n">
        <v>0</v>
      </c>
      <c r="L53" t="n">
        <v>0</v>
      </c>
      <c r="M53" t="n">
        <v>0</v>
      </c>
      <c r="N53" t="n">
        <v>0</v>
      </c>
    </row>
    <row r="54" spans="1:14">
      <c r="A54" t="s">
        <v>198</v>
      </c>
      <c r="B54" t="s">
        <v>200</v>
      </c>
      <c r="C54" t="n">
        <v>0</v>
      </c>
      <c r="D54" t="n">
        <v>0</v>
      </c>
      <c r="E54" t="n">
        <v>0</v>
      </c>
      <c r="F54" t="n">
        <v>0</v>
      </c>
      <c r="G54" t="n">
        <v>0</v>
      </c>
      <c r="H54" t="n">
        <v>0</v>
      </c>
      <c r="I54" t="n">
        <v>0</v>
      </c>
      <c r="J54" t="n">
        <v>0</v>
      </c>
      <c r="K54" t="n">
        <v>0</v>
      </c>
      <c r="L54" t="n">
        <v>0</v>
      </c>
      <c r="M54" t="n">
        <v>0</v>
      </c>
      <c r="N54" t="n">
        <v>0</v>
      </c>
    </row>
    <row r="55" spans="1:14">
      <c r="A55" t="s">
        <v>200</v>
      </c>
      <c r="B55" t="s">
        <v>187</v>
      </c>
      <c r="C55" t="n">
        <v>0</v>
      </c>
      <c r="D55" t="n">
        <v>0</v>
      </c>
      <c r="E55" t="n">
        <v>0</v>
      </c>
      <c r="F55" t="n">
        <v>0</v>
      </c>
      <c r="G55" t="n">
        <v>0</v>
      </c>
      <c r="H55" t="n">
        <v>0</v>
      </c>
      <c r="I55" t="n">
        <v>0</v>
      </c>
      <c r="J55" t="n">
        <v>0</v>
      </c>
      <c r="K55" t="n">
        <v>0</v>
      </c>
      <c r="L55" t="n">
        <v>0</v>
      </c>
      <c r="M55" t="n">
        <v>0</v>
      </c>
      <c r="N55" t="n">
        <v>0</v>
      </c>
    </row>
  </sheetData>
  <pageMargins bottom="0.75" footer="0.3" header="0.3" left="0.7" right="0.7" top="0.75"/>
</worksheet>
</file>

<file path=xl/worksheets/sheet39.xml><?xml version="1.0" encoding="utf-8"?>
<worksheet xmlns="http://schemas.openxmlformats.org/spreadsheetml/2006/main">
  <sheetPr codeName="Sheet50">
    <outlinePr summaryBelow="1" summaryRight="1"/>
    <pageSetUpPr/>
  </sheetPr>
  <dimension ref="A1:M6"/>
  <sheetViews>
    <sheetView workbookViewId="0">
      <selection activeCell="C3" sqref="C3"/>
    </sheetView>
  </sheetViews>
  <sheetFormatPr baseColWidth="8" defaultColWidth="9.140625" defaultRowHeight="15" outlineLevelCol="0"/>
  <cols>
    <col customWidth="1" max="16384" min="1"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0.03048</v>
      </c>
      <c r="F2" t="n">
        <v>0.12192</v>
      </c>
      <c r="G2" t="n">
        <v>0.1524</v>
      </c>
      <c r="H2" t="n">
        <v>0.18288</v>
      </c>
      <c r="I2" t="n">
        <v>0.1524</v>
      </c>
      <c r="J2" t="n">
        <v>0.09144000000000001</v>
      </c>
      <c r="K2" t="n">
        <v>0.09144000000000001</v>
      </c>
      <c r="L2" t="n">
        <v>0</v>
      </c>
      <c r="M2" t="n">
        <v>0</v>
      </c>
    </row>
    <row r="3" spans="1:13">
      <c r="A3" t="s">
        <v>164</v>
      </c>
      <c r="B3" t="n">
        <v>0</v>
      </c>
      <c r="C3" t="n">
        <v>0</v>
      </c>
      <c r="D3" t="n">
        <v>0</v>
      </c>
      <c r="E3" t="n">
        <v>0.03048</v>
      </c>
      <c r="F3" t="n">
        <v>0.12192</v>
      </c>
      <c r="G3" t="n">
        <v>0.1524</v>
      </c>
      <c r="H3" t="n">
        <v>0.18288</v>
      </c>
      <c r="I3" t="n">
        <v>0.1524</v>
      </c>
      <c r="J3" t="n">
        <v>0.09144000000000001</v>
      </c>
      <c r="K3" t="n">
        <v>0.09144000000000001</v>
      </c>
      <c r="L3" t="n">
        <v>0</v>
      </c>
      <c r="M3" t="n">
        <v>0</v>
      </c>
    </row>
    <row r="4" spans="1:13">
      <c r="A4" t="s">
        <v>172</v>
      </c>
      <c r="B4" t="n">
        <v>0</v>
      </c>
      <c r="C4" t="n">
        <v>0</v>
      </c>
      <c r="D4" t="n">
        <v>0</v>
      </c>
      <c r="E4" t="n">
        <v>0.03048</v>
      </c>
      <c r="F4" t="n">
        <v>0.12192</v>
      </c>
      <c r="G4" t="n">
        <v>0.1524</v>
      </c>
      <c r="H4" t="n">
        <v>0.18288</v>
      </c>
      <c r="I4" t="n">
        <v>0.1524</v>
      </c>
      <c r="J4" t="n">
        <v>0.09144000000000001</v>
      </c>
      <c r="K4" t="n">
        <v>0.09144000000000001</v>
      </c>
      <c r="L4" t="n">
        <v>0</v>
      </c>
      <c r="M4" t="n">
        <v>0</v>
      </c>
    </row>
    <row r="5" spans="1:13">
      <c r="A5" t="s">
        <v>184</v>
      </c>
      <c r="B5" t="n">
        <v>0</v>
      </c>
      <c r="C5" t="n">
        <v>0</v>
      </c>
      <c r="D5" t="n">
        <v>0</v>
      </c>
      <c r="E5" t="n">
        <v>0.03048</v>
      </c>
      <c r="F5" t="n">
        <v>0.12192</v>
      </c>
      <c r="G5" t="n">
        <v>0.1524</v>
      </c>
      <c r="H5" t="n">
        <v>0.18288</v>
      </c>
      <c r="I5" t="n">
        <v>0.1524</v>
      </c>
      <c r="J5" t="n">
        <v>0.09144000000000001</v>
      </c>
      <c r="K5" t="n">
        <v>0.09144000000000001</v>
      </c>
      <c r="L5" t="n">
        <v>0</v>
      </c>
      <c r="M5" t="n">
        <v>0</v>
      </c>
    </row>
    <row r="6" spans="1:13">
      <c r="A6" t="s">
        <v>188</v>
      </c>
      <c r="B6" t="n">
        <v>0</v>
      </c>
      <c r="C6" t="n">
        <v>0</v>
      </c>
      <c r="D6" t="n">
        <v>0</v>
      </c>
      <c r="E6" t="n">
        <v>0.03048</v>
      </c>
      <c r="F6" t="n">
        <v>0.12192</v>
      </c>
      <c r="G6" t="n">
        <v>0.1524</v>
      </c>
      <c r="H6" t="n">
        <v>0.18288</v>
      </c>
      <c r="I6" t="n">
        <v>0.1524</v>
      </c>
      <c r="J6" t="n">
        <v>0.09144000000000001</v>
      </c>
      <c r="K6" t="n">
        <v>0.09144000000000001</v>
      </c>
      <c r="L6" t="n">
        <v>0</v>
      </c>
      <c r="M6" t="n">
        <v>0</v>
      </c>
    </row>
  </sheetData>
  <pageMargins bottom="0.75" footer="0.3" header="0.3" left="0.7" right="0.7" top="0.75"/>
</worksheet>
</file>

<file path=xl/worksheets/sheet4.xml><?xml version="1.0" encoding="utf-8"?>
<worksheet xmlns="http://schemas.openxmlformats.org/spreadsheetml/2006/main">
  <sheetPr codeName="Sheet2">
    <outlinePr summaryBelow="1" summaryRight="1"/>
    <pageSetUpPr/>
  </sheetPr>
  <dimension ref="A1:A3"/>
  <sheetViews>
    <sheetView workbookViewId="0">
      <selection activeCell="A1" sqref="A1"/>
    </sheetView>
  </sheetViews>
  <sheetFormatPr baseColWidth="8" defaultRowHeight="15" outlineLevelCol="0"/>
  <cols>
    <col bestFit="1" customWidth="1" max="1" min="1" style="70" width="10.140625"/>
    <col bestFit="1" customWidth="1" max="2" min="2" style="70" width="10.28515625"/>
  </cols>
  <sheetData>
    <row r="1" spans="1:1">
      <c r="A1" t="s">
        <v>141</v>
      </c>
    </row>
    <row r="2" spans="1:1">
      <c r="A2" t="s">
        <v>142</v>
      </c>
    </row>
    <row r="3" spans="1:1">
      <c r="A3" t="s">
        <v>143</v>
      </c>
    </row>
  </sheetData>
  <pageMargins bottom="0.75" footer="0.3" header="0.3" left="0.7" right="0.7" top="0.75"/>
</worksheet>
</file>

<file path=xl/worksheets/sheet40.xml><?xml version="1.0" encoding="utf-8"?>
<worksheet xmlns="http://schemas.openxmlformats.org/spreadsheetml/2006/main">
  <sheetPr codeName="Sheet25">
    <outlinePr summaryBelow="1" summaryRight="1"/>
    <pageSetUpPr/>
  </sheetPr>
  <dimension ref="A1:D17"/>
  <sheetViews>
    <sheetView workbookViewId="0">
      <selection activeCell="B6" sqref="B6:D6"/>
    </sheetView>
  </sheetViews>
  <sheetFormatPr baseColWidth="8" defaultRowHeight="15" outlineLevelCol="0"/>
  <cols>
    <col customWidth="1" max="2" min="2" style="70" width="11"/>
  </cols>
  <sheetData>
    <row r="1" spans="1:4">
      <c r="B1" t="s">
        <v>201</v>
      </c>
      <c r="C1" t="s">
        <v>202</v>
      </c>
      <c r="D1" t="s">
        <v>203</v>
      </c>
    </row>
    <row r="2" spans="1:4">
      <c r="A2" t="s">
        <v>158</v>
      </c>
      <c r="B2" t="n">
        <v>0.5802</v>
      </c>
      <c r="C2" t="n">
        <v>8.8779</v>
      </c>
      <c r="D2" t="n">
        <v>0.04744</v>
      </c>
    </row>
    <row r="3" spans="1:4">
      <c r="A3" t="s">
        <v>164</v>
      </c>
      <c r="B3" t="n">
        <v>0.1718</v>
      </c>
      <c r="C3" t="n">
        <v>0.0521</v>
      </c>
      <c r="D3" t="n">
        <v>3.0042</v>
      </c>
    </row>
    <row r="4" spans="1:4">
      <c r="A4" t="s">
        <v>172</v>
      </c>
      <c r="B4" t="n">
        <v>0.1718</v>
      </c>
      <c r="C4" t="n">
        <v>0.0521</v>
      </c>
      <c r="D4" t="n">
        <v>3.0042</v>
      </c>
    </row>
    <row r="5" spans="1:4">
      <c r="A5" t="s">
        <v>184</v>
      </c>
      <c r="B5" t="n">
        <v>-0.0004</v>
      </c>
      <c r="C5" t="n">
        <v>0.0694</v>
      </c>
      <c r="D5" t="n">
        <v>0.4076</v>
      </c>
    </row>
    <row r="6" spans="1:4">
      <c r="A6" t="s">
        <v>188</v>
      </c>
      <c r="B6" t="n">
        <v>0.001</v>
      </c>
      <c r="C6" t="n">
        <v>0.0295</v>
      </c>
      <c r="D6" t="n">
        <v>0.0897</v>
      </c>
    </row>
    <row r="17" spans="1:4">
      <c r="A17" t="s">
        <v>188</v>
      </c>
      <c r="B17" t="n">
        <v>0.001</v>
      </c>
      <c r="C17" t="n">
        <v>0.0295</v>
      </c>
      <c r="D17" t="n">
        <v>0.0897</v>
      </c>
    </row>
  </sheetData>
  <pageMargins bottom="0.75" footer="0.3" header="0.3" left="0.7" right="0.7" top="0.75"/>
  <drawing xmlns:r="http://schemas.openxmlformats.org/officeDocument/2006/relationships" r:id="rId1"/>
</worksheet>
</file>

<file path=xl/worksheets/sheet41.xml><?xml version="1.0" encoding="utf-8"?>
<worksheet xmlns="http://schemas.openxmlformats.org/spreadsheetml/2006/main">
  <sheetPr codeName="Sheet71">
    <tabColor theme="7" tint="0.3999755851924192"/>
    <outlinePr summaryBelow="1" summaryRight="1"/>
    <pageSetUpPr/>
  </sheetPr>
  <dimension ref="A1:Q136"/>
  <sheetViews>
    <sheetView topLeftCell="A84" workbookViewId="0" zoomScale="70" zoomScaleNormal="70">
      <selection activeCell="H98" sqref="H98"/>
    </sheetView>
  </sheetViews>
  <sheetFormatPr baseColWidth="8" defaultColWidth="9.140625" defaultRowHeight="15" outlineLevelCol="0"/>
  <cols>
    <col customWidth="1" max="1" min="1" style="70" width="9.140625"/>
    <col customWidth="1" max="2" min="2" style="70" width="13.85546875"/>
    <col bestFit="1" customWidth="1" max="3" min="3" style="70" width="13.140625"/>
    <col customWidth="1" max="4" min="4" style="70" width="14"/>
    <col customWidth="1" max="5" min="5" style="70" width="11.28515625"/>
    <col customWidth="1" max="6" min="6" style="70" width="9.140625"/>
    <col bestFit="1" customWidth="1" max="7" min="7" style="70" width="10.140625"/>
    <col bestFit="1" customWidth="1" max="8" min="8" style="70" width="13.140625"/>
    <col bestFit="1" customWidth="1" max="9" min="9" style="70" width="24.85546875"/>
    <col customWidth="1" max="10" min="10" style="70" width="13.42578125"/>
    <col customWidth="1" max="16384" min="11" style="70" width="9.140625"/>
  </cols>
  <sheetData>
    <row r="1" spans="1:17">
      <c r="B1" t="s">
        <v>257</v>
      </c>
      <c r="C1" t="s">
        <v>258</v>
      </c>
      <c r="D1" t="s">
        <v>259</v>
      </c>
      <c r="E1" t="s">
        <v>260</v>
      </c>
      <c r="I1" t="s">
        <v>261</v>
      </c>
    </row>
    <row r="2" spans="1:17">
      <c r="A2" t="n">
        <v>0</v>
      </c>
      <c r="B2" t="n">
        <v>0</v>
      </c>
      <c r="C2" t="n">
        <v>1399.032</v>
      </c>
      <c r="D2" t="n">
        <v>0</v>
      </c>
      <c r="E2">
        <f>(B3-B2/C3-C2)*2</f>
        <v/>
      </c>
      <c r="I2" t="n">
        <v>1399.032</v>
      </c>
    </row>
    <row r="3" spans="1:17">
      <c r="A3" t="n">
        <v>1</v>
      </c>
      <c r="B3" t="n">
        <v>160352.6411916</v>
      </c>
      <c r="C3" t="n">
        <v>1402.08</v>
      </c>
      <c r="D3">
        <f>E2-D2</f>
        <v/>
      </c>
      <c r="E3">
        <f>(B4-B3/C4-C3)*2</f>
        <v/>
      </c>
    </row>
    <row r="4" spans="1:17">
      <c r="A4" t="n">
        <v>2</v>
      </c>
      <c r="B4" t="n">
        <v>800529.72410268</v>
      </c>
      <c r="C4" t="n">
        <v>1405.128</v>
      </c>
      <c r="D4">
        <f>E3-D3</f>
        <v/>
      </c>
      <c r="E4">
        <f>(B5-B4/C5-C4)*2</f>
        <v/>
      </c>
    </row>
    <row r="5" spans="1:17">
      <c r="A5" t="n">
        <v>3</v>
      </c>
      <c r="B5" t="n">
        <v>2145024.94640148</v>
      </c>
      <c r="C5" t="n">
        <v>1408.176</v>
      </c>
      <c r="D5">
        <f>E4-D4</f>
        <v/>
      </c>
      <c r="E5">
        <f>(B6-B5/C6-C5)*2</f>
        <v/>
      </c>
    </row>
    <row r="6" spans="1:17">
      <c r="A6" t="n">
        <v>4</v>
      </c>
      <c r="B6" t="n">
        <v>4262913.29198592</v>
      </c>
      <c r="C6" t="n">
        <v>1411.224</v>
      </c>
      <c r="D6">
        <f>E5-D5</f>
        <v/>
      </c>
      <c r="E6">
        <f>(B7-B6/C7-C6)*2</f>
        <v/>
      </c>
    </row>
    <row r="7" spans="1:17">
      <c r="A7" t="n">
        <v>5</v>
      </c>
      <c r="B7" t="n">
        <v>7323181.77503484</v>
      </c>
      <c r="C7" t="n">
        <v>1414.272</v>
      </c>
      <c r="D7">
        <f>E6-D6</f>
        <v/>
      </c>
      <c r="E7">
        <f>(B8-B7/C8-C7)*2</f>
        <v/>
      </c>
    </row>
    <row r="8" spans="1:17">
      <c r="A8" t="n">
        <v>6</v>
      </c>
      <c r="B8" t="n">
        <v>11392438.41573552</v>
      </c>
      <c r="C8" t="n">
        <v>1417.32</v>
      </c>
      <c r="D8">
        <f>E7-D7</f>
        <v/>
      </c>
      <c r="E8">
        <f>(B9-B8/C9-C8)*2</f>
        <v/>
      </c>
    </row>
    <row r="9" spans="1:17">
      <c r="A9" t="n">
        <v>7</v>
      </c>
      <c r="B9" t="n">
        <v>16289361.38135592</v>
      </c>
      <c r="C9" t="n">
        <v>1420.368</v>
      </c>
      <c r="D9">
        <f>E8-D8</f>
        <v/>
      </c>
      <c r="E9">
        <f>(B10-B9/C10-C9)*2</f>
        <v/>
      </c>
    </row>
    <row r="10" spans="1:17">
      <c r="A10" t="n">
        <v>8</v>
      </c>
      <c r="B10" t="n">
        <v>21858531.95812572</v>
      </c>
      <c r="C10" t="n">
        <v>1423.416</v>
      </c>
      <c r="D10">
        <f>E9-D9</f>
        <v/>
      </c>
      <c r="E10">
        <f>(B11-B10/C11-C10)*2</f>
        <v/>
      </c>
    </row>
    <row r="11" spans="1:17">
      <c r="A11" t="n">
        <v>9</v>
      </c>
      <c r="B11" t="n">
        <v>23046374.98479888</v>
      </c>
      <c r="C11" t="n">
        <v>1424.0256</v>
      </c>
      <c r="D11">
        <f>E10-D10</f>
        <v/>
      </c>
      <c r="E11">
        <f>(B12-B11/C12-C11)*2</f>
        <v/>
      </c>
    </row>
    <row r="12" spans="1:17">
      <c r="A12" t="n">
        <v>10</v>
      </c>
      <c r="B12" t="n">
        <v>27876689.930232</v>
      </c>
      <c r="C12" t="n">
        <v>1426.464</v>
      </c>
      <c r="D12">
        <f>E11-D11</f>
        <v/>
      </c>
      <c r="E12">
        <f>(B13-B12/C13-C12)*2</f>
        <v/>
      </c>
    </row>
    <row r="13" spans="1:17">
      <c r="A13" t="n">
        <v>11</v>
      </c>
      <c r="B13" t="n">
        <v>34660840.134492</v>
      </c>
      <c r="C13" t="n">
        <v>1429.512</v>
      </c>
      <c r="D13">
        <f>E12-D12</f>
        <v/>
      </c>
      <c r="E13">
        <f>(B14-B13/C14-C13)*2</f>
        <v/>
      </c>
    </row>
    <row r="14" spans="1:17">
      <c r="A14" t="n">
        <v>12</v>
      </c>
      <c r="B14" t="n">
        <v>42061731.266412</v>
      </c>
      <c r="C14" t="n">
        <v>1432.56</v>
      </c>
      <c r="D14">
        <f>E13-D13</f>
        <v/>
      </c>
      <c r="E14">
        <f>(B15-B14/C15-C14)*2</f>
        <v/>
      </c>
    </row>
    <row r="15" spans="1:17">
      <c r="A15" t="n">
        <v>13</v>
      </c>
      <c r="B15" t="n">
        <v>50202711.511524</v>
      </c>
      <c r="C15" t="n">
        <v>1435.608</v>
      </c>
      <c r="D15">
        <f>E14-D14</f>
        <v/>
      </c>
      <c r="E15">
        <f>(B16-B15/C16-C15)*2</f>
        <v/>
      </c>
    </row>
    <row r="16" spans="1:17">
      <c r="A16" t="n">
        <v>14</v>
      </c>
      <c r="B16" t="n">
        <v>59083780.869828</v>
      </c>
      <c r="C16" t="n">
        <v>1438.656</v>
      </c>
      <c r="D16">
        <f>E15-D15</f>
        <v/>
      </c>
      <c r="E16">
        <f>(B17-B16/C17-C16)*2</f>
        <v/>
      </c>
    </row>
    <row r="17" spans="1:17">
      <c r="A17" t="n">
        <v>15</v>
      </c>
      <c r="B17" t="n">
        <v>68828287.52685601</v>
      </c>
      <c r="C17" t="n">
        <v>1441.704</v>
      </c>
      <c r="D17">
        <f>E16-D16</f>
        <v/>
      </c>
      <c r="E17">
        <f>(B18-B17/C18-C17)*2</f>
        <v/>
      </c>
    </row>
    <row r="18" spans="1:17">
      <c r="A18" t="n">
        <v>16</v>
      </c>
      <c r="B18" t="n">
        <v>79559579.66813999</v>
      </c>
      <c r="C18" t="n">
        <v>1444.752</v>
      </c>
      <c r="D18">
        <f>E17-D17</f>
        <v/>
      </c>
      <c r="E18">
        <f>(B19-B18/C19-C18)*2</f>
        <v/>
      </c>
    </row>
    <row r="19" spans="1:17">
      <c r="A19" t="n">
        <v>17</v>
      </c>
      <c r="B19" t="n">
        <v>91154309.10814801</v>
      </c>
      <c r="C19" t="n">
        <v>1447.8</v>
      </c>
      <c r="D19">
        <f>E18-D18</f>
        <v/>
      </c>
      <c r="E19">
        <f>(B19/C19)*2</f>
        <v/>
      </c>
    </row>
    <row r="25" spans="1:17">
      <c r="A25" s="27" t="s">
        <v>185</v>
      </c>
      <c r="B25" s="27" t="s">
        <v>262</v>
      </c>
      <c r="I25" s="28" t="s">
        <v>263</v>
      </c>
    </row>
    <row r="26" spans="1:17">
      <c r="A26" s="29" t="n"/>
      <c r="B26" s="29" t="s">
        <v>257</v>
      </c>
      <c r="C26" s="29" t="s">
        <v>258</v>
      </c>
      <c r="D26" s="29" t="s">
        <v>259</v>
      </c>
      <c r="E26" s="29" t="s">
        <v>260</v>
      </c>
      <c r="F26" s="29" t="s">
        <v>264</v>
      </c>
      <c r="G26" s="29" t="s">
        <v>265</v>
      </c>
      <c r="H26" s="29" t="n"/>
      <c r="I26" s="29" t="s">
        <v>266</v>
      </c>
      <c r="J26" s="29" t="s">
        <v>267</v>
      </c>
      <c r="K26" s="29" t="n"/>
      <c r="L26" s="29" t="s">
        <v>264</v>
      </c>
      <c r="M26" s="29" t="s">
        <v>268</v>
      </c>
    </row>
    <row r="27" spans="1:17">
      <c r="B27">
        <f>I27*1233.48/1000000</f>
        <v/>
      </c>
      <c r="C27">
        <f>J27*0.3048</f>
        <v/>
      </c>
      <c r="D27" t="n">
        <v>0</v>
      </c>
      <c r="E27">
        <f>(B28-B27)/(C28-C27)*2*1000000</f>
        <v/>
      </c>
      <c r="F27" t="s">
        <v>146</v>
      </c>
      <c r="G27">
        <f>M27*0.3048</f>
        <v/>
      </c>
      <c r="I27" t="n">
        <v>0</v>
      </c>
      <c r="J27" t="n">
        <v>5546</v>
      </c>
      <c r="L27" t="s">
        <v>146</v>
      </c>
      <c r="M27" t="n">
        <v>0</v>
      </c>
    </row>
    <row r="28" spans="1:17">
      <c r="B28">
        <f>I28*1233.48/1000000</f>
        <v/>
      </c>
      <c r="C28">
        <f>J28*0.3048</f>
        <v/>
      </c>
      <c r="D28">
        <f>(E27-D27)/1000000</f>
        <v/>
      </c>
      <c r="E28">
        <f>(B29-B28)/(C29-C28)*2*1000000</f>
        <v/>
      </c>
      <c r="F28" t="s">
        <v>147</v>
      </c>
      <c r="G28">
        <f>M28*0.3048</f>
        <v/>
      </c>
      <c r="I28" t="n">
        <v>33</v>
      </c>
      <c r="J28" t="n">
        <v>5560</v>
      </c>
      <c r="L28" t="s">
        <v>147</v>
      </c>
      <c r="M28" t="n">
        <v>0</v>
      </c>
    </row>
    <row r="29" spans="1:17">
      <c r="B29">
        <f>I29*1233.48/1000000</f>
        <v/>
      </c>
      <c r="C29">
        <f>J29*0.3048</f>
        <v/>
      </c>
      <c r="D29">
        <f>(E28-D28)/1000000</f>
        <v/>
      </c>
      <c r="E29">
        <f>(B30-B29)/(C30-C29)*2*1000000</f>
        <v/>
      </c>
      <c r="F29" t="s">
        <v>148</v>
      </c>
      <c r="G29">
        <f>M29*0.3048</f>
        <v/>
      </c>
      <c r="I29" t="n">
        <v>384</v>
      </c>
      <c r="J29" t="n">
        <v>5580</v>
      </c>
      <c r="L29" t="s">
        <v>148</v>
      </c>
      <c r="M29" t="n">
        <v>0</v>
      </c>
    </row>
    <row r="30" spans="1:17">
      <c r="B30">
        <f>I30*1233.48/1000000</f>
        <v/>
      </c>
      <c r="C30">
        <f>J30*0.3048</f>
        <v/>
      </c>
      <c r="D30">
        <f>(E29-D29)/1000000</f>
        <v/>
      </c>
      <c r="E30">
        <f>(B31-B30)/(C31-C30)*2*1000000</f>
        <v/>
      </c>
      <c r="F30" t="s">
        <v>149</v>
      </c>
      <c r="G30">
        <f>M30*0.3048</f>
        <v/>
      </c>
      <c r="I30" t="n">
        <v>1120</v>
      </c>
      <c r="J30" t="n">
        <v>5600</v>
      </c>
      <c r="L30" t="s">
        <v>149</v>
      </c>
      <c r="M30" t="n">
        <v>0.1</v>
      </c>
    </row>
    <row r="31" spans="1:17">
      <c r="B31">
        <f>I31*1233.48/1000000</f>
        <v/>
      </c>
      <c r="C31">
        <f>J31*0.3048</f>
        <v/>
      </c>
      <c r="D31">
        <f>(E30-D30)/1000000</f>
        <v/>
      </c>
      <c r="E31">
        <f>(B32-B31)/(C32-C31)*2*1000000</f>
        <v/>
      </c>
      <c r="F31" t="s">
        <v>150</v>
      </c>
      <c r="G31">
        <f>M31*0.3048</f>
        <v/>
      </c>
      <c r="I31" t="n">
        <v>2296</v>
      </c>
      <c r="J31" t="n">
        <v>5620</v>
      </c>
      <c r="L31" t="s">
        <v>150</v>
      </c>
      <c r="M31" t="n">
        <v>0.4</v>
      </c>
    </row>
    <row r="32" spans="1:17">
      <c r="B32">
        <f>I32*1233.48/1000000</f>
        <v/>
      </c>
      <c r="C32">
        <f>J32*0.3048</f>
        <v/>
      </c>
      <c r="D32">
        <f>(E31-D31)/1000000</f>
        <v/>
      </c>
      <c r="E32">
        <f>(B33-B32)/(C33-C32)*2*1000000</f>
        <v/>
      </c>
      <c r="F32" t="s">
        <v>151</v>
      </c>
      <c r="G32">
        <f>M32*0.3048</f>
        <v/>
      </c>
      <c r="I32" t="n">
        <v>4022</v>
      </c>
      <c r="J32" t="n">
        <v>5640</v>
      </c>
      <c r="L32" t="s">
        <v>151</v>
      </c>
      <c r="M32" t="n">
        <v>0.5</v>
      </c>
    </row>
    <row r="33" spans="1:17">
      <c r="B33">
        <f>I33*1233.48/1000000</f>
        <v/>
      </c>
      <c r="C33">
        <f>J33*0.3048</f>
        <v/>
      </c>
      <c r="D33">
        <f>(E32-D32)/1000000</f>
        <v/>
      </c>
      <c r="E33">
        <f>(B34-B33)/(C34-C33)*2*1000000</f>
        <v/>
      </c>
      <c r="F33" t="s">
        <v>152</v>
      </c>
      <c r="G33">
        <f>M33*0.3048</f>
        <v/>
      </c>
      <c r="I33" t="n">
        <v>6458</v>
      </c>
      <c r="J33" t="n">
        <v>5660</v>
      </c>
      <c r="L33" t="s">
        <v>152</v>
      </c>
      <c r="M33" t="n">
        <v>0.6</v>
      </c>
    </row>
    <row r="34" spans="1:17">
      <c r="B34">
        <f>I34*1233.48/1000000</f>
        <v/>
      </c>
      <c r="C34">
        <f>J34*0.3048</f>
        <v/>
      </c>
      <c r="D34">
        <f>(E33-D33)/1000000</f>
        <v/>
      </c>
      <c r="E34">
        <f>(B35-B34)/(C35-C34)*2*1000000</f>
        <v/>
      </c>
      <c r="F34" t="s">
        <v>153</v>
      </c>
      <c r="G34">
        <f>M34*0.3048</f>
        <v/>
      </c>
      <c r="I34" t="n">
        <v>10346</v>
      </c>
      <c r="J34" t="n">
        <v>5680</v>
      </c>
      <c r="L34" t="s">
        <v>153</v>
      </c>
      <c r="M34" t="n">
        <v>0.5</v>
      </c>
    </row>
    <row r="35" spans="1:17">
      <c r="B35">
        <f>I35*1233.48/1000000</f>
        <v/>
      </c>
      <c r="C35">
        <f>J35*0.3048</f>
        <v/>
      </c>
      <c r="D35">
        <f>(E34-D34)/1000000</f>
        <v/>
      </c>
      <c r="E35">
        <f>(B36-B35)/(C36-C35)*2*1000000</f>
        <v/>
      </c>
      <c r="F35" t="s">
        <v>154</v>
      </c>
      <c r="G35">
        <f>M35*0.3048</f>
        <v/>
      </c>
      <c r="I35" t="n">
        <v>15701</v>
      </c>
      <c r="J35" t="n">
        <v>5700</v>
      </c>
      <c r="L35" t="s">
        <v>154</v>
      </c>
      <c r="M35" t="n">
        <v>0.3</v>
      </c>
    </row>
    <row r="36" spans="1:17">
      <c r="B36">
        <f>I36*1233.48/1000000</f>
        <v/>
      </c>
      <c r="C36">
        <f>J36*0.3048</f>
        <v/>
      </c>
      <c r="D36">
        <f>(E35-D35)/1000000</f>
        <v/>
      </c>
      <c r="E36">
        <f>(B37-B36)/(C37-C36)*2*1000000</f>
        <v/>
      </c>
      <c r="F36" t="s">
        <v>155</v>
      </c>
      <c r="G36">
        <f>M36*0.3048</f>
        <v/>
      </c>
      <c r="I36" t="n">
        <v>22716</v>
      </c>
      <c r="J36" t="n">
        <v>5720</v>
      </c>
      <c r="L36" t="s">
        <v>155</v>
      </c>
      <c r="M36" t="n">
        <v>0.3</v>
      </c>
    </row>
    <row r="37" spans="1:17">
      <c r="B37">
        <f>I37*1233.48/1000000</f>
        <v/>
      </c>
      <c r="C37">
        <f>J37*0.3048</f>
        <v/>
      </c>
      <c r="D37">
        <f>(E36-D36)/1000000</f>
        <v/>
      </c>
      <c r="E37">
        <f>(B38-B37)/(C38-C37)*2*1000000</f>
        <v/>
      </c>
      <c r="F37" t="s">
        <v>156</v>
      </c>
      <c r="G37">
        <f>M37*0.3048</f>
        <v/>
      </c>
      <c r="I37" t="n">
        <v>31537</v>
      </c>
      <c r="J37" t="n">
        <v>5740</v>
      </c>
      <c r="L37" t="s">
        <v>156</v>
      </c>
      <c r="M37" t="n">
        <v>0</v>
      </c>
    </row>
    <row r="38" spans="1:17">
      <c r="B38">
        <f>I38*1233.48/1000000</f>
        <v/>
      </c>
      <c r="C38">
        <f>J38*0.3048</f>
        <v/>
      </c>
      <c r="D38">
        <f>(E37-D37)/1000000</f>
        <v/>
      </c>
      <c r="E38">
        <f>(B39-B38)/(C39-C38)*2*1000000</f>
        <v/>
      </c>
      <c r="F38" t="s">
        <v>157</v>
      </c>
      <c r="G38">
        <f>M38*0.3048</f>
        <v/>
      </c>
      <c r="I38" t="n">
        <v>42326</v>
      </c>
      <c r="J38" t="n">
        <v>5760</v>
      </c>
      <c r="L38" t="s">
        <v>157</v>
      </c>
      <c r="M38" t="n">
        <v>0</v>
      </c>
    </row>
    <row r="39" spans="1:17">
      <c r="B39">
        <f>I39*1233.48/1000000</f>
        <v/>
      </c>
      <c r="C39">
        <f>J39*0.3048</f>
        <v/>
      </c>
      <c r="D39">
        <f>(E38-D38)/1000000</f>
        <v/>
      </c>
      <c r="E39">
        <f>(B40-B39)/(C40-C39)*2*1000000</f>
        <v/>
      </c>
      <c r="I39" t="n">
        <v>55131</v>
      </c>
      <c r="J39" t="n">
        <v>5780</v>
      </c>
    </row>
    <row r="40" spans="1:17">
      <c r="B40">
        <f>I40*1233.48/1000000</f>
        <v/>
      </c>
      <c r="C40">
        <f>J40*0.3048</f>
        <v/>
      </c>
      <c r="D40">
        <f>(E39-D39)/1000000</f>
        <v/>
      </c>
      <c r="E40">
        <f>(B41-B40)/(C41-C40)*2*1000000</f>
        <v/>
      </c>
      <c r="I40" t="n">
        <v>70086</v>
      </c>
      <c r="J40" t="n">
        <v>5800</v>
      </c>
    </row>
    <row r="45" spans="1:17">
      <c r="A45" s="27" t="s">
        <v>164</v>
      </c>
      <c r="B45" s="27" t="s">
        <v>269</v>
      </c>
      <c r="I45" s="28" t="s">
        <v>263</v>
      </c>
    </row>
    <row r="46" spans="1:17">
      <c r="A46" s="29" t="n"/>
      <c r="B46" s="29" t="s">
        <v>257</v>
      </c>
      <c r="C46" s="29" t="s">
        <v>258</v>
      </c>
      <c r="D46" s="29" t="s">
        <v>259</v>
      </c>
      <c r="E46" s="29" t="s">
        <v>260</v>
      </c>
      <c r="F46" s="29" t="s">
        <v>264</v>
      </c>
      <c r="G46" s="29" t="s">
        <v>265</v>
      </c>
      <c r="H46" s="29" t="n"/>
      <c r="I46" s="29" t="s">
        <v>266</v>
      </c>
      <c r="J46" s="29" t="s">
        <v>267</v>
      </c>
      <c r="K46" s="29" t="n"/>
      <c r="L46" s="29" t="s">
        <v>264</v>
      </c>
      <c r="M46" s="29" t="s">
        <v>268</v>
      </c>
    </row>
    <row r="47" spans="1:17">
      <c r="B47">
        <f>I47*1233.48/1000000</f>
        <v/>
      </c>
      <c r="C47">
        <f>J47*0.3048</f>
        <v/>
      </c>
      <c r="D47" t="n">
        <v>0</v>
      </c>
      <c r="E47">
        <f>(B48-B47)/(C48-C47)*2*1000000</f>
        <v/>
      </c>
      <c r="F47" t="s">
        <v>146</v>
      </c>
      <c r="G47">
        <f>M47*0.3048</f>
        <v/>
      </c>
      <c r="I47" t="n">
        <v>0</v>
      </c>
      <c r="J47" t="n">
        <v>4213</v>
      </c>
      <c r="L47" t="s">
        <v>146</v>
      </c>
      <c r="M47" t="n">
        <v>0</v>
      </c>
    </row>
    <row r="48" spans="1:17">
      <c r="B48">
        <f>I48*1233.48/1000000</f>
        <v/>
      </c>
      <c r="C48">
        <f>J48*0.3048</f>
        <v/>
      </c>
      <c r="D48">
        <f>(E47-D47)/1000000</f>
        <v/>
      </c>
      <c r="E48">
        <f>(B49-B48)/(C49-C48)*2*1000000</f>
        <v/>
      </c>
      <c r="F48" t="s">
        <v>147</v>
      </c>
      <c r="G48">
        <f>M48*0.3048</f>
        <v/>
      </c>
      <c r="I48" t="n">
        <v>7500</v>
      </c>
      <c r="J48" t="n">
        <v>4230</v>
      </c>
      <c r="L48" t="s">
        <v>147</v>
      </c>
      <c r="M48" t="n">
        <v>0</v>
      </c>
    </row>
    <row r="49" spans="1:17">
      <c r="B49">
        <f>I49*1233.48/1000000</f>
        <v/>
      </c>
      <c r="C49">
        <f>J49*0.3048</f>
        <v/>
      </c>
      <c r="D49">
        <f>(E48-D48)/1000000</f>
        <v/>
      </c>
      <c r="E49">
        <f>(B50-B49)/(C50-C49)*2*1000000</f>
        <v/>
      </c>
      <c r="F49" t="s">
        <v>148</v>
      </c>
      <c r="G49">
        <f>M49*0.3048</f>
        <v/>
      </c>
      <c r="I49" t="n">
        <v>21250</v>
      </c>
      <c r="J49" t="n">
        <v>4240</v>
      </c>
      <c r="L49" t="s">
        <v>148</v>
      </c>
      <c r="M49" t="n">
        <v>0</v>
      </c>
    </row>
    <row r="50" spans="1:17">
      <c r="B50">
        <f>I50*1233.48/1000000</f>
        <v/>
      </c>
      <c r="C50">
        <f>J50*0.3048</f>
        <v/>
      </c>
      <c r="D50">
        <f>(E49-D49)/1000000</f>
        <v/>
      </c>
      <c r="E50">
        <f>(B51-B50)/(C51-C50)*2*1000000</f>
        <v/>
      </c>
      <c r="F50" t="s">
        <v>149</v>
      </c>
      <c r="G50">
        <f>M50*0.3048</f>
        <v/>
      </c>
      <c r="I50" t="n">
        <v>42500</v>
      </c>
      <c r="J50" t="n">
        <v>4250</v>
      </c>
      <c r="L50" t="s">
        <v>149</v>
      </c>
      <c r="M50" t="n">
        <v>0.1</v>
      </c>
    </row>
    <row r="51" spans="1:17">
      <c r="B51">
        <f>I51*1233.48/1000000</f>
        <v/>
      </c>
      <c r="C51">
        <f>J51*0.3048</f>
        <v/>
      </c>
      <c r="D51">
        <f>(E50-D50)/1000000</f>
        <v/>
      </c>
      <c r="E51">
        <f>(B52-B51)/(C52-C51)*2*1000000</f>
        <v/>
      </c>
      <c r="F51" t="s">
        <v>150</v>
      </c>
      <c r="G51">
        <f>M51*0.3048</f>
        <v/>
      </c>
      <c r="I51" t="n">
        <v>70000</v>
      </c>
      <c r="J51" t="n">
        <v>4260</v>
      </c>
      <c r="L51" t="s">
        <v>150</v>
      </c>
      <c r="M51" t="n">
        <v>0.4</v>
      </c>
    </row>
    <row r="52" spans="1:17">
      <c r="B52">
        <f>I52*1233.48/1000000</f>
        <v/>
      </c>
      <c r="C52">
        <f>J52*0.3048</f>
        <v/>
      </c>
      <c r="D52">
        <f>(E51-D51)/1000000</f>
        <v/>
      </c>
      <c r="E52">
        <f>(B53-B52)/(C53-C52)*2*1000000</f>
        <v/>
      </c>
      <c r="F52" t="s">
        <v>151</v>
      </c>
      <c r="G52">
        <f>M52*0.3048</f>
        <v/>
      </c>
      <c r="I52" t="n">
        <v>95000</v>
      </c>
      <c r="J52" t="n">
        <v>4268</v>
      </c>
      <c r="L52" t="s">
        <v>151</v>
      </c>
      <c r="M52" t="n">
        <v>0.5</v>
      </c>
    </row>
    <row r="53" spans="1:17">
      <c r="B53">
        <f>I53*1233.48/1000000</f>
        <v/>
      </c>
      <c r="C53">
        <f>J53*0.3048</f>
        <v/>
      </c>
      <c r="D53">
        <f>(E52-D52)/1000000</f>
        <v/>
      </c>
      <c r="E53">
        <f>(B54-B53)/(C54-C53)*2*1000000</f>
        <v/>
      </c>
      <c r="F53" t="s">
        <v>152</v>
      </c>
      <c r="G53">
        <f>M53*0.3048</f>
        <v/>
      </c>
      <c r="I53" t="n">
        <v>120000</v>
      </c>
      <c r="J53" t="n">
        <v>4275</v>
      </c>
      <c r="L53" t="s">
        <v>152</v>
      </c>
      <c r="M53" t="n">
        <v>0.6</v>
      </c>
    </row>
    <row r="54" spans="1:17">
      <c r="F54" t="s">
        <v>153</v>
      </c>
      <c r="G54">
        <f>M54*0.3048</f>
        <v/>
      </c>
      <c r="L54" t="s">
        <v>153</v>
      </c>
      <c r="M54" t="n">
        <v>0.5</v>
      </c>
    </row>
    <row r="55" spans="1:17">
      <c r="F55" t="s">
        <v>154</v>
      </c>
      <c r="G55">
        <f>M55*0.3048</f>
        <v/>
      </c>
      <c r="L55" t="s">
        <v>154</v>
      </c>
      <c r="M55" t="n">
        <v>0.3</v>
      </c>
    </row>
    <row r="56" spans="1:17">
      <c r="F56" t="s">
        <v>155</v>
      </c>
      <c r="G56">
        <f>M56*0.3048</f>
        <v/>
      </c>
      <c r="L56" t="s">
        <v>155</v>
      </c>
      <c r="M56" t="n">
        <v>0.3</v>
      </c>
    </row>
    <row r="57" spans="1:17">
      <c r="F57" t="s">
        <v>156</v>
      </c>
      <c r="G57">
        <f>M57*0.3048</f>
        <v/>
      </c>
      <c r="L57" t="s">
        <v>156</v>
      </c>
      <c r="M57" t="n">
        <v>0</v>
      </c>
    </row>
    <row r="58" spans="1:17">
      <c r="F58" t="s">
        <v>157</v>
      </c>
      <c r="G58">
        <f>M58*0.3048</f>
        <v/>
      </c>
      <c r="L58" t="s">
        <v>157</v>
      </c>
      <c r="M58" t="n">
        <v>0</v>
      </c>
    </row>
    <row r="62" spans="1:17">
      <c r="A62" s="27" t="s">
        <v>158</v>
      </c>
      <c r="B62" s="27" t="s">
        <v>270</v>
      </c>
      <c r="I62" s="28" t="s">
        <v>263</v>
      </c>
    </row>
    <row r="63" spans="1:17">
      <c r="A63" s="29" t="n"/>
      <c r="B63" s="29" t="s">
        <v>257</v>
      </c>
      <c r="C63" s="29" t="s">
        <v>258</v>
      </c>
      <c r="D63" s="29" t="s">
        <v>259</v>
      </c>
      <c r="E63" s="29" t="s">
        <v>260</v>
      </c>
      <c r="F63" s="29" t="s">
        <v>264</v>
      </c>
      <c r="G63" s="29" t="s">
        <v>265</v>
      </c>
      <c r="H63" s="29" t="n"/>
      <c r="I63" s="29" t="s">
        <v>266</v>
      </c>
      <c r="J63" s="29" t="s">
        <v>267</v>
      </c>
      <c r="K63" s="29" t="n"/>
      <c r="L63" s="29" t="s">
        <v>264</v>
      </c>
      <c r="M63" s="29" t="s">
        <v>268</v>
      </c>
    </row>
    <row r="64" spans="1:17">
      <c r="B64">
        <f>(I64*1233.48)/1000000</f>
        <v/>
      </c>
      <c r="C64">
        <f>J64*0.3048</f>
        <v/>
      </c>
      <c r="D64" t="n">
        <v>0</v>
      </c>
      <c r="E64">
        <f>(B65-B64)/(C65-C64)*2*1000000</f>
        <v/>
      </c>
      <c r="F64" t="s">
        <v>146</v>
      </c>
      <c r="G64">
        <f>M64*0.3048</f>
        <v/>
      </c>
      <c r="I64" t="n">
        <v>0</v>
      </c>
      <c r="J64" t="n">
        <v>44691</v>
      </c>
      <c r="L64" t="s">
        <v>146</v>
      </c>
      <c r="M64" t="n">
        <v>0</v>
      </c>
    </row>
    <row r="65" spans="1:17">
      <c r="B65">
        <f>(I65*1233.48)/1000000</f>
        <v/>
      </c>
      <c r="C65">
        <f>J65*0.3048</f>
        <v/>
      </c>
      <c r="D65">
        <f>(E64-D64)/1000000</f>
        <v/>
      </c>
      <c r="E65">
        <f>(B66-B65)/(C66-C65)*2*1000000</f>
        <v/>
      </c>
      <c r="F65" t="s">
        <v>147</v>
      </c>
      <c r="G65">
        <f>M65*0.3048</f>
        <v/>
      </c>
      <c r="I65" t="n">
        <v>4864</v>
      </c>
      <c r="J65" t="n">
        <v>4731</v>
      </c>
      <c r="L65" t="s">
        <v>147</v>
      </c>
      <c r="M65" t="n">
        <v>0</v>
      </c>
    </row>
    <row r="66" spans="1:17">
      <c r="B66">
        <f>(I66*1233.48)/1000000</f>
        <v/>
      </c>
      <c r="C66">
        <f>J66*0.3048</f>
        <v/>
      </c>
      <c r="D66">
        <f>(E65-D65)/1000000</f>
        <v/>
      </c>
      <c r="E66">
        <f>(B67-B66)/(C67-C66)*2*1000000</f>
        <v/>
      </c>
      <c r="F66" t="s">
        <v>148</v>
      </c>
      <c r="G66">
        <f>M66*0.3048</f>
        <v/>
      </c>
      <c r="I66" t="n">
        <v>11841</v>
      </c>
      <c r="J66" t="n">
        <v>4756</v>
      </c>
      <c r="L66" t="s">
        <v>148</v>
      </c>
      <c r="M66" t="n">
        <v>0</v>
      </c>
    </row>
    <row r="67" spans="1:17">
      <c r="B67">
        <f>(I67*1233.48)/1000000</f>
        <v/>
      </c>
      <c r="C67">
        <f>J67*0.3048</f>
        <v/>
      </c>
      <c r="D67">
        <f>(E66-D66)/1000000</f>
        <v/>
      </c>
      <c r="E67">
        <f>(B68-B67)/(C68-C67)*2*1000000</f>
        <v/>
      </c>
      <c r="F67" t="s">
        <v>149</v>
      </c>
      <c r="G67">
        <f>M67*0.3048</f>
        <v/>
      </c>
      <c r="I67" t="n">
        <v>21262</v>
      </c>
      <c r="J67" t="n">
        <v>4781</v>
      </c>
      <c r="L67" t="s">
        <v>149</v>
      </c>
      <c r="M67" t="n">
        <v>0.1</v>
      </c>
    </row>
    <row r="68" spans="1:17">
      <c r="B68">
        <f>(I68*1233.48)/1000000</f>
        <v/>
      </c>
      <c r="C68">
        <f>J68*0.3048</f>
        <v/>
      </c>
      <c r="D68">
        <f>(E67-D67)/1000000</f>
        <v/>
      </c>
      <c r="E68">
        <f>(B69-B68)/(C69-C68)*2*1000000</f>
        <v/>
      </c>
      <c r="F68" t="s">
        <v>150</v>
      </c>
      <c r="G68">
        <f>M68*0.3048</f>
        <v/>
      </c>
      <c r="I68" t="n">
        <v>32813</v>
      </c>
      <c r="J68" t="n">
        <v>4806</v>
      </c>
      <c r="L68" t="s">
        <v>150</v>
      </c>
      <c r="M68" t="n">
        <v>0.4</v>
      </c>
    </row>
    <row r="69" spans="1:17">
      <c r="B69">
        <f>(I69*1233.48)/1000000</f>
        <v/>
      </c>
      <c r="C69">
        <f>J69*0.3048</f>
        <v/>
      </c>
      <c r="D69">
        <f>(E68-D68)/1000000</f>
        <v/>
      </c>
      <c r="E69">
        <f>(B70-B69)/(C70-C69)*2*1000000</f>
        <v/>
      </c>
      <c r="F69" t="s">
        <v>151</v>
      </c>
      <c r="G69">
        <f>M69*0.3048</f>
        <v/>
      </c>
      <c r="I69" t="n">
        <v>46471</v>
      </c>
      <c r="J69" t="n">
        <v>4831</v>
      </c>
      <c r="L69" t="s">
        <v>151</v>
      </c>
      <c r="M69" t="n">
        <v>0.5</v>
      </c>
    </row>
    <row r="70" spans="1:17">
      <c r="B70">
        <f>(I70*1233.48)/1000000</f>
        <v/>
      </c>
      <c r="C70">
        <f>J70*0.3048</f>
        <v/>
      </c>
      <c r="D70">
        <f>(E69-D69)/1000000</f>
        <v/>
      </c>
      <c r="E70">
        <f>(B71-B70)/(C71-C70)*2*1000000</f>
        <v/>
      </c>
      <c r="F70" t="s">
        <v>152</v>
      </c>
      <c r="G70">
        <f>M70*0.3048</f>
        <v/>
      </c>
      <c r="I70" t="n">
        <v>63518</v>
      </c>
      <c r="J70" t="n">
        <v>4856</v>
      </c>
      <c r="L70" t="s">
        <v>152</v>
      </c>
      <c r="M70" t="n">
        <v>0.6</v>
      </c>
    </row>
    <row r="71" spans="1:17">
      <c r="B71">
        <f>(I71*1233.48)/1000000</f>
        <v/>
      </c>
      <c r="C71">
        <f>J71*0.3048</f>
        <v/>
      </c>
      <c r="D71">
        <f>(E70-D70)/1000000</f>
        <v/>
      </c>
      <c r="E71">
        <f>(B72-B71)/(C72-C71)*2*1000000</f>
        <v/>
      </c>
      <c r="F71" t="s">
        <v>153</v>
      </c>
      <c r="G71">
        <f>M71*0.3048</f>
        <v/>
      </c>
      <c r="I71" t="n">
        <v>90107</v>
      </c>
      <c r="J71" t="n">
        <v>4881</v>
      </c>
      <c r="L71" t="s">
        <v>153</v>
      </c>
      <c r="M71" t="n">
        <v>0.5</v>
      </c>
    </row>
    <row r="72" spans="1:17">
      <c r="B72">
        <f>(I72*1233.48)/1000000</f>
        <v/>
      </c>
      <c r="C72">
        <f>J72*0.3048</f>
        <v/>
      </c>
      <c r="D72">
        <f>(E71-D71)/1000000</f>
        <v/>
      </c>
      <c r="E72">
        <f>(B73-B72)/(C73-C72)*2*1000000</f>
        <v/>
      </c>
      <c r="F72" t="s">
        <v>154</v>
      </c>
      <c r="G72">
        <f>M72*0.3048</f>
        <v/>
      </c>
      <c r="I72" t="n">
        <v>120776</v>
      </c>
      <c r="J72" t="n">
        <v>4906</v>
      </c>
      <c r="L72" t="s">
        <v>154</v>
      </c>
      <c r="M72" t="n">
        <v>0.3</v>
      </c>
    </row>
    <row r="73" spans="1:17">
      <c r="F73" t="s">
        <v>155</v>
      </c>
      <c r="G73">
        <f>M73*0.3048</f>
        <v/>
      </c>
      <c r="L73" t="s">
        <v>155</v>
      </c>
      <c r="M73" t="n">
        <v>0.3</v>
      </c>
    </row>
    <row r="74" spans="1:17">
      <c r="F74" t="s">
        <v>156</v>
      </c>
      <c r="G74">
        <f>M74*0.3048</f>
        <v/>
      </c>
      <c r="L74" t="s">
        <v>156</v>
      </c>
      <c r="M74" t="n">
        <v>0</v>
      </c>
    </row>
    <row r="75" spans="1:17">
      <c r="F75" t="s">
        <v>157</v>
      </c>
      <c r="G75">
        <f>M75*0.3048</f>
        <v/>
      </c>
      <c r="L75" t="s">
        <v>157</v>
      </c>
      <c r="M75" t="n">
        <v>0</v>
      </c>
    </row>
    <row r="80" spans="1:17">
      <c r="A80" s="27" t="s">
        <v>172</v>
      </c>
      <c r="B80" s="27" t="s">
        <v>271</v>
      </c>
      <c r="I80" s="28" t="s">
        <v>263</v>
      </c>
    </row>
    <row r="81" spans="1:17">
      <c r="A81" s="29" t="n"/>
      <c r="B81" s="29" t="s">
        <v>272</v>
      </c>
      <c r="C81" s="29" t="s">
        <v>258</v>
      </c>
      <c r="D81" s="29" t="s">
        <v>273</v>
      </c>
      <c r="E81" s="29" t="s">
        <v>260</v>
      </c>
      <c r="F81" s="29" t="s">
        <v>264</v>
      </c>
      <c r="G81" s="29" t="s">
        <v>265</v>
      </c>
      <c r="H81" s="29" t="n"/>
      <c r="I81" s="29" t="s">
        <v>266</v>
      </c>
      <c r="J81" s="29" t="s">
        <v>267</v>
      </c>
      <c r="K81" s="29" t="n"/>
      <c r="L81" s="29" t="s">
        <v>264</v>
      </c>
      <c r="M81" s="29" t="s">
        <v>268</v>
      </c>
    </row>
    <row r="82" spans="1:17">
      <c r="B82">
        <f>I82*1233.48/1000000</f>
        <v/>
      </c>
      <c r="C82">
        <f>J82*0.3048</f>
        <v/>
      </c>
      <c r="D82" t="n">
        <v>0</v>
      </c>
      <c r="E82">
        <f>(B83-B82)/(C83-C82)*2*1000000</f>
        <v/>
      </c>
      <c r="F82" t="s">
        <v>146</v>
      </c>
      <c r="G82">
        <f>M82*0.3048</f>
        <v/>
      </c>
      <c r="I82" t="n">
        <v>0</v>
      </c>
      <c r="J82" t="n">
        <v>4213</v>
      </c>
      <c r="L82" t="s">
        <v>146</v>
      </c>
      <c r="M82" t="n">
        <v>0</v>
      </c>
    </row>
    <row r="83" spans="1:17">
      <c r="B83">
        <f>I83*1233.48/1000000</f>
        <v/>
      </c>
      <c r="C83">
        <f>J83*0.3048</f>
        <v/>
      </c>
      <c r="D83">
        <f>(E82-D82)/1000000</f>
        <v/>
      </c>
      <c r="E83">
        <f>(B84-B83)/(C84-C83)*2*1000000</f>
        <v/>
      </c>
      <c r="F83" t="s">
        <v>147</v>
      </c>
      <c r="G83">
        <f>M83*0.3048</f>
        <v/>
      </c>
      <c r="I83" t="n">
        <v>7500</v>
      </c>
      <c r="J83" t="n">
        <v>4230</v>
      </c>
      <c r="L83" t="s">
        <v>147</v>
      </c>
      <c r="M83" t="n">
        <v>0</v>
      </c>
    </row>
    <row r="84" spans="1:17">
      <c r="B84">
        <f>I84*1233.48/1000000</f>
        <v/>
      </c>
      <c r="C84">
        <f>J84*0.3048</f>
        <v/>
      </c>
      <c r="D84">
        <f>(E83-D83)/1000000</f>
        <v/>
      </c>
      <c r="E84">
        <f>(B85-B84)/(C85-C84)*2*1000000</f>
        <v/>
      </c>
      <c r="F84" t="s">
        <v>148</v>
      </c>
      <c r="G84">
        <f>M84*0.3048</f>
        <v/>
      </c>
      <c r="I84" t="n">
        <v>21250</v>
      </c>
      <c r="J84" t="n">
        <v>4240</v>
      </c>
      <c r="L84" t="s">
        <v>148</v>
      </c>
      <c r="M84" t="n">
        <v>0</v>
      </c>
    </row>
    <row r="85" spans="1:17">
      <c r="B85">
        <f>I85*1233.48/1000000</f>
        <v/>
      </c>
      <c r="C85">
        <f>J85*0.3048</f>
        <v/>
      </c>
      <c r="D85">
        <f>(E84-D84)/1000000</f>
        <v/>
      </c>
      <c r="E85">
        <f>(B86-B85)/(C86-C85)*2*1000000</f>
        <v/>
      </c>
      <c r="F85" t="s">
        <v>149</v>
      </c>
      <c r="G85">
        <f>M85*0.3048</f>
        <v/>
      </c>
      <c r="I85" t="n">
        <v>42500</v>
      </c>
      <c r="J85" t="n">
        <v>4250</v>
      </c>
      <c r="L85" t="s">
        <v>149</v>
      </c>
      <c r="M85" t="n">
        <v>0.1</v>
      </c>
    </row>
    <row r="86" spans="1:17">
      <c r="B86">
        <f>I86*1233.48/1000000</f>
        <v/>
      </c>
      <c r="C86">
        <f>J86*0.3048</f>
        <v/>
      </c>
      <c r="D86">
        <f>(E85-D85)/1000000</f>
        <v/>
      </c>
      <c r="E86">
        <f>(B87-B86)/(C87-C86)*2*1000000</f>
        <v/>
      </c>
      <c r="F86" t="s">
        <v>150</v>
      </c>
      <c r="G86">
        <f>M86*0.3048</f>
        <v/>
      </c>
      <c r="I86" t="n">
        <v>70000</v>
      </c>
      <c r="J86" t="n">
        <v>4260</v>
      </c>
      <c r="L86" t="s">
        <v>150</v>
      </c>
      <c r="M86" t="n">
        <v>0.4</v>
      </c>
    </row>
    <row r="87" spans="1:17">
      <c r="B87">
        <f>I87*1233.48/1000000</f>
        <v/>
      </c>
      <c r="C87">
        <f>J87*0.3048</f>
        <v/>
      </c>
      <c r="D87">
        <f>(E86-D86)/1000000</f>
        <v/>
      </c>
      <c r="E87">
        <f>(B88-B87)/(C88-C87)*2*1000000</f>
        <v/>
      </c>
      <c r="F87" t="s">
        <v>151</v>
      </c>
      <c r="G87">
        <f>M87*0.3048</f>
        <v/>
      </c>
      <c r="I87" t="n">
        <v>95000</v>
      </c>
      <c r="J87" t="n">
        <v>4268</v>
      </c>
      <c r="L87" t="s">
        <v>151</v>
      </c>
      <c r="M87" t="n">
        <v>0.5</v>
      </c>
    </row>
    <row r="88" spans="1:17">
      <c r="B88">
        <f>I88*1233.48/1000000</f>
        <v/>
      </c>
      <c r="C88">
        <f>J88*0.3048</f>
        <v/>
      </c>
      <c r="D88">
        <f>(E87-D87)/1000000</f>
        <v/>
      </c>
      <c r="E88">
        <f>(B89-B88)/(C89-C88)*2*1000000</f>
        <v/>
      </c>
      <c r="F88" t="s">
        <v>152</v>
      </c>
      <c r="G88">
        <f>M88*0.3048</f>
        <v/>
      </c>
      <c r="I88" t="n">
        <v>120000</v>
      </c>
      <c r="J88" t="n">
        <v>4275</v>
      </c>
      <c r="L88" t="s">
        <v>152</v>
      </c>
      <c r="M88" t="n">
        <v>0.6</v>
      </c>
    </row>
    <row r="89" spans="1:17">
      <c r="F89" t="s">
        <v>153</v>
      </c>
      <c r="G89">
        <f>M89*0.3048</f>
        <v/>
      </c>
      <c r="L89" t="s">
        <v>153</v>
      </c>
      <c r="M89" t="n">
        <v>0.5</v>
      </c>
    </row>
    <row r="90" spans="1:17">
      <c r="F90" t="s">
        <v>154</v>
      </c>
      <c r="G90">
        <f>M90*0.3048</f>
        <v/>
      </c>
      <c r="L90" t="s">
        <v>154</v>
      </c>
      <c r="M90" t="n">
        <v>0.3</v>
      </c>
    </row>
    <row r="91" spans="1:17">
      <c r="F91" t="s">
        <v>155</v>
      </c>
      <c r="G91">
        <f>M91*0.3048</f>
        <v/>
      </c>
      <c r="L91" t="s">
        <v>155</v>
      </c>
      <c r="M91" t="n">
        <v>0.3</v>
      </c>
    </row>
    <row r="92" spans="1:17">
      <c r="F92" t="s">
        <v>156</v>
      </c>
      <c r="G92">
        <f>M92*0.3048</f>
        <v/>
      </c>
      <c r="L92" t="s">
        <v>156</v>
      </c>
      <c r="M92" t="n">
        <v>0</v>
      </c>
    </row>
    <row r="93" spans="1:17">
      <c r="F93" t="s">
        <v>157</v>
      </c>
      <c r="G93">
        <f>M93*0.3048</f>
        <v/>
      </c>
      <c r="L93" t="s">
        <v>157</v>
      </c>
      <c r="M93" t="n">
        <v>0</v>
      </c>
    </row>
    <row r="96" spans="1:17">
      <c r="A96" s="27" t="s">
        <v>184</v>
      </c>
      <c r="B96" s="27" t="s">
        <v>274</v>
      </c>
      <c r="I96" s="28" t="s">
        <v>263</v>
      </c>
      <c r="O96" t="s">
        <v>275</v>
      </c>
    </row>
    <row customHeight="1" ht="45" r="97" s="70" spans="1:17">
      <c r="A97" s="29" t="n"/>
      <c r="B97" s="29" t="s">
        <v>272</v>
      </c>
      <c r="C97" s="29" t="s">
        <v>258</v>
      </c>
      <c r="D97" s="29" t="s">
        <v>273</v>
      </c>
      <c r="E97" s="29" t="s">
        <v>260</v>
      </c>
      <c r="F97" s="29" t="s">
        <v>264</v>
      </c>
      <c r="G97" s="29" t="s">
        <v>265</v>
      </c>
      <c r="H97" s="29" t="s">
        <v>276</v>
      </c>
      <c r="I97" s="29" t="s">
        <v>266</v>
      </c>
      <c r="J97" s="29" t="s">
        <v>267</v>
      </c>
      <c r="K97" s="29" t="n"/>
      <c r="L97" s="29" t="s">
        <v>264</v>
      </c>
      <c r="M97" s="29" t="s">
        <v>268</v>
      </c>
      <c r="O97" s="61" t="s">
        <v>232</v>
      </c>
      <c r="P97" s="61" t="s">
        <v>277</v>
      </c>
      <c r="Q97" s="61" t="s">
        <v>278</v>
      </c>
    </row>
    <row r="98" spans="1:17">
      <c r="B98">
        <f>Q98*0.00123348185532</f>
        <v/>
      </c>
      <c r="C98">
        <f>J98*0.3048</f>
        <v/>
      </c>
      <c r="D98" t="n">
        <v>0</v>
      </c>
      <c r="E98">
        <f>(B99-B98)/(C99-C98)*2*1000000</f>
        <v/>
      </c>
      <c r="F98" t="s">
        <v>146</v>
      </c>
      <c r="G98">
        <f>M98*0.3048</f>
        <v/>
      </c>
      <c r="H98">
        <f>P98*0.0040468564224</f>
        <v/>
      </c>
      <c r="I98" t="n">
        <v>0</v>
      </c>
      <c r="J98" t="n">
        <v>4590</v>
      </c>
      <c r="L98" t="s">
        <v>146</v>
      </c>
      <c r="M98" t="n">
        <v>0</v>
      </c>
      <c r="O98" t="n">
        <v>4590</v>
      </c>
      <c r="P98" t="n">
        <v>1</v>
      </c>
      <c r="Q98" t="n">
        <v>0</v>
      </c>
    </row>
    <row r="99" spans="1:17">
      <c r="B99">
        <f>Q99*0.00123348185532</f>
        <v/>
      </c>
      <c r="C99">
        <f>J99*0.3048</f>
        <v/>
      </c>
      <c r="D99">
        <f>(E98-D98)/1000000</f>
        <v/>
      </c>
      <c r="E99">
        <f>(B100-B99)/(C100-C99)*2*1000000</f>
        <v/>
      </c>
      <c r="F99" t="s">
        <v>147</v>
      </c>
      <c r="G99">
        <f>M99*0.3048</f>
        <v/>
      </c>
      <c r="H99">
        <f>P99*0.0040468564224</f>
        <v/>
      </c>
      <c r="I99" t="n">
        <v>130</v>
      </c>
      <c r="J99" t="n">
        <v>4600</v>
      </c>
      <c r="L99" t="s">
        <v>147</v>
      </c>
      <c r="M99" t="n">
        <v>0</v>
      </c>
      <c r="O99" t="n">
        <v>4600</v>
      </c>
      <c r="P99" t="n">
        <v>26</v>
      </c>
      <c r="Q99" t="n">
        <v>130</v>
      </c>
    </row>
    <row r="100" spans="1:17">
      <c r="B100">
        <f>Q100*0.00123348185532</f>
        <v/>
      </c>
      <c r="C100">
        <f>J100*0.3048</f>
        <v/>
      </c>
      <c r="D100">
        <f>(E99-D99)/1000000</f>
        <v/>
      </c>
      <c r="E100">
        <f>(B101-B100)/(C101-C100)*2*1000000</f>
        <v/>
      </c>
      <c r="F100" t="s">
        <v>148</v>
      </c>
      <c r="G100">
        <f>M100*0.3048</f>
        <v/>
      </c>
      <c r="H100">
        <f>P100*0.0040468564224</f>
        <v/>
      </c>
      <c r="I100" t="n">
        <v>649</v>
      </c>
      <c r="J100" t="n">
        <v>4610</v>
      </c>
      <c r="L100" t="s">
        <v>148</v>
      </c>
      <c r="M100" t="n">
        <v>0</v>
      </c>
      <c r="O100" t="n">
        <v>4610</v>
      </c>
      <c r="P100" t="n">
        <v>76</v>
      </c>
      <c r="Q100" t="n">
        <v>649</v>
      </c>
    </row>
    <row r="101" spans="1:17">
      <c r="B101">
        <f>Q101*0.00123348185532</f>
        <v/>
      </c>
      <c r="C101">
        <f>J101*0.3048</f>
        <v/>
      </c>
      <c r="D101">
        <f>(E100-D100)/1000000</f>
        <v/>
      </c>
      <c r="E101">
        <f>(B102-B101)/(C102-C101)*2*1000000</f>
        <v/>
      </c>
      <c r="F101" t="s">
        <v>149</v>
      </c>
      <c r="G101">
        <f>M101*0.3048</f>
        <v/>
      </c>
      <c r="H101">
        <f>P101*0.0040468564224</f>
        <v/>
      </c>
      <c r="I101" t="n">
        <v>1739</v>
      </c>
      <c r="J101" t="n">
        <v>4620</v>
      </c>
      <c r="L101" t="s">
        <v>149</v>
      </c>
      <c r="M101" t="n">
        <v>0.1</v>
      </c>
      <c r="O101" t="n">
        <v>4620</v>
      </c>
      <c r="P101" t="n">
        <v>142</v>
      </c>
      <c r="Q101" t="n">
        <v>1739</v>
      </c>
    </row>
    <row r="102" spans="1:17">
      <c r="B102">
        <f>Q102*0.00123348185532</f>
        <v/>
      </c>
      <c r="C102">
        <f>J102*0.3048</f>
        <v/>
      </c>
      <c r="D102">
        <f>(E101-D101)/1000000</f>
        <v/>
      </c>
      <c r="E102">
        <f>(B103-B102)/(C103-C102)*2*1000000</f>
        <v/>
      </c>
      <c r="F102" t="s">
        <v>150</v>
      </c>
      <c r="G102">
        <f>M102*0.3048</f>
        <v/>
      </c>
      <c r="H102">
        <f>P102*0.0040468564224</f>
        <v/>
      </c>
      <c r="I102" t="n">
        <v>3456</v>
      </c>
      <c r="J102" t="n">
        <v>4630</v>
      </c>
      <c r="L102" t="s">
        <v>150</v>
      </c>
      <c r="M102" t="n">
        <v>0.4</v>
      </c>
      <c r="O102" t="n">
        <v>4630</v>
      </c>
      <c r="P102" t="n">
        <v>205</v>
      </c>
      <c r="Q102" t="n">
        <v>3456</v>
      </c>
    </row>
    <row r="103" spans="1:17">
      <c r="B103">
        <f>Q103*0.00123348185532</f>
        <v/>
      </c>
      <c r="C103">
        <f>J103*0.3048</f>
        <v/>
      </c>
      <c r="D103">
        <f>(E102-D102)/1000000</f>
        <v/>
      </c>
      <c r="E103">
        <f>(B104-B103)/(C104-C103)*2*1000000</f>
        <v/>
      </c>
      <c r="F103" t="s">
        <v>151</v>
      </c>
      <c r="G103">
        <f>M103*0.3048</f>
        <v/>
      </c>
      <c r="H103">
        <f>P103*0.0040468564224</f>
        <v/>
      </c>
      <c r="I103" t="n">
        <v>5937</v>
      </c>
      <c r="J103" t="n">
        <v>4640</v>
      </c>
      <c r="L103" t="s">
        <v>151</v>
      </c>
      <c r="M103" t="n">
        <v>0.5</v>
      </c>
      <c r="O103" t="n">
        <v>4640</v>
      </c>
      <c r="P103" t="n">
        <v>291</v>
      </c>
      <c r="Q103" t="n">
        <v>5937</v>
      </c>
    </row>
    <row r="104" spans="1:17">
      <c r="B104">
        <f>Q104*0.00123348185532</f>
        <v/>
      </c>
      <c r="C104">
        <f>J104*0.3048</f>
        <v/>
      </c>
      <c r="D104">
        <f>(E103-D103)/1000000</f>
        <v/>
      </c>
      <c r="E104">
        <f>(B105-B104)/(C105-C104)*2*1000000</f>
        <v/>
      </c>
      <c r="F104" t="s">
        <v>152</v>
      </c>
      <c r="G104">
        <f>M104*0.3048</f>
        <v/>
      </c>
      <c r="H104">
        <f>P104*0.0040468564224</f>
        <v/>
      </c>
      <c r="I104" t="n">
        <v>9236</v>
      </c>
      <c r="J104" t="n">
        <v>4650</v>
      </c>
      <c r="L104" t="s">
        <v>152</v>
      </c>
      <c r="M104" t="n">
        <v>0.6</v>
      </c>
      <c r="O104" t="n">
        <v>4650</v>
      </c>
      <c r="P104" t="n">
        <v>367</v>
      </c>
      <c r="Q104" t="n">
        <v>9236</v>
      </c>
    </row>
    <row r="105" spans="1:17">
      <c r="B105">
        <f>Q105*0.00123348185532</f>
        <v/>
      </c>
      <c r="C105">
        <f>J105*0.3048</f>
        <v/>
      </c>
      <c r="D105">
        <f>(E104-D104)/1000000</f>
        <v/>
      </c>
      <c r="E105">
        <f>(B106-B105)/(C106-C105)*2*1000000</f>
        <v/>
      </c>
      <c r="F105" t="s">
        <v>153</v>
      </c>
      <c r="G105">
        <f>M105*0.3048</f>
        <v/>
      </c>
      <c r="H105">
        <f>P105*0.0040468564224</f>
        <v/>
      </c>
      <c r="I105" t="n">
        <v>13206</v>
      </c>
      <c r="J105" t="n">
        <v>4660</v>
      </c>
      <c r="L105" t="s">
        <v>153</v>
      </c>
      <c r="M105" t="n">
        <v>0.5</v>
      </c>
      <c r="O105" t="n">
        <v>4660</v>
      </c>
      <c r="P105" t="n">
        <v>427</v>
      </c>
      <c r="Q105" t="n">
        <v>13206</v>
      </c>
    </row>
    <row r="106" spans="1:17">
      <c r="B106">
        <f>Q106*0.00123348185532</f>
        <v/>
      </c>
      <c r="C106">
        <f>J106*0.3048</f>
        <v/>
      </c>
      <c r="D106">
        <f>(E105-D105)/1000000</f>
        <v/>
      </c>
      <c r="E106">
        <f>(B107-B106)/(C107-C106)*2*1000000</f>
        <v/>
      </c>
      <c r="F106" t="s">
        <v>154</v>
      </c>
      <c r="G106">
        <f>M106*0.3048</f>
        <v/>
      </c>
      <c r="H106">
        <f>P106*0.0040468564224</f>
        <v/>
      </c>
      <c r="I106" t="n">
        <v>17721</v>
      </c>
      <c r="J106" t="n">
        <v>4670</v>
      </c>
      <c r="L106" t="s">
        <v>154</v>
      </c>
      <c r="M106" t="n">
        <v>0.3</v>
      </c>
      <c r="O106" t="n">
        <v>4670</v>
      </c>
      <c r="P106" t="n">
        <v>473</v>
      </c>
      <c r="Q106" t="n">
        <v>17721</v>
      </c>
    </row>
    <row r="107" spans="1:17">
      <c r="B107">
        <f>Q107*0.00123348185532</f>
        <v/>
      </c>
      <c r="C107">
        <f>J107*0.3048</f>
        <v/>
      </c>
      <c r="D107">
        <f>(E106-D106)/1000000</f>
        <v/>
      </c>
      <c r="E107">
        <f>(B108-B107)/(C108-C107)*2*1000000</f>
        <v/>
      </c>
      <c r="F107" t="s">
        <v>155</v>
      </c>
      <c r="G107">
        <f>M107*0.3048</f>
        <v/>
      </c>
      <c r="H107">
        <f>P107*0.0040468564224</f>
        <v/>
      </c>
      <c r="I107" t="n">
        <v>18684</v>
      </c>
      <c r="J107" t="n">
        <v>4672</v>
      </c>
      <c r="L107" t="s">
        <v>155</v>
      </c>
      <c r="M107" t="n">
        <v>0.3</v>
      </c>
      <c r="O107" t="n">
        <v>4672</v>
      </c>
      <c r="P107" t="n">
        <v>479</v>
      </c>
      <c r="Q107" t="n">
        <v>18684</v>
      </c>
    </row>
    <row r="108" spans="1:17">
      <c r="B108">
        <f>Q108*0.00123348185532</f>
        <v/>
      </c>
      <c r="C108">
        <f>J108*0.3048</f>
        <v/>
      </c>
      <c r="D108">
        <f>(E107-D107)/1000000</f>
        <v/>
      </c>
      <c r="E108">
        <f>(B109-B108)/(C109-C108)*2*1000000</f>
        <v/>
      </c>
      <c r="F108" t="s">
        <v>156</v>
      </c>
      <c r="G108">
        <f>M108*0.3048</f>
        <v/>
      </c>
      <c r="H108">
        <f>P108*0.0040468564224</f>
        <v/>
      </c>
      <c r="I108" t="n">
        <v>22600</v>
      </c>
      <c r="J108" t="n">
        <v>4680</v>
      </c>
      <c r="L108" t="s">
        <v>156</v>
      </c>
      <c r="M108" t="n">
        <v>0</v>
      </c>
      <c r="O108" t="n">
        <v>4680</v>
      </c>
      <c r="P108" t="n">
        <v>516</v>
      </c>
      <c r="Q108" t="n">
        <v>22600</v>
      </c>
    </row>
    <row r="109" spans="1:17">
      <c r="B109">
        <f>Q109*0.00123348185532</f>
        <v/>
      </c>
      <c r="C109">
        <f>J109*0.3048</f>
        <v/>
      </c>
      <c r="D109">
        <f>(E108-D108)/1000000</f>
        <v/>
      </c>
      <c r="E109">
        <f>(B110-B109)/(C110-C109)*2*1000000</f>
        <v/>
      </c>
      <c r="F109" t="s">
        <v>157</v>
      </c>
      <c r="G109">
        <f>M109*0.3048</f>
        <v/>
      </c>
      <c r="H109">
        <f>P109*0.0040468564224</f>
        <v/>
      </c>
      <c r="I109" t="n">
        <v>28100</v>
      </c>
      <c r="J109" t="n">
        <v>4690</v>
      </c>
      <c r="L109" t="s">
        <v>157</v>
      </c>
      <c r="M109" t="n">
        <v>0</v>
      </c>
      <c r="O109" t="n">
        <v>4690</v>
      </c>
      <c r="P109" t="n">
        <v>572</v>
      </c>
      <c r="Q109" t="n">
        <v>28100</v>
      </c>
    </row>
    <row r="110" spans="1:17">
      <c r="B110">
        <f>Q110*0.00123348185532</f>
        <v/>
      </c>
      <c r="C110">
        <f>J110*0.3048</f>
        <v/>
      </c>
      <c r="D110">
        <f>(E109-D109)/1000000</f>
        <v/>
      </c>
      <c r="E110">
        <f>(B111-B110)/(C111-C110)*2*1000000</f>
        <v/>
      </c>
      <c r="H110">
        <f>P110*0.0040468564224</f>
        <v/>
      </c>
      <c r="I110" t="n">
        <v>34100</v>
      </c>
      <c r="J110" t="n">
        <v>4700</v>
      </c>
      <c r="O110" t="n">
        <v>4700</v>
      </c>
      <c r="P110" t="n">
        <v>629</v>
      </c>
      <c r="Q110" t="n">
        <v>34100</v>
      </c>
    </row>
    <row r="111" spans="1:17">
      <c r="B111">
        <f>Q111*0.00123348185532</f>
        <v/>
      </c>
      <c r="C111">
        <f>J111*0.3048</f>
        <v/>
      </c>
      <c r="D111">
        <f>(E110-D110)/1000000</f>
        <v/>
      </c>
      <c r="E111">
        <f>(B112-B111)/(C112-C111)*2*1000000</f>
        <v/>
      </c>
      <c r="H111">
        <f>P111*0.0040468564224</f>
        <v/>
      </c>
      <c r="I111" t="n">
        <v>40700</v>
      </c>
      <c r="J111" t="n">
        <v>4710</v>
      </c>
      <c r="O111" t="n">
        <v>4710</v>
      </c>
      <c r="P111" t="n">
        <v>692</v>
      </c>
      <c r="Q111" t="n">
        <v>40700</v>
      </c>
    </row>
    <row r="112" spans="1:17">
      <c r="B112">
        <f>Q112*0.00123348185532</f>
        <v/>
      </c>
      <c r="C112">
        <f>J112*0.3048</f>
        <v/>
      </c>
      <c r="D112">
        <f>(E111-D111)/1000000</f>
        <v/>
      </c>
      <c r="E112">
        <f>(B113-B112)/(C113-C112)*2*1000000</f>
        <v/>
      </c>
      <c r="H112">
        <f>P112*0.0040468564224</f>
        <v/>
      </c>
      <c r="I112" t="n">
        <v>47900</v>
      </c>
      <c r="J112" t="n">
        <v>4720</v>
      </c>
      <c r="O112" t="n">
        <v>4720</v>
      </c>
      <c r="P112" t="n">
        <v>757</v>
      </c>
      <c r="Q112" t="n">
        <v>47900</v>
      </c>
    </row>
    <row r="113" spans="1:17">
      <c r="B113">
        <f>Q113*0.00123348185532</f>
        <v/>
      </c>
      <c r="C113">
        <f>J113*0.3048</f>
        <v/>
      </c>
      <c r="D113">
        <f>(E112-D112)/1000000</f>
        <v/>
      </c>
      <c r="E113">
        <f>(B114-B113)/(C114-C113)*2*1000000</f>
        <v/>
      </c>
      <c r="H113">
        <f>P113*0.0040468564224</f>
        <v/>
      </c>
      <c r="I113" t="n">
        <v>55800</v>
      </c>
      <c r="J113" t="n">
        <v>4730</v>
      </c>
      <c r="O113" t="n">
        <v>4730</v>
      </c>
      <c r="P113" t="n">
        <v>826</v>
      </c>
      <c r="Q113" t="n">
        <v>55800</v>
      </c>
    </row>
    <row r="114" spans="1:17">
      <c r="B114">
        <f>Q114*0.00123348185532</f>
        <v/>
      </c>
      <c r="C114">
        <f>J114*0.3048</f>
        <v/>
      </c>
      <c r="D114">
        <f>(E113-D113)/1000000</f>
        <v/>
      </c>
      <c r="E114">
        <f>(B115-B114)/(C115-C114)*2*1000000</f>
        <v/>
      </c>
      <c r="H114">
        <f>P114*0.0040468564224</f>
        <v/>
      </c>
      <c r="I114" t="n">
        <v>64500</v>
      </c>
      <c r="J114" t="n">
        <v>4740</v>
      </c>
      <c r="O114" t="n">
        <v>4740</v>
      </c>
      <c r="P114" t="n">
        <v>900</v>
      </c>
      <c r="Q114" t="n">
        <v>64500</v>
      </c>
    </row>
    <row r="115" spans="1:17">
      <c r="B115">
        <f>Q115*0.00123348185532</f>
        <v/>
      </c>
      <c r="C115">
        <f>J115*0.3048</f>
        <v/>
      </c>
      <c r="D115">
        <f>(E114-D114)/1000000</f>
        <v/>
      </c>
      <c r="E115">
        <f>(B116-B115)/(C116-C115)*2*1000000</f>
        <v/>
      </c>
      <c r="H115">
        <f>P115*0.0040468564224</f>
        <v/>
      </c>
      <c r="I115" t="n">
        <v>73900</v>
      </c>
      <c r="J115" t="n">
        <v>4750</v>
      </c>
      <c r="O115" s="63" t="n">
        <v>4750</v>
      </c>
      <c r="P115" s="63" t="n">
        <v>976</v>
      </c>
      <c r="Q115" s="63" t="n">
        <v>73900</v>
      </c>
    </row>
    <row r="120" spans="1:17">
      <c r="A120" s="27" t="s">
        <v>188</v>
      </c>
      <c r="B120" s="27" t="s">
        <v>279</v>
      </c>
      <c r="I120" s="28" t="s">
        <v>263</v>
      </c>
    </row>
    <row r="121" spans="1:17">
      <c r="A121" s="29" t="n"/>
      <c r="B121" s="29" t="s">
        <v>272</v>
      </c>
      <c r="C121" s="29" t="s">
        <v>258</v>
      </c>
      <c r="D121" s="29" t="s">
        <v>273</v>
      </c>
      <c r="E121" s="29" t="s">
        <v>260</v>
      </c>
      <c r="F121" s="29" t="s">
        <v>264</v>
      </c>
      <c r="G121" s="29" t="s">
        <v>265</v>
      </c>
      <c r="H121" s="29" t="n"/>
      <c r="I121" s="29" t="s">
        <v>266</v>
      </c>
      <c r="J121" s="29" t="s">
        <v>267</v>
      </c>
      <c r="K121" s="29" t="s">
        <v>280</v>
      </c>
      <c r="L121" s="29" t="s">
        <v>264</v>
      </c>
      <c r="M121" s="29" t="s">
        <v>268</v>
      </c>
    </row>
    <row r="122" spans="1:17">
      <c r="B122">
        <f>I122*1233.48/1000000</f>
        <v/>
      </c>
      <c r="C122">
        <f>J122*0.3048</f>
        <v/>
      </c>
      <c r="D122">
        <f>K122*4046.856/1000000</f>
        <v/>
      </c>
      <c r="E122">
        <f>(B123-B122)/(C123-C122)*2*1000000</f>
        <v/>
      </c>
      <c r="F122" t="s">
        <v>146</v>
      </c>
      <c r="G122">
        <f>M122*0.3048</f>
        <v/>
      </c>
      <c r="I122" s="52" t="n">
        <v>0</v>
      </c>
      <c r="J122" s="52" t="n">
        <v>5240</v>
      </c>
      <c r="K122" s="52" t="n">
        <v>0</v>
      </c>
      <c r="L122" t="s">
        <v>146</v>
      </c>
      <c r="M122" t="n">
        <v>0</v>
      </c>
    </row>
    <row r="123" spans="1:17">
      <c r="B123">
        <f>I123*1233.48/1000000</f>
        <v/>
      </c>
      <c r="C123">
        <f>J123*0.3048</f>
        <v/>
      </c>
      <c r="D123">
        <f>K123*4046.856/1000000</f>
        <v/>
      </c>
      <c r="E123">
        <f>(B124-B123)/(C124-C123)*2*1000000</f>
        <v/>
      </c>
      <c r="F123" t="s">
        <v>147</v>
      </c>
      <c r="G123">
        <f>M123*0.3048</f>
        <v/>
      </c>
      <c r="I123" s="52" t="n">
        <v>250</v>
      </c>
      <c r="J123" s="52" t="n">
        <v>5260</v>
      </c>
      <c r="K123" s="52" t="n">
        <v>25</v>
      </c>
      <c r="L123" t="s">
        <v>147</v>
      </c>
      <c r="M123" t="n">
        <v>0</v>
      </c>
    </row>
    <row r="124" spans="1:17">
      <c r="B124">
        <f>I124*1233.48/1000000</f>
        <v/>
      </c>
      <c r="C124">
        <f>J124*0.3048</f>
        <v/>
      </c>
      <c r="D124">
        <f>K124*4046.856/1000000</f>
        <v/>
      </c>
      <c r="E124">
        <f>(B125-B124)/(C125-C124)*2*1000000</f>
        <v/>
      </c>
      <c r="F124" t="s">
        <v>148</v>
      </c>
      <c r="G124">
        <f>M124*0.3048</f>
        <v/>
      </c>
      <c r="I124" s="52" t="n">
        <v>1200</v>
      </c>
      <c r="J124" s="52" t="n">
        <v>5290</v>
      </c>
      <c r="K124" s="52" t="n">
        <v>38</v>
      </c>
      <c r="L124" t="s">
        <v>148</v>
      </c>
      <c r="M124" t="n">
        <v>0</v>
      </c>
    </row>
    <row r="125" spans="1:17">
      <c r="B125">
        <f>I125*1233.48/1000000</f>
        <v/>
      </c>
      <c r="C125">
        <f>J125*0.3048</f>
        <v/>
      </c>
      <c r="D125">
        <f>K125*4046.856/1000000</f>
        <v/>
      </c>
      <c r="E125">
        <f>(B126-B125)/(C126-C125)*2*1000000</f>
        <v/>
      </c>
      <c r="F125" t="s">
        <v>149</v>
      </c>
      <c r="G125">
        <f>M125*0.3048</f>
        <v/>
      </c>
      <c r="I125" s="52" t="n">
        <v>2600</v>
      </c>
      <c r="J125" s="52" t="n">
        <v>5310</v>
      </c>
      <c r="K125" s="52" t="n">
        <v>70</v>
      </c>
      <c r="L125" t="s">
        <v>149</v>
      </c>
      <c r="M125" t="n">
        <v>0.1</v>
      </c>
    </row>
    <row r="126" spans="1:17">
      <c r="B126">
        <f>I126*1233.48/1000000</f>
        <v/>
      </c>
      <c r="C126">
        <f>J126*0.3048</f>
        <v/>
      </c>
      <c r="D126">
        <f>K126*4046.856/1000000</f>
        <v/>
      </c>
      <c r="E126">
        <f>(B127-B126)/(C127-C126)*2*1000000</f>
        <v/>
      </c>
      <c r="F126" t="s">
        <v>150</v>
      </c>
      <c r="G126">
        <f>M126*0.3048</f>
        <v/>
      </c>
      <c r="I126" s="52" t="n">
        <v>5650</v>
      </c>
      <c r="J126" s="52" t="n">
        <v>5340</v>
      </c>
      <c r="K126" s="52" t="n">
        <v>102</v>
      </c>
      <c r="L126" t="s">
        <v>150</v>
      </c>
      <c r="M126" t="n">
        <v>0.4</v>
      </c>
    </row>
    <row r="127" spans="1:17">
      <c r="B127">
        <f>I127*1233.48/1000000</f>
        <v/>
      </c>
      <c r="C127">
        <f>J127*0.3048</f>
        <v/>
      </c>
      <c r="D127">
        <f>K127*4046.856/1000000</f>
        <v/>
      </c>
      <c r="E127">
        <f>(B128-B127)/(C128-C127)*2*1000000</f>
        <v/>
      </c>
      <c r="F127" t="s">
        <v>151</v>
      </c>
      <c r="G127">
        <f>M127*0.3048</f>
        <v/>
      </c>
      <c r="I127" s="52" t="n">
        <v>10000</v>
      </c>
      <c r="J127" s="52" t="n">
        <v>5370</v>
      </c>
      <c r="K127" s="52" t="n">
        <v>127</v>
      </c>
      <c r="L127" t="s">
        <v>151</v>
      </c>
      <c r="M127" t="n">
        <v>0.5</v>
      </c>
    </row>
    <row r="128" spans="1:17">
      <c r="B128">
        <f>I128*1233.48/1000000</f>
        <v/>
      </c>
      <c r="C128">
        <f>J128*0.3048</f>
        <v/>
      </c>
      <c r="D128">
        <f>K128*4046.856/1000000</f>
        <v/>
      </c>
      <c r="E128">
        <f>(B129-B128)/(C129-C128)*2*1000000</f>
        <v/>
      </c>
      <c r="F128" t="s">
        <v>152</v>
      </c>
      <c r="G128">
        <f>M128*0.3048</f>
        <v/>
      </c>
      <c r="I128" s="52" t="n">
        <v>11500</v>
      </c>
      <c r="J128" s="52" t="n">
        <v>5380</v>
      </c>
      <c r="K128" s="52" t="n">
        <v>165</v>
      </c>
      <c r="L128" t="s">
        <v>152</v>
      </c>
      <c r="M128" t="n">
        <v>0.6</v>
      </c>
    </row>
    <row r="129" spans="1:17">
      <c r="B129">
        <f>I129*1233.48/1000000</f>
        <v/>
      </c>
      <c r="C129">
        <f>J129*0.3048</f>
        <v/>
      </c>
      <c r="D129">
        <f>K129*4046.856/1000000</f>
        <v/>
      </c>
      <c r="E129">
        <f>(B130-B129)/(C130-C129)*2*1000000</f>
        <v/>
      </c>
      <c r="F129" t="s">
        <v>153</v>
      </c>
      <c r="G129">
        <f>M129*0.3048</f>
        <v/>
      </c>
      <c r="I129" s="52" t="n">
        <v>12000</v>
      </c>
      <c r="J129" s="52" t="n">
        <v>5384</v>
      </c>
      <c r="K129" s="52" t="n">
        <v>183</v>
      </c>
      <c r="L129" t="s">
        <v>153</v>
      </c>
      <c r="M129" t="n">
        <v>0.5</v>
      </c>
    </row>
    <row r="130" spans="1:17">
      <c r="B130">
        <f>I130*1233.48/1000000</f>
        <v/>
      </c>
      <c r="C130">
        <f>J130*0.3048</f>
        <v/>
      </c>
      <c r="D130">
        <f>K130*4046.856/1000000</f>
        <v/>
      </c>
      <c r="E130">
        <f>(B131-B130)/(C131-C130)*2*1000000</f>
        <v/>
      </c>
      <c r="F130" t="s">
        <v>154</v>
      </c>
      <c r="G130">
        <f>M130*0.3048</f>
        <v/>
      </c>
      <c r="I130" s="52" t="n">
        <v>12200</v>
      </c>
      <c r="J130" s="52" t="n">
        <v>5385</v>
      </c>
      <c r="K130" s="52" t="n">
        <v>187</v>
      </c>
      <c r="L130" t="s">
        <v>154</v>
      </c>
      <c r="M130" t="n">
        <v>0.3</v>
      </c>
    </row>
    <row r="131" spans="1:17">
      <c r="B131">
        <f>I131*1233.48/1000000</f>
        <v/>
      </c>
      <c r="C131">
        <f>J131*0.3048</f>
        <v/>
      </c>
      <c r="D131">
        <f>K131*4046.856/1000000</f>
        <v/>
      </c>
      <c r="E131">
        <f>(B132-B131)/(C132-C131)*2*1000000</f>
        <v/>
      </c>
      <c r="F131" t="s">
        <v>155</v>
      </c>
      <c r="G131">
        <f>M131*0.3048</f>
        <v/>
      </c>
      <c r="I131" s="52" t="n">
        <v>12400</v>
      </c>
      <c r="J131" s="52" t="n">
        <v>5386</v>
      </c>
      <c r="K131" s="52" t="n">
        <v>192</v>
      </c>
      <c r="L131" t="s">
        <v>155</v>
      </c>
      <c r="M131" t="n">
        <v>0.3</v>
      </c>
    </row>
    <row r="132" spans="1:17">
      <c r="B132">
        <f>I132*1233.48/1000000</f>
        <v/>
      </c>
      <c r="C132">
        <f>J132*0.3048</f>
        <v/>
      </c>
      <c r="D132">
        <f>K132*4046.856/1000000</f>
        <v/>
      </c>
      <c r="E132">
        <f>(B133-B132)/(C133-C132)*2*1000000</f>
        <v/>
      </c>
      <c r="F132" t="s">
        <v>156</v>
      </c>
      <c r="G132">
        <f>M132*0.3048</f>
        <v/>
      </c>
      <c r="I132" s="52" t="n">
        <v>12800</v>
      </c>
      <c r="J132" s="52" t="n">
        <v>5388</v>
      </c>
      <c r="K132" s="52" t="n">
        <v>202</v>
      </c>
      <c r="L132" t="s">
        <v>156</v>
      </c>
      <c r="M132" t="n">
        <v>0</v>
      </c>
    </row>
    <row r="133" spans="1:17">
      <c r="B133">
        <f>I133*1233.48/1000000</f>
        <v/>
      </c>
      <c r="C133">
        <f>J133*0.3048</f>
        <v/>
      </c>
      <c r="D133">
        <f>K133*4046.856/1000000</f>
        <v/>
      </c>
      <c r="E133">
        <f>(B134-B133)/(C134-C133)*2*1000000</f>
        <v/>
      </c>
      <c r="F133" t="s">
        <v>157</v>
      </c>
      <c r="G133">
        <f>M133*0.3048</f>
        <v/>
      </c>
      <c r="I133" s="52" t="n">
        <v>13200</v>
      </c>
      <c r="J133" s="52" t="n">
        <v>5390</v>
      </c>
      <c r="K133" s="52" t="n">
        <v>212</v>
      </c>
      <c r="L133" t="s">
        <v>157</v>
      </c>
      <c r="M133" t="n">
        <v>0</v>
      </c>
    </row>
    <row r="134" spans="1:17">
      <c r="B134">
        <f>I134*1233.48/1000000</f>
        <v/>
      </c>
      <c r="C134">
        <f>J134*0.3048</f>
        <v/>
      </c>
      <c r="D134">
        <f>K134*4046.856/1000000</f>
        <v/>
      </c>
      <c r="E134">
        <f>(B135-B134)/(C135-C134)*2*1000000</f>
        <v/>
      </c>
      <c r="I134" s="52" t="n">
        <v>13500</v>
      </c>
      <c r="J134" s="52" t="n">
        <v>5392</v>
      </c>
      <c r="K134" s="52" t="n">
        <v>222</v>
      </c>
    </row>
    <row r="135" spans="1:17">
      <c r="B135">
        <f>I135*1233.48/1000000</f>
        <v/>
      </c>
      <c r="C135">
        <f>J135*0.3048</f>
        <v/>
      </c>
      <c r="D135">
        <f>K135*4046.856/1000000</f>
        <v/>
      </c>
      <c r="E135">
        <f>(B136-B135)/(C136-C135)*2*1000000</f>
        <v/>
      </c>
      <c r="I135" s="52" t="n">
        <v>14000</v>
      </c>
      <c r="J135" s="52" t="n">
        <v>5394</v>
      </c>
      <c r="K135" s="52" t="n">
        <v>233</v>
      </c>
    </row>
    <row r="136" spans="1:17">
      <c r="B136">
        <f>I136*1233.48/1000000</f>
        <v/>
      </c>
      <c r="C136">
        <f>J136*0.3048</f>
        <v/>
      </c>
      <c r="D136">
        <f>K136*4046.856/1000000</f>
        <v/>
      </c>
      <c r="E136">
        <f>(B137-B136)/(C137-C136)*2*1000000</f>
        <v/>
      </c>
      <c r="I136" s="52" t="n">
        <v>15000</v>
      </c>
      <c r="J136" s="52" t="n">
        <v>5397</v>
      </c>
      <c r="K136" s="52" t="n">
        <v>250</v>
      </c>
    </row>
  </sheetData>
  <pageMargins bottom="0.75" footer="0.3" header="0.3" left="0.7" right="0.7" top="0.75"/>
  <pageSetup orientation="portrait"/>
  <drawing xmlns:r="http://schemas.openxmlformats.org/officeDocument/2006/relationships" r:id="rId1"/>
</worksheet>
</file>

<file path=xl/worksheets/sheet42.xml><?xml version="1.0" encoding="utf-8"?>
<worksheet xmlns="http://schemas.openxmlformats.org/spreadsheetml/2006/main">
  <sheetPr codeName="Sheet24">
    <outlinePr summaryBelow="1" summaryRight="1"/>
    <pageSetUpPr/>
  </sheetPr>
  <dimension ref="A1:T13"/>
  <sheetViews>
    <sheetView workbookViewId="0">
      <selection activeCell="E24" sqref="E24"/>
    </sheetView>
  </sheetViews>
  <sheetFormatPr baseColWidth="8" defaultRowHeight="15" outlineLevelCol="0"/>
  <cols>
    <col bestFit="1" customWidth="1" max="20" min="20" style="70" width="16.5703125"/>
  </cols>
  <sheetData>
    <row r="1" spans="1:20">
      <c r="B1" t="s">
        <v>146</v>
      </c>
      <c r="C1" t="s">
        <v>147</v>
      </c>
      <c r="D1" t="s">
        <v>148</v>
      </c>
      <c r="E1" t="s">
        <v>149</v>
      </c>
      <c r="F1" t="s">
        <v>150</v>
      </c>
      <c r="G1" t="s">
        <v>151</v>
      </c>
      <c r="H1" t="s">
        <v>152</v>
      </c>
      <c r="I1" t="s">
        <v>153</v>
      </c>
      <c r="J1" t="s">
        <v>154</v>
      </c>
      <c r="K1" t="s">
        <v>155</v>
      </c>
      <c r="L1" t="s">
        <v>156</v>
      </c>
      <c r="M1" t="s">
        <v>157</v>
      </c>
      <c r="R1" t="s">
        <v>281</v>
      </c>
    </row>
    <row r="2" spans="1:20">
      <c r="A2" t="s">
        <v>160</v>
      </c>
      <c r="B2" t="n">
        <v>0.27</v>
      </c>
      <c r="C2" t="n">
        <v>0.27</v>
      </c>
      <c r="D2" t="n">
        <v>0.27</v>
      </c>
      <c r="E2" t="n">
        <v>0.73</v>
      </c>
      <c r="F2" t="n">
        <v>0.73</v>
      </c>
      <c r="G2" t="n">
        <v>0.73</v>
      </c>
      <c r="H2" t="n">
        <v>0.73</v>
      </c>
      <c r="I2" t="n">
        <v>0.73</v>
      </c>
      <c r="J2" t="n">
        <v>0.73</v>
      </c>
      <c r="K2" t="n">
        <v>0.73</v>
      </c>
      <c r="L2" t="n">
        <v>0.27</v>
      </c>
      <c r="M2" t="n">
        <v>0.27</v>
      </c>
      <c r="R2" t="s">
        <v>282</v>
      </c>
      <c r="S2" t="s">
        <v>160</v>
      </c>
      <c r="T2" t="s">
        <v>283</v>
      </c>
    </row>
    <row r="3" spans="1:20">
      <c r="A3" t="s">
        <v>165</v>
      </c>
      <c r="B3" t="n">
        <v>1</v>
      </c>
      <c r="C3" t="n">
        <v>1</v>
      </c>
      <c r="D3" t="n">
        <v>1</v>
      </c>
      <c r="E3" t="n">
        <v>1</v>
      </c>
      <c r="F3" t="n">
        <v>1</v>
      </c>
      <c r="G3" t="n">
        <v>1</v>
      </c>
      <c r="H3" t="n">
        <v>1</v>
      </c>
      <c r="I3" t="n">
        <v>1</v>
      </c>
      <c r="J3" t="n">
        <v>1</v>
      </c>
      <c r="K3" t="n">
        <v>1</v>
      </c>
      <c r="L3" t="n">
        <v>1</v>
      </c>
      <c r="M3" t="n">
        <v>1</v>
      </c>
      <c r="R3" t="s">
        <v>284</v>
      </c>
      <c r="S3" t="s">
        <v>165</v>
      </c>
      <c r="T3" t="s">
        <v>285</v>
      </c>
    </row>
    <row r="4" spans="1:20">
      <c r="A4" t="s">
        <v>168</v>
      </c>
      <c r="B4" t="n">
        <v>0.27</v>
      </c>
      <c r="C4" t="n">
        <v>0.27</v>
      </c>
      <c r="D4" t="n">
        <v>0.27</v>
      </c>
      <c r="E4" t="n">
        <v>0.73</v>
      </c>
      <c r="F4" t="n">
        <v>0.73</v>
      </c>
      <c r="G4" t="n">
        <v>0.73</v>
      </c>
      <c r="H4" t="n">
        <v>0.73</v>
      </c>
      <c r="I4" t="n">
        <v>0.73</v>
      </c>
      <c r="J4" t="n">
        <v>0.73</v>
      </c>
      <c r="K4" t="n">
        <v>0.73</v>
      </c>
      <c r="L4" t="n">
        <v>0.27</v>
      </c>
      <c r="M4" t="n">
        <v>0.27</v>
      </c>
      <c r="R4" t="s">
        <v>284</v>
      </c>
      <c r="S4" t="s">
        <v>168</v>
      </c>
      <c r="T4" t="s">
        <v>286</v>
      </c>
    </row>
    <row r="5" spans="1:20">
      <c r="A5" t="s">
        <v>171</v>
      </c>
      <c r="B5" t="n">
        <v>1</v>
      </c>
      <c r="C5" t="n">
        <v>1</v>
      </c>
      <c r="D5" t="n">
        <v>1</v>
      </c>
      <c r="E5" t="n">
        <v>1</v>
      </c>
      <c r="F5" t="n">
        <v>1</v>
      </c>
      <c r="G5" t="n">
        <v>1</v>
      </c>
      <c r="H5" t="n">
        <v>1</v>
      </c>
      <c r="I5" t="n">
        <v>1</v>
      </c>
      <c r="J5" t="n">
        <v>1</v>
      </c>
      <c r="K5" t="n">
        <v>1</v>
      </c>
      <c r="L5" t="n">
        <v>1</v>
      </c>
      <c r="M5" t="n">
        <v>1</v>
      </c>
      <c r="R5" t="s">
        <v>284</v>
      </c>
      <c r="S5" t="s">
        <v>171</v>
      </c>
      <c r="T5" t="s">
        <v>287</v>
      </c>
    </row>
    <row r="6" spans="1:20">
      <c r="A6" t="s">
        <v>170</v>
      </c>
      <c r="B6" t="n">
        <v>1</v>
      </c>
      <c r="C6" t="n">
        <v>1</v>
      </c>
      <c r="D6" t="n">
        <v>1</v>
      </c>
      <c r="E6" t="n">
        <v>1</v>
      </c>
      <c r="F6" t="n">
        <v>1</v>
      </c>
      <c r="G6" t="n">
        <v>1</v>
      </c>
      <c r="H6" t="n">
        <v>1</v>
      </c>
      <c r="I6" t="n">
        <v>1</v>
      </c>
      <c r="J6" t="n">
        <v>1</v>
      </c>
      <c r="K6" t="n">
        <v>1</v>
      </c>
      <c r="L6" t="n">
        <v>1</v>
      </c>
      <c r="M6" t="n">
        <v>1</v>
      </c>
      <c r="R6" t="s">
        <v>284</v>
      </c>
      <c r="S6" t="s">
        <v>170</v>
      </c>
      <c r="T6" t="s">
        <v>288</v>
      </c>
    </row>
    <row r="7" spans="1:20">
      <c r="A7" t="s">
        <v>183</v>
      </c>
      <c r="B7" t="n">
        <v>1</v>
      </c>
      <c r="C7" t="n">
        <v>1</v>
      </c>
      <c r="D7" t="n">
        <v>1</v>
      </c>
      <c r="E7" t="n">
        <v>1</v>
      </c>
      <c r="F7" t="n">
        <v>1</v>
      </c>
      <c r="G7" t="n">
        <v>1</v>
      </c>
      <c r="H7" t="n">
        <v>1</v>
      </c>
      <c r="I7" t="n">
        <v>1</v>
      </c>
      <c r="J7" t="n">
        <v>1</v>
      </c>
      <c r="K7" t="n">
        <v>1</v>
      </c>
      <c r="L7" t="n">
        <v>1</v>
      </c>
      <c r="M7" t="n">
        <v>1</v>
      </c>
      <c r="R7" t="s">
        <v>284</v>
      </c>
      <c r="S7" t="s">
        <v>183</v>
      </c>
      <c r="T7" t="s">
        <v>289</v>
      </c>
    </row>
    <row r="8" spans="1:20">
      <c r="A8" t="s">
        <v>182</v>
      </c>
      <c r="B8" t="n">
        <v>0.27</v>
      </c>
      <c r="C8" t="n">
        <v>0.27</v>
      </c>
      <c r="D8" t="n">
        <v>0.27</v>
      </c>
      <c r="E8" t="n">
        <v>0.73</v>
      </c>
      <c r="F8" t="n">
        <v>0.73</v>
      </c>
      <c r="G8" t="n">
        <v>0.73</v>
      </c>
      <c r="H8" t="n">
        <v>0.73</v>
      </c>
      <c r="I8" t="n">
        <v>0.73</v>
      </c>
      <c r="J8" t="n">
        <v>0.73</v>
      </c>
      <c r="K8" t="n">
        <v>0.73</v>
      </c>
      <c r="L8" t="n">
        <v>0.27</v>
      </c>
      <c r="M8" t="n">
        <v>0.27</v>
      </c>
      <c r="R8" t="s">
        <v>284</v>
      </c>
      <c r="S8" t="s">
        <v>182</v>
      </c>
      <c r="T8" t="s">
        <v>290</v>
      </c>
    </row>
    <row r="9" spans="1:20">
      <c r="A9" t="s">
        <v>194</v>
      </c>
      <c r="B9" t="n">
        <v>1</v>
      </c>
      <c r="C9" t="n">
        <v>1</v>
      </c>
      <c r="D9" t="n">
        <v>1</v>
      </c>
      <c r="E9" t="n">
        <v>1</v>
      </c>
      <c r="F9" t="n">
        <v>1</v>
      </c>
      <c r="G9" t="n">
        <v>1</v>
      </c>
      <c r="H9" t="n">
        <v>1</v>
      </c>
      <c r="I9" t="n">
        <v>1</v>
      </c>
      <c r="J9" t="n">
        <v>1</v>
      </c>
      <c r="K9" t="n">
        <v>1</v>
      </c>
      <c r="L9" t="n">
        <v>1</v>
      </c>
      <c r="M9" t="n">
        <v>1</v>
      </c>
      <c r="R9" t="s">
        <v>282</v>
      </c>
      <c r="S9" t="s">
        <v>194</v>
      </c>
      <c r="T9" t="s">
        <v>291</v>
      </c>
    </row>
    <row r="10" spans="1:20">
      <c r="A10" t="s">
        <v>193</v>
      </c>
      <c r="B10" t="n">
        <v>1</v>
      </c>
      <c r="C10" t="n">
        <v>1</v>
      </c>
      <c r="D10" t="n">
        <v>1</v>
      </c>
      <c r="E10" t="n">
        <v>1</v>
      </c>
      <c r="F10" t="n">
        <v>1</v>
      </c>
      <c r="G10" t="n">
        <v>1</v>
      </c>
      <c r="H10" t="n">
        <v>1</v>
      </c>
      <c r="I10" t="n">
        <v>1</v>
      </c>
      <c r="J10" t="n">
        <v>1</v>
      </c>
      <c r="K10" t="n">
        <v>1</v>
      </c>
      <c r="L10" t="n">
        <v>1</v>
      </c>
      <c r="M10" t="n">
        <v>1</v>
      </c>
    </row>
    <row r="11" spans="1:20">
      <c r="A11" t="s">
        <v>196</v>
      </c>
      <c r="B11" t="n">
        <v>0.27</v>
      </c>
      <c r="C11" t="n">
        <v>0.27</v>
      </c>
      <c r="D11" t="n">
        <v>0.27</v>
      </c>
      <c r="E11" t="n">
        <v>0.73</v>
      </c>
      <c r="F11" t="n">
        <v>0.73</v>
      </c>
      <c r="G11" t="n">
        <v>0.73</v>
      </c>
      <c r="H11" t="n">
        <v>0.73</v>
      </c>
      <c r="I11" t="n">
        <v>0.73</v>
      </c>
      <c r="J11" t="n">
        <v>0.73</v>
      </c>
      <c r="K11" t="n">
        <v>0.73</v>
      </c>
      <c r="L11" t="n">
        <v>0.27</v>
      </c>
      <c r="M11" t="n">
        <v>0.27</v>
      </c>
    </row>
    <row r="12" spans="1:20">
      <c r="A12" t="s">
        <v>197</v>
      </c>
      <c r="B12" t="n">
        <v>0.27</v>
      </c>
      <c r="C12" t="n">
        <v>0.27</v>
      </c>
      <c r="D12" t="n">
        <v>0.27</v>
      </c>
      <c r="E12" t="n">
        <v>0.73</v>
      </c>
      <c r="F12" t="n">
        <v>0.73</v>
      </c>
      <c r="G12" t="n">
        <v>0.73</v>
      </c>
      <c r="H12" t="n">
        <v>0.73</v>
      </c>
      <c r="I12" t="n">
        <v>0.73</v>
      </c>
      <c r="J12" t="n">
        <v>0.73</v>
      </c>
      <c r="K12" t="n">
        <v>0.73</v>
      </c>
      <c r="L12" t="n">
        <v>0.27</v>
      </c>
      <c r="M12" t="n">
        <v>0.27</v>
      </c>
    </row>
    <row r="13" spans="1:20">
      <c r="A13" t="s">
        <v>199</v>
      </c>
      <c r="B13" t="n">
        <v>0.27</v>
      </c>
      <c r="C13" t="n">
        <v>0.27</v>
      </c>
      <c r="D13" t="n">
        <v>0.27</v>
      </c>
      <c r="E13" t="n">
        <v>0.73</v>
      </c>
      <c r="F13" t="n">
        <v>0.73</v>
      </c>
      <c r="G13" t="n">
        <v>0.73</v>
      </c>
      <c r="H13" t="n">
        <v>0.73</v>
      </c>
      <c r="I13" t="n">
        <v>0.73</v>
      </c>
      <c r="J13" t="n">
        <v>0.73</v>
      </c>
      <c r="K13" t="n">
        <v>0.73</v>
      </c>
      <c r="L13" t="n">
        <v>0.27</v>
      </c>
      <c r="M13" t="n">
        <v>0.27</v>
      </c>
    </row>
  </sheetData>
  <pageMargins bottom="0.75" footer="0.3" header="0.3" left="0.7" right="0.7" top="0.75"/>
</worksheet>
</file>

<file path=xl/worksheets/sheet43.xml><?xml version="1.0" encoding="utf-8"?>
<worksheet xmlns="http://schemas.openxmlformats.org/spreadsheetml/2006/main">
  <sheetPr codeName="Sheet26">
    <outlinePr summaryBelow="1" summaryRight="1"/>
    <pageSetUpPr/>
  </sheetPr>
  <dimension ref="A1:F5"/>
  <sheetViews>
    <sheetView workbookViewId="0">
      <selection activeCell="B5" sqref="B5"/>
    </sheetView>
  </sheetViews>
  <sheetFormatPr baseColWidth="8" defaultRowHeight="15"/>
  <sheetData>
    <row r="1" spans="1:6">
      <c r="A1" t="s">
        <v>158</v>
      </c>
      <c r="B1" t="n">
        <v>0</v>
      </c>
    </row>
    <row r="2" spans="1:6">
      <c r="A2" t="s">
        <v>164</v>
      </c>
      <c r="B2" t="n">
        <v>0</v>
      </c>
    </row>
    <row r="3" spans="1:6">
      <c r="A3" t="s">
        <v>172</v>
      </c>
      <c r="B3" t="n">
        <v>0</v>
      </c>
    </row>
    <row r="4" spans="1:6">
      <c r="A4" t="s">
        <v>184</v>
      </c>
      <c r="B4" t="n">
        <v>4.2</v>
      </c>
      <c r="F4" t="n">
        <v>4.2</v>
      </c>
    </row>
    <row r="5" spans="1:6">
      <c r="A5" t="s">
        <v>188</v>
      </c>
      <c r="B5">
        <f>2000*1233.48/1000000</f>
        <v/>
      </c>
      <c r="F5">
        <f>2000*1233.48/1000000</f>
        <v/>
      </c>
    </row>
  </sheetData>
  <pageMargins bottom="0.75" footer="0.3" header="0.3" left="0.7" right="0.7" top="0.75"/>
</worksheet>
</file>

<file path=xl/worksheets/sheet44.xml><?xml version="1.0" encoding="utf-8"?>
<worksheet xmlns="http://schemas.openxmlformats.org/spreadsheetml/2006/main">
  <sheetPr codeName="Sheet27">
    <outlinePr summaryBelow="1" summaryRight="1"/>
    <pageSetUpPr/>
  </sheetPr>
  <dimension ref="A1:G5"/>
  <sheetViews>
    <sheetView workbookViewId="0">
      <selection activeCell="A1" sqref="A1:B5"/>
    </sheetView>
  </sheetViews>
  <sheetFormatPr baseColWidth="8" defaultRowHeight="15"/>
  <sheetData>
    <row r="1" spans="1:7">
      <c r="A1" t="s">
        <v>158</v>
      </c>
      <c r="B1" t="n">
        <v>0</v>
      </c>
    </row>
    <row r="2" spans="1:7">
      <c r="A2" t="s">
        <v>164</v>
      </c>
      <c r="B2" t="n">
        <v>0</v>
      </c>
    </row>
    <row r="3" spans="1:7">
      <c r="A3" t="s">
        <v>172</v>
      </c>
      <c r="B3" t="n">
        <v>0</v>
      </c>
    </row>
    <row r="4" spans="1:7">
      <c r="A4" t="s">
        <v>184</v>
      </c>
      <c r="B4">
        <f>23046340/1000000</f>
        <v/>
      </c>
      <c r="G4">
        <f>23046340/1000000</f>
        <v/>
      </c>
    </row>
    <row r="5" spans="1:7">
      <c r="A5" t="s">
        <v>188</v>
      </c>
      <c r="B5">
        <f>13000*1233.48/1000000</f>
        <v/>
      </c>
      <c r="G5">
        <f>13000*1233.48/1000000</f>
        <v/>
      </c>
    </row>
  </sheetData>
  <pageMargins bottom="0.75" footer="0.3" header="0.3" left="0.7" right="0.7" top="0.75"/>
</worksheet>
</file>

<file path=xl/worksheets/sheet45.xml><?xml version="1.0" encoding="utf-8"?>
<worksheet xmlns="http://schemas.openxmlformats.org/spreadsheetml/2006/main">
  <sheetPr codeName="Sheet47">
    <outlinePr summaryBelow="1" summaryRight="1"/>
    <pageSetUpPr/>
  </sheetPr>
  <dimension ref="A1:H5"/>
  <sheetViews>
    <sheetView workbookViewId="0">
      <selection activeCell="B6" sqref="B6"/>
    </sheetView>
  </sheetViews>
  <sheetFormatPr baseColWidth="8" defaultRowHeight="15" outlineLevelCol="0"/>
  <cols>
    <col bestFit="1" customWidth="1" max="1" min="1" style="70" width="13.28515625"/>
    <col bestFit="1" customWidth="1" max="5" min="4" style="70" width="11"/>
  </cols>
  <sheetData>
    <row r="1" spans="1:8">
      <c r="A1" t="s">
        <v>158</v>
      </c>
      <c r="B1" t="n">
        <v>0</v>
      </c>
      <c r="G1" t="s">
        <v>292</v>
      </c>
    </row>
    <row r="2" spans="1:8">
      <c r="A2" t="s">
        <v>164</v>
      </c>
      <c r="B2" t="n">
        <v>0</v>
      </c>
    </row>
    <row r="3" spans="1:8">
      <c r="A3" t="s">
        <v>172</v>
      </c>
      <c r="B3" t="n">
        <v>0</v>
      </c>
    </row>
    <row r="4" spans="1:8">
      <c r="A4" t="s">
        <v>184</v>
      </c>
      <c r="B4" t="n">
        <v>5</v>
      </c>
      <c r="F4" t="n">
        <v>5</v>
      </c>
      <c r="H4" t="n">
        <v>12.79614076708724</v>
      </c>
    </row>
    <row r="5" spans="1:8">
      <c r="A5" t="s">
        <v>188</v>
      </c>
      <c r="B5" t="n">
        <v>3</v>
      </c>
      <c r="F5" t="n">
        <v>3</v>
      </c>
      <c r="H5" t="n">
        <v>3</v>
      </c>
    </row>
  </sheetData>
  <pageMargins bottom="0.75" footer="0.3" header="0.3" left="0.7" right="0.7" top="0.75"/>
</worksheet>
</file>

<file path=xl/worksheets/sheet46.xml><?xml version="1.0" encoding="utf-8"?>
<worksheet xmlns="http://schemas.openxmlformats.org/spreadsheetml/2006/main">
  <sheetPr codeName="Sheet28">
    <outlinePr summaryBelow="1" summaryRight="1"/>
    <pageSetUpPr/>
  </sheetPr>
  <dimension ref="A1:M45"/>
  <sheetViews>
    <sheetView tabSelected="1" workbookViewId="0" zoomScale="130" zoomScaleNormal="130">
      <selection activeCell="F16" sqref="F16"/>
    </sheetView>
  </sheetViews>
  <sheetFormatPr baseColWidth="8" defaultRowHeight="15"/>
  <sheetData>
    <row r="1" spans="1:13">
      <c r="B1" t="s">
        <v>146</v>
      </c>
      <c r="C1" t="s">
        <v>147</v>
      </c>
      <c r="D1" t="s">
        <v>148</v>
      </c>
      <c r="E1" t="s">
        <v>149</v>
      </c>
      <c r="F1" t="s">
        <v>150</v>
      </c>
      <c r="G1" t="s">
        <v>151</v>
      </c>
      <c r="H1" t="s">
        <v>152</v>
      </c>
      <c r="I1" t="s">
        <v>153</v>
      </c>
      <c r="J1" t="s">
        <v>154</v>
      </c>
      <c r="K1" t="s">
        <v>155</v>
      </c>
      <c r="L1" t="s">
        <v>156</v>
      </c>
      <c r="M1" t="s">
        <v>157</v>
      </c>
    </row>
    <row r="2" spans="1:13">
      <c r="A2" t="s">
        <v>160</v>
      </c>
      <c r="B2" t="n">
        <v>2.852299</v>
      </c>
      <c r="C2" t="n">
        <v>2.852299</v>
      </c>
      <c r="D2" t="n">
        <v>2.852299</v>
      </c>
      <c r="E2" t="n">
        <v>10.64987</v>
      </c>
      <c r="F2" t="n">
        <v>10.64987</v>
      </c>
      <c r="G2" t="n">
        <v>10.64987</v>
      </c>
      <c r="H2" t="n">
        <v>10.64987</v>
      </c>
      <c r="I2" t="n">
        <v>10.64987</v>
      </c>
      <c r="J2" t="n">
        <v>10.64987</v>
      </c>
      <c r="K2" t="n">
        <v>10.64987</v>
      </c>
      <c r="L2" t="n">
        <v>2.852299</v>
      </c>
      <c r="M2" t="n">
        <v>2.852299</v>
      </c>
    </row>
    <row r="3" spans="1:13">
      <c r="A3" t="s">
        <v>165</v>
      </c>
      <c r="B3" t="n">
        <v>1.57515396</v>
      </c>
      <c r="C3" t="n">
        <v>0.97074876</v>
      </c>
      <c r="D3" t="n">
        <v>0.36757704</v>
      </c>
      <c r="E3" t="n">
        <v>3.13797312</v>
      </c>
      <c r="F3" t="n">
        <v>42.49091904</v>
      </c>
      <c r="G3" t="n">
        <v>56.68210644</v>
      </c>
      <c r="H3" t="n">
        <v>59.722264596</v>
      </c>
      <c r="I3" t="n">
        <v>56.020529442</v>
      </c>
      <c r="J3" t="n">
        <v>43.83417876</v>
      </c>
      <c r="K3" t="n">
        <v>20.58801468</v>
      </c>
      <c r="L3" t="n">
        <v>5.64440448</v>
      </c>
      <c r="M3" t="n">
        <v>1.92546228</v>
      </c>
    </row>
    <row r="4" spans="1:13">
      <c r="A4" t="s">
        <v>168</v>
      </c>
      <c r="B4" t="n">
        <v>0</v>
      </c>
      <c r="C4" t="n">
        <v>0</v>
      </c>
      <c r="D4" t="n">
        <v>0</v>
      </c>
      <c r="E4" t="n">
        <v>0</v>
      </c>
      <c r="F4" t="n">
        <v>0</v>
      </c>
      <c r="G4" t="n">
        <v>0</v>
      </c>
      <c r="H4" t="n">
        <v>0</v>
      </c>
      <c r="I4" t="n">
        <v>0</v>
      </c>
      <c r="J4" t="n">
        <v>0</v>
      </c>
      <c r="K4" t="n">
        <v>0</v>
      </c>
      <c r="L4" t="n">
        <v>0</v>
      </c>
      <c r="M4" t="n">
        <v>0</v>
      </c>
    </row>
    <row r="5" spans="1:13">
      <c r="A5" t="s">
        <v>171</v>
      </c>
      <c r="B5" t="n">
        <v>0</v>
      </c>
      <c r="C5" t="n">
        <v>0</v>
      </c>
      <c r="D5" t="n">
        <v>0</v>
      </c>
      <c r="E5" t="n">
        <v>0</v>
      </c>
      <c r="F5" t="n">
        <v>0</v>
      </c>
      <c r="G5" t="n">
        <v>0</v>
      </c>
      <c r="H5" t="n">
        <v>0</v>
      </c>
      <c r="I5" t="n">
        <v>0</v>
      </c>
      <c r="J5" t="n">
        <v>0</v>
      </c>
      <c r="K5" t="n">
        <v>0</v>
      </c>
      <c r="L5" t="n">
        <v>0</v>
      </c>
      <c r="M5" t="n">
        <v>0</v>
      </c>
    </row>
    <row r="6" spans="1:13">
      <c r="A6" t="s">
        <v>170</v>
      </c>
      <c r="B6" t="n">
        <v>0</v>
      </c>
      <c r="C6" t="n">
        <v>0</v>
      </c>
      <c r="D6" t="n">
        <v>0</v>
      </c>
      <c r="E6" t="n">
        <v>0</v>
      </c>
      <c r="F6" t="n">
        <v>0</v>
      </c>
      <c r="G6" t="n">
        <v>0</v>
      </c>
      <c r="H6" t="n">
        <v>0</v>
      </c>
      <c r="I6" t="n">
        <v>0</v>
      </c>
      <c r="J6" t="n">
        <v>0</v>
      </c>
      <c r="K6" t="n">
        <v>0</v>
      </c>
      <c r="L6" t="n">
        <v>0</v>
      </c>
      <c r="M6" t="n">
        <v>0</v>
      </c>
    </row>
    <row r="7" spans="1:13">
      <c r="A7" t="s">
        <v>183</v>
      </c>
      <c r="B7">
        <f>B25*0.0744661151309</f>
        <v/>
      </c>
      <c r="C7">
        <f>C25*0.0744661151309</f>
        <v/>
      </c>
      <c r="D7">
        <f>D25*0.0744661151309</f>
        <v/>
      </c>
      <c r="E7">
        <f>E25*0.0744661151309</f>
        <v/>
      </c>
      <c r="F7">
        <f>F25*0.0744661151309</f>
        <v/>
      </c>
      <c r="G7">
        <f>G25*0.0744661151309</f>
        <v/>
      </c>
      <c r="H7">
        <f>H25*0.0744661151309</f>
        <v/>
      </c>
      <c r="I7">
        <f>I25*0.0744661151309</f>
        <v/>
      </c>
      <c r="J7">
        <f>J25*0.0744661151309</f>
        <v/>
      </c>
      <c r="K7">
        <f>K25*0.0744661151309</f>
        <v/>
      </c>
      <c r="L7">
        <f>L25*0.0744661151309</f>
        <v/>
      </c>
      <c r="M7">
        <f>M25*0.0744661151309</f>
        <v/>
      </c>
    </row>
    <row r="8" spans="1:13">
      <c r="A8" t="s">
        <v>182</v>
      </c>
      <c r="B8">
        <f>B26*0.0744661151309</f>
        <v/>
      </c>
      <c r="C8">
        <f>C26*0.0744661151309</f>
        <v/>
      </c>
      <c r="D8">
        <f>D26*0.0744661151309</f>
        <v/>
      </c>
      <c r="E8">
        <f>E26*0.0744661151309</f>
        <v/>
      </c>
      <c r="F8">
        <f>F26*0.0744661151309</f>
        <v/>
      </c>
      <c r="G8">
        <f>G26*0.0744661151309</f>
        <v/>
      </c>
      <c r="H8">
        <f>H26*0.0744661151309</f>
        <v/>
      </c>
      <c r="I8">
        <f>I26*0.0744661151309</f>
        <v/>
      </c>
      <c r="J8">
        <f>J26*0.0744661151309</f>
        <v/>
      </c>
      <c r="K8">
        <f>K26*0.0744661151309</f>
        <v/>
      </c>
      <c r="L8">
        <f>L26*0.0744661151309</f>
        <v/>
      </c>
      <c r="M8">
        <f>M26*0.0744661151309</f>
        <v/>
      </c>
    </row>
    <row r="9" spans="1:13">
      <c r="A9" t="s">
        <v>194</v>
      </c>
      <c r="B9">
        <f>B27*0.0744661151309</f>
        <v/>
      </c>
      <c r="C9">
        <f>C27*0.0744661151309</f>
        <v/>
      </c>
      <c r="D9">
        <f>D27*0.0744661151309</f>
        <v/>
      </c>
      <c r="E9">
        <f>E27*0.0744661151309</f>
        <v/>
      </c>
      <c r="F9">
        <f>F27*0.0744661151309</f>
        <v/>
      </c>
      <c r="G9">
        <f>G27*0.0744661151309</f>
        <v/>
      </c>
      <c r="H9">
        <f>H27*0.0744661151309</f>
        <v/>
      </c>
      <c r="I9">
        <f>I27*0.0744661151309</f>
        <v/>
      </c>
      <c r="J9">
        <f>J27*0.0744661151309</f>
        <v/>
      </c>
      <c r="K9">
        <f>K27*0.0744661151309</f>
        <v/>
      </c>
      <c r="L9">
        <f>L27*0.0744661151309</f>
        <v/>
      </c>
      <c r="M9">
        <f>M27*0.0744661151309</f>
        <v/>
      </c>
    </row>
    <row r="10" spans="1:13">
      <c r="A10" t="s">
        <v>193</v>
      </c>
      <c r="B10">
        <f>B28*0.0744661151309</f>
        <v/>
      </c>
      <c r="C10">
        <f>C28*0.0744661151309</f>
        <v/>
      </c>
      <c r="D10">
        <f>D28*0.0744661151309</f>
        <v/>
      </c>
      <c r="E10">
        <f>E28*0.0744661151309</f>
        <v/>
      </c>
      <c r="F10">
        <f>F28*0.0744661151309</f>
        <v/>
      </c>
      <c r="G10">
        <f>G28*0.0744661151309</f>
        <v/>
      </c>
      <c r="H10">
        <f>H28*0.0744661151309</f>
        <v/>
      </c>
      <c r="I10">
        <f>I28*0.0744661151309</f>
        <v/>
      </c>
      <c r="J10">
        <f>J28*0.0744661151309</f>
        <v/>
      </c>
      <c r="K10">
        <f>K28*0.0744661151309</f>
        <v/>
      </c>
      <c r="L10">
        <f>L28*0.0744661151309</f>
        <v/>
      </c>
      <c r="M10">
        <f>M28*0.0744661151309</f>
        <v/>
      </c>
    </row>
    <row r="11" spans="1:13">
      <c r="A11" t="s">
        <v>196</v>
      </c>
      <c r="B11">
        <f>B29*0.0744661151309</f>
        <v/>
      </c>
      <c r="C11">
        <f>C29*0.0744661151309</f>
        <v/>
      </c>
      <c r="D11">
        <f>D29*0.0744661151309</f>
        <v/>
      </c>
      <c r="E11">
        <f>E29*0.0744661151309</f>
        <v/>
      </c>
      <c r="F11">
        <f>F29*0.0744661151309</f>
        <v/>
      </c>
      <c r="G11">
        <f>G29*0.0744661151309</f>
        <v/>
      </c>
      <c r="H11">
        <f>H29*0.0744661151309*0.5</f>
        <v/>
      </c>
      <c r="I11">
        <f>I29*0.0744661151309*0.3</f>
        <v/>
      </c>
      <c r="J11" t="n">
        <v>0</v>
      </c>
      <c r="K11">
        <f>K29*0.0744661151309</f>
        <v/>
      </c>
      <c r="L11">
        <f>L29*0.0744661151309</f>
        <v/>
      </c>
      <c r="M11">
        <f>M29*0.0744661151309</f>
        <v/>
      </c>
    </row>
    <row r="12" spans="1:13">
      <c r="A12" t="s">
        <v>197</v>
      </c>
      <c r="B12">
        <f>B30*0.0744661151309</f>
        <v/>
      </c>
      <c r="C12">
        <f>C30*0.0744661151309</f>
        <v/>
      </c>
      <c r="D12">
        <f>D30*0.0744661151309</f>
        <v/>
      </c>
      <c r="E12">
        <f>E30*0.0744661151309</f>
        <v/>
      </c>
      <c r="F12">
        <f>F30*0.0744661151309</f>
        <v/>
      </c>
      <c r="G12">
        <f>G30*0.0744661151309</f>
        <v/>
      </c>
      <c r="H12">
        <f>H30*0.0744661151309</f>
        <v/>
      </c>
      <c r="I12">
        <f>I30*0.0744661151309</f>
        <v/>
      </c>
      <c r="J12">
        <f>J30*0.0744661151309</f>
        <v/>
      </c>
      <c r="K12">
        <f>K30*0.0744661151309</f>
        <v/>
      </c>
      <c r="L12">
        <f>L30*0.0744661151309</f>
        <v/>
      </c>
      <c r="M12">
        <f>M30*0.0744661151309</f>
        <v/>
      </c>
    </row>
    <row r="13" spans="1:13">
      <c r="A13" t="s">
        <v>199</v>
      </c>
      <c r="B13">
        <f>B31*0.0744661151309</f>
        <v/>
      </c>
      <c r="C13">
        <f>C31*0.0744661151309</f>
        <v/>
      </c>
      <c r="D13">
        <f>D31*0.0744661151309</f>
        <v/>
      </c>
      <c r="E13">
        <f>E31*0.0744661151309</f>
        <v/>
      </c>
      <c r="F13">
        <f>F31*0.0744661151309</f>
        <v/>
      </c>
      <c r="G13">
        <f>G31*0.0744661151309</f>
        <v/>
      </c>
      <c r="H13">
        <f>H31*0.0744661151309</f>
        <v/>
      </c>
      <c r="I13">
        <f>I31*0.0744661151309</f>
        <v/>
      </c>
      <c r="J13">
        <f>J31*0.0744661151309</f>
        <v/>
      </c>
      <c r="K13">
        <f>K31*0.0744661151309</f>
        <v/>
      </c>
      <c r="L13">
        <f>L31*0.0744661151309</f>
        <v/>
      </c>
      <c r="M13">
        <f>M31*0.0744661151309</f>
        <v/>
      </c>
    </row>
    <row r="14" s="70" spans="1:13"/>
    <row r="15" s="70" spans="1:13"/>
    <row r="16" s="70" spans="1:13"/>
    <row r="17" s="70" spans="1:13"/>
    <row r="18" s="70" spans="1:13"/>
    <row r="19" s="70" spans="1:13"/>
    <row r="20" s="70" spans="1:13"/>
    <row r="24" spans="1:13">
      <c r="A24" t="s">
        <v>293</v>
      </c>
    </row>
    <row r="25" spans="1:13">
      <c r="A25" t="s">
        <v>183</v>
      </c>
      <c r="B25" t="n">
        <v>0</v>
      </c>
      <c r="C25" t="n">
        <v>0</v>
      </c>
      <c r="D25" t="n">
        <v>0</v>
      </c>
      <c r="E25" t="n">
        <v>0</v>
      </c>
      <c r="F25" t="n">
        <v>21.5071428571429</v>
      </c>
      <c r="G25" t="n">
        <v>29.2333333333333</v>
      </c>
      <c r="H25" t="n">
        <v>27.6967741935484</v>
      </c>
      <c r="I25" t="n">
        <v>24.6806451612903</v>
      </c>
      <c r="J25" t="n">
        <v>13.9566666666667</v>
      </c>
      <c r="K25" t="n">
        <v>0</v>
      </c>
      <c r="L25" t="n">
        <v>0</v>
      </c>
      <c r="M25" t="n">
        <v>0</v>
      </c>
    </row>
    <row r="26" spans="1:13">
      <c r="A26" t="s">
        <v>182</v>
      </c>
      <c r="B26" t="n">
        <v>0</v>
      </c>
      <c r="C26" t="n">
        <v>0</v>
      </c>
      <c r="D26" t="n">
        <v>0</v>
      </c>
      <c r="E26" t="n">
        <v>0</v>
      </c>
      <c r="F26" t="n">
        <v>0</v>
      </c>
      <c r="G26" t="n">
        <v>0</v>
      </c>
      <c r="H26" t="n">
        <v>0</v>
      </c>
      <c r="I26" t="n">
        <v>0</v>
      </c>
      <c r="J26" t="n">
        <v>0</v>
      </c>
      <c r="K26" t="n">
        <v>0</v>
      </c>
      <c r="L26" t="n">
        <v>0</v>
      </c>
      <c r="M26" t="n">
        <v>0</v>
      </c>
    </row>
    <row r="27" spans="1:13">
      <c r="A27" t="s">
        <v>194</v>
      </c>
      <c r="B27" t="n">
        <v>0</v>
      </c>
      <c r="C27" t="n">
        <v>0</v>
      </c>
      <c r="D27" t="n">
        <v>0</v>
      </c>
      <c r="E27" t="n">
        <v>0</v>
      </c>
      <c r="F27" t="n">
        <v>0</v>
      </c>
      <c r="G27" t="n">
        <v>0</v>
      </c>
      <c r="H27" t="n">
        <v>0</v>
      </c>
      <c r="I27" t="n">
        <v>0</v>
      </c>
      <c r="J27" t="n">
        <v>0</v>
      </c>
      <c r="K27" t="n">
        <v>0</v>
      </c>
      <c r="L27" t="n">
        <v>0</v>
      </c>
      <c r="M27" t="n">
        <v>0</v>
      </c>
    </row>
    <row r="28" spans="1:13">
      <c r="A28" t="s">
        <v>193</v>
      </c>
      <c r="F28" t="n">
        <v>38.6214285714286</v>
      </c>
      <c r="G28" t="n">
        <v>32.83</v>
      </c>
      <c r="H28" t="n">
        <v>26.2516129032258</v>
      </c>
      <c r="I28" t="n">
        <v>23.8451612903226</v>
      </c>
      <c r="J28" t="n">
        <v>13.0233333333333</v>
      </c>
    </row>
    <row r="29" spans="1:13">
      <c r="A29" t="s">
        <v>196</v>
      </c>
      <c r="F29" t="n">
        <v>12.0278571428571</v>
      </c>
      <c r="G29" t="n">
        <v>23.5933333333333</v>
      </c>
      <c r="H29" t="n">
        <v>33.1645161290323</v>
      </c>
      <c r="I29" t="n">
        <v>32.3838709677419</v>
      </c>
      <c r="J29" t="n">
        <v>13.22</v>
      </c>
    </row>
    <row r="30" spans="1:13">
      <c r="A30" t="s">
        <v>197</v>
      </c>
      <c r="F30" t="n">
        <v>38.6214285714286</v>
      </c>
      <c r="G30" t="n">
        <v>32.83</v>
      </c>
      <c r="H30" t="n">
        <v>26.2516129032258</v>
      </c>
      <c r="I30" t="n">
        <v>23.8451612903226</v>
      </c>
      <c r="J30" t="n">
        <v>13.0233333333333</v>
      </c>
    </row>
    <row r="31" spans="1:13">
      <c r="A31" t="s">
        <v>199</v>
      </c>
      <c r="F31" t="n">
        <v>32.6157894736842</v>
      </c>
      <c r="G31" t="n">
        <v>58.5066666666667</v>
      </c>
      <c r="H31" t="n">
        <v>57.6225806451613</v>
      </c>
      <c r="I31" t="n">
        <v>41.158064516129</v>
      </c>
      <c r="J31" t="n">
        <v>0</v>
      </c>
    </row>
    <row r="45" spans="1:13">
      <c r="A45" t="s">
        <v>183</v>
      </c>
      <c r="E45" t="s">
        <v>294</v>
      </c>
      <c r="F45" t="n">
        <v>3.771655541297848</v>
      </c>
      <c r="G45" t="n">
        <v>4.201626436069144</v>
      </c>
      <c r="H45" t="n">
        <v>4.424488305148541</v>
      </c>
      <c r="I45" t="n">
        <v>4.187157589828121</v>
      </c>
      <c r="J45" t="n">
        <v>1.954239081418583</v>
      </c>
    </row>
  </sheetData>
  <pageMargins bottom="0.75" footer="0.3" header="0.3" left="0.7" right="0.7" top="0.75"/>
</worksheet>
</file>

<file path=xl/worksheets/sheet47.xml><?xml version="1.0" encoding="utf-8"?>
<worksheet xmlns="http://schemas.openxmlformats.org/spreadsheetml/2006/main">
  <sheetPr codeName="Sheet29">
    <outlinePr summaryBelow="1" summaryRight="1"/>
    <pageSetUpPr/>
  </sheetPr>
  <dimension ref="A1:N27"/>
  <sheetViews>
    <sheetView topLeftCell="A8" workbookViewId="0">
      <selection activeCell="A2" sqref="A2:N27"/>
    </sheetView>
  </sheetViews>
  <sheetFormatPr baseColWidth="8" defaultRowHeight="15"/>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0</v>
      </c>
      <c r="D2" t="n">
        <v>0</v>
      </c>
      <c r="E2" t="n">
        <v>0</v>
      </c>
      <c r="F2" t="n">
        <v>0</v>
      </c>
      <c r="G2" t="n">
        <v>0</v>
      </c>
      <c r="H2" t="n">
        <v>0</v>
      </c>
      <c r="I2" t="n">
        <v>0</v>
      </c>
      <c r="J2" t="n">
        <v>0</v>
      </c>
      <c r="K2" t="n">
        <v>0</v>
      </c>
      <c r="L2" t="n">
        <v>0</v>
      </c>
      <c r="M2" t="n">
        <v>0</v>
      </c>
      <c r="N2" t="n">
        <v>0</v>
      </c>
    </row>
    <row r="3" spans="1:14">
      <c r="A3" t="s">
        <v>158</v>
      </c>
      <c r="B3" t="s">
        <v>161</v>
      </c>
      <c r="C3" t="n">
        <v>0</v>
      </c>
      <c r="D3" t="n">
        <v>0</v>
      </c>
      <c r="E3" t="n">
        <v>0</v>
      </c>
      <c r="F3" t="n">
        <v>0</v>
      </c>
      <c r="G3" t="n">
        <v>0</v>
      </c>
      <c r="H3" t="n">
        <v>0</v>
      </c>
      <c r="I3" t="n">
        <v>0</v>
      </c>
      <c r="J3" t="n">
        <v>0</v>
      </c>
      <c r="K3" t="n">
        <v>0</v>
      </c>
      <c r="L3" t="n">
        <v>0</v>
      </c>
      <c r="M3" t="n">
        <v>0</v>
      </c>
      <c r="N3" t="n">
        <v>0</v>
      </c>
    </row>
    <row r="4" spans="1:14">
      <c r="A4" t="s">
        <v>161</v>
      </c>
      <c r="B4" t="s">
        <v>162</v>
      </c>
      <c r="C4" t="n">
        <v>0</v>
      </c>
      <c r="D4" t="n">
        <v>0</v>
      </c>
      <c r="E4" t="n">
        <v>0</v>
      </c>
      <c r="F4" t="n">
        <v>0</v>
      </c>
      <c r="G4" t="n">
        <v>0</v>
      </c>
      <c r="H4" t="n">
        <v>0</v>
      </c>
      <c r="I4" t="n">
        <v>0</v>
      </c>
      <c r="J4" t="n">
        <v>0</v>
      </c>
      <c r="K4" t="n">
        <v>0</v>
      </c>
      <c r="L4" t="n">
        <v>0</v>
      </c>
      <c r="M4" t="n">
        <v>0</v>
      </c>
      <c r="N4" t="n">
        <v>0</v>
      </c>
    </row>
    <row r="5" spans="1:14">
      <c r="A5" t="s">
        <v>163</v>
      </c>
      <c r="B5" t="s">
        <v>162</v>
      </c>
      <c r="C5" t="n">
        <v>0</v>
      </c>
      <c r="D5" t="n">
        <v>0</v>
      </c>
      <c r="E5" t="n">
        <v>0</v>
      </c>
      <c r="F5" t="n">
        <v>0</v>
      </c>
      <c r="G5" t="n">
        <v>0</v>
      </c>
      <c r="H5" t="n">
        <v>0</v>
      </c>
      <c r="I5" t="n">
        <v>0</v>
      </c>
      <c r="J5" t="n">
        <v>0</v>
      </c>
      <c r="K5" t="n">
        <v>0</v>
      </c>
      <c r="L5" t="n">
        <v>0</v>
      </c>
      <c r="M5" t="n">
        <v>0</v>
      </c>
      <c r="N5" t="n">
        <v>0</v>
      </c>
    </row>
    <row r="6" spans="1:14">
      <c r="A6" t="s">
        <v>162</v>
      </c>
      <c r="B6" t="s">
        <v>173</v>
      </c>
      <c r="C6" t="n">
        <v>0</v>
      </c>
      <c r="D6" t="n">
        <v>0</v>
      </c>
      <c r="E6" t="n">
        <v>0</v>
      </c>
      <c r="F6" t="n">
        <v>0</v>
      </c>
      <c r="G6" t="n">
        <v>0</v>
      </c>
      <c r="H6" t="n">
        <v>0</v>
      </c>
      <c r="I6" t="n">
        <v>0</v>
      </c>
      <c r="J6" t="n">
        <v>0</v>
      </c>
      <c r="K6" t="n">
        <v>0</v>
      </c>
      <c r="L6" t="n">
        <v>0</v>
      </c>
      <c r="M6" t="n">
        <v>0</v>
      </c>
      <c r="N6" t="n">
        <v>0</v>
      </c>
    </row>
    <row r="7" spans="1:14">
      <c r="A7" t="s">
        <v>173</v>
      </c>
      <c r="B7" t="s">
        <v>164</v>
      </c>
      <c r="C7" t="n">
        <v>0</v>
      </c>
      <c r="D7" t="n">
        <v>0</v>
      </c>
      <c r="E7" t="n">
        <v>0</v>
      </c>
      <c r="F7" t="n">
        <v>0</v>
      </c>
      <c r="G7" t="n">
        <v>0</v>
      </c>
      <c r="H7" t="n">
        <v>0</v>
      </c>
      <c r="I7" t="n">
        <v>0</v>
      </c>
      <c r="J7" t="n">
        <v>0</v>
      </c>
      <c r="K7" t="n">
        <v>0</v>
      </c>
      <c r="L7" t="n">
        <v>0</v>
      </c>
      <c r="M7" t="n">
        <v>0</v>
      </c>
      <c r="N7" t="n">
        <v>0</v>
      </c>
    </row>
    <row r="8" spans="1:14">
      <c r="A8" t="s">
        <v>164</v>
      </c>
      <c r="B8" t="s">
        <v>166</v>
      </c>
      <c r="C8" t="n">
        <v>0</v>
      </c>
      <c r="D8" t="n">
        <v>0</v>
      </c>
      <c r="E8" t="n">
        <v>0</v>
      </c>
      <c r="F8" t="n">
        <v>0</v>
      </c>
      <c r="G8" t="n">
        <v>0</v>
      </c>
      <c r="H8" t="n">
        <v>0</v>
      </c>
      <c r="I8" t="n">
        <v>0</v>
      </c>
      <c r="J8" t="n">
        <v>0</v>
      </c>
      <c r="K8" t="n">
        <v>0</v>
      </c>
      <c r="L8" t="n">
        <v>0</v>
      </c>
      <c r="M8" t="n">
        <v>0</v>
      </c>
      <c r="N8" t="n">
        <v>0</v>
      </c>
    </row>
    <row r="9" spans="1:14">
      <c r="A9" t="s">
        <v>166</v>
      </c>
      <c r="B9" t="s">
        <v>167</v>
      </c>
      <c r="C9" t="n">
        <v>0</v>
      </c>
      <c r="D9" t="n">
        <v>0</v>
      </c>
      <c r="E9" t="n">
        <v>0</v>
      </c>
      <c r="F9" t="n">
        <v>0</v>
      </c>
      <c r="G9" t="n">
        <v>0</v>
      </c>
      <c r="H9" t="n">
        <v>0</v>
      </c>
      <c r="I9" t="n">
        <v>0</v>
      </c>
      <c r="J9" t="n">
        <v>0</v>
      </c>
      <c r="K9" t="n">
        <v>0</v>
      </c>
      <c r="L9" t="n">
        <v>0</v>
      </c>
      <c r="M9" t="n">
        <v>0</v>
      </c>
      <c r="N9" t="n">
        <v>0</v>
      </c>
    </row>
    <row r="10" spans="1:14">
      <c r="A10" t="s">
        <v>167</v>
      </c>
      <c r="B10" t="s">
        <v>169</v>
      </c>
      <c r="C10" t="n">
        <v>0</v>
      </c>
      <c r="D10" t="n">
        <v>0</v>
      </c>
      <c r="E10" t="n">
        <v>0</v>
      </c>
      <c r="F10" t="n">
        <v>0</v>
      </c>
      <c r="G10" t="n">
        <v>0</v>
      </c>
      <c r="H10" t="n">
        <v>0</v>
      </c>
      <c r="I10" t="n">
        <v>0</v>
      </c>
      <c r="J10" t="n">
        <v>0</v>
      </c>
      <c r="K10" t="n">
        <v>0</v>
      </c>
      <c r="L10" t="n">
        <v>0</v>
      </c>
      <c r="M10" t="n">
        <v>0</v>
      </c>
      <c r="N10" t="n">
        <v>0</v>
      </c>
    </row>
    <row r="11" spans="1:14">
      <c r="A11" t="s">
        <v>169</v>
      </c>
      <c r="B11" t="s">
        <v>172</v>
      </c>
      <c r="C11" t="n">
        <v>0</v>
      </c>
      <c r="D11" t="n">
        <v>0</v>
      </c>
      <c r="E11" t="n">
        <v>0</v>
      </c>
      <c r="F11" t="n">
        <v>0</v>
      </c>
      <c r="G11" t="n">
        <v>0</v>
      </c>
      <c r="H11" t="n">
        <v>0</v>
      </c>
      <c r="I11" t="n">
        <v>0</v>
      </c>
      <c r="J11" t="n">
        <v>0</v>
      </c>
      <c r="K11" t="n">
        <v>0</v>
      </c>
      <c r="L11" t="n">
        <v>0</v>
      </c>
      <c r="M11" t="n">
        <v>0</v>
      </c>
      <c r="N11" t="n">
        <v>0</v>
      </c>
    </row>
    <row r="12" spans="1:14">
      <c r="A12" t="s">
        <v>172</v>
      </c>
      <c r="B12" t="s">
        <v>175</v>
      </c>
      <c r="C12" t="n">
        <v>0</v>
      </c>
      <c r="D12" t="n">
        <v>0</v>
      </c>
      <c r="E12" t="n">
        <v>0</v>
      </c>
      <c r="F12" t="n">
        <v>0</v>
      </c>
      <c r="G12" t="n">
        <v>0</v>
      </c>
      <c r="H12" t="n">
        <v>0</v>
      </c>
      <c r="I12" t="n">
        <v>0</v>
      </c>
      <c r="J12" t="n">
        <v>0</v>
      </c>
      <c r="K12" t="n">
        <v>0</v>
      </c>
      <c r="L12" t="n">
        <v>0</v>
      </c>
      <c r="M12" t="n">
        <v>0</v>
      </c>
      <c r="N12" t="n">
        <v>0</v>
      </c>
    </row>
    <row r="13" spans="1:14">
      <c r="A13" t="s">
        <v>174</v>
      </c>
      <c r="B13" t="s">
        <v>175</v>
      </c>
      <c r="C13" t="n">
        <v>0</v>
      </c>
      <c r="D13" t="n">
        <v>0</v>
      </c>
      <c r="E13" t="n">
        <v>0</v>
      </c>
      <c r="F13" t="n">
        <v>0</v>
      </c>
      <c r="G13" t="n">
        <v>0</v>
      </c>
      <c r="H13" t="n">
        <v>0</v>
      </c>
      <c r="I13" t="n">
        <v>0</v>
      </c>
      <c r="J13" t="n">
        <v>0</v>
      </c>
      <c r="K13" t="n">
        <v>0</v>
      </c>
      <c r="L13" t="n">
        <v>0</v>
      </c>
      <c r="M13" t="n">
        <v>0</v>
      </c>
      <c r="N13" t="n">
        <v>0</v>
      </c>
    </row>
    <row r="14" spans="1:14">
      <c r="A14" t="s">
        <v>175</v>
      </c>
      <c r="B14" t="s">
        <v>176</v>
      </c>
      <c r="C14" t="n">
        <v>0</v>
      </c>
      <c r="D14" t="n">
        <v>0</v>
      </c>
      <c r="E14" t="n">
        <v>0</v>
      </c>
      <c r="F14" t="n">
        <v>0</v>
      </c>
      <c r="G14" t="n">
        <v>0</v>
      </c>
      <c r="H14" t="n">
        <v>0</v>
      </c>
      <c r="I14" t="n">
        <v>0</v>
      </c>
      <c r="J14" t="n">
        <v>0</v>
      </c>
      <c r="K14" t="n">
        <v>0</v>
      </c>
      <c r="L14" t="n">
        <v>0</v>
      </c>
      <c r="M14" t="n">
        <v>0</v>
      </c>
      <c r="N14" t="n">
        <v>0</v>
      </c>
    </row>
    <row r="15" spans="1:14">
      <c r="A15" t="s">
        <v>176</v>
      </c>
      <c r="B15" t="s">
        <v>178</v>
      </c>
      <c r="C15" t="n">
        <v>0</v>
      </c>
      <c r="D15" t="n">
        <v>0</v>
      </c>
      <c r="E15" t="n">
        <v>0</v>
      </c>
      <c r="F15" t="n">
        <v>0</v>
      </c>
      <c r="G15" t="n">
        <v>0</v>
      </c>
      <c r="H15" t="n">
        <v>0</v>
      </c>
      <c r="I15" t="n">
        <v>0</v>
      </c>
      <c r="J15" t="n">
        <v>0</v>
      </c>
      <c r="K15" t="n">
        <v>0</v>
      </c>
      <c r="L15" t="n">
        <v>0</v>
      </c>
      <c r="M15" t="n">
        <v>0</v>
      </c>
      <c r="N15" t="n">
        <v>0</v>
      </c>
    </row>
    <row r="16" spans="1:14">
      <c r="A16" t="s">
        <v>195</v>
      </c>
      <c r="B16" t="s">
        <v>187</v>
      </c>
      <c r="C16" t="n">
        <v>0</v>
      </c>
      <c r="D16" t="n">
        <v>0</v>
      </c>
      <c r="E16" t="n">
        <v>0</v>
      </c>
      <c r="F16" t="n">
        <v>0</v>
      </c>
      <c r="G16" t="n">
        <v>0</v>
      </c>
      <c r="H16" t="n">
        <v>0</v>
      </c>
      <c r="I16" t="n">
        <v>0</v>
      </c>
      <c r="J16" t="n">
        <v>0</v>
      </c>
      <c r="K16" t="n">
        <v>0</v>
      </c>
      <c r="L16" t="n">
        <v>0</v>
      </c>
      <c r="M16" t="n">
        <v>0</v>
      </c>
      <c r="N16" t="n">
        <v>0</v>
      </c>
    </row>
    <row r="17" spans="1:14">
      <c r="A17" t="s">
        <v>189</v>
      </c>
      <c r="B17" t="s">
        <v>188</v>
      </c>
      <c r="C17" t="n">
        <v>0</v>
      </c>
      <c r="D17" t="n">
        <v>0</v>
      </c>
      <c r="E17" t="n">
        <v>0</v>
      </c>
      <c r="F17" t="n">
        <v>0</v>
      </c>
      <c r="G17" t="n">
        <v>0</v>
      </c>
      <c r="H17" t="n">
        <v>0</v>
      </c>
      <c r="I17" t="n">
        <v>0</v>
      </c>
      <c r="J17" t="n">
        <v>0</v>
      </c>
      <c r="K17" t="n">
        <v>0</v>
      </c>
      <c r="L17" t="n">
        <v>0</v>
      </c>
      <c r="M17" t="n">
        <v>0</v>
      </c>
      <c r="N17" t="n">
        <v>0</v>
      </c>
    </row>
    <row r="18" spans="1:14">
      <c r="A18" t="s">
        <v>190</v>
      </c>
      <c r="B18" t="s">
        <v>195</v>
      </c>
      <c r="C18" t="n">
        <v>0</v>
      </c>
      <c r="D18" t="n">
        <v>0</v>
      </c>
      <c r="E18" t="n">
        <v>0</v>
      </c>
      <c r="F18" t="n">
        <v>0</v>
      </c>
      <c r="G18" t="n">
        <v>0</v>
      </c>
      <c r="H18" t="n">
        <v>0</v>
      </c>
      <c r="I18" t="n">
        <v>0</v>
      </c>
      <c r="J18" t="n">
        <v>0</v>
      </c>
      <c r="K18" t="n">
        <v>0</v>
      </c>
      <c r="L18" t="n">
        <v>0</v>
      </c>
      <c r="M18" t="n">
        <v>0</v>
      </c>
      <c r="N18" t="n">
        <v>0</v>
      </c>
    </row>
    <row r="19" spans="1:14">
      <c r="A19" t="s">
        <v>186</v>
      </c>
      <c r="B19" t="s">
        <v>185</v>
      </c>
      <c r="C19" t="n">
        <v>0</v>
      </c>
      <c r="D19" t="n">
        <v>0</v>
      </c>
      <c r="E19" t="n">
        <v>0</v>
      </c>
      <c r="F19" t="n">
        <v>0</v>
      </c>
      <c r="G19" t="n">
        <v>0</v>
      </c>
      <c r="H19" t="n">
        <v>0</v>
      </c>
      <c r="I19" t="n">
        <v>0</v>
      </c>
      <c r="J19" t="n">
        <v>0</v>
      </c>
      <c r="K19" t="n">
        <v>0</v>
      </c>
      <c r="L19" t="n">
        <v>0</v>
      </c>
      <c r="M19" t="n">
        <v>0</v>
      </c>
      <c r="N19" t="n">
        <v>0</v>
      </c>
    </row>
    <row r="20" spans="1:14">
      <c r="A20" t="s">
        <v>185</v>
      </c>
      <c r="B20" t="s">
        <v>180</v>
      </c>
      <c r="C20" t="n">
        <v>0</v>
      </c>
      <c r="D20" t="n">
        <v>0</v>
      </c>
      <c r="E20" t="n">
        <v>0</v>
      </c>
      <c r="F20" t="n">
        <v>0</v>
      </c>
      <c r="G20" t="n">
        <v>0</v>
      </c>
      <c r="H20" t="n">
        <v>0</v>
      </c>
      <c r="I20" t="n">
        <v>0</v>
      </c>
      <c r="J20" t="n">
        <v>0</v>
      </c>
      <c r="K20" t="n">
        <v>0</v>
      </c>
      <c r="L20" t="n">
        <v>0</v>
      </c>
      <c r="M20" t="n">
        <v>0</v>
      </c>
      <c r="N20" t="n">
        <v>0</v>
      </c>
    </row>
    <row r="21" spans="1:14">
      <c r="A21" t="s">
        <v>187</v>
      </c>
      <c r="B21" t="s">
        <v>184</v>
      </c>
      <c r="C21" t="n">
        <v>0</v>
      </c>
      <c r="D21" t="n">
        <v>0</v>
      </c>
      <c r="E21" t="n">
        <v>0</v>
      </c>
      <c r="F21" t="n">
        <v>0</v>
      </c>
      <c r="G21" t="n">
        <v>0</v>
      </c>
      <c r="H21" t="n">
        <v>0</v>
      </c>
      <c r="I21" t="n">
        <v>0</v>
      </c>
      <c r="J21" t="n">
        <v>0</v>
      </c>
      <c r="K21" t="n">
        <v>0</v>
      </c>
      <c r="L21" t="n">
        <v>0</v>
      </c>
      <c r="M21" t="n">
        <v>0</v>
      </c>
      <c r="N21" t="n">
        <v>0</v>
      </c>
    </row>
    <row r="22" spans="1:14">
      <c r="A22" t="s">
        <v>188</v>
      </c>
      <c r="B22" t="s">
        <v>198</v>
      </c>
      <c r="C22" t="n">
        <v>0</v>
      </c>
      <c r="D22" t="n">
        <v>0</v>
      </c>
      <c r="E22" t="n">
        <v>0</v>
      </c>
      <c r="F22" t="n">
        <v>0</v>
      </c>
      <c r="G22" t="n">
        <v>0</v>
      </c>
      <c r="H22" t="n">
        <v>0</v>
      </c>
      <c r="I22" t="n">
        <v>0</v>
      </c>
      <c r="J22" t="n">
        <v>0</v>
      </c>
      <c r="K22" t="n">
        <v>0</v>
      </c>
      <c r="L22" t="n">
        <v>0</v>
      </c>
      <c r="M22" t="n">
        <v>0</v>
      </c>
      <c r="N22" t="n">
        <v>0</v>
      </c>
    </row>
    <row r="23" spans="1:14">
      <c r="A23" t="s">
        <v>184</v>
      </c>
      <c r="B23" t="s">
        <v>179</v>
      </c>
      <c r="C23" t="n">
        <v>0</v>
      </c>
      <c r="D23" t="n">
        <v>0.6</v>
      </c>
      <c r="E23" t="n">
        <v>0.8</v>
      </c>
      <c r="F23" t="n">
        <v>1.2</v>
      </c>
      <c r="G23" t="n">
        <v>0.2</v>
      </c>
      <c r="H23" t="n">
        <v>0.1</v>
      </c>
      <c r="I23" t="n">
        <v>0.1</v>
      </c>
      <c r="J23" t="n">
        <v>0.1</v>
      </c>
      <c r="K23" t="n">
        <v>0.1</v>
      </c>
      <c r="L23" t="n">
        <v>0.1</v>
      </c>
      <c r="M23" t="n">
        <v>0</v>
      </c>
      <c r="N23" t="n">
        <v>0</v>
      </c>
    </row>
    <row r="24" spans="1:14">
      <c r="A24" t="s">
        <v>180</v>
      </c>
      <c r="B24" t="s">
        <v>179</v>
      </c>
      <c r="C24" t="n">
        <v>0</v>
      </c>
      <c r="D24" t="n">
        <v>0</v>
      </c>
      <c r="E24" t="n">
        <v>0</v>
      </c>
      <c r="F24" t="n">
        <v>0</v>
      </c>
      <c r="G24" t="n">
        <v>0</v>
      </c>
      <c r="H24" t="n">
        <v>0</v>
      </c>
      <c r="I24" t="n">
        <v>0</v>
      </c>
      <c r="J24" t="n">
        <v>0</v>
      </c>
      <c r="K24" t="n">
        <v>0</v>
      </c>
      <c r="L24" t="n">
        <v>0</v>
      </c>
      <c r="M24" t="n">
        <v>0</v>
      </c>
      <c r="N24" t="n">
        <v>0</v>
      </c>
    </row>
    <row r="25" spans="1:14">
      <c r="A25" t="s">
        <v>179</v>
      </c>
      <c r="B25" t="s">
        <v>164</v>
      </c>
      <c r="C25" t="n">
        <v>0</v>
      </c>
      <c r="D25" t="n">
        <v>0</v>
      </c>
      <c r="E25" t="n">
        <v>0</v>
      </c>
      <c r="F25" t="n">
        <v>0</v>
      </c>
      <c r="G25" t="n">
        <v>0</v>
      </c>
      <c r="H25" t="n">
        <v>0</v>
      </c>
      <c r="I25" t="n">
        <v>0</v>
      </c>
      <c r="J25" t="n">
        <v>0</v>
      </c>
      <c r="K25" t="n">
        <v>0</v>
      </c>
      <c r="L25" t="n">
        <v>0</v>
      </c>
      <c r="M25" t="n">
        <v>0</v>
      </c>
      <c r="N25" t="n">
        <v>0</v>
      </c>
    </row>
    <row r="26" spans="1:14">
      <c r="A26" t="s">
        <v>198</v>
      </c>
      <c r="B26" t="s">
        <v>200</v>
      </c>
      <c r="C26" t="n">
        <v>0</v>
      </c>
      <c r="D26" t="n">
        <v>0</v>
      </c>
      <c r="E26" t="n">
        <v>0</v>
      </c>
      <c r="F26" t="n">
        <v>0</v>
      </c>
      <c r="G26" t="n">
        <v>0</v>
      </c>
      <c r="H26" t="n">
        <v>0</v>
      </c>
      <c r="I26" t="n">
        <v>0</v>
      </c>
      <c r="J26" t="n">
        <v>0</v>
      </c>
      <c r="K26" t="n">
        <v>0</v>
      </c>
      <c r="L26" t="n">
        <v>0</v>
      </c>
      <c r="M26" t="n">
        <v>0</v>
      </c>
      <c r="N26" t="n">
        <v>0</v>
      </c>
    </row>
    <row r="27" spans="1:14">
      <c r="A27" t="s">
        <v>200</v>
      </c>
      <c r="B27" t="s">
        <v>187</v>
      </c>
      <c r="C27" t="n">
        <v>0</v>
      </c>
      <c r="D27" t="n">
        <v>0</v>
      </c>
      <c r="E27" t="n">
        <v>0</v>
      </c>
      <c r="F27" t="n">
        <v>0</v>
      </c>
      <c r="G27" t="n">
        <v>0</v>
      </c>
      <c r="H27" t="n">
        <v>0</v>
      </c>
      <c r="I27" t="n">
        <v>0</v>
      </c>
      <c r="J27" t="n">
        <v>0</v>
      </c>
      <c r="K27" t="n">
        <v>0</v>
      </c>
      <c r="L27" t="n">
        <v>0</v>
      </c>
      <c r="M27" t="n">
        <v>0</v>
      </c>
      <c r="N27" t="n">
        <v>0</v>
      </c>
    </row>
  </sheetData>
  <pageMargins bottom="0.75" footer="0.3" header="0.3" left="0.7" right="0.7" top="0.75"/>
</worksheet>
</file>

<file path=xl/worksheets/sheet48.xml><?xml version="1.0" encoding="utf-8"?>
<worksheet xmlns="http://schemas.openxmlformats.org/spreadsheetml/2006/main">
  <sheetPr codeName="Sheet30">
    <outlinePr summaryBelow="1" summaryRight="1"/>
    <pageSetUpPr/>
  </sheetPr>
  <dimension ref="A1:C13"/>
  <sheetViews>
    <sheetView workbookViewId="0">
      <selection activeCell="B12" sqref="B12"/>
    </sheetView>
  </sheetViews>
  <sheetFormatPr baseColWidth="8" defaultRowHeight="15"/>
  <sheetData>
    <row r="1" spans="1:3">
      <c r="A1" t="s">
        <v>161</v>
      </c>
      <c r="B1" t="s">
        <v>194</v>
      </c>
      <c r="C1" t="n">
        <v>100000</v>
      </c>
    </row>
    <row r="2" spans="1:3">
      <c r="A2" t="s">
        <v>164</v>
      </c>
      <c r="B2" t="s">
        <v>171</v>
      </c>
      <c r="C2" t="n">
        <v>100000</v>
      </c>
    </row>
    <row r="3" spans="1:3">
      <c r="A3" t="s">
        <v>164</v>
      </c>
      <c r="B3" t="s">
        <v>165</v>
      </c>
      <c r="C3" t="n">
        <v>100000</v>
      </c>
    </row>
    <row r="4" spans="1:3">
      <c r="A4" t="s">
        <v>172</v>
      </c>
      <c r="B4" t="s">
        <v>171</v>
      </c>
      <c r="C4" t="n">
        <v>100000</v>
      </c>
    </row>
    <row r="5" spans="1:3">
      <c r="A5" t="s">
        <v>184</v>
      </c>
      <c r="B5" t="s">
        <v>199</v>
      </c>
      <c r="C5" t="n">
        <v>100000</v>
      </c>
    </row>
    <row r="6" spans="1:3">
      <c r="A6" t="s">
        <v>184</v>
      </c>
      <c r="B6" t="s">
        <v>183</v>
      </c>
      <c r="C6" t="n">
        <v>100000</v>
      </c>
    </row>
    <row r="7" spans="1:3">
      <c r="A7" t="s">
        <v>167</v>
      </c>
      <c r="B7" t="s">
        <v>168</v>
      </c>
      <c r="C7" t="n">
        <v>100000</v>
      </c>
    </row>
    <row r="8" spans="1:3">
      <c r="A8" t="s">
        <v>167</v>
      </c>
      <c r="B8" t="s">
        <v>170</v>
      </c>
      <c r="C8" t="n">
        <v>100000</v>
      </c>
    </row>
    <row r="9" spans="1:3">
      <c r="A9" t="s">
        <v>185</v>
      </c>
      <c r="B9" t="s">
        <v>182</v>
      </c>
      <c r="C9" t="n">
        <v>100000</v>
      </c>
    </row>
    <row r="10" spans="1:3">
      <c r="A10" t="s">
        <v>161</v>
      </c>
      <c r="B10" t="s">
        <v>160</v>
      </c>
      <c r="C10" t="n">
        <v>100000</v>
      </c>
    </row>
    <row r="11" spans="1:3">
      <c r="A11" t="s">
        <v>200</v>
      </c>
      <c r="B11" t="s">
        <v>197</v>
      </c>
      <c r="C11" t="n">
        <v>100000</v>
      </c>
    </row>
    <row r="12" spans="1:3">
      <c r="A12" t="s">
        <v>198</v>
      </c>
      <c r="B12" t="s">
        <v>196</v>
      </c>
      <c r="C12" t="n">
        <v>100000</v>
      </c>
    </row>
    <row r="13" spans="1:3">
      <c r="A13" t="s">
        <v>188</v>
      </c>
      <c r="B13" t="s">
        <v>193</v>
      </c>
      <c r="C13" t="n">
        <v>100000</v>
      </c>
    </row>
  </sheetData>
  <pageMargins bottom="0.75" footer="0.3" header="0.3" left="0.7" right="0.7" top="0.75"/>
</worksheet>
</file>

<file path=xl/worksheets/sheet49.xml><?xml version="1.0" encoding="utf-8"?>
<worksheet xmlns="http://schemas.openxmlformats.org/spreadsheetml/2006/main">
  <sheetPr codeName="Sheet31">
    <outlinePr summaryBelow="1" summaryRight="1"/>
    <pageSetUpPr/>
  </sheetPr>
  <dimension ref="A1:L27"/>
  <sheetViews>
    <sheetView workbookViewId="0" zoomScale="115" zoomScaleNormal="115">
      <selection activeCell="F31" sqref="F31"/>
    </sheetView>
  </sheetViews>
  <sheetFormatPr baseColWidth="8" defaultRowHeight="15" outlineLevelCol="0"/>
  <cols>
    <col customWidth="1" max="3" min="3" style="70" width="9.85546875"/>
  </cols>
  <sheetData>
    <row r="1" spans="1:12">
      <c r="C1" t="s">
        <v>204</v>
      </c>
      <c r="D1" t="s">
        <v>205</v>
      </c>
      <c r="K1" t="s">
        <v>294</v>
      </c>
      <c r="L1" t="s">
        <v>294</v>
      </c>
    </row>
    <row r="2" spans="1:12">
      <c r="A2" t="s">
        <v>161</v>
      </c>
      <c r="B2" t="s">
        <v>162</v>
      </c>
      <c r="C2" t="n">
        <v>0.0117</v>
      </c>
      <c r="D2" t="n">
        <v>0.9086</v>
      </c>
      <c r="K2" t="n">
        <v>0.0117</v>
      </c>
      <c r="L2" t="n">
        <v>0.9086</v>
      </c>
    </row>
    <row r="3" spans="1:12">
      <c r="A3" t="s">
        <v>163</v>
      </c>
      <c r="B3" t="s">
        <v>162</v>
      </c>
      <c r="C3" t="n">
        <v>0.0222</v>
      </c>
      <c r="D3" t="n">
        <v>1.5952</v>
      </c>
      <c r="K3" t="n">
        <v>0.0222</v>
      </c>
      <c r="L3" t="n">
        <v>1.5952</v>
      </c>
    </row>
    <row r="4" spans="1:12">
      <c r="A4" t="s">
        <v>162</v>
      </c>
      <c r="B4" t="s">
        <v>173</v>
      </c>
      <c r="C4" t="n">
        <v>0.0142</v>
      </c>
      <c r="D4" t="n">
        <v>1.181</v>
      </c>
      <c r="K4" t="n">
        <v>0.0142</v>
      </c>
      <c r="L4" t="n">
        <v>1.181</v>
      </c>
    </row>
    <row r="5" spans="1:12">
      <c r="A5" t="s">
        <v>176</v>
      </c>
      <c r="B5" t="s">
        <v>178</v>
      </c>
      <c r="C5" t="n">
        <v>0.0121</v>
      </c>
      <c r="D5" t="n">
        <v>0.6608000000000001</v>
      </c>
      <c r="K5" t="n">
        <v>0.0121</v>
      </c>
      <c r="L5" t="n">
        <v>0.6608000000000001</v>
      </c>
    </row>
    <row r="6" spans="1:12">
      <c r="A6" t="s">
        <v>192</v>
      </c>
      <c r="B6" t="s">
        <v>158</v>
      </c>
      <c r="C6" t="n">
        <v>0.0083</v>
      </c>
      <c r="D6" t="n">
        <v>0.7054</v>
      </c>
      <c r="K6" t="n">
        <v>0.0083</v>
      </c>
      <c r="L6" t="n">
        <v>0.7054</v>
      </c>
    </row>
    <row r="7" spans="1:12">
      <c r="A7" t="s">
        <v>158</v>
      </c>
      <c r="B7" t="s">
        <v>161</v>
      </c>
      <c r="C7" t="n">
        <v>0.0083</v>
      </c>
      <c r="D7" t="n">
        <v>0.7054</v>
      </c>
      <c r="K7" t="n">
        <v>0.0083</v>
      </c>
      <c r="L7" t="n">
        <v>0.7054</v>
      </c>
    </row>
    <row r="8" spans="1:12">
      <c r="A8" t="s">
        <v>173</v>
      </c>
      <c r="B8" t="s">
        <v>164</v>
      </c>
      <c r="C8" t="n">
        <v>0.0121</v>
      </c>
      <c r="D8" t="n">
        <v>0.3608</v>
      </c>
      <c r="K8" t="n">
        <v>0.0121</v>
      </c>
      <c r="L8" t="n">
        <v>0.3608</v>
      </c>
    </row>
    <row r="9" spans="1:12">
      <c r="A9" t="s">
        <v>164</v>
      </c>
      <c r="B9" t="s">
        <v>166</v>
      </c>
      <c r="C9" t="n">
        <v>0.0121</v>
      </c>
      <c r="D9" t="n">
        <v>0.3608</v>
      </c>
      <c r="K9" t="n">
        <v>0.0121</v>
      </c>
      <c r="L9" t="n">
        <v>0.3608</v>
      </c>
    </row>
    <row r="10" spans="1:12">
      <c r="A10" t="s">
        <v>167</v>
      </c>
      <c r="B10" t="s">
        <v>169</v>
      </c>
      <c r="C10" t="n">
        <v>0.0121</v>
      </c>
      <c r="D10" t="n">
        <v>0.3608</v>
      </c>
      <c r="K10" t="n">
        <v>0.0121</v>
      </c>
      <c r="L10" t="n">
        <v>0.3608</v>
      </c>
    </row>
    <row r="11" spans="1:12">
      <c r="A11" t="s">
        <v>169</v>
      </c>
      <c r="B11" t="s">
        <v>172</v>
      </c>
      <c r="C11" t="n">
        <v>0.0121</v>
      </c>
      <c r="D11" t="n">
        <v>0.3608</v>
      </c>
      <c r="K11" t="n">
        <v>0.0121</v>
      </c>
      <c r="L11" t="n">
        <v>0.3608</v>
      </c>
    </row>
    <row r="12" spans="1:12">
      <c r="A12" t="s">
        <v>172</v>
      </c>
      <c r="B12" t="s">
        <v>175</v>
      </c>
      <c r="C12" t="n">
        <v>0.0121</v>
      </c>
      <c r="D12" t="n">
        <v>0.3608</v>
      </c>
      <c r="K12" t="n">
        <v>0.0121</v>
      </c>
      <c r="L12" t="n">
        <v>0.3608</v>
      </c>
    </row>
    <row r="13" spans="1:12">
      <c r="A13" t="s">
        <v>174</v>
      </c>
      <c r="B13" t="s">
        <v>175</v>
      </c>
      <c r="C13" t="n">
        <v>0.0256</v>
      </c>
      <c r="D13" t="n">
        <v>0.2982</v>
      </c>
      <c r="K13" t="n">
        <v>0.0256</v>
      </c>
      <c r="L13" t="n">
        <v>0.2982</v>
      </c>
    </row>
    <row r="14" spans="1:12">
      <c r="A14" t="s">
        <v>175</v>
      </c>
      <c r="B14" t="s">
        <v>176</v>
      </c>
      <c r="C14" t="n">
        <v>0.0256</v>
      </c>
      <c r="D14" t="n">
        <v>0.2982</v>
      </c>
      <c r="K14" t="n">
        <v>0.0256</v>
      </c>
      <c r="L14" t="n">
        <v>0.2982</v>
      </c>
    </row>
    <row r="15" spans="1:12">
      <c r="A15" t="s">
        <v>186</v>
      </c>
      <c r="B15" t="s">
        <v>185</v>
      </c>
      <c r="C15" t="n">
        <v>0.0217</v>
      </c>
      <c r="D15" t="n">
        <v>1.0789</v>
      </c>
      <c r="K15" t="n">
        <v>0.0217</v>
      </c>
      <c r="L15" t="n">
        <v>1.0789</v>
      </c>
    </row>
    <row r="16" spans="1:12">
      <c r="A16" t="s">
        <v>185</v>
      </c>
      <c r="B16" t="s">
        <v>180</v>
      </c>
      <c r="C16" t="n">
        <v>0.0217</v>
      </c>
      <c r="D16" t="n">
        <v>1.0789</v>
      </c>
      <c r="K16" t="n">
        <v>0.0217</v>
      </c>
      <c r="L16" t="n">
        <v>1.0789</v>
      </c>
    </row>
    <row r="17" spans="1:12">
      <c r="A17" t="s">
        <v>187</v>
      </c>
      <c r="B17" t="s">
        <v>184</v>
      </c>
      <c r="C17" t="n">
        <v>0.0505</v>
      </c>
      <c r="D17" t="n">
        <v>0.357</v>
      </c>
      <c r="K17" t="n">
        <v>0.0505</v>
      </c>
      <c r="L17" t="n">
        <v>1.357</v>
      </c>
    </row>
    <row r="18" spans="1:12">
      <c r="A18" t="s">
        <v>184</v>
      </c>
      <c r="B18" t="s">
        <v>179</v>
      </c>
      <c r="C18" t="n">
        <v>0.0337</v>
      </c>
      <c r="D18" t="n">
        <v>0.3602</v>
      </c>
      <c r="K18" t="n">
        <v>0.0337</v>
      </c>
      <c r="L18" t="n">
        <v>0.3602</v>
      </c>
    </row>
    <row r="19" spans="1:12">
      <c r="A19" t="s">
        <v>179</v>
      </c>
      <c r="B19" t="s">
        <v>164</v>
      </c>
      <c r="C19" t="n">
        <v>0.0337</v>
      </c>
      <c r="D19" t="n">
        <v>0.3602</v>
      </c>
      <c r="K19" t="n">
        <v>0.0337</v>
      </c>
      <c r="L19" t="n">
        <v>0.3602</v>
      </c>
    </row>
    <row r="20" spans="1:12">
      <c r="A20" t="s">
        <v>166</v>
      </c>
      <c r="B20" t="s">
        <v>167</v>
      </c>
      <c r="C20" t="n">
        <v>0.0505</v>
      </c>
      <c r="D20" t="n">
        <v>0.357</v>
      </c>
      <c r="K20" t="n">
        <v>0.0117</v>
      </c>
      <c r="L20" t="n">
        <v>0.9086</v>
      </c>
    </row>
    <row r="21" spans="1:12">
      <c r="A21" t="s">
        <v>195</v>
      </c>
      <c r="B21" t="s">
        <v>187</v>
      </c>
      <c r="C21" t="n">
        <v>0.0505</v>
      </c>
      <c r="D21" t="n">
        <v>0.357</v>
      </c>
      <c r="K21" t="n">
        <v>0.0217</v>
      </c>
      <c r="L21" t="n">
        <v>1.0789</v>
      </c>
    </row>
    <row r="22" spans="1:12">
      <c r="A22" t="s">
        <v>189</v>
      </c>
      <c r="B22" t="s">
        <v>188</v>
      </c>
      <c r="C22" t="n">
        <v>0.0505</v>
      </c>
      <c r="D22" t="n">
        <v>0.357</v>
      </c>
      <c r="K22" t="n">
        <v>0.0217</v>
      </c>
      <c r="L22" t="n">
        <v>1.0789</v>
      </c>
    </row>
    <row r="23" spans="1:12">
      <c r="A23" t="s">
        <v>190</v>
      </c>
      <c r="B23" t="s">
        <v>195</v>
      </c>
      <c r="C23" t="n">
        <v>0.0505</v>
      </c>
      <c r="D23" t="n">
        <v>0.357</v>
      </c>
      <c r="K23" t="n">
        <v>0.0217</v>
      </c>
      <c r="L23" t="n">
        <v>1.0789</v>
      </c>
    </row>
    <row r="24" spans="1:12">
      <c r="A24" t="s">
        <v>188</v>
      </c>
      <c r="B24" t="s">
        <v>198</v>
      </c>
      <c r="C24" t="n">
        <v>0.0505</v>
      </c>
      <c r="D24" t="n">
        <v>0.357</v>
      </c>
      <c r="K24" t="n">
        <v>0.0217</v>
      </c>
      <c r="L24" t="n">
        <v>1.0789</v>
      </c>
    </row>
    <row r="25" spans="1:12">
      <c r="A25" t="s">
        <v>180</v>
      </c>
      <c r="B25" t="s">
        <v>179</v>
      </c>
      <c r="C25" t="n">
        <v>0.0505</v>
      </c>
      <c r="D25" t="n">
        <v>0.357</v>
      </c>
      <c r="K25" t="n">
        <v>0.0217</v>
      </c>
      <c r="L25" t="n">
        <v>1.0789</v>
      </c>
    </row>
    <row r="26" spans="1:12">
      <c r="A26" t="s">
        <v>198</v>
      </c>
      <c r="B26" t="s">
        <v>200</v>
      </c>
      <c r="C26" t="n">
        <v>0.0505</v>
      </c>
      <c r="D26" t="n">
        <v>0.357</v>
      </c>
      <c r="K26" t="n">
        <v>0.0217</v>
      </c>
      <c r="L26" t="n">
        <v>1.0789</v>
      </c>
    </row>
    <row r="27" spans="1:12">
      <c r="A27" t="s">
        <v>200</v>
      </c>
      <c r="B27" t="s">
        <v>187</v>
      </c>
      <c r="C27" t="n">
        <v>0.0505</v>
      </c>
      <c r="D27" t="n">
        <v>0.357</v>
      </c>
      <c r="K27" t="n">
        <v>0.0217</v>
      </c>
      <c r="L27" t="n">
        <v>1.0789</v>
      </c>
    </row>
  </sheetData>
  <pageMargins bottom="0.75" footer="0.3" header="0.3" left="0.7" right="0.7" top="0.75"/>
</worksheet>
</file>

<file path=xl/worksheets/sheet5.xml><?xml version="1.0" encoding="utf-8"?>
<worksheet xmlns="http://schemas.openxmlformats.org/spreadsheetml/2006/main">
  <sheetPr codeName="Sheet3">
    <outlinePr summaryBelow="1" summaryRight="1"/>
    <pageSetUpPr/>
  </sheetPr>
  <dimension ref="A1:A1"/>
  <sheetViews>
    <sheetView workbookViewId="0">
      <selection activeCell="C46" sqref="C46"/>
    </sheetView>
  </sheetViews>
  <sheetFormatPr baseColWidth="8" defaultRowHeight="15" outlineLevelCol="0"/>
  <cols>
    <col bestFit="1" customWidth="1" max="2" min="2" style="70" width="10.28515625"/>
  </cols>
  <sheetData>
    <row r="1" spans="1:1">
      <c r="A1" t="s">
        <v>144</v>
      </c>
    </row>
  </sheetData>
  <pageMargins bottom="0.75" footer="0.3" header="0.3" left="0.7" right="0.7" top="0.75"/>
</worksheet>
</file>

<file path=xl/worksheets/sheet50.xml><?xml version="1.0" encoding="utf-8"?>
<worksheet xmlns="http://schemas.openxmlformats.org/spreadsheetml/2006/main">
  <sheetPr codeName="Sheet32">
    <outlinePr summaryBelow="1" summaryRight="1"/>
    <pageSetUpPr/>
  </sheetPr>
  <dimension ref="A1:M27"/>
  <sheetViews>
    <sheetView workbookViewId="0" zoomScaleNormal="100">
      <selection activeCell="C18" sqref="C18:D18"/>
    </sheetView>
  </sheetViews>
  <sheetFormatPr baseColWidth="8" defaultRowHeight="15"/>
  <sheetData>
    <row r="1" spans="1:13">
      <c r="C1" t="s">
        <v>206</v>
      </c>
      <c r="D1" t="s">
        <v>207</v>
      </c>
      <c r="L1" t="s">
        <v>295</v>
      </c>
    </row>
    <row r="2" spans="1:13">
      <c r="A2" t="s">
        <v>161</v>
      </c>
      <c r="B2" t="s">
        <v>162</v>
      </c>
      <c r="C2" t="n">
        <v>0.0822</v>
      </c>
      <c r="D2" t="n">
        <v>32.695</v>
      </c>
      <c r="L2" t="n">
        <v>24.762</v>
      </c>
      <c r="M2" t="n">
        <v>0.1031</v>
      </c>
    </row>
    <row r="3" spans="1:13">
      <c r="A3" t="s">
        <v>163</v>
      </c>
      <c r="B3" t="s">
        <v>162</v>
      </c>
      <c r="C3" t="n">
        <v>0.2618</v>
      </c>
      <c r="D3" t="n">
        <v>9.0059</v>
      </c>
      <c r="L3" t="n">
        <v>8.8047</v>
      </c>
      <c r="M3" t="n">
        <v>0.1246</v>
      </c>
    </row>
    <row r="4" spans="1:13">
      <c r="A4" t="s">
        <v>162</v>
      </c>
      <c r="B4" t="s">
        <v>173</v>
      </c>
      <c r="C4" t="n">
        <v>0.1234</v>
      </c>
      <c r="D4" t="n">
        <v>29.276</v>
      </c>
      <c r="L4" t="n">
        <v>18.932</v>
      </c>
      <c r="M4" t="n">
        <v>0.1618</v>
      </c>
    </row>
    <row r="5" spans="1:13">
      <c r="A5" t="s">
        <v>176</v>
      </c>
      <c r="B5" t="s">
        <v>178</v>
      </c>
      <c r="C5" t="n">
        <v>0.1618</v>
      </c>
      <c r="D5" t="n">
        <v>18.932</v>
      </c>
      <c r="L5" t="n">
        <v>18.932</v>
      </c>
      <c r="M5" t="n">
        <v>0.1618</v>
      </c>
    </row>
    <row r="6" spans="1:13">
      <c r="A6" t="s">
        <v>192</v>
      </c>
      <c r="B6" t="s">
        <v>158</v>
      </c>
      <c r="C6" t="n">
        <v>0.1031</v>
      </c>
      <c r="D6" t="n">
        <v>24.762</v>
      </c>
      <c r="L6" t="n">
        <v>24.762</v>
      </c>
      <c r="M6" t="n">
        <v>0.1031</v>
      </c>
    </row>
    <row r="7" spans="1:13">
      <c r="A7" t="s">
        <v>158</v>
      </c>
      <c r="B7" t="s">
        <v>161</v>
      </c>
      <c r="C7" t="n">
        <v>0.1031</v>
      </c>
      <c r="D7" t="n">
        <v>24.762</v>
      </c>
      <c r="L7" t="n">
        <v>24.762</v>
      </c>
      <c r="M7" t="n">
        <v>0.1031</v>
      </c>
    </row>
    <row r="8" spans="1:13">
      <c r="A8" t="s">
        <v>173</v>
      </c>
      <c r="B8" t="s">
        <v>164</v>
      </c>
      <c r="C8" t="n">
        <v>0.1618</v>
      </c>
      <c r="D8" t="n">
        <v>18.932</v>
      </c>
      <c r="L8" t="n">
        <v>18.932</v>
      </c>
      <c r="M8" t="n">
        <v>0.1618</v>
      </c>
    </row>
    <row r="9" spans="1:13">
      <c r="A9" t="s">
        <v>164</v>
      </c>
      <c r="B9" t="s">
        <v>166</v>
      </c>
      <c r="C9" t="n">
        <v>0.1618</v>
      </c>
      <c r="D9" t="n">
        <v>28.221</v>
      </c>
      <c r="L9" t="n">
        <v>18.932</v>
      </c>
      <c r="M9" t="n">
        <v>0.1618</v>
      </c>
    </row>
    <row r="10" spans="1:13">
      <c r="A10" t="s">
        <v>167</v>
      </c>
      <c r="B10" t="s">
        <v>169</v>
      </c>
      <c r="C10" t="n">
        <v>0.1618</v>
      </c>
      <c r="D10" t="n">
        <v>28.221</v>
      </c>
      <c r="L10" t="n">
        <v>18.932</v>
      </c>
      <c r="M10" t="n">
        <v>0.1618</v>
      </c>
    </row>
    <row r="11" spans="1:13">
      <c r="A11" t="s">
        <v>169</v>
      </c>
      <c r="B11" t="s">
        <v>172</v>
      </c>
      <c r="C11" t="n">
        <v>0.1618</v>
      </c>
      <c r="D11" t="n">
        <v>28.221</v>
      </c>
      <c r="L11" t="n">
        <v>18.932</v>
      </c>
      <c r="M11" t="n">
        <v>0.1618</v>
      </c>
    </row>
    <row r="12" spans="1:13">
      <c r="A12" t="s">
        <v>172</v>
      </c>
      <c r="B12" t="s">
        <v>175</v>
      </c>
      <c r="C12" t="n">
        <v>0.1618</v>
      </c>
      <c r="D12" t="n">
        <v>28.221</v>
      </c>
      <c r="L12" t="n">
        <v>18.932</v>
      </c>
      <c r="M12" t="n">
        <v>0.1618</v>
      </c>
    </row>
    <row r="13" spans="1:13">
      <c r="A13" t="s">
        <v>174</v>
      </c>
      <c r="B13" t="s">
        <v>175</v>
      </c>
      <c r="C13" t="n">
        <v>0.1618</v>
      </c>
      <c r="D13" t="n">
        <v>28.221</v>
      </c>
      <c r="L13" t="n">
        <v>18.932</v>
      </c>
      <c r="M13" t="n">
        <v>0.1618</v>
      </c>
    </row>
    <row r="14" spans="1:13">
      <c r="A14" t="s">
        <v>175</v>
      </c>
      <c r="B14" t="s">
        <v>176</v>
      </c>
      <c r="C14" t="n">
        <v>0.1618</v>
      </c>
      <c r="D14" t="n">
        <v>28.221</v>
      </c>
      <c r="L14" t="n">
        <v>18.932</v>
      </c>
      <c r="M14" t="n">
        <v>0.1618</v>
      </c>
    </row>
    <row r="15" spans="1:13">
      <c r="A15" t="s">
        <v>186</v>
      </c>
      <c r="B15" t="s">
        <v>185</v>
      </c>
      <c r="C15" t="n">
        <v>0.1618</v>
      </c>
      <c r="D15" t="n">
        <v>28.221</v>
      </c>
      <c r="L15" t="n">
        <v>18.932</v>
      </c>
      <c r="M15" t="n">
        <v>0.1618</v>
      </c>
    </row>
    <row r="16" spans="1:13">
      <c r="A16" t="s">
        <v>185</v>
      </c>
      <c r="B16" t="s">
        <v>180</v>
      </c>
      <c r="C16" t="n">
        <v>0.1618</v>
      </c>
      <c r="D16" t="n">
        <v>15.32</v>
      </c>
      <c r="L16" t="n">
        <v>18.932</v>
      </c>
      <c r="M16" t="n">
        <v>0.1618</v>
      </c>
    </row>
    <row r="17" spans="1:13">
      <c r="A17" t="s">
        <v>187</v>
      </c>
      <c r="B17" t="s">
        <v>184</v>
      </c>
      <c r="C17" t="n">
        <v>0.1618</v>
      </c>
      <c r="D17" t="n">
        <v>15.32</v>
      </c>
      <c r="L17" t="n">
        <v>18.932</v>
      </c>
      <c r="M17" t="n">
        <v>0.1618</v>
      </c>
    </row>
    <row r="18" spans="1:13">
      <c r="A18" t="s">
        <v>184</v>
      </c>
      <c r="B18" t="s">
        <v>179</v>
      </c>
      <c r="C18" t="n">
        <v>0.1618</v>
      </c>
      <c r="D18" t="n">
        <v>15.32</v>
      </c>
      <c r="L18" t="n">
        <v>18.932</v>
      </c>
      <c r="M18" t="n">
        <v>0.1618</v>
      </c>
    </row>
    <row r="19" spans="1:13">
      <c r="A19" t="s">
        <v>179</v>
      </c>
      <c r="B19" t="s">
        <v>164</v>
      </c>
      <c r="C19" t="n">
        <v>0.1618</v>
      </c>
      <c r="D19" t="n">
        <v>15.32</v>
      </c>
      <c r="L19" t="n">
        <v>18.932</v>
      </c>
      <c r="M19" t="n">
        <v>0.1618</v>
      </c>
    </row>
    <row r="20" spans="1:13">
      <c r="A20" t="s">
        <v>166</v>
      </c>
      <c r="B20" t="s">
        <v>167</v>
      </c>
      <c r="C20" t="n">
        <v>0.1618</v>
      </c>
      <c r="D20" t="n">
        <v>15.32</v>
      </c>
      <c r="L20" t="n">
        <v>18.932</v>
      </c>
      <c r="M20" t="n">
        <v>0.1618</v>
      </c>
    </row>
    <row r="21" spans="1:13">
      <c r="A21" t="s">
        <v>195</v>
      </c>
      <c r="B21" t="s">
        <v>187</v>
      </c>
      <c r="C21" t="n">
        <v>0.1618</v>
      </c>
      <c r="D21" t="n">
        <v>15.32</v>
      </c>
      <c r="L21" t="n">
        <v>18.932</v>
      </c>
      <c r="M21" t="n">
        <v>0.1618</v>
      </c>
    </row>
    <row r="22" spans="1:13">
      <c r="A22" t="s">
        <v>189</v>
      </c>
      <c r="B22" t="s">
        <v>188</v>
      </c>
      <c r="C22" t="n">
        <v>0.1618</v>
      </c>
      <c r="D22" t="n">
        <v>15.32</v>
      </c>
      <c r="L22" t="n">
        <v>18.932</v>
      </c>
      <c r="M22" t="n">
        <v>0.1618</v>
      </c>
    </row>
    <row r="23" spans="1:13">
      <c r="A23" t="s">
        <v>190</v>
      </c>
      <c r="B23" t="s">
        <v>195</v>
      </c>
      <c r="C23" t="n">
        <v>0.1618</v>
      </c>
      <c r="D23" t="n">
        <v>15.32</v>
      </c>
      <c r="L23" t="n">
        <v>18.932</v>
      </c>
      <c r="M23" t="n">
        <v>0.1618</v>
      </c>
    </row>
    <row r="24" spans="1:13">
      <c r="A24" t="s">
        <v>188</v>
      </c>
      <c r="B24" t="s">
        <v>198</v>
      </c>
      <c r="C24" t="n">
        <v>0.1618</v>
      </c>
      <c r="D24" t="n">
        <v>15.32</v>
      </c>
      <c r="L24" t="n">
        <v>18.932</v>
      </c>
      <c r="M24" t="n">
        <v>0.1618</v>
      </c>
    </row>
    <row r="25" spans="1:13">
      <c r="A25" t="s">
        <v>180</v>
      </c>
      <c r="B25" t="s">
        <v>179</v>
      </c>
      <c r="C25" t="n">
        <v>0.1618</v>
      </c>
      <c r="D25" t="n">
        <v>15.32</v>
      </c>
      <c r="L25" t="n">
        <v>18.932</v>
      </c>
      <c r="M25" t="n">
        <v>0.1618</v>
      </c>
    </row>
    <row r="26" spans="1:13">
      <c r="A26" t="s">
        <v>198</v>
      </c>
      <c r="B26" t="s">
        <v>200</v>
      </c>
      <c r="C26" t="n">
        <v>0.1618</v>
      </c>
      <c r="D26" t="n">
        <v>15.32</v>
      </c>
      <c r="L26" t="n">
        <v>18.932</v>
      </c>
      <c r="M26" t="n">
        <v>0.1618</v>
      </c>
    </row>
    <row r="27" spans="1:13">
      <c r="A27" t="s">
        <v>200</v>
      </c>
      <c r="B27" t="s">
        <v>187</v>
      </c>
      <c r="C27" t="n">
        <v>0.1618</v>
      </c>
      <c r="D27" t="n">
        <v>15.32</v>
      </c>
      <c r="L27" t="n">
        <v>18.932</v>
      </c>
      <c r="M27" t="n">
        <v>0.1618</v>
      </c>
    </row>
  </sheetData>
  <pageMargins bottom="0.75" footer="0.3" header="0.3" left="0.7" right="0.7" top="0.75"/>
</worksheet>
</file>

<file path=xl/worksheets/sheet51.xml><?xml version="1.0" encoding="utf-8"?>
<worksheet xmlns="http://schemas.openxmlformats.org/spreadsheetml/2006/main">
  <sheetPr codeName="Sheet55">
    <outlinePr summaryBelow="1" summaryRight="1"/>
    <pageSetUpPr/>
  </sheetPr>
  <dimension ref="A1:S241"/>
  <sheetViews>
    <sheetView topLeftCell="A211" workbookViewId="0">
      <selection activeCell="B24" sqref="B24"/>
    </sheetView>
  </sheetViews>
  <sheetFormatPr baseColWidth="8" defaultColWidth="9.140625" defaultRowHeight="15" outlineLevelCol="0"/>
  <cols>
    <col bestFit="1" customWidth="1" max="1" min="1" style="70" width="10.140625"/>
    <col customWidth="1" max="2" min="2" style="70" width="9.140625"/>
    <col bestFit="1" customWidth="1" max="5" min="3" style="70" width="11.5703125"/>
    <col customWidth="1" max="16384" min="6" style="70" width="9.140625"/>
  </cols>
  <sheetData>
    <row r="1" spans="1:19">
      <c r="D1" t="s">
        <v>145</v>
      </c>
      <c r="P1" s="57" t="n"/>
      <c r="Q1" s="57" t="n"/>
      <c r="R1" s="57" t="n"/>
      <c r="S1" s="57" t="n"/>
    </row>
    <row r="2" spans="1:19">
      <c r="A2" t="s">
        <v>161</v>
      </c>
      <c r="B2" t="s">
        <v>162</v>
      </c>
      <c r="C2" t="s">
        <v>146</v>
      </c>
      <c r="D2" s="21" t="n">
        <v>0</v>
      </c>
      <c r="E2" s="57" t="n"/>
      <c r="F2" s="57" t="n"/>
      <c r="G2" s="57" t="n"/>
      <c r="H2" s="57" t="n"/>
      <c r="I2" s="57" t="n"/>
      <c r="J2" s="57" t="n"/>
      <c r="K2" s="57" t="n"/>
      <c r="L2" s="57" t="n"/>
      <c r="M2" s="57" t="n"/>
      <c r="N2" s="57" t="n"/>
      <c r="O2" s="57" t="n"/>
      <c r="P2" s="57" t="n"/>
      <c r="Q2" s="57" t="n"/>
      <c r="R2" s="57" t="n"/>
      <c r="S2" s="57" t="n"/>
    </row>
    <row r="3" spans="1:19">
      <c r="A3" t="s">
        <v>161</v>
      </c>
      <c r="B3" t="s">
        <v>162</v>
      </c>
      <c r="C3" t="s">
        <v>147</v>
      </c>
      <c r="D3" s="21" t="n">
        <v>0</v>
      </c>
      <c r="E3" s="57" t="n"/>
      <c r="F3" s="57" t="n"/>
      <c r="G3" s="57" t="n"/>
      <c r="H3" s="57" t="n"/>
      <c r="I3" s="57" t="n"/>
      <c r="J3" s="57" t="n"/>
      <c r="K3" s="57" t="n"/>
      <c r="L3" s="57" t="n"/>
      <c r="M3" s="57" t="n"/>
      <c r="N3" s="57" t="n"/>
      <c r="O3" s="57" t="n"/>
      <c r="P3" s="57" t="n"/>
      <c r="Q3" s="57" t="n"/>
      <c r="R3" s="57" t="n"/>
      <c r="S3" s="57" t="n"/>
    </row>
    <row r="4" spans="1:19">
      <c r="A4" t="s">
        <v>161</v>
      </c>
      <c r="B4" t="s">
        <v>162</v>
      </c>
      <c r="C4" t="s">
        <v>148</v>
      </c>
      <c r="D4" s="21" t="n">
        <v>0.05</v>
      </c>
      <c r="E4" s="57" t="n"/>
      <c r="F4" s="57" t="n"/>
      <c r="G4" s="57" t="n"/>
      <c r="H4" s="57" t="n"/>
      <c r="I4" s="57" t="n"/>
      <c r="J4" s="57" t="n"/>
      <c r="K4" s="57" t="n"/>
      <c r="L4" s="57" t="n"/>
      <c r="M4" s="57" t="n"/>
      <c r="N4" s="57" t="n"/>
      <c r="O4" s="57" t="n"/>
      <c r="P4" s="57" t="n"/>
      <c r="Q4" s="57" t="n"/>
      <c r="R4" s="57" t="n"/>
      <c r="S4" s="57" t="n"/>
    </row>
    <row r="5" spans="1:19">
      <c r="A5" t="s">
        <v>161</v>
      </c>
      <c r="B5" t="s">
        <v>162</v>
      </c>
      <c r="C5" t="s">
        <v>149</v>
      </c>
      <c r="D5" s="21" t="n">
        <v>0.1</v>
      </c>
      <c r="E5" s="57" t="n"/>
      <c r="F5" s="57" t="n"/>
      <c r="G5" s="57" t="n"/>
      <c r="H5" s="57" t="n"/>
      <c r="I5" s="57" t="n"/>
      <c r="J5" s="57" t="n"/>
      <c r="K5" s="57" t="n"/>
      <c r="L5" s="57" t="n"/>
      <c r="M5" s="57" t="n"/>
      <c r="N5" s="57" t="n"/>
      <c r="O5" s="57" t="n"/>
      <c r="P5" s="57" t="n"/>
      <c r="Q5" s="57" t="n"/>
      <c r="R5" s="57" t="n"/>
      <c r="S5" s="57" t="n"/>
    </row>
    <row r="6" spans="1:19">
      <c r="A6" t="s">
        <v>161</v>
      </c>
      <c r="B6" t="s">
        <v>162</v>
      </c>
      <c r="C6" t="s">
        <v>150</v>
      </c>
      <c r="D6" s="21" t="n">
        <v>0.5</v>
      </c>
      <c r="E6" s="57" t="n"/>
      <c r="F6" s="57" t="n"/>
      <c r="G6" s="57" t="n"/>
      <c r="H6" s="57" t="n"/>
      <c r="I6" s="57" t="n"/>
      <c r="J6" s="57" t="n"/>
      <c r="K6" s="57" t="n"/>
      <c r="L6" s="57" t="n"/>
      <c r="M6" s="57" t="n"/>
      <c r="N6" s="57" t="n"/>
      <c r="O6" s="57" t="n"/>
      <c r="P6" s="57" t="n"/>
      <c r="Q6" s="57" t="n"/>
      <c r="R6" s="57" t="n"/>
      <c r="S6" s="57" t="n"/>
    </row>
    <row r="7" spans="1:19">
      <c r="A7" t="s">
        <v>161</v>
      </c>
      <c r="B7" t="s">
        <v>162</v>
      </c>
      <c r="C7" t="s">
        <v>151</v>
      </c>
      <c r="D7" s="21" t="n">
        <v>0.5</v>
      </c>
      <c r="E7" s="57" t="n"/>
      <c r="F7" s="57" t="n"/>
      <c r="G7" s="57" t="n"/>
      <c r="H7" s="57" t="n"/>
      <c r="I7" s="57" t="n"/>
      <c r="J7" s="57" t="n"/>
      <c r="K7" s="57" t="n"/>
      <c r="L7" s="57" t="n"/>
      <c r="M7" s="57" t="n"/>
      <c r="N7" s="57" t="n"/>
      <c r="O7" s="57" t="n"/>
      <c r="P7" s="57" t="n"/>
      <c r="Q7" s="57" t="n"/>
      <c r="R7" s="57" t="n"/>
      <c r="S7" s="57" t="n"/>
    </row>
    <row r="8" spans="1:19">
      <c r="A8" t="s">
        <v>161</v>
      </c>
      <c r="B8" t="s">
        <v>162</v>
      </c>
      <c r="C8" t="s">
        <v>152</v>
      </c>
      <c r="D8" s="21" t="n">
        <v>0.5</v>
      </c>
      <c r="E8" s="57" t="n"/>
      <c r="F8" s="57" t="n"/>
      <c r="G8" s="57" t="n"/>
      <c r="H8" s="57" t="n"/>
      <c r="I8" s="57" t="n"/>
      <c r="J8" s="57" t="n"/>
      <c r="K8" s="57" t="n"/>
      <c r="L8" s="57" t="n"/>
      <c r="M8" s="57" t="n"/>
      <c r="N8" s="57" t="n"/>
      <c r="O8" s="57" t="n"/>
      <c r="P8" s="57" t="n"/>
      <c r="Q8" s="57" t="n"/>
      <c r="R8" s="57" t="n"/>
      <c r="S8" s="57" t="n"/>
    </row>
    <row r="9" spans="1:19">
      <c r="A9" t="s">
        <v>161</v>
      </c>
      <c r="B9" t="s">
        <v>162</v>
      </c>
      <c r="C9" t="s">
        <v>153</v>
      </c>
      <c r="D9" s="21" t="n">
        <v>0.04</v>
      </c>
      <c r="E9" s="57" t="n"/>
      <c r="F9" s="57" t="n"/>
      <c r="G9" s="57" t="n"/>
      <c r="H9" s="57" t="n"/>
      <c r="I9" s="57" t="n"/>
      <c r="J9" s="57" t="n"/>
      <c r="K9" s="57" t="n"/>
      <c r="L9" s="57" t="n"/>
      <c r="M9" s="57" t="n"/>
      <c r="N9" s="57" t="n"/>
      <c r="O9" s="57" t="n"/>
      <c r="P9" s="57" t="n"/>
      <c r="Q9" s="57" t="n"/>
      <c r="R9" s="57" t="n"/>
      <c r="S9" s="57" t="n"/>
    </row>
    <row customHeight="1" ht="15.75" r="10" s="70" spans="1:19">
      <c r="A10" t="s">
        <v>161</v>
      </c>
      <c r="B10" t="s">
        <v>162</v>
      </c>
      <c r="C10" t="s">
        <v>154</v>
      </c>
      <c r="D10" s="21" t="n">
        <v>0.02</v>
      </c>
      <c r="E10" s="57" t="n"/>
      <c r="F10" s="57" t="n"/>
      <c r="G10" s="57" t="n"/>
      <c r="H10" s="57" t="n"/>
      <c r="I10" s="57" t="n"/>
      <c r="J10" s="57" t="n"/>
      <c r="K10" s="57" t="n"/>
      <c r="L10" s="57" t="n"/>
      <c r="M10" s="57" t="n"/>
      <c r="N10" s="57" t="n"/>
      <c r="O10" s="57" t="n"/>
      <c r="P10" s="57" t="n"/>
      <c r="Q10" s="57" t="n"/>
      <c r="R10" s="57" t="n"/>
      <c r="S10" s="57" t="n"/>
    </row>
    <row r="11" spans="1:19">
      <c r="A11" t="s">
        <v>161</v>
      </c>
      <c r="B11" t="s">
        <v>162</v>
      </c>
      <c r="C11" t="s">
        <v>155</v>
      </c>
      <c r="D11" t="n">
        <v>0</v>
      </c>
      <c r="E11" s="57" t="n"/>
      <c r="F11" s="57" t="n"/>
      <c r="G11" s="57" t="n"/>
      <c r="H11" s="57" t="n"/>
      <c r="I11" s="57" t="n"/>
      <c r="J11" s="57" t="n"/>
      <c r="K11" s="57" t="n"/>
      <c r="L11" s="57" t="n"/>
      <c r="M11" s="57" t="n"/>
      <c r="N11" s="57" t="n"/>
      <c r="O11" s="57" t="n"/>
      <c r="P11" s="57" t="n"/>
      <c r="Q11" s="57" t="n"/>
      <c r="R11" s="57" t="n"/>
      <c r="S11" s="57" t="n"/>
    </row>
    <row r="12" spans="1:19">
      <c r="A12" t="s">
        <v>161</v>
      </c>
      <c r="B12" t="s">
        <v>162</v>
      </c>
      <c r="C12" t="s">
        <v>156</v>
      </c>
      <c r="D12" s="21" t="n">
        <v>0</v>
      </c>
      <c r="E12" s="57" t="n"/>
      <c r="F12" s="57" t="n"/>
      <c r="G12" s="57" t="n"/>
      <c r="H12" s="57" t="n"/>
      <c r="I12" s="57" t="n"/>
      <c r="J12" s="57" t="n"/>
      <c r="K12" s="57" t="n"/>
      <c r="L12" s="57" t="n"/>
      <c r="M12" s="57" t="n"/>
      <c r="N12" s="57" t="n"/>
      <c r="O12" s="57" t="n"/>
      <c r="P12" s="57" t="n"/>
      <c r="Q12" s="57" t="n"/>
      <c r="R12" s="57" t="n"/>
      <c r="S12" s="57" t="n"/>
    </row>
    <row r="13" spans="1:19">
      <c r="A13" t="s">
        <v>161</v>
      </c>
      <c r="B13" t="s">
        <v>162</v>
      </c>
      <c r="C13" t="s">
        <v>157</v>
      </c>
      <c r="D13" s="21" t="n">
        <v>0</v>
      </c>
      <c r="E13" s="57" t="n"/>
      <c r="F13" s="57" t="n"/>
      <c r="G13" s="57" t="n"/>
      <c r="H13" s="57" t="n"/>
      <c r="I13" s="57" t="n"/>
      <c r="J13" s="57" t="n"/>
      <c r="K13" s="57" t="n"/>
      <c r="L13" s="57" t="n"/>
      <c r="M13" s="57" t="n"/>
      <c r="N13" s="57" t="n"/>
      <c r="O13" s="57" t="n"/>
      <c r="P13" s="57" t="n"/>
      <c r="Q13" s="57" t="n"/>
      <c r="R13" s="57" t="n"/>
    </row>
    <row r="14" spans="1:19">
      <c r="A14" t="s">
        <v>163</v>
      </c>
      <c r="B14" t="s">
        <v>162</v>
      </c>
      <c r="C14" t="s">
        <v>146</v>
      </c>
      <c r="D14" s="21" t="n">
        <v>0</v>
      </c>
    </row>
    <row r="15" spans="1:19">
      <c r="A15" t="s">
        <v>163</v>
      </c>
      <c r="B15" t="s">
        <v>162</v>
      </c>
      <c r="C15" t="s">
        <v>147</v>
      </c>
      <c r="D15" s="21" t="n">
        <v>0</v>
      </c>
    </row>
    <row r="16" spans="1:19">
      <c r="A16" t="s">
        <v>163</v>
      </c>
      <c r="B16" t="s">
        <v>162</v>
      </c>
      <c r="C16" t="s">
        <v>148</v>
      </c>
      <c r="D16" s="21" t="n">
        <v>0</v>
      </c>
    </row>
    <row r="17" spans="1:19">
      <c r="A17" t="s">
        <v>163</v>
      </c>
      <c r="B17" t="s">
        <v>162</v>
      </c>
      <c r="C17" t="s">
        <v>149</v>
      </c>
      <c r="D17" s="21" t="n">
        <v>0</v>
      </c>
    </row>
    <row r="18" spans="1:19">
      <c r="A18" t="s">
        <v>163</v>
      </c>
      <c r="B18" t="s">
        <v>162</v>
      </c>
      <c r="C18" t="s">
        <v>150</v>
      </c>
      <c r="D18" s="21" t="n">
        <v>0</v>
      </c>
    </row>
    <row r="19" spans="1:19">
      <c r="A19" t="s">
        <v>163</v>
      </c>
      <c r="B19" t="s">
        <v>162</v>
      </c>
      <c r="C19" t="s">
        <v>151</v>
      </c>
      <c r="D19" s="21" t="n">
        <v>0</v>
      </c>
    </row>
    <row r="20" spans="1:19">
      <c r="A20" t="s">
        <v>163</v>
      </c>
      <c r="B20" t="s">
        <v>162</v>
      </c>
      <c r="C20" t="s">
        <v>152</v>
      </c>
      <c r="D20" s="21" t="n">
        <v>0</v>
      </c>
    </row>
    <row r="21" spans="1:19">
      <c r="A21" t="s">
        <v>163</v>
      </c>
      <c r="B21" t="s">
        <v>162</v>
      </c>
      <c r="C21" t="s">
        <v>153</v>
      </c>
      <c r="D21" s="21" t="n">
        <v>0</v>
      </c>
    </row>
    <row r="22" spans="1:19">
      <c r="A22" t="s">
        <v>163</v>
      </c>
      <c r="B22" t="s">
        <v>162</v>
      </c>
      <c r="C22" t="s">
        <v>154</v>
      </c>
      <c r="D22" s="21" t="n">
        <v>0</v>
      </c>
    </row>
    <row r="23" spans="1:19">
      <c r="A23" t="s">
        <v>163</v>
      </c>
      <c r="B23" t="s">
        <v>162</v>
      </c>
      <c r="C23" t="s">
        <v>155</v>
      </c>
      <c r="D23" t="n">
        <v>0</v>
      </c>
    </row>
    <row r="24" spans="1:19">
      <c r="A24" t="s">
        <v>163</v>
      </c>
      <c r="B24" t="s">
        <v>162</v>
      </c>
      <c r="C24" t="s">
        <v>156</v>
      </c>
      <c r="D24" s="21" t="n">
        <v>0</v>
      </c>
    </row>
    <row r="25" spans="1:19">
      <c r="A25" t="s">
        <v>163</v>
      </c>
      <c r="B25" t="s">
        <v>162</v>
      </c>
      <c r="C25" t="s">
        <v>157</v>
      </c>
      <c r="D25" s="21" t="n">
        <v>0</v>
      </c>
    </row>
    <row r="26" spans="1:19">
      <c r="A26" t="s">
        <v>159</v>
      </c>
      <c r="B26" t="s">
        <v>173</v>
      </c>
      <c r="C26" t="s">
        <v>146</v>
      </c>
      <c r="D26" s="21" t="n">
        <v>0</v>
      </c>
    </row>
    <row r="27" spans="1:19">
      <c r="A27" t="s">
        <v>159</v>
      </c>
      <c r="B27" t="s">
        <v>173</v>
      </c>
      <c r="C27" t="s">
        <v>147</v>
      </c>
      <c r="D27" s="21" t="n">
        <v>0</v>
      </c>
    </row>
    <row r="28" spans="1:19">
      <c r="A28" t="s">
        <v>159</v>
      </c>
      <c r="B28" t="s">
        <v>173</v>
      </c>
      <c r="C28" t="s">
        <v>148</v>
      </c>
      <c r="D28" s="21" t="n">
        <v>0.05</v>
      </c>
    </row>
    <row r="29" spans="1:19">
      <c r="A29" t="s">
        <v>159</v>
      </c>
      <c r="B29" t="s">
        <v>173</v>
      </c>
      <c r="C29" t="s">
        <v>149</v>
      </c>
      <c r="D29" s="21" t="n">
        <v>0.1</v>
      </c>
    </row>
    <row r="30" spans="1:19">
      <c r="A30" t="s">
        <v>159</v>
      </c>
      <c r="B30" t="s">
        <v>173</v>
      </c>
      <c r="C30" t="s">
        <v>150</v>
      </c>
      <c r="D30" s="21" t="n">
        <v>0.5</v>
      </c>
    </row>
    <row r="31" spans="1:19">
      <c r="A31" t="s">
        <v>159</v>
      </c>
      <c r="B31" t="s">
        <v>173</v>
      </c>
      <c r="C31" t="s">
        <v>151</v>
      </c>
      <c r="D31" s="21" t="n">
        <v>0.5</v>
      </c>
    </row>
    <row r="32" spans="1:19">
      <c r="A32" t="s">
        <v>159</v>
      </c>
      <c r="B32" t="s">
        <v>173</v>
      </c>
      <c r="C32" t="s">
        <v>152</v>
      </c>
      <c r="D32" s="21" t="n">
        <v>0.5</v>
      </c>
    </row>
    <row r="33" spans="1:19">
      <c r="A33" t="s">
        <v>159</v>
      </c>
      <c r="B33" t="s">
        <v>173</v>
      </c>
      <c r="C33" t="s">
        <v>153</v>
      </c>
      <c r="D33" s="21" t="n">
        <v>0.04</v>
      </c>
    </row>
    <row r="34" spans="1:19">
      <c r="A34" t="s">
        <v>159</v>
      </c>
      <c r="B34" t="s">
        <v>173</v>
      </c>
      <c r="C34" t="s">
        <v>154</v>
      </c>
      <c r="D34" s="21" t="n">
        <v>0.02</v>
      </c>
    </row>
    <row r="35" spans="1:19">
      <c r="A35" t="s">
        <v>159</v>
      </c>
      <c r="B35" t="s">
        <v>173</v>
      </c>
      <c r="C35" t="s">
        <v>155</v>
      </c>
      <c r="D35" t="n">
        <v>0</v>
      </c>
    </row>
    <row r="36" spans="1:19">
      <c r="A36" t="s">
        <v>159</v>
      </c>
      <c r="B36" t="s">
        <v>173</v>
      </c>
      <c r="C36" t="s">
        <v>156</v>
      </c>
      <c r="D36" s="21" t="n">
        <v>0</v>
      </c>
    </row>
    <row r="37" spans="1:19">
      <c r="A37" t="s">
        <v>159</v>
      </c>
      <c r="B37" t="s">
        <v>173</v>
      </c>
      <c r="C37" t="s">
        <v>157</v>
      </c>
      <c r="D37" s="21" t="n">
        <v>0</v>
      </c>
    </row>
    <row r="38" spans="1:19">
      <c r="A38" t="s">
        <v>173</v>
      </c>
      <c r="B38" t="s">
        <v>164</v>
      </c>
      <c r="C38" t="s">
        <v>146</v>
      </c>
      <c r="D38" s="21" t="n">
        <v>0</v>
      </c>
    </row>
    <row r="39" spans="1:19">
      <c r="A39" t="s">
        <v>173</v>
      </c>
      <c r="B39" t="s">
        <v>164</v>
      </c>
      <c r="C39" t="s">
        <v>147</v>
      </c>
      <c r="D39" s="21" t="n">
        <v>0</v>
      </c>
    </row>
    <row r="40" spans="1:19">
      <c r="A40" t="s">
        <v>173</v>
      </c>
      <c r="B40" t="s">
        <v>164</v>
      </c>
      <c r="C40" t="s">
        <v>148</v>
      </c>
      <c r="D40" s="21" t="n">
        <v>0.05</v>
      </c>
    </row>
    <row r="41" spans="1:19">
      <c r="A41" t="s">
        <v>173</v>
      </c>
      <c r="B41" t="s">
        <v>164</v>
      </c>
      <c r="C41" t="s">
        <v>149</v>
      </c>
      <c r="D41" s="21" t="n">
        <v>0.1</v>
      </c>
    </row>
    <row r="42" spans="1:19">
      <c r="A42" t="s">
        <v>173</v>
      </c>
      <c r="B42" t="s">
        <v>164</v>
      </c>
      <c r="C42" t="s">
        <v>150</v>
      </c>
      <c r="D42" s="21" t="n">
        <v>0.5</v>
      </c>
    </row>
    <row r="43" spans="1:19">
      <c r="A43" t="s">
        <v>173</v>
      </c>
      <c r="B43" t="s">
        <v>164</v>
      </c>
      <c r="C43" t="s">
        <v>151</v>
      </c>
      <c r="D43" s="21" t="n">
        <v>0.5</v>
      </c>
    </row>
    <row r="44" spans="1:19">
      <c r="A44" t="s">
        <v>173</v>
      </c>
      <c r="B44" t="s">
        <v>164</v>
      </c>
      <c r="C44" t="s">
        <v>152</v>
      </c>
      <c r="D44" s="21" t="n">
        <v>0.5</v>
      </c>
    </row>
    <row r="45" spans="1:19">
      <c r="A45" t="s">
        <v>173</v>
      </c>
      <c r="B45" t="s">
        <v>164</v>
      </c>
      <c r="C45" t="s">
        <v>153</v>
      </c>
      <c r="D45" s="21" t="n">
        <v>0.04</v>
      </c>
    </row>
    <row r="46" spans="1:19">
      <c r="A46" t="s">
        <v>173</v>
      </c>
      <c r="B46" t="s">
        <v>164</v>
      </c>
      <c r="C46" t="s">
        <v>154</v>
      </c>
      <c r="D46" s="21" t="n">
        <v>0.02</v>
      </c>
    </row>
    <row r="47" spans="1:19">
      <c r="A47" t="s">
        <v>173</v>
      </c>
      <c r="B47" t="s">
        <v>164</v>
      </c>
      <c r="C47" t="s">
        <v>155</v>
      </c>
      <c r="D47" t="n">
        <v>0</v>
      </c>
    </row>
    <row r="48" spans="1:19">
      <c r="A48" t="s">
        <v>173</v>
      </c>
      <c r="B48" t="s">
        <v>164</v>
      </c>
      <c r="C48" t="s">
        <v>156</v>
      </c>
      <c r="D48" s="21" t="n">
        <v>0</v>
      </c>
    </row>
    <row r="49" spans="1:19">
      <c r="A49" t="s">
        <v>173</v>
      </c>
      <c r="B49" t="s">
        <v>164</v>
      </c>
      <c r="C49" t="s">
        <v>157</v>
      </c>
      <c r="D49" s="21" t="n">
        <v>0</v>
      </c>
    </row>
    <row r="50" spans="1:19">
      <c r="A50" t="s">
        <v>164</v>
      </c>
      <c r="B50" t="s">
        <v>166</v>
      </c>
      <c r="C50" t="s">
        <v>146</v>
      </c>
      <c r="D50" s="21" t="n">
        <v>0</v>
      </c>
    </row>
    <row r="51" spans="1:19">
      <c r="A51" t="s">
        <v>164</v>
      </c>
      <c r="B51" t="s">
        <v>166</v>
      </c>
      <c r="C51" t="s">
        <v>147</v>
      </c>
      <c r="D51" s="21" t="n">
        <v>0</v>
      </c>
    </row>
    <row r="52" spans="1:19">
      <c r="A52" t="s">
        <v>164</v>
      </c>
      <c r="B52" t="s">
        <v>166</v>
      </c>
      <c r="C52" t="s">
        <v>148</v>
      </c>
      <c r="D52" s="21" t="n">
        <v>0.05</v>
      </c>
    </row>
    <row r="53" spans="1:19">
      <c r="A53" t="s">
        <v>164</v>
      </c>
      <c r="B53" t="s">
        <v>166</v>
      </c>
      <c r="C53" t="s">
        <v>149</v>
      </c>
      <c r="D53" s="21" t="n">
        <v>0.1</v>
      </c>
    </row>
    <row r="54" spans="1:19">
      <c r="A54" t="s">
        <v>164</v>
      </c>
      <c r="B54" t="s">
        <v>166</v>
      </c>
      <c r="C54" t="s">
        <v>150</v>
      </c>
      <c r="D54" s="21" t="n">
        <v>0.5</v>
      </c>
    </row>
    <row r="55" spans="1:19">
      <c r="A55" t="s">
        <v>164</v>
      </c>
      <c r="B55" t="s">
        <v>166</v>
      </c>
      <c r="C55" t="s">
        <v>151</v>
      </c>
      <c r="D55" s="21" t="n">
        <v>0.5</v>
      </c>
    </row>
    <row r="56" spans="1:19">
      <c r="A56" t="s">
        <v>164</v>
      </c>
      <c r="B56" t="s">
        <v>166</v>
      </c>
      <c r="C56" t="s">
        <v>152</v>
      </c>
      <c r="D56" s="21" t="n">
        <v>0.5</v>
      </c>
    </row>
    <row r="57" spans="1:19">
      <c r="A57" t="s">
        <v>164</v>
      </c>
      <c r="B57" t="s">
        <v>166</v>
      </c>
      <c r="C57" t="s">
        <v>153</v>
      </c>
      <c r="D57" s="21" t="n">
        <v>0.04</v>
      </c>
    </row>
    <row r="58" spans="1:19">
      <c r="A58" t="s">
        <v>164</v>
      </c>
      <c r="B58" t="s">
        <v>166</v>
      </c>
      <c r="C58" t="s">
        <v>154</v>
      </c>
      <c r="D58" s="21" t="n">
        <v>0.02</v>
      </c>
    </row>
    <row r="59" spans="1:19">
      <c r="A59" t="s">
        <v>164</v>
      </c>
      <c r="B59" t="s">
        <v>166</v>
      </c>
      <c r="C59" t="s">
        <v>155</v>
      </c>
      <c r="D59" t="n">
        <v>0</v>
      </c>
    </row>
    <row r="60" spans="1:19">
      <c r="A60" t="s">
        <v>164</v>
      </c>
      <c r="B60" t="s">
        <v>166</v>
      </c>
      <c r="C60" t="s">
        <v>156</v>
      </c>
      <c r="D60" s="21" t="n">
        <v>0</v>
      </c>
    </row>
    <row r="61" spans="1:19">
      <c r="A61" t="s">
        <v>164</v>
      </c>
      <c r="B61" t="s">
        <v>166</v>
      </c>
      <c r="C61" t="s">
        <v>157</v>
      </c>
      <c r="D61" s="21" t="n">
        <v>0</v>
      </c>
    </row>
    <row r="62" spans="1:19">
      <c r="A62" t="s">
        <v>166</v>
      </c>
      <c r="B62" t="s">
        <v>167</v>
      </c>
      <c r="C62" t="s">
        <v>146</v>
      </c>
      <c r="D62" s="21" t="n">
        <v>0</v>
      </c>
    </row>
    <row r="63" spans="1:19">
      <c r="A63" t="s">
        <v>166</v>
      </c>
      <c r="B63" t="s">
        <v>167</v>
      </c>
      <c r="C63" t="s">
        <v>147</v>
      </c>
      <c r="D63" s="21" t="n">
        <v>0</v>
      </c>
    </row>
    <row r="64" spans="1:19">
      <c r="A64" t="s">
        <v>166</v>
      </c>
      <c r="B64" t="s">
        <v>167</v>
      </c>
      <c r="C64" t="s">
        <v>148</v>
      </c>
      <c r="D64" s="21" t="n">
        <v>0.05</v>
      </c>
    </row>
    <row r="65" spans="1:19">
      <c r="A65" t="s">
        <v>166</v>
      </c>
      <c r="B65" t="s">
        <v>167</v>
      </c>
      <c r="C65" t="s">
        <v>149</v>
      </c>
      <c r="D65" s="21" t="n">
        <v>0.1</v>
      </c>
    </row>
    <row r="66" spans="1:19">
      <c r="A66" t="s">
        <v>166</v>
      </c>
      <c r="B66" t="s">
        <v>167</v>
      </c>
      <c r="C66" t="s">
        <v>150</v>
      </c>
      <c r="D66" s="21" t="n">
        <v>0.5</v>
      </c>
    </row>
    <row r="67" spans="1:19">
      <c r="A67" t="s">
        <v>166</v>
      </c>
      <c r="B67" t="s">
        <v>167</v>
      </c>
      <c r="C67" t="s">
        <v>151</v>
      </c>
      <c r="D67" s="21" t="n">
        <v>0.5</v>
      </c>
    </row>
    <row r="68" spans="1:19">
      <c r="A68" t="s">
        <v>166</v>
      </c>
      <c r="B68" t="s">
        <v>167</v>
      </c>
      <c r="C68" t="s">
        <v>152</v>
      </c>
      <c r="D68" s="21" t="n">
        <v>0.5</v>
      </c>
    </row>
    <row r="69" spans="1:19">
      <c r="A69" t="s">
        <v>166</v>
      </c>
      <c r="B69" t="s">
        <v>167</v>
      </c>
      <c r="C69" t="s">
        <v>153</v>
      </c>
      <c r="D69" s="21" t="n">
        <v>0.04</v>
      </c>
    </row>
    <row r="70" spans="1:19">
      <c r="A70" t="s">
        <v>166</v>
      </c>
      <c r="B70" t="s">
        <v>167</v>
      </c>
      <c r="C70" t="s">
        <v>154</v>
      </c>
      <c r="D70" s="21" t="n">
        <v>0.02</v>
      </c>
    </row>
    <row r="71" spans="1:19">
      <c r="A71" t="s">
        <v>166</v>
      </c>
      <c r="B71" t="s">
        <v>167</v>
      </c>
      <c r="C71" t="s">
        <v>155</v>
      </c>
      <c r="D71" t="n">
        <v>0</v>
      </c>
    </row>
    <row r="72" spans="1:19">
      <c r="A72" t="s">
        <v>166</v>
      </c>
      <c r="B72" t="s">
        <v>167</v>
      </c>
      <c r="C72" t="s">
        <v>156</v>
      </c>
      <c r="D72" s="21" t="n">
        <v>0</v>
      </c>
    </row>
    <row r="73" spans="1:19">
      <c r="A73" t="s">
        <v>166</v>
      </c>
      <c r="B73" t="s">
        <v>167</v>
      </c>
      <c r="C73" t="s">
        <v>157</v>
      </c>
      <c r="D73" s="21" t="n">
        <v>0</v>
      </c>
    </row>
    <row r="74" spans="1:19">
      <c r="A74" t="s">
        <v>167</v>
      </c>
      <c r="B74" t="s">
        <v>169</v>
      </c>
      <c r="C74" t="s">
        <v>146</v>
      </c>
      <c r="D74" s="21" t="n">
        <v>0</v>
      </c>
    </row>
    <row r="75" spans="1:19">
      <c r="A75" t="s">
        <v>167</v>
      </c>
      <c r="B75" t="s">
        <v>169</v>
      </c>
      <c r="C75" t="s">
        <v>147</v>
      </c>
      <c r="D75" s="21" t="n">
        <v>0</v>
      </c>
    </row>
    <row r="76" spans="1:19">
      <c r="A76" t="s">
        <v>167</v>
      </c>
      <c r="B76" t="s">
        <v>169</v>
      </c>
      <c r="C76" t="s">
        <v>148</v>
      </c>
      <c r="D76" s="21" t="n">
        <v>0.05</v>
      </c>
    </row>
    <row r="77" spans="1:19">
      <c r="A77" t="s">
        <v>167</v>
      </c>
      <c r="B77" t="s">
        <v>169</v>
      </c>
      <c r="C77" t="s">
        <v>149</v>
      </c>
      <c r="D77" s="21" t="n">
        <v>0.1</v>
      </c>
    </row>
    <row r="78" spans="1:19">
      <c r="A78" t="s">
        <v>167</v>
      </c>
      <c r="B78" t="s">
        <v>169</v>
      </c>
      <c r="C78" t="s">
        <v>150</v>
      </c>
      <c r="D78" s="21" t="n">
        <v>0.5</v>
      </c>
    </row>
    <row r="79" spans="1:19">
      <c r="A79" t="s">
        <v>167</v>
      </c>
      <c r="B79" t="s">
        <v>169</v>
      </c>
      <c r="C79" t="s">
        <v>151</v>
      </c>
      <c r="D79" s="21" t="n">
        <v>0.5</v>
      </c>
    </row>
    <row r="80" spans="1:19">
      <c r="A80" t="s">
        <v>167</v>
      </c>
      <c r="B80" t="s">
        <v>169</v>
      </c>
      <c r="C80" t="s">
        <v>152</v>
      </c>
      <c r="D80" s="21" t="n">
        <v>0.5</v>
      </c>
    </row>
    <row r="81" spans="1:19">
      <c r="A81" t="s">
        <v>167</v>
      </c>
      <c r="B81" t="s">
        <v>169</v>
      </c>
      <c r="C81" t="s">
        <v>153</v>
      </c>
      <c r="D81" s="21" t="n">
        <v>0.04</v>
      </c>
    </row>
    <row r="82" spans="1:19">
      <c r="A82" t="s">
        <v>167</v>
      </c>
      <c r="B82" t="s">
        <v>169</v>
      </c>
      <c r="C82" t="s">
        <v>154</v>
      </c>
      <c r="D82" s="21" t="n">
        <v>0.02</v>
      </c>
    </row>
    <row r="83" spans="1:19">
      <c r="A83" t="s">
        <v>167</v>
      </c>
      <c r="B83" t="s">
        <v>169</v>
      </c>
      <c r="C83" t="s">
        <v>155</v>
      </c>
      <c r="D83" t="n">
        <v>0</v>
      </c>
    </row>
    <row r="84" spans="1:19">
      <c r="A84" t="s">
        <v>167</v>
      </c>
      <c r="B84" t="s">
        <v>169</v>
      </c>
      <c r="C84" t="s">
        <v>156</v>
      </c>
      <c r="D84" s="21" t="n">
        <v>0</v>
      </c>
    </row>
    <row r="85" spans="1:19">
      <c r="A85" t="s">
        <v>167</v>
      </c>
      <c r="B85" t="s">
        <v>169</v>
      </c>
      <c r="C85" t="s">
        <v>157</v>
      </c>
      <c r="D85" s="21" t="n">
        <v>0</v>
      </c>
    </row>
    <row r="86" spans="1:19">
      <c r="A86" t="s">
        <v>169</v>
      </c>
      <c r="B86" t="s">
        <v>172</v>
      </c>
      <c r="C86" t="s">
        <v>146</v>
      </c>
      <c r="D86" s="21" t="n">
        <v>0</v>
      </c>
    </row>
    <row r="87" spans="1:19">
      <c r="A87" t="s">
        <v>169</v>
      </c>
      <c r="B87" t="s">
        <v>172</v>
      </c>
      <c r="C87" t="s">
        <v>147</v>
      </c>
      <c r="D87" s="21" t="n">
        <v>0</v>
      </c>
    </row>
    <row r="88" spans="1:19">
      <c r="A88" t="s">
        <v>169</v>
      </c>
      <c r="B88" t="s">
        <v>172</v>
      </c>
      <c r="C88" t="s">
        <v>148</v>
      </c>
      <c r="D88" s="21" t="n">
        <v>0.05</v>
      </c>
    </row>
    <row r="89" spans="1:19">
      <c r="A89" t="s">
        <v>169</v>
      </c>
      <c r="B89" t="s">
        <v>172</v>
      </c>
      <c r="C89" t="s">
        <v>149</v>
      </c>
      <c r="D89" s="21" t="n">
        <v>0.1</v>
      </c>
    </row>
    <row r="90" spans="1:19">
      <c r="A90" t="s">
        <v>169</v>
      </c>
      <c r="B90" t="s">
        <v>172</v>
      </c>
      <c r="C90" t="s">
        <v>150</v>
      </c>
      <c r="D90" s="21" t="n">
        <v>0.5</v>
      </c>
    </row>
    <row r="91" spans="1:19">
      <c r="A91" t="s">
        <v>169</v>
      </c>
      <c r="B91" t="s">
        <v>172</v>
      </c>
      <c r="C91" t="s">
        <v>151</v>
      </c>
      <c r="D91" s="21" t="n">
        <v>0.5</v>
      </c>
    </row>
    <row r="92" spans="1:19">
      <c r="A92" t="s">
        <v>169</v>
      </c>
      <c r="B92" t="s">
        <v>172</v>
      </c>
      <c r="C92" t="s">
        <v>152</v>
      </c>
      <c r="D92" s="21" t="n">
        <v>0.5</v>
      </c>
    </row>
    <row r="93" spans="1:19">
      <c r="A93" t="s">
        <v>169</v>
      </c>
      <c r="B93" t="s">
        <v>172</v>
      </c>
      <c r="C93" t="s">
        <v>153</v>
      </c>
      <c r="D93" s="21" t="n">
        <v>0.04</v>
      </c>
    </row>
    <row r="94" spans="1:19">
      <c r="A94" t="s">
        <v>169</v>
      </c>
      <c r="B94" t="s">
        <v>172</v>
      </c>
      <c r="C94" t="s">
        <v>154</v>
      </c>
      <c r="D94" s="21" t="n">
        <v>0.02</v>
      </c>
    </row>
    <row r="95" spans="1:19">
      <c r="A95" t="s">
        <v>169</v>
      </c>
      <c r="B95" t="s">
        <v>172</v>
      </c>
      <c r="C95" t="s">
        <v>155</v>
      </c>
      <c r="D95" t="n">
        <v>0</v>
      </c>
    </row>
    <row r="96" spans="1:19">
      <c r="A96" t="s">
        <v>169</v>
      </c>
      <c r="B96" t="s">
        <v>172</v>
      </c>
      <c r="C96" t="s">
        <v>156</v>
      </c>
      <c r="D96" s="21" t="n">
        <v>0</v>
      </c>
    </row>
    <row r="97" spans="1:19">
      <c r="A97" t="s">
        <v>169</v>
      </c>
      <c r="B97" t="s">
        <v>172</v>
      </c>
      <c r="C97" t="s">
        <v>157</v>
      </c>
      <c r="D97" s="21" t="n">
        <v>0</v>
      </c>
    </row>
    <row r="98" spans="1:19">
      <c r="A98" t="s">
        <v>172</v>
      </c>
      <c r="B98" t="s">
        <v>175</v>
      </c>
      <c r="C98" t="s">
        <v>146</v>
      </c>
      <c r="D98" s="21" t="n">
        <v>0</v>
      </c>
    </row>
    <row r="99" spans="1:19">
      <c r="A99" t="s">
        <v>172</v>
      </c>
      <c r="B99" t="s">
        <v>175</v>
      </c>
      <c r="C99" t="s">
        <v>147</v>
      </c>
      <c r="D99" s="21" t="n">
        <v>0</v>
      </c>
    </row>
    <row r="100" spans="1:19">
      <c r="A100" t="s">
        <v>172</v>
      </c>
      <c r="B100" t="s">
        <v>175</v>
      </c>
      <c r="C100" t="s">
        <v>148</v>
      </c>
      <c r="D100" s="21" t="n">
        <v>0.05</v>
      </c>
    </row>
    <row r="101" spans="1:19">
      <c r="A101" t="s">
        <v>172</v>
      </c>
      <c r="B101" t="s">
        <v>175</v>
      </c>
      <c r="C101" t="s">
        <v>149</v>
      </c>
      <c r="D101" s="21" t="n">
        <v>0.1</v>
      </c>
    </row>
    <row r="102" spans="1:19">
      <c r="A102" t="s">
        <v>172</v>
      </c>
      <c r="B102" t="s">
        <v>175</v>
      </c>
      <c r="C102" t="s">
        <v>150</v>
      </c>
      <c r="D102" s="21" t="n">
        <v>0.5</v>
      </c>
    </row>
    <row r="103" spans="1:19">
      <c r="A103" t="s">
        <v>172</v>
      </c>
      <c r="B103" t="s">
        <v>175</v>
      </c>
      <c r="C103" t="s">
        <v>151</v>
      </c>
      <c r="D103" s="21" t="n">
        <v>0.5</v>
      </c>
    </row>
    <row r="104" spans="1:19">
      <c r="A104" t="s">
        <v>172</v>
      </c>
      <c r="B104" t="s">
        <v>175</v>
      </c>
      <c r="C104" t="s">
        <v>152</v>
      </c>
      <c r="D104" s="21" t="n">
        <v>0.5</v>
      </c>
    </row>
    <row r="105" spans="1:19">
      <c r="A105" t="s">
        <v>172</v>
      </c>
      <c r="B105" t="s">
        <v>175</v>
      </c>
      <c r="C105" t="s">
        <v>153</v>
      </c>
      <c r="D105" s="21" t="n">
        <v>0.04</v>
      </c>
    </row>
    <row r="106" spans="1:19">
      <c r="A106" t="s">
        <v>172</v>
      </c>
      <c r="B106" t="s">
        <v>175</v>
      </c>
      <c r="C106" t="s">
        <v>154</v>
      </c>
      <c r="D106" s="21" t="n">
        <v>0.02</v>
      </c>
    </row>
    <row r="107" spans="1:19">
      <c r="A107" t="s">
        <v>172</v>
      </c>
      <c r="B107" t="s">
        <v>175</v>
      </c>
      <c r="C107" t="s">
        <v>155</v>
      </c>
      <c r="D107" t="n">
        <v>0</v>
      </c>
    </row>
    <row r="108" spans="1:19">
      <c r="A108" t="s">
        <v>172</v>
      </c>
      <c r="B108" t="s">
        <v>175</v>
      </c>
      <c r="C108" t="s">
        <v>156</v>
      </c>
      <c r="D108" s="21" t="n">
        <v>0</v>
      </c>
    </row>
    <row r="109" spans="1:19">
      <c r="A109" t="s">
        <v>172</v>
      </c>
      <c r="B109" t="s">
        <v>175</v>
      </c>
      <c r="C109" t="s">
        <v>157</v>
      </c>
      <c r="D109" s="21" t="n">
        <v>0</v>
      </c>
    </row>
    <row r="110" spans="1:19">
      <c r="A110" t="s">
        <v>174</v>
      </c>
      <c r="B110" t="s">
        <v>175</v>
      </c>
      <c r="C110" t="s">
        <v>146</v>
      </c>
      <c r="D110" s="21" t="n">
        <v>0</v>
      </c>
    </row>
    <row r="111" spans="1:19">
      <c r="A111" t="s">
        <v>174</v>
      </c>
      <c r="B111" t="s">
        <v>175</v>
      </c>
      <c r="C111" t="s">
        <v>147</v>
      </c>
      <c r="D111" s="21" t="n">
        <v>0</v>
      </c>
    </row>
    <row r="112" spans="1:19">
      <c r="A112" t="s">
        <v>174</v>
      </c>
      <c r="B112" t="s">
        <v>175</v>
      </c>
      <c r="C112" t="s">
        <v>148</v>
      </c>
      <c r="D112" s="21" t="n">
        <v>0.05</v>
      </c>
    </row>
    <row r="113" spans="1:19">
      <c r="A113" t="s">
        <v>174</v>
      </c>
      <c r="B113" t="s">
        <v>175</v>
      </c>
      <c r="C113" t="s">
        <v>149</v>
      </c>
      <c r="D113" s="21" t="n">
        <v>0.1</v>
      </c>
    </row>
    <row r="114" spans="1:19">
      <c r="A114" t="s">
        <v>174</v>
      </c>
      <c r="B114" t="s">
        <v>175</v>
      </c>
      <c r="C114" t="s">
        <v>150</v>
      </c>
      <c r="D114" s="21" t="n">
        <v>0.5</v>
      </c>
    </row>
    <row r="115" spans="1:19">
      <c r="A115" t="s">
        <v>174</v>
      </c>
      <c r="B115" t="s">
        <v>175</v>
      </c>
      <c r="C115" t="s">
        <v>151</v>
      </c>
      <c r="D115" s="21" t="n">
        <v>0.5</v>
      </c>
    </row>
    <row r="116" spans="1:19">
      <c r="A116" t="s">
        <v>174</v>
      </c>
      <c r="B116" t="s">
        <v>175</v>
      </c>
      <c r="C116" t="s">
        <v>152</v>
      </c>
      <c r="D116" s="21" t="n">
        <v>0.5</v>
      </c>
    </row>
    <row r="117" spans="1:19">
      <c r="A117" t="s">
        <v>174</v>
      </c>
      <c r="B117" t="s">
        <v>175</v>
      </c>
      <c r="C117" t="s">
        <v>153</v>
      </c>
      <c r="D117" s="21" t="n">
        <v>0.04</v>
      </c>
    </row>
    <row r="118" spans="1:19">
      <c r="A118" t="s">
        <v>174</v>
      </c>
      <c r="B118" t="s">
        <v>175</v>
      </c>
      <c r="C118" t="s">
        <v>154</v>
      </c>
      <c r="D118" s="21" t="n">
        <v>0.02</v>
      </c>
    </row>
    <row r="119" spans="1:19">
      <c r="A119" t="s">
        <v>174</v>
      </c>
      <c r="B119" t="s">
        <v>175</v>
      </c>
      <c r="C119" t="s">
        <v>155</v>
      </c>
      <c r="D119" t="n">
        <v>0</v>
      </c>
    </row>
    <row r="120" spans="1:19">
      <c r="A120" t="s">
        <v>174</v>
      </c>
      <c r="B120" t="s">
        <v>175</v>
      </c>
      <c r="C120" t="s">
        <v>156</v>
      </c>
      <c r="D120" s="21" t="n">
        <v>0</v>
      </c>
    </row>
    <row r="121" spans="1:19">
      <c r="A121" t="s">
        <v>174</v>
      </c>
      <c r="B121" t="s">
        <v>175</v>
      </c>
      <c r="C121" t="s">
        <v>157</v>
      </c>
      <c r="D121" s="21" t="n">
        <v>0</v>
      </c>
    </row>
    <row r="122" spans="1:19">
      <c r="A122" t="s">
        <v>175</v>
      </c>
      <c r="B122" t="s">
        <v>176</v>
      </c>
      <c r="C122" t="s">
        <v>146</v>
      </c>
      <c r="D122" s="21" t="n">
        <v>0</v>
      </c>
    </row>
    <row r="123" spans="1:19">
      <c r="A123" t="s">
        <v>175</v>
      </c>
      <c r="B123" t="s">
        <v>176</v>
      </c>
      <c r="C123" t="s">
        <v>147</v>
      </c>
      <c r="D123" s="21" t="n">
        <v>0</v>
      </c>
    </row>
    <row r="124" spans="1:19">
      <c r="A124" t="s">
        <v>175</v>
      </c>
      <c r="B124" t="s">
        <v>176</v>
      </c>
      <c r="C124" t="s">
        <v>148</v>
      </c>
      <c r="D124" s="21" t="n">
        <v>0.05</v>
      </c>
    </row>
    <row r="125" spans="1:19">
      <c r="A125" t="s">
        <v>175</v>
      </c>
      <c r="B125" t="s">
        <v>176</v>
      </c>
      <c r="C125" t="s">
        <v>149</v>
      </c>
      <c r="D125" s="21" t="n">
        <v>0.1</v>
      </c>
    </row>
    <row r="126" spans="1:19">
      <c r="A126" t="s">
        <v>175</v>
      </c>
      <c r="B126" t="s">
        <v>176</v>
      </c>
      <c r="C126" t="s">
        <v>150</v>
      </c>
      <c r="D126" s="21" t="n">
        <v>0.5</v>
      </c>
    </row>
    <row r="127" spans="1:19">
      <c r="A127" t="s">
        <v>175</v>
      </c>
      <c r="B127" t="s">
        <v>176</v>
      </c>
      <c r="C127" t="s">
        <v>151</v>
      </c>
      <c r="D127" s="21" t="n">
        <v>0.5</v>
      </c>
    </row>
    <row r="128" spans="1:19">
      <c r="A128" t="s">
        <v>175</v>
      </c>
      <c r="B128" t="s">
        <v>176</v>
      </c>
      <c r="C128" t="s">
        <v>152</v>
      </c>
      <c r="D128" s="21" t="n">
        <v>0.5</v>
      </c>
    </row>
    <row r="129" spans="1:19">
      <c r="A129" t="s">
        <v>175</v>
      </c>
      <c r="B129" t="s">
        <v>176</v>
      </c>
      <c r="C129" t="s">
        <v>153</v>
      </c>
      <c r="D129" s="21" t="n">
        <v>0.04</v>
      </c>
    </row>
    <row r="130" spans="1:19">
      <c r="A130" t="s">
        <v>175</v>
      </c>
      <c r="B130" t="s">
        <v>176</v>
      </c>
      <c r="C130" t="s">
        <v>154</v>
      </c>
      <c r="D130" s="21" t="n">
        <v>0.02</v>
      </c>
    </row>
    <row r="131" spans="1:19">
      <c r="A131" t="s">
        <v>175</v>
      </c>
      <c r="B131" t="s">
        <v>176</v>
      </c>
      <c r="C131" t="s">
        <v>155</v>
      </c>
      <c r="D131" t="n">
        <v>0</v>
      </c>
    </row>
    <row r="132" spans="1:19">
      <c r="A132" t="s">
        <v>175</v>
      </c>
      <c r="B132" t="s">
        <v>176</v>
      </c>
      <c r="C132" t="s">
        <v>156</v>
      </c>
      <c r="D132" s="21" t="n">
        <v>0</v>
      </c>
    </row>
    <row r="133" spans="1:19">
      <c r="A133" t="s">
        <v>175</v>
      </c>
      <c r="B133" t="s">
        <v>176</v>
      </c>
      <c r="C133" t="s">
        <v>157</v>
      </c>
      <c r="D133" s="21" t="n">
        <v>0</v>
      </c>
    </row>
    <row r="134" spans="1:19">
      <c r="A134" t="s">
        <v>186</v>
      </c>
      <c r="B134" t="s">
        <v>185</v>
      </c>
      <c r="C134" t="s">
        <v>146</v>
      </c>
      <c r="D134" s="21" t="n">
        <v>0</v>
      </c>
    </row>
    <row r="135" spans="1:19">
      <c r="A135" t="s">
        <v>186</v>
      </c>
      <c r="B135" t="s">
        <v>185</v>
      </c>
      <c r="C135" t="s">
        <v>147</v>
      </c>
      <c r="D135" s="21" t="n">
        <v>0</v>
      </c>
    </row>
    <row r="136" spans="1:19">
      <c r="A136" t="s">
        <v>186</v>
      </c>
      <c r="B136" t="s">
        <v>185</v>
      </c>
      <c r="C136" t="s">
        <v>148</v>
      </c>
      <c r="D136" s="21" t="n">
        <v>0.05</v>
      </c>
    </row>
    <row r="137" spans="1:19">
      <c r="A137" t="s">
        <v>186</v>
      </c>
      <c r="B137" t="s">
        <v>185</v>
      </c>
      <c r="C137" t="s">
        <v>149</v>
      </c>
      <c r="D137" s="21" t="n">
        <v>0.1</v>
      </c>
    </row>
    <row r="138" spans="1:19">
      <c r="A138" t="s">
        <v>186</v>
      </c>
      <c r="B138" t="s">
        <v>185</v>
      </c>
      <c r="C138" t="s">
        <v>150</v>
      </c>
      <c r="D138" s="21" t="n">
        <v>0.5</v>
      </c>
    </row>
    <row r="139" spans="1:19">
      <c r="A139" t="s">
        <v>186</v>
      </c>
      <c r="B139" t="s">
        <v>185</v>
      </c>
      <c r="C139" t="s">
        <v>151</v>
      </c>
      <c r="D139" s="21" t="n">
        <v>0.5</v>
      </c>
    </row>
    <row r="140" spans="1:19">
      <c r="A140" t="s">
        <v>186</v>
      </c>
      <c r="B140" t="s">
        <v>185</v>
      </c>
      <c r="C140" t="s">
        <v>152</v>
      </c>
      <c r="D140" s="21" t="n">
        <v>0.5</v>
      </c>
    </row>
    <row r="141" spans="1:19">
      <c r="A141" t="s">
        <v>186</v>
      </c>
      <c r="B141" t="s">
        <v>185</v>
      </c>
      <c r="C141" t="s">
        <v>153</v>
      </c>
      <c r="D141" s="21" t="n">
        <v>0.04</v>
      </c>
    </row>
    <row r="142" spans="1:19">
      <c r="A142" t="s">
        <v>186</v>
      </c>
      <c r="B142" t="s">
        <v>185</v>
      </c>
      <c r="C142" t="s">
        <v>154</v>
      </c>
      <c r="D142" s="21" t="n">
        <v>0.02</v>
      </c>
    </row>
    <row r="143" spans="1:19">
      <c r="A143" t="s">
        <v>186</v>
      </c>
      <c r="B143" t="s">
        <v>185</v>
      </c>
      <c r="C143" t="s">
        <v>155</v>
      </c>
      <c r="D143" t="n">
        <v>0</v>
      </c>
    </row>
    <row r="144" spans="1:19">
      <c r="A144" t="s">
        <v>186</v>
      </c>
      <c r="B144" t="s">
        <v>185</v>
      </c>
      <c r="C144" t="s">
        <v>156</v>
      </c>
      <c r="D144" s="21" t="n">
        <v>0</v>
      </c>
    </row>
    <row r="145" spans="1:19">
      <c r="A145" t="s">
        <v>186</v>
      </c>
      <c r="B145" t="s">
        <v>185</v>
      </c>
      <c r="C145" t="s">
        <v>157</v>
      </c>
      <c r="D145" s="21" t="n">
        <v>0</v>
      </c>
    </row>
    <row r="146" spans="1:19">
      <c r="A146" t="s">
        <v>185</v>
      </c>
      <c r="B146" t="s">
        <v>180</v>
      </c>
      <c r="C146" t="s">
        <v>146</v>
      </c>
      <c r="D146" s="21" t="n">
        <v>0</v>
      </c>
    </row>
    <row r="147" spans="1:19">
      <c r="A147" t="s">
        <v>185</v>
      </c>
      <c r="B147" t="s">
        <v>180</v>
      </c>
      <c r="C147" t="s">
        <v>147</v>
      </c>
      <c r="D147" s="21" t="n">
        <v>0</v>
      </c>
    </row>
    <row r="148" spans="1:19">
      <c r="A148" t="s">
        <v>185</v>
      </c>
      <c r="B148" t="s">
        <v>180</v>
      </c>
      <c r="C148" t="s">
        <v>148</v>
      </c>
      <c r="D148" s="21" t="n">
        <v>0.05</v>
      </c>
    </row>
    <row r="149" spans="1:19">
      <c r="A149" t="s">
        <v>185</v>
      </c>
      <c r="B149" t="s">
        <v>180</v>
      </c>
      <c r="C149" t="s">
        <v>149</v>
      </c>
      <c r="D149" s="21" t="n">
        <v>0.1</v>
      </c>
    </row>
    <row r="150" spans="1:19">
      <c r="A150" t="s">
        <v>185</v>
      </c>
      <c r="B150" t="s">
        <v>180</v>
      </c>
      <c r="C150" t="s">
        <v>150</v>
      </c>
      <c r="D150" s="21" t="n">
        <v>0.5</v>
      </c>
    </row>
    <row r="151" spans="1:19">
      <c r="A151" t="s">
        <v>185</v>
      </c>
      <c r="B151" t="s">
        <v>180</v>
      </c>
      <c r="C151" t="s">
        <v>151</v>
      </c>
      <c r="D151" s="21" t="n">
        <v>0.5</v>
      </c>
    </row>
    <row r="152" spans="1:19">
      <c r="A152" t="s">
        <v>185</v>
      </c>
      <c r="B152" t="s">
        <v>180</v>
      </c>
      <c r="C152" t="s">
        <v>152</v>
      </c>
      <c r="D152" s="21" t="n">
        <v>0.5</v>
      </c>
    </row>
    <row r="153" spans="1:19">
      <c r="A153" t="s">
        <v>185</v>
      </c>
      <c r="B153" t="s">
        <v>180</v>
      </c>
      <c r="C153" t="s">
        <v>153</v>
      </c>
      <c r="D153" s="21" t="n">
        <v>0.04</v>
      </c>
    </row>
    <row r="154" spans="1:19">
      <c r="A154" t="s">
        <v>185</v>
      </c>
      <c r="B154" t="s">
        <v>180</v>
      </c>
      <c r="C154" t="s">
        <v>154</v>
      </c>
      <c r="D154" s="21" t="n">
        <v>0.02</v>
      </c>
    </row>
    <row r="155" spans="1:19">
      <c r="A155" t="s">
        <v>185</v>
      </c>
      <c r="B155" t="s">
        <v>180</v>
      </c>
      <c r="C155" t="s">
        <v>155</v>
      </c>
      <c r="D155" t="n">
        <v>0</v>
      </c>
    </row>
    <row r="156" spans="1:19">
      <c r="A156" t="s">
        <v>185</v>
      </c>
      <c r="B156" t="s">
        <v>180</v>
      </c>
      <c r="C156" t="s">
        <v>156</v>
      </c>
      <c r="D156" s="21" t="n">
        <v>0</v>
      </c>
    </row>
    <row r="157" spans="1:19">
      <c r="A157" t="s">
        <v>185</v>
      </c>
      <c r="B157" t="s">
        <v>180</v>
      </c>
      <c r="C157" t="s">
        <v>157</v>
      </c>
      <c r="D157" s="21" t="n">
        <v>0</v>
      </c>
    </row>
    <row r="158" spans="1:19">
      <c r="A158" t="s">
        <v>187</v>
      </c>
      <c r="B158" t="s">
        <v>184</v>
      </c>
      <c r="C158" t="s">
        <v>146</v>
      </c>
      <c r="D158" s="21" t="n">
        <v>0</v>
      </c>
    </row>
    <row r="159" spans="1:19">
      <c r="A159" t="s">
        <v>187</v>
      </c>
      <c r="B159" t="s">
        <v>184</v>
      </c>
      <c r="C159" t="s">
        <v>147</v>
      </c>
      <c r="D159" s="21" t="n">
        <v>0</v>
      </c>
    </row>
    <row r="160" spans="1:19">
      <c r="A160" t="s">
        <v>187</v>
      </c>
      <c r="B160" t="s">
        <v>184</v>
      </c>
      <c r="C160" t="s">
        <v>148</v>
      </c>
      <c r="D160" s="21" t="n">
        <v>0.05</v>
      </c>
    </row>
    <row r="161" spans="1:19">
      <c r="A161" t="s">
        <v>187</v>
      </c>
      <c r="B161" t="s">
        <v>184</v>
      </c>
      <c r="C161" t="s">
        <v>149</v>
      </c>
      <c r="D161" s="21" t="n">
        <v>0.1</v>
      </c>
    </row>
    <row r="162" spans="1:19">
      <c r="A162" t="s">
        <v>187</v>
      </c>
      <c r="B162" t="s">
        <v>184</v>
      </c>
      <c r="C162" t="s">
        <v>150</v>
      </c>
      <c r="D162" s="21" t="n">
        <v>0.5</v>
      </c>
    </row>
    <row r="163" spans="1:19">
      <c r="A163" t="s">
        <v>187</v>
      </c>
      <c r="B163" t="s">
        <v>184</v>
      </c>
      <c r="C163" t="s">
        <v>151</v>
      </c>
      <c r="D163" s="21" t="n">
        <v>0.5</v>
      </c>
    </row>
    <row r="164" spans="1:19">
      <c r="A164" t="s">
        <v>187</v>
      </c>
      <c r="B164" t="s">
        <v>184</v>
      </c>
      <c r="C164" t="s">
        <v>152</v>
      </c>
      <c r="D164" s="21" t="n">
        <v>0.5</v>
      </c>
    </row>
    <row r="165" spans="1:19">
      <c r="A165" t="s">
        <v>187</v>
      </c>
      <c r="B165" t="s">
        <v>184</v>
      </c>
      <c r="C165" t="s">
        <v>153</v>
      </c>
      <c r="D165" s="21" t="n">
        <v>0.04</v>
      </c>
    </row>
    <row r="166" spans="1:19">
      <c r="A166" t="s">
        <v>187</v>
      </c>
      <c r="B166" t="s">
        <v>184</v>
      </c>
      <c r="C166" t="s">
        <v>154</v>
      </c>
      <c r="D166" s="21" t="n">
        <v>0.02</v>
      </c>
    </row>
    <row r="167" spans="1:19">
      <c r="A167" t="s">
        <v>187</v>
      </c>
      <c r="B167" t="s">
        <v>184</v>
      </c>
      <c r="C167" t="s">
        <v>155</v>
      </c>
      <c r="D167" t="n">
        <v>0</v>
      </c>
    </row>
    <row r="168" spans="1:19">
      <c r="A168" t="s">
        <v>187</v>
      </c>
      <c r="B168" t="s">
        <v>184</v>
      </c>
      <c r="C168" t="s">
        <v>156</v>
      </c>
      <c r="D168" s="21" t="n">
        <v>0</v>
      </c>
    </row>
    <row r="169" spans="1:19">
      <c r="A169" t="s">
        <v>187</v>
      </c>
      <c r="B169" t="s">
        <v>184</v>
      </c>
      <c r="C169" t="s">
        <v>157</v>
      </c>
      <c r="D169" s="21" t="n">
        <v>0</v>
      </c>
    </row>
    <row r="170" spans="1:19">
      <c r="A170" t="s">
        <v>184</v>
      </c>
      <c r="B170" t="s">
        <v>179</v>
      </c>
      <c r="C170" t="s">
        <v>146</v>
      </c>
      <c r="D170" s="21" t="n">
        <v>0</v>
      </c>
    </row>
    <row r="171" spans="1:19">
      <c r="A171" t="s">
        <v>184</v>
      </c>
      <c r="B171" t="s">
        <v>179</v>
      </c>
      <c r="C171" t="s">
        <v>147</v>
      </c>
      <c r="D171" s="21" t="n">
        <v>0</v>
      </c>
    </row>
    <row r="172" spans="1:19">
      <c r="A172" t="s">
        <v>184</v>
      </c>
      <c r="B172" t="s">
        <v>179</v>
      </c>
      <c r="C172" t="s">
        <v>148</v>
      </c>
      <c r="D172" s="21" t="n">
        <v>0.05</v>
      </c>
    </row>
    <row r="173" spans="1:19">
      <c r="A173" t="s">
        <v>184</v>
      </c>
      <c r="B173" t="s">
        <v>179</v>
      </c>
      <c r="C173" t="s">
        <v>149</v>
      </c>
      <c r="D173" s="21" t="n">
        <v>0.1</v>
      </c>
    </row>
    <row r="174" spans="1:19">
      <c r="A174" t="s">
        <v>184</v>
      </c>
      <c r="B174" t="s">
        <v>179</v>
      </c>
      <c r="C174" t="s">
        <v>150</v>
      </c>
      <c r="D174" s="21" t="n">
        <v>0.5</v>
      </c>
    </row>
    <row r="175" spans="1:19">
      <c r="A175" t="s">
        <v>184</v>
      </c>
      <c r="B175" t="s">
        <v>179</v>
      </c>
      <c r="C175" t="s">
        <v>151</v>
      </c>
      <c r="D175" s="21" t="n">
        <v>0.5</v>
      </c>
    </row>
    <row r="176" spans="1:19">
      <c r="A176" t="s">
        <v>184</v>
      </c>
      <c r="B176" t="s">
        <v>179</v>
      </c>
      <c r="C176" t="s">
        <v>152</v>
      </c>
      <c r="D176" s="21" t="n">
        <v>0.5</v>
      </c>
    </row>
    <row r="177" spans="1:19">
      <c r="A177" t="s">
        <v>184</v>
      </c>
      <c r="B177" t="s">
        <v>179</v>
      </c>
      <c r="C177" t="s">
        <v>153</v>
      </c>
      <c r="D177" s="21" t="n">
        <v>0.04</v>
      </c>
    </row>
    <row r="178" spans="1:19">
      <c r="A178" t="s">
        <v>184</v>
      </c>
      <c r="B178" t="s">
        <v>179</v>
      </c>
      <c r="C178" t="s">
        <v>154</v>
      </c>
      <c r="D178" s="21" t="n">
        <v>0.02</v>
      </c>
    </row>
    <row r="179" spans="1:19">
      <c r="A179" t="s">
        <v>184</v>
      </c>
      <c r="B179" t="s">
        <v>179</v>
      </c>
      <c r="C179" t="s">
        <v>155</v>
      </c>
      <c r="D179" t="n">
        <v>0</v>
      </c>
    </row>
    <row r="180" spans="1:19">
      <c r="A180" t="s">
        <v>184</v>
      </c>
      <c r="B180" t="s">
        <v>179</v>
      </c>
      <c r="C180" t="s">
        <v>156</v>
      </c>
      <c r="D180" s="21" t="n">
        <v>0</v>
      </c>
    </row>
    <row r="181" spans="1:19">
      <c r="A181" t="s">
        <v>184</v>
      </c>
      <c r="B181" t="s">
        <v>179</v>
      </c>
      <c r="C181" t="s">
        <v>157</v>
      </c>
      <c r="D181" s="21" t="n">
        <v>0</v>
      </c>
    </row>
    <row r="182" spans="1:19">
      <c r="A182" t="s">
        <v>179</v>
      </c>
      <c r="B182" t="s">
        <v>164</v>
      </c>
      <c r="C182" t="s">
        <v>146</v>
      </c>
      <c r="D182" s="21" t="n">
        <v>0</v>
      </c>
    </row>
    <row r="183" spans="1:19">
      <c r="A183" t="s">
        <v>179</v>
      </c>
      <c r="B183" t="s">
        <v>164</v>
      </c>
      <c r="C183" t="s">
        <v>147</v>
      </c>
      <c r="D183" s="21" t="n">
        <v>0</v>
      </c>
    </row>
    <row r="184" spans="1:19">
      <c r="A184" t="s">
        <v>179</v>
      </c>
      <c r="B184" t="s">
        <v>164</v>
      </c>
      <c r="C184" t="s">
        <v>148</v>
      </c>
      <c r="D184" s="21" t="n">
        <v>0.05</v>
      </c>
    </row>
    <row r="185" spans="1:19">
      <c r="A185" t="s">
        <v>179</v>
      </c>
      <c r="B185" t="s">
        <v>164</v>
      </c>
      <c r="C185" t="s">
        <v>149</v>
      </c>
      <c r="D185" s="21" t="n">
        <v>0.1</v>
      </c>
    </row>
    <row r="186" spans="1:19">
      <c r="A186" t="s">
        <v>179</v>
      </c>
      <c r="B186" t="s">
        <v>164</v>
      </c>
      <c r="C186" t="s">
        <v>150</v>
      </c>
      <c r="D186" s="21" t="n">
        <v>0.5</v>
      </c>
    </row>
    <row r="187" spans="1:19">
      <c r="A187" t="s">
        <v>179</v>
      </c>
      <c r="B187" t="s">
        <v>164</v>
      </c>
      <c r="C187" t="s">
        <v>151</v>
      </c>
      <c r="D187" s="21" t="n">
        <v>0.5</v>
      </c>
    </row>
    <row r="188" spans="1:19">
      <c r="A188" t="s">
        <v>179</v>
      </c>
      <c r="B188" t="s">
        <v>164</v>
      </c>
      <c r="C188" t="s">
        <v>152</v>
      </c>
      <c r="D188" s="21" t="n">
        <v>0.5</v>
      </c>
    </row>
    <row r="189" spans="1:19">
      <c r="A189" t="s">
        <v>179</v>
      </c>
      <c r="B189" t="s">
        <v>164</v>
      </c>
      <c r="C189" t="s">
        <v>153</v>
      </c>
      <c r="D189" s="21" t="n">
        <v>0.04</v>
      </c>
    </row>
    <row r="190" spans="1:19">
      <c r="A190" t="s">
        <v>179</v>
      </c>
      <c r="B190" t="s">
        <v>164</v>
      </c>
      <c r="C190" t="s">
        <v>154</v>
      </c>
      <c r="D190" s="21" t="n">
        <v>0.02</v>
      </c>
    </row>
    <row r="191" spans="1:19">
      <c r="A191" t="s">
        <v>179</v>
      </c>
      <c r="B191" t="s">
        <v>164</v>
      </c>
      <c r="C191" t="s">
        <v>155</v>
      </c>
      <c r="D191" t="n">
        <v>0</v>
      </c>
    </row>
    <row r="192" spans="1:19">
      <c r="A192" t="s">
        <v>179</v>
      </c>
      <c r="B192" t="s">
        <v>164</v>
      </c>
      <c r="C192" t="s">
        <v>156</v>
      </c>
      <c r="D192" s="21" t="n">
        <v>0</v>
      </c>
    </row>
    <row r="193" spans="1:19">
      <c r="A193" t="s">
        <v>179</v>
      </c>
      <c r="B193" t="s">
        <v>164</v>
      </c>
      <c r="C193" t="s">
        <v>157</v>
      </c>
      <c r="D193" s="21" t="n">
        <v>0</v>
      </c>
    </row>
    <row r="194" spans="1:19">
      <c r="A194" t="s">
        <v>192</v>
      </c>
      <c r="B194" t="s">
        <v>158</v>
      </c>
      <c r="C194" t="s">
        <v>146</v>
      </c>
      <c r="D194" s="21" t="n">
        <v>0</v>
      </c>
    </row>
    <row r="195" spans="1:19">
      <c r="A195" t="s">
        <v>192</v>
      </c>
      <c r="B195" t="s">
        <v>158</v>
      </c>
      <c r="C195" t="s">
        <v>147</v>
      </c>
      <c r="D195" s="21" t="n">
        <v>0</v>
      </c>
    </row>
    <row r="196" spans="1:19">
      <c r="A196" t="s">
        <v>192</v>
      </c>
      <c r="B196" t="s">
        <v>158</v>
      </c>
      <c r="C196" t="s">
        <v>148</v>
      </c>
      <c r="D196" s="21" t="n">
        <v>0.05</v>
      </c>
    </row>
    <row r="197" spans="1:19">
      <c r="A197" t="s">
        <v>192</v>
      </c>
      <c r="B197" t="s">
        <v>158</v>
      </c>
      <c r="C197" t="s">
        <v>149</v>
      </c>
      <c r="D197" s="21" t="n">
        <v>0.1</v>
      </c>
    </row>
    <row r="198" spans="1:19">
      <c r="A198" t="s">
        <v>192</v>
      </c>
      <c r="B198" t="s">
        <v>158</v>
      </c>
      <c r="C198" t="s">
        <v>150</v>
      </c>
      <c r="D198" s="21" t="n">
        <v>0.5</v>
      </c>
    </row>
    <row r="199" spans="1:19">
      <c r="A199" t="s">
        <v>192</v>
      </c>
      <c r="B199" t="s">
        <v>158</v>
      </c>
      <c r="C199" t="s">
        <v>151</v>
      </c>
      <c r="D199" s="21" t="n">
        <v>0.5</v>
      </c>
    </row>
    <row r="200" spans="1:19">
      <c r="A200" t="s">
        <v>192</v>
      </c>
      <c r="B200" t="s">
        <v>158</v>
      </c>
      <c r="C200" t="s">
        <v>152</v>
      </c>
      <c r="D200" s="21" t="n">
        <v>0.5</v>
      </c>
    </row>
    <row r="201" spans="1:19">
      <c r="A201" t="s">
        <v>192</v>
      </c>
      <c r="B201" t="s">
        <v>158</v>
      </c>
      <c r="C201" t="s">
        <v>153</v>
      </c>
      <c r="D201" s="21" t="n">
        <v>0.04</v>
      </c>
    </row>
    <row r="202" spans="1:19">
      <c r="A202" t="s">
        <v>192</v>
      </c>
      <c r="B202" t="s">
        <v>158</v>
      </c>
      <c r="C202" t="s">
        <v>154</v>
      </c>
      <c r="D202" s="21" t="n">
        <v>0.02</v>
      </c>
    </row>
    <row r="203" spans="1:19">
      <c r="A203" t="s">
        <v>192</v>
      </c>
      <c r="B203" t="s">
        <v>158</v>
      </c>
      <c r="C203" t="s">
        <v>155</v>
      </c>
      <c r="D203" t="n">
        <v>0</v>
      </c>
    </row>
    <row r="204" spans="1:19">
      <c r="A204" t="s">
        <v>192</v>
      </c>
      <c r="B204" t="s">
        <v>158</v>
      </c>
      <c r="C204" t="s">
        <v>156</v>
      </c>
      <c r="D204" s="21" t="n">
        <v>0</v>
      </c>
    </row>
    <row r="205" spans="1:19">
      <c r="A205" t="s">
        <v>192</v>
      </c>
      <c r="B205" t="s">
        <v>158</v>
      </c>
      <c r="C205" t="s">
        <v>157</v>
      </c>
      <c r="D205" s="21" t="n">
        <v>0</v>
      </c>
    </row>
    <row r="206" spans="1:19">
      <c r="A206" t="s">
        <v>176</v>
      </c>
      <c r="B206" t="s">
        <v>178</v>
      </c>
      <c r="C206" t="s">
        <v>146</v>
      </c>
      <c r="D206" s="21" t="n">
        <v>0</v>
      </c>
    </row>
    <row r="207" spans="1:19">
      <c r="A207" t="s">
        <v>176</v>
      </c>
      <c r="B207" t="s">
        <v>178</v>
      </c>
      <c r="C207" t="s">
        <v>147</v>
      </c>
      <c r="D207" s="21" t="n">
        <v>0</v>
      </c>
    </row>
    <row r="208" spans="1:19">
      <c r="A208" t="s">
        <v>176</v>
      </c>
      <c r="B208" t="s">
        <v>178</v>
      </c>
      <c r="C208" t="s">
        <v>148</v>
      </c>
      <c r="D208" s="21" t="n">
        <v>0.05</v>
      </c>
    </row>
    <row r="209" spans="1:19">
      <c r="A209" t="s">
        <v>176</v>
      </c>
      <c r="B209" t="s">
        <v>178</v>
      </c>
      <c r="C209" t="s">
        <v>149</v>
      </c>
      <c r="D209" s="21" t="n">
        <v>0.1</v>
      </c>
    </row>
    <row r="210" spans="1:19">
      <c r="A210" t="s">
        <v>176</v>
      </c>
      <c r="B210" t="s">
        <v>178</v>
      </c>
      <c r="C210" t="s">
        <v>150</v>
      </c>
      <c r="D210" s="21" t="n">
        <v>0.5</v>
      </c>
    </row>
    <row r="211" spans="1:19">
      <c r="A211" t="s">
        <v>176</v>
      </c>
      <c r="B211" t="s">
        <v>178</v>
      </c>
      <c r="C211" t="s">
        <v>151</v>
      </c>
      <c r="D211" s="21" t="n">
        <v>0.5</v>
      </c>
    </row>
    <row r="212" spans="1:19">
      <c r="A212" t="s">
        <v>176</v>
      </c>
      <c r="B212" t="s">
        <v>178</v>
      </c>
      <c r="C212" t="s">
        <v>152</v>
      </c>
      <c r="D212" s="21" t="n">
        <v>0.5</v>
      </c>
    </row>
    <row r="213" spans="1:19">
      <c r="A213" t="s">
        <v>176</v>
      </c>
      <c r="B213" t="s">
        <v>178</v>
      </c>
      <c r="C213" t="s">
        <v>153</v>
      </c>
      <c r="D213" s="21" t="n">
        <v>0.04</v>
      </c>
    </row>
    <row r="214" spans="1:19">
      <c r="A214" t="s">
        <v>176</v>
      </c>
      <c r="B214" t="s">
        <v>178</v>
      </c>
      <c r="C214" t="s">
        <v>154</v>
      </c>
      <c r="D214" s="21" t="n">
        <v>0.02</v>
      </c>
    </row>
    <row r="215" spans="1:19">
      <c r="A215" t="s">
        <v>176</v>
      </c>
      <c r="B215" t="s">
        <v>178</v>
      </c>
      <c r="C215" t="s">
        <v>155</v>
      </c>
      <c r="D215" t="n">
        <v>0</v>
      </c>
    </row>
    <row r="216" spans="1:19">
      <c r="A216" t="s">
        <v>176</v>
      </c>
      <c r="B216" t="s">
        <v>178</v>
      </c>
      <c r="C216" t="s">
        <v>156</v>
      </c>
      <c r="D216" s="21" t="n">
        <v>0</v>
      </c>
    </row>
    <row r="217" spans="1:19">
      <c r="A217" t="s">
        <v>176</v>
      </c>
      <c r="B217" t="s">
        <v>178</v>
      </c>
      <c r="C217" t="s">
        <v>157</v>
      </c>
      <c r="D217" s="21" t="n">
        <v>0</v>
      </c>
    </row>
    <row r="218" spans="1:19">
      <c r="A218" t="s">
        <v>162</v>
      </c>
      <c r="B218" t="s">
        <v>173</v>
      </c>
      <c r="C218" t="s">
        <v>146</v>
      </c>
      <c r="D218" s="21" t="n">
        <v>0</v>
      </c>
    </row>
    <row r="219" spans="1:19">
      <c r="A219" t="s">
        <v>162</v>
      </c>
      <c r="B219" t="s">
        <v>173</v>
      </c>
      <c r="C219" t="s">
        <v>147</v>
      </c>
      <c r="D219" s="21" t="n">
        <v>0</v>
      </c>
    </row>
    <row r="220" spans="1:19">
      <c r="A220" t="s">
        <v>162</v>
      </c>
      <c r="B220" t="s">
        <v>173</v>
      </c>
      <c r="C220" t="s">
        <v>148</v>
      </c>
      <c r="D220" s="21" t="n">
        <v>0.05</v>
      </c>
    </row>
    <row r="221" spans="1:19">
      <c r="A221" t="s">
        <v>162</v>
      </c>
      <c r="B221" t="s">
        <v>173</v>
      </c>
      <c r="C221" t="s">
        <v>149</v>
      </c>
      <c r="D221" s="21" t="n">
        <v>0.1</v>
      </c>
    </row>
    <row r="222" spans="1:19">
      <c r="A222" t="s">
        <v>162</v>
      </c>
      <c r="B222" t="s">
        <v>173</v>
      </c>
      <c r="C222" t="s">
        <v>150</v>
      </c>
      <c r="D222" s="21" t="n">
        <v>0.5</v>
      </c>
    </row>
    <row r="223" spans="1:19">
      <c r="A223" t="s">
        <v>162</v>
      </c>
      <c r="B223" t="s">
        <v>173</v>
      </c>
      <c r="C223" t="s">
        <v>151</v>
      </c>
      <c r="D223" s="21" t="n">
        <v>0.5</v>
      </c>
    </row>
    <row r="224" spans="1:19">
      <c r="A224" t="s">
        <v>162</v>
      </c>
      <c r="B224" t="s">
        <v>173</v>
      </c>
      <c r="C224" t="s">
        <v>152</v>
      </c>
      <c r="D224" s="21" t="n">
        <v>0.5</v>
      </c>
    </row>
    <row r="225" spans="1:19">
      <c r="A225" t="s">
        <v>162</v>
      </c>
      <c r="B225" t="s">
        <v>173</v>
      </c>
      <c r="C225" t="s">
        <v>153</v>
      </c>
      <c r="D225" s="21" t="n">
        <v>0.04</v>
      </c>
    </row>
    <row r="226" spans="1:19">
      <c r="A226" t="s">
        <v>162</v>
      </c>
      <c r="B226" t="s">
        <v>173</v>
      </c>
      <c r="C226" t="s">
        <v>154</v>
      </c>
      <c r="D226" s="21" t="n">
        <v>0.02</v>
      </c>
    </row>
    <row r="227" spans="1:19">
      <c r="A227" t="s">
        <v>162</v>
      </c>
      <c r="B227" t="s">
        <v>173</v>
      </c>
      <c r="C227" t="s">
        <v>155</v>
      </c>
      <c r="D227" t="n">
        <v>0</v>
      </c>
    </row>
    <row r="228" spans="1:19">
      <c r="A228" t="s">
        <v>162</v>
      </c>
      <c r="B228" t="s">
        <v>173</v>
      </c>
      <c r="C228" t="s">
        <v>156</v>
      </c>
      <c r="D228" s="21" t="n">
        <v>0</v>
      </c>
    </row>
    <row r="229" spans="1:19">
      <c r="A229" t="s">
        <v>162</v>
      </c>
      <c r="B229" t="s">
        <v>173</v>
      </c>
      <c r="C229" t="s">
        <v>157</v>
      </c>
      <c r="D229" s="21" t="n">
        <v>0</v>
      </c>
    </row>
    <row r="230" spans="1:19">
      <c r="A230" t="s">
        <v>158</v>
      </c>
      <c r="B230" t="s">
        <v>161</v>
      </c>
      <c r="C230" t="s">
        <v>146</v>
      </c>
      <c r="D230" s="21" t="n">
        <v>0</v>
      </c>
    </row>
    <row r="231" spans="1:19">
      <c r="A231" t="s">
        <v>158</v>
      </c>
      <c r="B231" t="s">
        <v>161</v>
      </c>
      <c r="C231" t="s">
        <v>147</v>
      </c>
      <c r="D231" s="21" t="n">
        <v>0</v>
      </c>
    </row>
    <row r="232" spans="1:19">
      <c r="A232" t="s">
        <v>158</v>
      </c>
      <c r="B232" t="s">
        <v>161</v>
      </c>
      <c r="C232" t="s">
        <v>148</v>
      </c>
      <c r="D232" s="21" t="n">
        <v>0.05</v>
      </c>
    </row>
    <row r="233" spans="1:19">
      <c r="A233" t="s">
        <v>158</v>
      </c>
      <c r="B233" t="s">
        <v>161</v>
      </c>
      <c r="C233" t="s">
        <v>149</v>
      </c>
      <c r="D233" s="21" t="n">
        <v>0.1</v>
      </c>
    </row>
    <row r="234" spans="1:19">
      <c r="A234" t="s">
        <v>158</v>
      </c>
      <c r="B234" t="s">
        <v>161</v>
      </c>
      <c r="C234" t="s">
        <v>150</v>
      </c>
      <c r="D234" s="21" t="n">
        <v>0.5</v>
      </c>
    </row>
    <row r="235" spans="1:19">
      <c r="A235" t="s">
        <v>158</v>
      </c>
      <c r="B235" t="s">
        <v>161</v>
      </c>
      <c r="C235" t="s">
        <v>151</v>
      </c>
      <c r="D235" s="21" t="n">
        <v>0.5</v>
      </c>
    </row>
    <row r="236" spans="1:19">
      <c r="A236" t="s">
        <v>158</v>
      </c>
      <c r="B236" t="s">
        <v>161</v>
      </c>
      <c r="C236" t="s">
        <v>152</v>
      </c>
      <c r="D236" s="21" t="n">
        <v>0.5</v>
      </c>
    </row>
    <row r="237" spans="1:19">
      <c r="A237" t="s">
        <v>158</v>
      </c>
      <c r="B237" t="s">
        <v>161</v>
      </c>
      <c r="C237" t="s">
        <v>153</v>
      </c>
      <c r="D237" s="21" t="n">
        <v>0.04</v>
      </c>
    </row>
    <row r="238" spans="1:19">
      <c r="A238" t="s">
        <v>158</v>
      </c>
      <c r="B238" t="s">
        <v>161</v>
      </c>
      <c r="C238" t="s">
        <v>154</v>
      </c>
      <c r="D238" s="21" t="n">
        <v>0.02</v>
      </c>
    </row>
    <row r="239" spans="1:19">
      <c r="A239" t="s">
        <v>158</v>
      </c>
      <c r="B239" t="s">
        <v>161</v>
      </c>
      <c r="C239" t="s">
        <v>155</v>
      </c>
      <c r="D239" t="n">
        <v>0</v>
      </c>
    </row>
    <row r="240" spans="1:19">
      <c r="A240" t="s">
        <v>158</v>
      </c>
      <c r="B240" t="s">
        <v>161</v>
      </c>
      <c r="C240" t="s">
        <v>156</v>
      </c>
      <c r="D240" s="21" t="n">
        <v>0</v>
      </c>
    </row>
    <row r="241" spans="1:19">
      <c r="A241" t="s">
        <v>158</v>
      </c>
      <c r="B241" t="s">
        <v>161</v>
      </c>
      <c r="C241" t="s">
        <v>157</v>
      </c>
      <c r="D241" s="21" t="n">
        <v>0</v>
      </c>
    </row>
  </sheetData>
  <pageMargins bottom="0.75" footer="0.3" header="0.3" left="0.7" right="0.7" top="0.75"/>
  <pageSetup horizontalDpi="1200" orientation="portrait" verticalDpi="1200"/>
</worksheet>
</file>

<file path=xl/worksheets/sheet52.xml><?xml version="1.0" encoding="utf-8"?>
<worksheet xmlns="http://schemas.openxmlformats.org/spreadsheetml/2006/main">
  <sheetPr>
    <outlinePr summaryBelow="1" summaryRight="1"/>
    <pageSetUpPr/>
  </sheetPr>
  <dimension ref="A1:S325"/>
  <sheetViews>
    <sheetView workbookViewId="0">
      <selection activeCell="K21" sqref="K21"/>
    </sheetView>
  </sheetViews>
  <sheetFormatPr baseColWidth="8" defaultColWidth="9.140625" defaultRowHeight="15" outlineLevelCol="0"/>
  <cols>
    <col bestFit="1" customWidth="1" max="1" min="1" style="70" width="10.140625"/>
    <col customWidth="1" max="2" min="2" style="70" width="9.140625"/>
    <col bestFit="1" customWidth="1" max="5" min="3" style="70" width="11.5703125"/>
    <col customWidth="1" max="16384" min="6" style="70" width="9.140625"/>
  </cols>
  <sheetData>
    <row r="1" spans="1:19">
      <c r="D1" t="s">
        <v>145</v>
      </c>
      <c r="P1" s="57" t="n"/>
      <c r="Q1" s="57" t="n"/>
      <c r="R1" s="57" t="n"/>
      <c r="S1" s="57" t="n"/>
    </row>
    <row r="2" spans="1:19">
      <c r="A2" t="s">
        <v>161</v>
      </c>
      <c r="B2" t="s">
        <v>162</v>
      </c>
      <c r="C2" t="s">
        <v>146</v>
      </c>
      <c r="D2" s="21" t="n">
        <v>0</v>
      </c>
      <c r="E2" s="57" t="n"/>
      <c r="F2" s="57" t="n"/>
      <c r="G2" s="57" t="n"/>
      <c r="H2" s="57" t="n"/>
      <c r="I2" s="57" t="n"/>
      <c r="J2" s="57" t="n"/>
      <c r="K2" s="57" t="n"/>
      <c r="L2" s="57" t="n"/>
      <c r="M2" s="57" t="n"/>
      <c r="N2" s="57" t="n"/>
      <c r="O2" s="57" t="n"/>
      <c r="P2" s="57" t="n"/>
      <c r="Q2" s="57" t="n"/>
      <c r="R2" s="57" t="n"/>
      <c r="S2" s="57" t="n"/>
    </row>
    <row r="3" spans="1:19">
      <c r="A3" t="s">
        <v>161</v>
      </c>
      <c r="B3" t="s">
        <v>162</v>
      </c>
      <c r="C3" t="s">
        <v>147</v>
      </c>
      <c r="D3" s="21" t="n">
        <v>0</v>
      </c>
      <c r="E3" s="57" t="n"/>
      <c r="F3" s="57" t="n"/>
      <c r="G3" s="57" t="n"/>
      <c r="H3" s="57" t="n"/>
      <c r="I3" s="57" t="n"/>
      <c r="J3" s="57" t="n"/>
      <c r="K3" s="57" t="n"/>
      <c r="L3" s="57" t="n"/>
      <c r="M3" s="57" t="n"/>
      <c r="N3" s="57" t="n"/>
      <c r="O3" s="57" t="n"/>
      <c r="P3" s="57" t="n"/>
      <c r="Q3" s="57" t="n"/>
      <c r="R3" s="57" t="n"/>
      <c r="S3" s="57" t="n"/>
    </row>
    <row r="4" spans="1:19">
      <c r="A4" t="s">
        <v>161</v>
      </c>
      <c r="B4" t="s">
        <v>162</v>
      </c>
      <c r="C4" t="s">
        <v>148</v>
      </c>
      <c r="D4" s="21" t="n">
        <v>0</v>
      </c>
      <c r="E4" s="57" t="n"/>
      <c r="F4" s="57" t="n"/>
      <c r="G4" s="57" t="n"/>
      <c r="H4" s="57" t="n"/>
      <c r="I4" s="57" t="n"/>
      <c r="J4" s="57" t="n"/>
      <c r="K4" s="57" t="n"/>
      <c r="L4" s="57" t="n"/>
      <c r="M4" s="57" t="n"/>
      <c r="N4" s="57" t="n"/>
      <c r="O4" s="57" t="n"/>
      <c r="P4" s="57" t="n"/>
      <c r="Q4" s="57" t="n"/>
      <c r="R4" s="57" t="n"/>
      <c r="S4" s="57" t="n"/>
    </row>
    <row r="5" spans="1:19">
      <c r="A5" t="s">
        <v>161</v>
      </c>
      <c r="B5" t="s">
        <v>162</v>
      </c>
      <c r="C5" t="s">
        <v>149</v>
      </c>
      <c r="D5" s="21" t="n">
        <v>0</v>
      </c>
      <c r="E5" s="57" t="n"/>
      <c r="F5" s="57" t="n"/>
      <c r="G5" s="57" t="n"/>
      <c r="H5" s="57" t="n"/>
      <c r="I5" s="57" t="n"/>
      <c r="J5" s="57" t="n"/>
      <c r="K5" s="57" t="n"/>
      <c r="L5" s="57" t="n"/>
      <c r="M5" s="57" t="n"/>
      <c r="N5" s="57" t="n"/>
      <c r="O5" s="57" t="n"/>
      <c r="P5" s="57" t="n"/>
      <c r="Q5" s="57" t="n"/>
      <c r="R5" s="57" t="n"/>
      <c r="S5" s="57" t="n"/>
    </row>
    <row r="6" spans="1:19">
      <c r="A6" t="s">
        <v>161</v>
      </c>
      <c r="B6" t="s">
        <v>162</v>
      </c>
      <c r="C6" t="s">
        <v>150</v>
      </c>
      <c r="D6" s="21" t="n">
        <v>0</v>
      </c>
      <c r="E6" s="57" t="n"/>
      <c r="F6" s="57" t="n"/>
      <c r="G6" s="57" t="n"/>
      <c r="H6" s="57" t="n"/>
      <c r="I6" s="57" t="n"/>
      <c r="J6" s="57" t="n"/>
      <c r="K6" s="57" t="n"/>
      <c r="L6" s="57" t="n"/>
      <c r="M6" s="57" t="n"/>
      <c r="N6" s="57" t="n"/>
      <c r="O6" s="57" t="n"/>
      <c r="P6" s="57" t="n"/>
      <c r="Q6" s="57" t="n"/>
      <c r="R6" s="57" t="n"/>
      <c r="S6" s="57" t="n"/>
    </row>
    <row r="7" spans="1:19">
      <c r="A7" t="s">
        <v>161</v>
      </c>
      <c r="B7" t="s">
        <v>162</v>
      </c>
      <c r="C7" t="s">
        <v>151</v>
      </c>
      <c r="D7" s="21" t="n">
        <v>0</v>
      </c>
      <c r="E7" s="57" t="n"/>
      <c r="F7" s="57" t="n"/>
      <c r="G7" s="57" t="n"/>
      <c r="H7" s="57" t="n"/>
      <c r="I7" s="57" t="n"/>
      <c r="J7" s="57" t="n"/>
      <c r="K7" s="57" t="n"/>
      <c r="L7" s="57" t="n"/>
      <c r="M7" s="57" t="n"/>
      <c r="N7" s="57" t="n"/>
      <c r="O7" s="57" t="n"/>
      <c r="P7" s="57" t="n"/>
      <c r="Q7" s="57" t="n"/>
      <c r="R7" s="57" t="n"/>
      <c r="S7" s="57" t="n"/>
    </row>
    <row r="8" spans="1:19">
      <c r="A8" t="s">
        <v>161</v>
      </c>
      <c r="B8" t="s">
        <v>162</v>
      </c>
      <c r="C8" t="s">
        <v>152</v>
      </c>
      <c r="D8" s="21" t="n">
        <v>0</v>
      </c>
      <c r="E8" s="57" t="n"/>
      <c r="F8" s="57" t="n"/>
      <c r="G8" s="57" t="n"/>
      <c r="H8" s="57" t="n"/>
      <c r="I8" s="57" t="n"/>
      <c r="J8" s="57" t="n"/>
      <c r="K8" s="57" t="n"/>
      <c r="L8" s="57" t="n"/>
      <c r="M8" s="57" t="n"/>
      <c r="N8" s="57" t="n"/>
      <c r="O8" s="57" t="n"/>
      <c r="P8" s="57" t="n"/>
      <c r="Q8" s="57" t="n"/>
      <c r="R8" s="57" t="n"/>
      <c r="S8" s="57" t="n"/>
    </row>
    <row r="9" spans="1:19">
      <c r="A9" t="s">
        <v>161</v>
      </c>
      <c r="B9" t="s">
        <v>162</v>
      </c>
      <c r="C9" t="s">
        <v>153</v>
      </c>
      <c r="D9" s="21" t="n">
        <v>0</v>
      </c>
      <c r="E9" s="57" t="n"/>
      <c r="F9" s="57" t="n"/>
      <c r="G9" s="57" t="n"/>
      <c r="H9" s="57" t="n"/>
      <c r="I9" s="57" t="n"/>
      <c r="J9" s="57" t="n"/>
      <c r="K9" s="57" t="n"/>
      <c r="L9" s="57" t="n"/>
      <c r="M9" s="57" t="n"/>
      <c r="N9" s="57" t="n"/>
      <c r="O9" s="57" t="n"/>
      <c r="P9" s="57" t="n"/>
      <c r="Q9" s="57" t="n"/>
      <c r="R9" s="57" t="n"/>
      <c r="S9" s="57" t="n"/>
    </row>
    <row customHeight="1" ht="15.75" r="10" s="70" spans="1:19">
      <c r="A10" t="s">
        <v>161</v>
      </c>
      <c r="B10" t="s">
        <v>162</v>
      </c>
      <c r="C10" t="s">
        <v>154</v>
      </c>
      <c r="D10" s="21" t="n">
        <v>0</v>
      </c>
      <c r="E10" s="57" t="n"/>
      <c r="F10" s="57" t="n"/>
      <c r="G10" s="57" t="n"/>
      <c r="H10" s="57" t="n"/>
      <c r="I10" s="57" t="n"/>
      <c r="J10" s="57" t="n"/>
      <c r="K10" s="57" t="n"/>
      <c r="L10" s="57" t="n"/>
      <c r="M10" s="57" t="n"/>
      <c r="N10" s="57" t="n"/>
      <c r="O10" s="57" t="n"/>
      <c r="P10" s="57" t="n"/>
      <c r="Q10" s="57" t="n"/>
      <c r="R10" s="57" t="n"/>
      <c r="S10" s="57" t="n"/>
    </row>
    <row r="11" spans="1:19">
      <c r="A11" t="s">
        <v>161</v>
      </c>
      <c r="B11" t="s">
        <v>162</v>
      </c>
      <c r="C11" t="s">
        <v>155</v>
      </c>
      <c r="D11" s="21" t="n">
        <v>0</v>
      </c>
      <c r="E11" s="57" t="n"/>
      <c r="F11" s="57" t="n"/>
      <c r="G11" s="57" t="n"/>
      <c r="H11" s="57" t="n"/>
      <c r="I11" s="57" t="n"/>
      <c r="J11" s="57" t="n"/>
      <c r="K11" s="57" t="n"/>
      <c r="L11" s="57" t="n"/>
      <c r="M11" s="57" t="n"/>
      <c r="N11" s="57" t="n"/>
      <c r="O11" s="57" t="n"/>
      <c r="P11" s="57" t="n"/>
      <c r="Q11" s="57" t="n"/>
      <c r="R11" s="57" t="n"/>
      <c r="S11" s="57" t="n"/>
    </row>
    <row r="12" spans="1:19">
      <c r="A12" t="s">
        <v>161</v>
      </c>
      <c r="B12" t="s">
        <v>162</v>
      </c>
      <c r="C12" t="s">
        <v>156</v>
      </c>
      <c r="D12" s="21" t="n">
        <v>0</v>
      </c>
      <c r="E12" s="57" t="n"/>
      <c r="F12" s="57" t="n"/>
      <c r="G12" s="57" t="n"/>
      <c r="H12" s="57" t="n"/>
      <c r="I12" s="57" t="n"/>
      <c r="J12" s="57" t="n"/>
      <c r="K12" s="57" t="n"/>
      <c r="L12" s="57" t="n"/>
      <c r="M12" s="57" t="n"/>
      <c r="N12" s="57" t="n"/>
      <c r="O12" s="57" t="n"/>
      <c r="P12" s="57" t="n"/>
      <c r="Q12" s="57" t="n"/>
      <c r="R12" s="57" t="n"/>
      <c r="S12" s="57" t="n"/>
    </row>
    <row r="13" spans="1:19">
      <c r="A13" t="s">
        <v>161</v>
      </c>
      <c r="B13" t="s">
        <v>162</v>
      </c>
      <c r="C13" t="s">
        <v>157</v>
      </c>
      <c r="D13" s="21" t="n">
        <v>0</v>
      </c>
      <c r="E13" s="57" t="n"/>
      <c r="F13" s="57" t="n"/>
      <c r="G13" s="57" t="n"/>
      <c r="H13" s="57" t="n"/>
      <c r="I13" s="57" t="n"/>
      <c r="J13" s="57" t="n"/>
      <c r="K13" s="57" t="n"/>
      <c r="L13" s="57" t="n"/>
      <c r="M13" s="57" t="n"/>
      <c r="N13" s="57" t="n"/>
      <c r="O13" s="57" t="n"/>
      <c r="P13" s="57" t="n"/>
      <c r="Q13" s="57" t="n"/>
      <c r="R13" s="57" t="n"/>
    </row>
    <row r="14" spans="1:19">
      <c r="A14" t="s">
        <v>163</v>
      </c>
      <c r="B14" t="s">
        <v>162</v>
      </c>
      <c r="C14" t="s">
        <v>146</v>
      </c>
      <c r="D14" s="21" t="n">
        <v>0</v>
      </c>
    </row>
    <row r="15" spans="1:19">
      <c r="A15" t="s">
        <v>163</v>
      </c>
      <c r="B15" t="s">
        <v>162</v>
      </c>
      <c r="C15" t="s">
        <v>147</v>
      </c>
      <c r="D15" s="21" t="n">
        <v>0</v>
      </c>
    </row>
    <row r="16" spans="1:19">
      <c r="A16" t="s">
        <v>163</v>
      </c>
      <c r="B16" t="s">
        <v>162</v>
      </c>
      <c r="C16" t="s">
        <v>148</v>
      </c>
      <c r="D16" s="21" t="n">
        <v>0</v>
      </c>
    </row>
    <row r="17" spans="1:19">
      <c r="A17" t="s">
        <v>163</v>
      </c>
      <c r="B17" t="s">
        <v>162</v>
      </c>
      <c r="C17" t="s">
        <v>149</v>
      </c>
      <c r="D17" s="21" t="n">
        <v>0</v>
      </c>
    </row>
    <row r="18" spans="1:19">
      <c r="A18" t="s">
        <v>163</v>
      </c>
      <c r="B18" t="s">
        <v>162</v>
      </c>
      <c r="C18" t="s">
        <v>150</v>
      </c>
      <c r="D18" s="21" t="n">
        <v>0</v>
      </c>
    </row>
    <row r="19" spans="1:19">
      <c r="A19" t="s">
        <v>163</v>
      </c>
      <c r="B19" t="s">
        <v>162</v>
      </c>
      <c r="C19" t="s">
        <v>151</v>
      </c>
      <c r="D19" s="21" t="n">
        <v>0</v>
      </c>
    </row>
    <row r="20" spans="1:19">
      <c r="A20" t="s">
        <v>163</v>
      </c>
      <c r="B20" t="s">
        <v>162</v>
      </c>
      <c r="C20" t="s">
        <v>152</v>
      </c>
      <c r="D20" s="21" t="n">
        <v>0</v>
      </c>
    </row>
    <row r="21" spans="1:19">
      <c r="A21" t="s">
        <v>163</v>
      </c>
      <c r="B21" t="s">
        <v>162</v>
      </c>
      <c r="C21" t="s">
        <v>153</v>
      </c>
      <c r="D21" s="21" t="n">
        <v>0</v>
      </c>
    </row>
    <row r="22" spans="1:19">
      <c r="A22" t="s">
        <v>163</v>
      </c>
      <c r="B22" t="s">
        <v>162</v>
      </c>
      <c r="C22" t="s">
        <v>154</v>
      </c>
      <c r="D22" s="21" t="n">
        <v>0</v>
      </c>
    </row>
    <row r="23" spans="1:19">
      <c r="A23" t="s">
        <v>163</v>
      </c>
      <c r="B23" t="s">
        <v>162</v>
      </c>
      <c r="C23" t="s">
        <v>155</v>
      </c>
      <c r="D23" s="21" t="n">
        <v>0</v>
      </c>
    </row>
    <row r="24" spans="1:19">
      <c r="A24" t="s">
        <v>163</v>
      </c>
      <c r="B24" t="s">
        <v>162</v>
      </c>
      <c r="C24" t="s">
        <v>156</v>
      </c>
      <c r="D24" s="21" t="n">
        <v>0</v>
      </c>
    </row>
    <row r="25" spans="1:19">
      <c r="A25" t="s">
        <v>163</v>
      </c>
      <c r="B25" t="s">
        <v>162</v>
      </c>
      <c r="C25" t="s">
        <v>157</v>
      </c>
      <c r="D25" s="21" t="n">
        <v>0</v>
      </c>
    </row>
    <row r="26" spans="1:19">
      <c r="A26" t="s">
        <v>159</v>
      </c>
      <c r="B26" t="s">
        <v>173</v>
      </c>
      <c r="C26" t="s">
        <v>146</v>
      </c>
      <c r="D26" s="21" t="n">
        <v>0</v>
      </c>
    </row>
    <row r="27" spans="1:19">
      <c r="A27" t="s">
        <v>159</v>
      </c>
      <c r="B27" t="s">
        <v>173</v>
      </c>
      <c r="C27" t="s">
        <v>147</v>
      </c>
      <c r="D27" s="21" t="n">
        <v>0</v>
      </c>
    </row>
    <row r="28" spans="1:19">
      <c r="A28" t="s">
        <v>159</v>
      </c>
      <c r="B28" t="s">
        <v>173</v>
      </c>
      <c r="C28" t="s">
        <v>148</v>
      </c>
      <c r="D28" s="21" t="n">
        <v>0</v>
      </c>
    </row>
    <row r="29" spans="1:19">
      <c r="A29" t="s">
        <v>159</v>
      </c>
      <c r="B29" t="s">
        <v>173</v>
      </c>
      <c r="C29" t="s">
        <v>149</v>
      </c>
      <c r="D29" s="21" t="n">
        <v>0</v>
      </c>
    </row>
    <row r="30" spans="1:19">
      <c r="A30" t="s">
        <v>159</v>
      </c>
      <c r="B30" t="s">
        <v>173</v>
      </c>
      <c r="C30" t="s">
        <v>150</v>
      </c>
      <c r="D30" s="21" t="n">
        <v>0</v>
      </c>
    </row>
    <row r="31" spans="1:19">
      <c r="A31" t="s">
        <v>159</v>
      </c>
      <c r="B31" t="s">
        <v>173</v>
      </c>
      <c r="C31" t="s">
        <v>151</v>
      </c>
      <c r="D31" s="21" t="n">
        <v>0</v>
      </c>
    </row>
    <row r="32" spans="1:19">
      <c r="A32" t="s">
        <v>159</v>
      </c>
      <c r="B32" t="s">
        <v>173</v>
      </c>
      <c r="C32" t="s">
        <v>152</v>
      </c>
      <c r="D32" s="21" t="n">
        <v>0</v>
      </c>
    </row>
    <row r="33" spans="1:19">
      <c r="A33" t="s">
        <v>159</v>
      </c>
      <c r="B33" t="s">
        <v>173</v>
      </c>
      <c r="C33" t="s">
        <v>153</v>
      </c>
      <c r="D33" s="21" t="n">
        <v>0</v>
      </c>
    </row>
    <row r="34" spans="1:19">
      <c r="A34" t="s">
        <v>159</v>
      </c>
      <c r="B34" t="s">
        <v>173</v>
      </c>
      <c r="C34" t="s">
        <v>154</v>
      </c>
      <c r="D34" s="21" t="n">
        <v>0</v>
      </c>
    </row>
    <row r="35" spans="1:19">
      <c r="A35" t="s">
        <v>159</v>
      </c>
      <c r="B35" t="s">
        <v>173</v>
      </c>
      <c r="C35" t="s">
        <v>155</v>
      </c>
      <c r="D35" s="21" t="n">
        <v>0</v>
      </c>
    </row>
    <row r="36" spans="1:19">
      <c r="A36" t="s">
        <v>159</v>
      </c>
      <c r="B36" t="s">
        <v>173</v>
      </c>
      <c r="C36" t="s">
        <v>156</v>
      </c>
      <c r="D36" s="21" t="n">
        <v>0</v>
      </c>
    </row>
    <row r="37" spans="1:19">
      <c r="A37" t="s">
        <v>159</v>
      </c>
      <c r="B37" t="s">
        <v>173</v>
      </c>
      <c r="C37" t="s">
        <v>157</v>
      </c>
      <c r="D37" s="21" t="n">
        <v>0</v>
      </c>
    </row>
    <row r="38" spans="1:19">
      <c r="A38" t="s">
        <v>173</v>
      </c>
      <c r="B38" t="s">
        <v>164</v>
      </c>
      <c r="C38" t="s">
        <v>146</v>
      </c>
      <c r="D38" s="21" t="n">
        <v>0</v>
      </c>
    </row>
    <row r="39" spans="1:19">
      <c r="A39" t="s">
        <v>173</v>
      </c>
      <c r="B39" t="s">
        <v>164</v>
      </c>
      <c r="C39" t="s">
        <v>147</v>
      </c>
      <c r="D39" s="21" t="n">
        <v>0</v>
      </c>
    </row>
    <row r="40" spans="1:19">
      <c r="A40" t="s">
        <v>173</v>
      </c>
      <c r="B40" t="s">
        <v>164</v>
      </c>
      <c r="C40" t="s">
        <v>148</v>
      </c>
      <c r="D40" s="21" t="n">
        <v>0</v>
      </c>
    </row>
    <row r="41" spans="1:19">
      <c r="A41" t="s">
        <v>173</v>
      </c>
      <c r="B41" t="s">
        <v>164</v>
      </c>
      <c r="C41" t="s">
        <v>149</v>
      </c>
      <c r="D41" s="21" t="n">
        <v>0</v>
      </c>
    </row>
    <row r="42" spans="1:19">
      <c r="A42" t="s">
        <v>173</v>
      </c>
      <c r="B42" t="s">
        <v>164</v>
      </c>
      <c r="C42" t="s">
        <v>150</v>
      </c>
      <c r="D42" s="21" t="n">
        <v>0</v>
      </c>
    </row>
    <row r="43" spans="1:19">
      <c r="A43" t="s">
        <v>173</v>
      </c>
      <c r="B43" t="s">
        <v>164</v>
      </c>
      <c r="C43" t="s">
        <v>151</v>
      </c>
      <c r="D43" s="21" t="n">
        <v>0</v>
      </c>
    </row>
    <row r="44" spans="1:19">
      <c r="A44" t="s">
        <v>173</v>
      </c>
      <c r="B44" t="s">
        <v>164</v>
      </c>
      <c r="C44" t="s">
        <v>152</v>
      </c>
      <c r="D44" s="21" t="n">
        <v>0</v>
      </c>
    </row>
    <row r="45" spans="1:19">
      <c r="A45" t="s">
        <v>173</v>
      </c>
      <c r="B45" t="s">
        <v>164</v>
      </c>
      <c r="C45" t="s">
        <v>153</v>
      </c>
      <c r="D45" s="21" t="n">
        <v>0</v>
      </c>
    </row>
    <row r="46" spans="1:19">
      <c r="A46" t="s">
        <v>173</v>
      </c>
      <c r="B46" t="s">
        <v>164</v>
      </c>
      <c r="C46" t="s">
        <v>154</v>
      </c>
      <c r="D46" s="21" t="n">
        <v>0</v>
      </c>
    </row>
    <row r="47" spans="1:19">
      <c r="A47" t="s">
        <v>173</v>
      </c>
      <c r="B47" t="s">
        <v>164</v>
      </c>
      <c r="C47" t="s">
        <v>155</v>
      </c>
      <c r="D47" s="21" t="n">
        <v>0</v>
      </c>
    </row>
    <row r="48" spans="1:19">
      <c r="A48" t="s">
        <v>173</v>
      </c>
      <c r="B48" t="s">
        <v>164</v>
      </c>
      <c r="C48" t="s">
        <v>156</v>
      </c>
      <c r="D48" s="21" t="n">
        <v>0</v>
      </c>
    </row>
    <row r="49" spans="1:19">
      <c r="A49" t="s">
        <v>173</v>
      </c>
      <c r="B49" t="s">
        <v>164</v>
      </c>
      <c r="C49" t="s">
        <v>157</v>
      </c>
      <c r="D49" s="21" t="n">
        <v>0</v>
      </c>
    </row>
    <row r="50" spans="1:19">
      <c r="A50" t="s">
        <v>164</v>
      </c>
      <c r="B50" t="s">
        <v>166</v>
      </c>
      <c r="C50" t="s">
        <v>146</v>
      </c>
      <c r="D50" s="21" t="n">
        <v>0</v>
      </c>
    </row>
    <row r="51" spans="1:19">
      <c r="A51" t="s">
        <v>164</v>
      </c>
      <c r="B51" t="s">
        <v>166</v>
      </c>
      <c r="C51" t="s">
        <v>147</v>
      </c>
      <c r="D51" s="21" t="n">
        <v>0</v>
      </c>
    </row>
    <row r="52" spans="1:19">
      <c r="A52" t="s">
        <v>164</v>
      </c>
      <c r="B52" t="s">
        <v>166</v>
      </c>
      <c r="C52" t="s">
        <v>148</v>
      </c>
      <c r="D52" s="21" t="n">
        <v>0</v>
      </c>
    </row>
    <row r="53" spans="1:19">
      <c r="A53" t="s">
        <v>164</v>
      </c>
      <c r="B53" t="s">
        <v>166</v>
      </c>
      <c r="C53" t="s">
        <v>149</v>
      </c>
      <c r="D53" s="21" t="n">
        <v>0</v>
      </c>
    </row>
    <row r="54" spans="1:19">
      <c r="A54" t="s">
        <v>164</v>
      </c>
      <c r="B54" t="s">
        <v>166</v>
      </c>
      <c r="C54" t="s">
        <v>150</v>
      </c>
      <c r="D54" s="21" t="n">
        <v>0</v>
      </c>
    </row>
    <row r="55" spans="1:19">
      <c r="A55" t="s">
        <v>164</v>
      </c>
      <c r="B55" t="s">
        <v>166</v>
      </c>
      <c r="C55" t="s">
        <v>151</v>
      </c>
      <c r="D55" s="21" t="n">
        <v>0</v>
      </c>
    </row>
    <row r="56" spans="1:19">
      <c r="A56" t="s">
        <v>164</v>
      </c>
      <c r="B56" t="s">
        <v>166</v>
      </c>
      <c r="C56" t="s">
        <v>152</v>
      </c>
      <c r="D56" s="21" t="n">
        <v>0</v>
      </c>
    </row>
    <row r="57" spans="1:19">
      <c r="A57" t="s">
        <v>164</v>
      </c>
      <c r="B57" t="s">
        <v>166</v>
      </c>
      <c r="C57" t="s">
        <v>153</v>
      </c>
      <c r="D57" s="21" t="n">
        <v>0</v>
      </c>
    </row>
    <row r="58" spans="1:19">
      <c r="A58" t="s">
        <v>164</v>
      </c>
      <c r="B58" t="s">
        <v>166</v>
      </c>
      <c r="C58" t="s">
        <v>154</v>
      </c>
      <c r="D58" s="21" t="n">
        <v>0</v>
      </c>
    </row>
    <row r="59" spans="1:19">
      <c r="A59" t="s">
        <v>164</v>
      </c>
      <c r="B59" t="s">
        <v>166</v>
      </c>
      <c r="C59" t="s">
        <v>155</v>
      </c>
      <c r="D59" s="21" t="n">
        <v>0</v>
      </c>
    </row>
    <row r="60" spans="1:19">
      <c r="A60" t="s">
        <v>164</v>
      </c>
      <c r="B60" t="s">
        <v>166</v>
      </c>
      <c r="C60" t="s">
        <v>156</v>
      </c>
      <c r="D60" s="21" t="n">
        <v>0</v>
      </c>
    </row>
    <row r="61" spans="1:19">
      <c r="A61" t="s">
        <v>164</v>
      </c>
      <c r="B61" t="s">
        <v>166</v>
      </c>
      <c r="C61" t="s">
        <v>157</v>
      </c>
      <c r="D61" s="21" t="n">
        <v>0</v>
      </c>
    </row>
    <row r="62" spans="1:19">
      <c r="A62" t="s">
        <v>166</v>
      </c>
      <c r="B62" t="s">
        <v>167</v>
      </c>
      <c r="C62" t="s">
        <v>146</v>
      </c>
      <c r="D62" s="21" t="n">
        <v>0</v>
      </c>
    </row>
    <row r="63" spans="1:19">
      <c r="A63" t="s">
        <v>166</v>
      </c>
      <c r="B63" t="s">
        <v>167</v>
      </c>
      <c r="C63" t="s">
        <v>147</v>
      </c>
      <c r="D63" s="21" t="n">
        <v>0</v>
      </c>
    </row>
    <row r="64" spans="1:19">
      <c r="A64" t="s">
        <v>166</v>
      </c>
      <c r="B64" t="s">
        <v>167</v>
      </c>
      <c r="C64" t="s">
        <v>148</v>
      </c>
      <c r="D64" s="21" t="n">
        <v>0</v>
      </c>
    </row>
    <row r="65" spans="1:19">
      <c r="A65" t="s">
        <v>166</v>
      </c>
      <c r="B65" t="s">
        <v>167</v>
      </c>
      <c r="C65" t="s">
        <v>149</v>
      </c>
      <c r="D65" s="21" t="n">
        <v>0</v>
      </c>
    </row>
    <row r="66" spans="1:19">
      <c r="A66" t="s">
        <v>166</v>
      </c>
      <c r="B66" t="s">
        <v>167</v>
      </c>
      <c r="C66" t="s">
        <v>150</v>
      </c>
      <c r="D66" s="21" t="n">
        <v>0</v>
      </c>
    </row>
    <row r="67" spans="1:19">
      <c r="A67" t="s">
        <v>166</v>
      </c>
      <c r="B67" t="s">
        <v>167</v>
      </c>
      <c r="C67" t="s">
        <v>151</v>
      </c>
      <c r="D67" s="21" t="n">
        <v>0</v>
      </c>
    </row>
    <row r="68" spans="1:19">
      <c r="A68" t="s">
        <v>166</v>
      </c>
      <c r="B68" t="s">
        <v>167</v>
      </c>
      <c r="C68" t="s">
        <v>152</v>
      </c>
      <c r="D68" s="21" t="n">
        <v>0</v>
      </c>
    </row>
    <row r="69" spans="1:19">
      <c r="A69" t="s">
        <v>166</v>
      </c>
      <c r="B69" t="s">
        <v>167</v>
      </c>
      <c r="C69" t="s">
        <v>153</v>
      </c>
      <c r="D69" s="21" t="n">
        <v>0</v>
      </c>
    </row>
    <row r="70" spans="1:19">
      <c r="A70" t="s">
        <v>166</v>
      </c>
      <c r="B70" t="s">
        <v>167</v>
      </c>
      <c r="C70" t="s">
        <v>154</v>
      </c>
      <c r="D70" s="21" t="n">
        <v>0</v>
      </c>
    </row>
    <row r="71" spans="1:19">
      <c r="A71" t="s">
        <v>166</v>
      </c>
      <c r="B71" t="s">
        <v>167</v>
      </c>
      <c r="C71" t="s">
        <v>155</v>
      </c>
      <c r="D71" s="21" t="n">
        <v>0</v>
      </c>
    </row>
    <row r="72" spans="1:19">
      <c r="A72" t="s">
        <v>166</v>
      </c>
      <c r="B72" t="s">
        <v>167</v>
      </c>
      <c r="C72" t="s">
        <v>156</v>
      </c>
      <c r="D72" s="21" t="n">
        <v>0</v>
      </c>
    </row>
    <row r="73" spans="1:19">
      <c r="A73" t="s">
        <v>166</v>
      </c>
      <c r="B73" t="s">
        <v>167</v>
      </c>
      <c r="C73" t="s">
        <v>157</v>
      </c>
      <c r="D73" s="21" t="n">
        <v>0</v>
      </c>
    </row>
    <row r="74" spans="1:19">
      <c r="A74" t="s">
        <v>167</v>
      </c>
      <c r="B74" t="s">
        <v>169</v>
      </c>
      <c r="C74" t="s">
        <v>146</v>
      </c>
      <c r="D74" s="21" t="n">
        <v>0</v>
      </c>
    </row>
    <row r="75" spans="1:19">
      <c r="A75" t="s">
        <v>167</v>
      </c>
      <c r="B75" t="s">
        <v>169</v>
      </c>
      <c r="C75" t="s">
        <v>147</v>
      </c>
      <c r="D75" s="21" t="n">
        <v>0</v>
      </c>
    </row>
    <row r="76" spans="1:19">
      <c r="A76" t="s">
        <v>167</v>
      </c>
      <c r="B76" t="s">
        <v>169</v>
      </c>
      <c r="C76" t="s">
        <v>148</v>
      </c>
      <c r="D76" s="21" t="n">
        <v>0</v>
      </c>
    </row>
    <row r="77" spans="1:19">
      <c r="A77" t="s">
        <v>167</v>
      </c>
      <c r="B77" t="s">
        <v>169</v>
      </c>
      <c r="C77" t="s">
        <v>149</v>
      </c>
      <c r="D77" s="21" t="n">
        <v>0</v>
      </c>
    </row>
    <row r="78" spans="1:19">
      <c r="A78" t="s">
        <v>167</v>
      </c>
      <c r="B78" t="s">
        <v>169</v>
      </c>
      <c r="C78" t="s">
        <v>150</v>
      </c>
      <c r="D78" s="21" t="n">
        <v>0</v>
      </c>
    </row>
    <row r="79" spans="1:19">
      <c r="A79" t="s">
        <v>167</v>
      </c>
      <c r="B79" t="s">
        <v>169</v>
      </c>
      <c r="C79" t="s">
        <v>151</v>
      </c>
      <c r="D79" s="21" t="n">
        <v>0</v>
      </c>
    </row>
    <row r="80" spans="1:19">
      <c r="A80" t="s">
        <v>167</v>
      </c>
      <c r="B80" t="s">
        <v>169</v>
      </c>
      <c r="C80" t="s">
        <v>152</v>
      </c>
      <c r="D80" s="21" t="n">
        <v>0</v>
      </c>
    </row>
    <row r="81" spans="1:19">
      <c r="A81" t="s">
        <v>167</v>
      </c>
      <c r="B81" t="s">
        <v>169</v>
      </c>
      <c r="C81" t="s">
        <v>153</v>
      </c>
      <c r="D81" s="21" t="n">
        <v>0</v>
      </c>
    </row>
    <row r="82" spans="1:19">
      <c r="A82" t="s">
        <v>167</v>
      </c>
      <c r="B82" t="s">
        <v>169</v>
      </c>
      <c r="C82" t="s">
        <v>154</v>
      </c>
      <c r="D82" s="21" t="n">
        <v>0</v>
      </c>
    </row>
    <row r="83" spans="1:19">
      <c r="A83" t="s">
        <v>167</v>
      </c>
      <c r="B83" t="s">
        <v>169</v>
      </c>
      <c r="C83" t="s">
        <v>155</v>
      </c>
      <c r="D83" s="21" t="n">
        <v>0</v>
      </c>
    </row>
    <row r="84" spans="1:19">
      <c r="A84" t="s">
        <v>167</v>
      </c>
      <c r="B84" t="s">
        <v>169</v>
      </c>
      <c r="C84" t="s">
        <v>156</v>
      </c>
      <c r="D84" s="21" t="n">
        <v>0</v>
      </c>
    </row>
    <row r="85" spans="1:19">
      <c r="A85" t="s">
        <v>167</v>
      </c>
      <c r="B85" t="s">
        <v>169</v>
      </c>
      <c r="C85" t="s">
        <v>157</v>
      </c>
      <c r="D85" s="21" t="n">
        <v>0</v>
      </c>
    </row>
    <row r="86" spans="1:19">
      <c r="A86" t="s">
        <v>169</v>
      </c>
      <c r="B86" t="s">
        <v>172</v>
      </c>
      <c r="C86" t="s">
        <v>146</v>
      </c>
      <c r="D86" s="21" t="n">
        <v>0</v>
      </c>
    </row>
    <row r="87" spans="1:19">
      <c r="A87" t="s">
        <v>169</v>
      </c>
      <c r="B87" t="s">
        <v>172</v>
      </c>
      <c r="C87" t="s">
        <v>147</v>
      </c>
      <c r="D87" s="21" t="n">
        <v>0</v>
      </c>
    </row>
    <row r="88" spans="1:19">
      <c r="A88" t="s">
        <v>169</v>
      </c>
      <c r="B88" t="s">
        <v>172</v>
      </c>
      <c r="C88" t="s">
        <v>148</v>
      </c>
      <c r="D88" s="21" t="n">
        <v>0</v>
      </c>
    </row>
    <row r="89" spans="1:19">
      <c r="A89" t="s">
        <v>169</v>
      </c>
      <c r="B89" t="s">
        <v>172</v>
      </c>
      <c r="C89" t="s">
        <v>149</v>
      </c>
      <c r="D89" s="21" t="n">
        <v>0</v>
      </c>
    </row>
    <row r="90" spans="1:19">
      <c r="A90" t="s">
        <v>169</v>
      </c>
      <c r="B90" t="s">
        <v>172</v>
      </c>
      <c r="C90" t="s">
        <v>150</v>
      </c>
      <c r="D90" s="21" t="n">
        <v>0</v>
      </c>
    </row>
    <row r="91" spans="1:19">
      <c r="A91" t="s">
        <v>169</v>
      </c>
      <c r="B91" t="s">
        <v>172</v>
      </c>
      <c r="C91" t="s">
        <v>151</v>
      </c>
      <c r="D91" s="21" t="n">
        <v>0</v>
      </c>
    </row>
    <row r="92" spans="1:19">
      <c r="A92" t="s">
        <v>169</v>
      </c>
      <c r="B92" t="s">
        <v>172</v>
      </c>
      <c r="C92" t="s">
        <v>152</v>
      </c>
      <c r="D92" s="21" t="n">
        <v>0</v>
      </c>
    </row>
    <row r="93" spans="1:19">
      <c r="A93" t="s">
        <v>169</v>
      </c>
      <c r="B93" t="s">
        <v>172</v>
      </c>
      <c r="C93" t="s">
        <v>153</v>
      </c>
      <c r="D93" s="21" t="n">
        <v>0</v>
      </c>
    </row>
    <row r="94" spans="1:19">
      <c r="A94" t="s">
        <v>169</v>
      </c>
      <c r="B94" t="s">
        <v>172</v>
      </c>
      <c r="C94" t="s">
        <v>154</v>
      </c>
      <c r="D94" s="21" t="n">
        <v>0</v>
      </c>
    </row>
    <row r="95" spans="1:19">
      <c r="A95" t="s">
        <v>169</v>
      </c>
      <c r="B95" t="s">
        <v>172</v>
      </c>
      <c r="C95" t="s">
        <v>155</v>
      </c>
      <c r="D95" s="21" t="n">
        <v>0</v>
      </c>
    </row>
    <row r="96" spans="1:19">
      <c r="A96" t="s">
        <v>169</v>
      </c>
      <c r="B96" t="s">
        <v>172</v>
      </c>
      <c r="C96" t="s">
        <v>156</v>
      </c>
      <c r="D96" s="21" t="n">
        <v>0</v>
      </c>
    </row>
    <row r="97" spans="1:19">
      <c r="A97" t="s">
        <v>169</v>
      </c>
      <c r="B97" t="s">
        <v>172</v>
      </c>
      <c r="C97" t="s">
        <v>157</v>
      </c>
      <c r="D97" s="21" t="n">
        <v>0</v>
      </c>
    </row>
    <row r="98" spans="1:19">
      <c r="A98" t="s">
        <v>172</v>
      </c>
      <c r="B98" t="s">
        <v>175</v>
      </c>
      <c r="C98" t="s">
        <v>146</v>
      </c>
      <c r="D98" s="21" t="n">
        <v>0</v>
      </c>
    </row>
    <row r="99" spans="1:19">
      <c r="A99" t="s">
        <v>172</v>
      </c>
      <c r="B99" t="s">
        <v>175</v>
      </c>
      <c r="C99" t="s">
        <v>147</v>
      </c>
      <c r="D99" s="21" t="n">
        <v>0</v>
      </c>
    </row>
    <row r="100" spans="1:19">
      <c r="A100" t="s">
        <v>172</v>
      </c>
      <c r="B100" t="s">
        <v>175</v>
      </c>
      <c r="C100" t="s">
        <v>148</v>
      </c>
      <c r="D100" s="21" t="n">
        <v>0</v>
      </c>
    </row>
    <row r="101" spans="1:19">
      <c r="A101" t="s">
        <v>172</v>
      </c>
      <c r="B101" t="s">
        <v>175</v>
      </c>
      <c r="C101" t="s">
        <v>149</v>
      </c>
      <c r="D101" s="21" t="n">
        <v>0</v>
      </c>
    </row>
    <row r="102" spans="1:19">
      <c r="A102" t="s">
        <v>172</v>
      </c>
      <c r="B102" t="s">
        <v>175</v>
      </c>
      <c r="C102" t="s">
        <v>150</v>
      </c>
      <c r="D102" s="21" t="n">
        <v>0</v>
      </c>
    </row>
    <row r="103" spans="1:19">
      <c r="A103" t="s">
        <v>172</v>
      </c>
      <c r="B103" t="s">
        <v>175</v>
      </c>
      <c r="C103" t="s">
        <v>151</v>
      </c>
      <c r="D103" s="21" t="n">
        <v>0</v>
      </c>
    </row>
    <row r="104" spans="1:19">
      <c r="A104" t="s">
        <v>172</v>
      </c>
      <c r="B104" t="s">
        <v>175</v>
      </c>
      <c r="C104" t="s">
        <v>152</v>
      </c>
      <c r="D104" s="21" t="n">
        <v>0</v>
      </c>
    </row>
    <row r="105" spans="1:19">
      <c r="A105" t="s">
        <v>172</v>
      </c>
      <c r="B105" t="s">
        <v>175</v>
      </c>
      <c r="C105" t="s">
        <v>153</v>
      </c>
      <c r="D105" s="21" t="n">
        <v>0</v>
      </c>
    </row>
    <row r="106" spans="1:19">
      <c r="A106" t="s">
        <v>172</v>
      </c>
      <c r="B106" t="s">
        <v>175</v>
      </c>
      <c r="C106" t="s">
        <v>154</v>
      </c>
      <c r="D106" s="21" t="n">
        <v>0</v>
      </c>
    </row>
    <row r="107" spans="1:19">
      <c r="A107" t="s">
        <v>172</v>
      </c>
      <c r="B107" t="s">
        <v>175</v>
      </c>
      <c r="C107" t="s">
        <v>155</v>
      </c>
      <c r="D107" s="21" t="n">
        <v>0</v>
      </c>
    </row>
    <row r="108" spans="1:19">
      <c r="A108" t="s">
        <v>172</v>
      </c>
      <c r="B108" t="s">
        <v>175</v>
      </c>
      <c r="C108" t="s">
        <v>156</v>
      </c>
      <c r="D108" s="21" t="n">
        <v>0</v>
      </c>
    </row>
    <row r="109" spans="1:19">
      <c r="A109" t="s">
        <v>172</v>
      </c>
      <c r="B109" t="s">
        <v>175</v>
      </c>
      <c r="C109" t="s">
        <v>157</v>
      </c>
      <c r="D109" s="21" t="n">
        <v>0</v>
      </c>
    </row>
    <row r="110" spans="1:19">
      <c r="A110" t="s">
        <v>174</v>
      </c>
      <c r="B110" t="s">
        <v>175</v>
      </c>
      <c r="C110" t="s">
        <v>146</v>
      </c>
      <c r="D110" s="21" t="n">
        <v>0</v>
      </c>
    </row>
    <row r="111" spans="1:19">
      <c r="A111" t="s">
        <v>174</v>
      </c>
      <c r="B111" t="s">
        <v>175</v>
      </c>
      <c r="C111" t="s">
        <v>147</v>
      </c>
      <c r="D111" s="21" t="n">
        <v>0</v>
      </c>
    </row>
    <row r="112" spans="1:19">
      <c r="A112" t="s">
        <v>174</v>
      </c>
      <c r="B112" t="s">
        <v>175</v>
      </c>
      <c r="C112" t="s">
        <v>148</v>
      </c>
      <c r="D112" s="21" t="n">
        <v>0</v>
      </c>
    </row>
    <row r="113" spans="1:19">
      <c r="A113" t="s">
        <v>174</v>
      </c>
      <c r="B113" t="s">
        <v>175</v>
      </c>
      <c r="C113" t="s">
        <v>149</v>
      </c>
      <c r="D113" s="21" t="n">
        <v>0</v>
      </c>
    </row>
    <row r="114" spans="1:19">
      <c r="A114" t="s">
        <v>174</v>
      </c>
      <c r="B114" t="s">
        <v>175</v>
      </c>
      <c r="C114" t="s">
        <v>150</v>
      </c>
      <c r="D114" s="21" t="n">
        <v>0</v>
      </c>
    </row>
    <row r="115" spans="1:19">
      <c r="A115" t="s">
        <v>174</v>
      </c>
      <c r="B115" t="s">
        <v>175</v>
      </c>
      <c r="C115" t="s">
        <v>151</v>
      </c>
      <c r="D115" s="21" t="n">
        <v>0</v>
      </c>
    </row>
    <row r="116" spans="1:19">
      <c r="A116" t="s">
        <v>174</v>
      </c>
      <c r="B116" t="s">
        <v>175</v>
      </c>
      <c r="C116" t="s">
        <v>152</v>
      </c>
      <c r="D116" s="21" t="n">
        <v>0</v>
      </c>
    </row>
    <row r="117" spans="1:19">
      <c r="A117" t="s">
        <v>174</v>
      </c>
      <c r="B117" t="s">
        <v>175</v>
      </c>
      <c r="C117" t="s">
        <v>153</v>
      </c>
      <c r="D117" s="21" t="n">
        <v>0</v>
      </c>
    </row>
    <row r="118" spans="1:19">
      <c r="A118" t="s">
        <v>174</v>
      </c>
      <c r="B118" t="s">
        <v>175</v>
      </c>
      <c r="C118" t="s">
        <v>154</v>
      </c>
      <c r="D118" s="21" t="n">
        <v>0</v>
      </c>
    </row>
    <row r="119" spans="1:19">
      <c r="A119" t="s">
        <v>174</v>
      </c>
      <c r="B119" t="s">
        <v>175</v>
      </c>
      <c r="C119" t="s">
        <v>155</v>
      </c>
      <c r="D119" s="21" t="n">
        <v>0</v>
      </c>
    </row>
    <row r="120" spans="1:19">
      <c r="A120" t="s">
        <v>174</v>
      </c>
      <c r="B120" t="s">
        <v>175</v>
      </c>
      <c r="C120" t="s">
        <v>156</v>
      </c>
      <c r="D120" s="21" t="n">
        <v>0</v>
      </c>
    </row>
    <row r="121" spans="1:19">
      <c r="A121" t="s">
        <v>174</v>
      </c>
      <c r="B121" t="s">
        <v>175</v>
      </c>
      <c r="C121" t="s">
        <v>157</v>
      </c>
      <c r="D121" s="21" t="n">
        <v>0</v>
      </c>
    </row>
    <row r="122" spans="1:19">
      <c r="A122" t="s">
        <v>175</v>
      </c>
      <c r="B122" t="s">
        <v>176</v>
      </c>
      <c r="C122" t="s">
        <v>146</v>
      </c>
      <c r="D122" s="21" t="n">
        <v>0</v>
      </c>
    </row>
    <row r="123" spans="1:19">
      <c r="A123" t="s">
        <v>175</v>
      </c>
      <c r="B123" t="s">
        <v>176</v>
      </c>
      <c r="C123" t="s">
        <v>147</v>
      </c>
      <c r="D123" s="21" t="n">
        <v>0</v>
      </c>
    </row>
    <row r="124" spans="1:19">
      <c r="A124" t="s">
        <v>175</v>
      </c>
      <c r="B124" t="s">
        <v>176</v>
      </c>
      <c r="C124" t="s">
        <v>148</v>
      </c>
      <c r="D124" s="21" t="n">
        <v>0</v>
      </c>
    </row>
    <row r="125" spans="1:19">
      <c r="A125" t="s">
        <v>175</v>
      </c>
      <c r="B125" t="s">
        <v>176</v>
      </c>
      <c r="C125" t="s">
        <v>149</v>
      </c>
      <c r="D125" s="21" t="n">
        <v>0</v>
      </c>
    </row>
    <row r="126" spans="1:19">
      <c r="A126" t="s">
        <v>175</v>
      </c>
      <c r="B126" t="s">
        <v>176</v>
      </c>
      <c r="C126" t="s">
        <v>150</v>
      </c>
      <c r="D126" s="21" t="n">
        <v>0</v>
      </c>
    </row>
    <row r="127" spans="1:19">
      <c r="A127" t="s">
        <v>175</v>
      </c>
      <c r="B127" t="s">
        <v>176</v>
      </c>
      <c r="C127" t="s">
        <v>151</v>
      </c>
      <c r="D127" s="21" t="n">
        <v>0</v>
      </c>
    </row>
    <row r="128" spans="1:19">
      <c r="A128" t="s">
        <v>175</v>
      </c>
      <c r="B128" t="s">
        <v>176</v>
      </c>
      <c r="C128" t="s">
        <v>152</v>
      </c>
      <c r="D128" s="21" t="n">
        <v>0</v>
      </c>
    </row>
    <row r="129" spans="1:19">
      <c r="A129" t="s">
        <v>175</v>
      </c>
      <c r="B129" t="s">
        <v>176</v>
      </c>
      <c r="C129" t="s">
        <v>153</v>
      </c>
      <c r="D129" s="21" t="n">
        <v>0</v>
      </c>
    </row>
    <row r="130" spans="1:19">
      <c r="A130" t="s">
        <v>175</v>
      </c>
      <c r="B130" t="s">
        <v>176</v>
      </c>
      <c r="C130" t="s">
        <v>154</v>
      </c>
      <c r="D130" s="21" t="n">
        <v>0</v>
      </c>
    </row>
    <row r="131" spans="1:19">
      <c r="A131" t="s">
        <v>175</v>
      </c>
      <c r="B131" t="s">
        <v>176</v>
      </c>
      <c r="C131" t="s">
        <v>155</v>
      </c>
      <c r="D131" s="21" t="n">
        <v>0</v>
      </c>
    </row>
    <row r="132" spans="1:19">
      <c r="A132" t="s">
        <v>175</v>
      </c>
      <c r="B132" t="s">
        <v>176</v>
      </c>
      <c r="C132" t="s">
        <v>156</v>
      </c>
      <c r="D132" s="21" t="n">
        <v>0</v>
      </c>
    </row>
    <row r="133" spans="1:19">
      <c r="A133" t="s">
        <v>175</v>
      </c>
      <c r="B133" t="s">
        <v>176</v>
      </c>
      <c r="C133" t="s">
        <v>157</v>
      </c>
      <c r="D133" s="21" t="n">
        <v>0</v>
      </c>
    </row>
    <row r="134" spans="1:19">
      <c r="A134" t="s">
        <v>186</v>
      </c>
      <c r="B134" t="s">
        <v>185</v>
      </c>
      <c r="C134" t="s">
        <v>146</v>
      </c>
      <c r="D134" s="21" t="n">
        <v>0</v>
      </c>
    </row>
    <row r="135" spans="1:19">
      <c r="A135" t="s">
        <v>186</v>
      </c>
      <c r="B135" t="s">
        <v>185</v>
      </c>
      <c r="C135" t="s">
        <v>147</v>
      </c>
      <c r="D135" s="21" t="n">
        <v>0</v>
      </c>
    </row>
    <row r="136" spans="1:19">
      <c r="A136" t="s">
        <v>186</v>
      </c>
      <c r="B136" t="s">
        <v>185</v>
      </c>
      <c r="C136" t="s">
        <v>148</v>
      </c>
      <c r="D136" s="21" t="n">
        <v>0</v>
      </c>
    </row>
    <row r="137" spans="1:19">
      <c r="A137" t="s">
        <v>186</v>
      </c>
      <c r="B137" t="s">
        <v>185</v>
      </c>
      <c r="C137" t="s">
        <v>149</v>
      </c>
      <c r="D137" s="21" t="n">
        <v>0</v>
      </c>
    </row>
    <row r="138" spans="1:19">
      <c r="A138" t="s">
        <v>186</v>
      </c>
      <c r="B138" t="s">
        <v>185</v>
      </c>
      <c r="C138" t="s">
        <v>150</v>
      </c>
      <c r="D138" s="21" t="n">
        <v>0</v>
      </c>
    </row>
    <row r="139" spans="1:19">
      <c r="A139" t="s">
        <v>186</v>
      </c>
      <c r="B139" t="s">
        <v>185</v>
      </c>
      <c r="C139" t="s">
        <v>151</v>
      </c>
      <c r="D139" s="21" t="n">
        <v>0</v>
      </c>
    </row>
    <row r="140" spans="1:19">
      <c r="A140" t="s">
        <v>186</v>
      </c>
      <c r="B140" t="s">
        <v>185</v>
      </c>
      <c r="C140" t="s">
        <v>152</v>
      </c>
      <c r="D140" s="21" t="n">
        <v>0</v>
      </c>
    </row>
    <row r="141" spans="1:19">
      <c r="A141" t="s">
        <v>186</v>
      </c>
      <c r="B141" t="s">
        <v>185</v>
      </c>
      <c r="C141" t="s">
        <v>153</v>
      </c>
      <c r="D141" s="21" t="n">
        <v>0</v>
      </c>
    </row>
    <row r="142" spans="1:19">
      <c r="A142" t="s">
        <v>186</v>
      </c>
      <c r="B142" t="s">
        <v>185</v>
      </c>
      <c r="C142" t="s">
        <v>154</v>
      </c>
      <c r="D142" s="21" t="n">
        <v>0</v>
      </c>
    </row>
    <row r="143" spans="1:19">
      <c r="A143" t="s">
        <v>186</v>
      </c>
      <c r="B143" t="s">
        <v>185</v>
      </c>
      <c r="C143" t="s">
        <v>155</v>
      </c>
      <c r="D143" s="21" t="n">
        <v>0</v>
      </c>
    </row>
    <row r="144" spans="1:19">
      <c r="A144" t="s">
        <v>186</v>
      </c>
      <c r="B144" t="s">
        <v>185</v>
      </c>
      <c r="C144" t="s">
        <v>156</v>
      </c>
      <c r="D144" s="21" t="n">
        <v>0</v>
      </c>
    </row>
    <row r="145" spans="1:19">
      <c r="A145" t="s">
        <v>186</v>
      </c>
      <c r="B145" t="s">
        <v>185</v>
      </c>
      <c r="C145" t="s">
        <v>157</v>
      </c>
      <c r="D145" s="21" t="n">
        <v>0</v>
      </c>
    </row>
    <row r="146" spans="1:19">
      <c r="A146" t="s">
        <v>185</v>
      </c>
      <c r="B146" t="s">
        <v>180</v>
      </c>
      <c r="C146" t="s">
        <v>146</v>
      </c>
      <c r="D146" s="21" t="n">
        <v>0</v>
      </c>
    </row>
    <row r="147" spans="1:19">
      <c r="A147" t="s">
        <v>185</v>
      </c>
      <c r="B147" t="s">
        <v>180</v>
      </c>
      <c r="C147" t="s">
        <v>147</v>
      </c>
      <c r="D147" s="21" t="n">
        <v>0</v>
      </c>
    </row>
    <row r="148" spans="1:19">
      <c r="A148" t="s">
        <v>185</v>
      </c>
      <c r="B148" t="s">
        <v>180</v>
      </c>
      <c r="C148" t="s">
        <v>148</v>
      </c>
      <c r="D148" s="21" t="n">
        <v>0</v>
      </c>
    </row>
    <row r="149" spans="1:19">
      <c r="A149" t="s">
        <v>185</v>
      </c>
      <c r="B149" t="s">
        <v>180</v>
      </c>
      <c r="C149" t="s">
        <v>149</v>
      </c>
      <c r="D149" s="21" t="n">
        <v>0</v>
      </c>
    </row>
    <row r="150" spans="1:19">
      <c r="A150" t="s">
        <v>185</v>
      </c>
      <c r="B150" t="s">
        <v>180</v>
      </c>
      <c r="C150" t="s">
        <v>150</v>
      </c>
      <c r="D150" s="21" t="n">
        <v>0</v>
      </c>
    </row>
    <row r="151" spans="1:19">
      <c r="A151" t="s">
        <v>185</v>
      </c>
      <c r="B151" t="s">
        <v>180</v>
      </c>
      <c r="C151" t="s">
        <v>151</v>
      </c>
      <c r="D151" s="21" t="n">
        <v>0</v>
      </c>
    </row>
    <row r="152" spans="1:19">
      <c r="A152" t="s">
        <v>185</v>
      </c>
      <c r="B152" t="s">
        <v>180</v>
      </c>
      <c r="C152" t="s">
        <v>152</v>
      </c>
      <c r="D152" s="21" t="n">
        <v>0</v>
      </c>
    </row>
    <row r="153" spans="1:19">
      <c r="A153" t="s">
        <v>185</v>
      </c>
      <c r="B153" t="s">
        <v>180</v>
      </c>
      <c r="C153" t="s">
        <v>153</v>
      </c>
      <c r="D153" s="21" t="n">
        <v>0</v>
      </c>
    </row>
    <row r="154" spans="1:19">
      <c r="A154" t="s">
        <v>185</v>
      </c>
      <c r="B154" t="s">
        <v>180</v>
      </c>
      <c r="C154" t="s">
        <v>154</v>
      </c>
      <c r="D154" s="21" t="n">
        <v>0</v>
      </c>
    </row>
    <row r="155" spans="1:19">
      <c r="A155" t="s">
        <v>185</v>
      </c>
      <c r="B155" t="s">
        <v>180</v>
      </c>
      <c r="C155" t="s">
        <v>155</v>
      </c>
      <c r="D155" s="21" t="n">
        <v>0</v>
      </c>
    </row>
    <row r="156" spans="1:19">
      <c r="A156" t="s">
        <v>185</v>
      </c>
      <c r="B156" t="s">
        <v>180</v>
      </c>
      <c r="C156" t="s">
        <v>156</v>
      </c>
      <c r="D156" s="21" t="n">
        <v>0</v>
      </c>
    </row>
    <row r="157" spans="1:19">
      <c r="A157" t="s">
        <v>185</v>
      </c>
      <c r="B157" t="s">
        <v>180</v>
      </c>
      <c r="C157" t="s">
        <v>157</v>
      </c>
      <c r="D157" s="21" t="n">
        <v>0</v>
      </c>
    </row>
    <row r="158" spans="1:19">
      <c r="A158" t="s">
        <v>187</v>
      </c>
      <c r="B158" t="s">
        <v>184</v>
      </c>
      <c r="C158" t="s">
        <v>146</v>
      </c>
      <c r="D158" s="21" t="n">
        <v>0</v>
      </c>
    </row>
    <row r="159" spans="1:19">
      <c r="A159" t="s">
        <v>187</v>
      </c>
      <c r="B159" t="s">
        <v>184</v>
      </c>
      <c r="C159" t="s">
        <v>147</v>
      </c>
      <c r="D159" s="21" t="n">
        <v>0</v>
      </c>
    </row>
    <row r="160" spans="1:19">
      <c r="A160" t="s">
        <v>187</v>
      </c>
      <c r="B160" t="s">
        <v>184</v>
      </c>
      <c r="C160" t="s">
        <v>148</v>
      </c>
      <c r="D160" s="21" t="n">
        <v>0</v>
      </c>
    </row>
    <row r="161" spans="1:19">
      <c r="A161" t="s">
        <v>187</v>
      </c>
      <c r="B161" t="s">
        <v>184</v>
      </c>
      <c r="C161" t="s">
        <v>149</v>
      </c>
      <c r="D161" s="21" t="n">
        <v>0</v>
      </c>
    </row>
    <row r="162" spans="1:19">
      <c r="A162" t="s">
        <v>187</v>
      </c>
      <c r="B162" t="s">
        <v>184</v>
      </c>
      <c r="C162" t="s">
        <v>150</v>
      </c>
      <c r="D162" s="21" t="n">
        <v>0</v>
      </c>
    </row>
    <row r="163" spans="1:19">
      <c r="A163" t="s">
        <v>187</v>
      </c>
      <c r="B163" t="s">
        <v>184</v>
      </c>
      <c r="C163" t="s">
        <v>151</v>
      </c>
      <c r="D163" s="21" t="n">
        <v>0</v>
      </c>
    </row>
    <row r="164" spans="1:19">
      <c r="A164" t="s">
        <v>187</v>
      </c>
      <c r="B164" t="s">
        <v>184</v>
      </c>
      <c r="C164" t="s">
        <v>152</v>
      </c>
      <c r="D164" s="21" t="n">
        <v>0</v>
      </c>
    </row>
    <row r="165" spans="1:19">
      <c r="A165" t="s">
        <v>187</v>
      </c>
      <c r="B165" t="s">
        <v>184</v>
      </c>
      <c r="C165" t="s">
        <v>153</v>
      </c>
      <c r="D165" s="21" t="n">
        <v>0</v>
      </c>
    </row>
    <row r="166" spans="1:19">
      <c r="A166" t="s">
        <v>187</v>
      </c>
      <c r="B166" t="s">
        <v>184</v>
      </c>
      <c r="C166" t="s">
        <v>154</v>
      </c>
      <c r="D166" s="21" t="n">
        <v>0</v>
      </c>
    </row>
    <row r="167" spans="1:19">
      <c r="A167" t="s">
        <v>187</v>
      </c>
      <c r="B167" t="s">
        <v>184</v>
      </c>
      <c r="C167" t="s">
        <v>155</v>
      </c>
      <c r="D167" s="21" t="n">
        <v>0</v>
      </c>
    </row>
    <row r="168" spans="1:19">
      <c r="A168" t="s">
        <v>187</v>
      </c>
      <c r="B168" t="s">
        <v>184</v>
      </c>
      <c r="C168" t="s">
        <v>156</v>
      </c>
      <c r="D168" s="21" t="n">
        <v>0</v>
      </c>
    </row>
    <row r="169" spans="1:19">
      <c r="A169" t="s">
        <v>187</v>
      </c>
      <c r="B169" t="s">
        <v>184</v>
      </c>
      <c r="C169" t="s">
        <v>157</v>
      </c>
      <c r="D169" s="21" t="n">
        <v>0</v>
      </c>
    </row>
    <row r="170" spans="1:19">
      <c r="A170" t="s">
        <v>184</v>
      </c>
      <c r="B170" t="s">
        <v>179</v>
      </c>
      <c r="C170" t="s">
        <v>146</v>
      </c>
      <c r="D170" s="21" t="n">
        <v>0</v>
      </c>
    </row>
    <row r="171" spans="1:19">
      <c r="A171" t="s">
        <v>184</v>
      </c>
      <c r="B171" t="s">
        <v>179</v>
      </c>
      <c r="C171" t="s">
        <v>147</v>
      </c>
      <c r="D171" s="21" t="n">
        <v>0</v>
      </c>
    </row>
    <row r="172" spans="1:19">
      <c r="A172" t="s">
        <v>184</v>
      </c>
      <c r="B172" t="s">
        <v>179</v>
      </c>
      <c r="C172" t="s">
        <v>148</v>
      </c>
      <c r="D172" s="21" t="n">
        <v>0</v>
      </c>
    </row>
    <row r="173" spans="1:19">
      <c r="A173" t="s">
        <v>184</v>
      </c>
      <c r="B173" t="s">
        <v>179</v>
      </c>
      <c r="C173" t="s">
        <v>149</v>
      </c>
      <c r="D173" s="21" t="n">
        <v>0</v>
      </c>
    </row>
    <row r="174" spans="1:19">
      <c r="A174" t="s">
        <v>184</v>
      </c>
      <c r="B174" t="s">
        <v>179</v>
      </c>
      <c r="C174" t="s">
        <v>150</v>
      </c>
      <c r="D174" s="21" t="n">
        <v>0</v>
      </c>
    </row>
    <row r="175" spans="1:19">
      <c r="A175" t="s">
        <v>184</v>
      </c>
      <c r="B175" t="s">
        <v>179</v>
      </c>
      <c r="C175" t="s">
        <v>151</v>
      </c>
      <c r="D175" s="21" t="n">
        <v>0</v>
      </c>
    </row>
    <row r="176" spans="1:19">
      <c r="A176" t="s">
        <v>184</v>
      </c>
      <c r="B176" t="s">
        <v>179</v>
      </c>
      <c r="C176" t="s">
        <v>152</v>
      </c>
      <c r="D176" s="21" t="n">
        <v>0</v>
      </c>
    </row>
    <row r="177" spans="1:19">
      <c r="A177" t="s">
        <v>184</v>
      </c>
      <c r="B177" t="s">
        <v>179</v>
      </c>
      <c r="C177" t="s">
        <v>153</v>
      </c>
      <c r="D177" s="21" t="n">
        <v>0</v>
      </c>
    </row>
    <row r="178" spans="1:19">
      <c r="A178" t="s">
        <v>184</v>
      </c>
      <c r="B178" t="s">
        <v>179</v>
      </c>
      <c r="C178" t="s">
        <v>154</v>
      </c>
      <c r="D178" s="21" t="n">
        <v>0</v>
      </c>
    </row>
    <row r="179" spans="1:19">
      <c r="A179" t="s">
        <v>184</v>
      </c>
      <c r="B179" t="s">
        <v>179</v>
      </c>
      <c r="C179" t="s">
        <v>155</v>
      </c>
      <c r="D179" s="21" t="n">
        <v>0</v>
      </c>
    </row>
    <row r="180" spans="1:19">
      <c r="A180" t="s">
        <v>184</v>
      </c>
      <c r="B180" t="s">
        <v>179</v>
      </c>
      <c r="C180" t="s">
        <v>156</v>
      </c>
      <c r="D180" s="21" t="n">
        <v>0</v>
      </c>
    </row>
    <row r="181" spans="1:19">
      <c r="A181" t="s">
        <v>184</v>
      </c>
      <c r="B181" t="s">
        <v>179</v>
      </c>
      <c r="C181" t="s">
        <v>157</v>
      </c>
      <c r="D181" s="21" t="n">
        <v>0</v>
      </c>
    </row>
    <row r="182" spans="1:19">
      <c r="A182" t="s">
        <v>179</v>
      </c>
      <c r="B182" t="s">
        <v>164</v>
      </c>
      <c r="C182" t="s">
        <v>146</v>
      </c>
      <c r="D182" s="21" t="n">
        <v>0</v>
      </c>
    </row>
    <row r="183" spans="1:19">
      <c r="A183" t="s">
        <v>179</v>
      </c>
      <c r="B183" t="s">
        <v>164</v>
      </c>
      <c r="C183" t="s">
        <v>147</v>
      </c>
      <c r="D183" s="21" t="n">
        <v>0</v>
      </c>
    </row>
    <row r="184" spans="1:19">
      <c r="A184" t="s">
        <v>179</v>
      </c>
      <c r="B184" t="s">
        <v>164</v>
      </c>
      <c r="C184" t="s">
        <v>148</v>
      </c>
      <c r="D184" s="21" t="n">
        <v>0</v>
      </c>
    </row>
    <row r="185" spans="1:19">
      <c r="A185" t="s">
        <v>179</v>
      </c>
      <c r="B185" t="s">
        <v>164</v>
      </c>
      <c r="C185" t="s">
        <v>149</v>
      </c>
      <c r="D185" s="21" t="n">
        <v>0</v>
      </c>
    </row>
    <row r="186" spans="1:19">
      <c r="A186" t="s">
        <v>179</v>
      </c>
      <c r="B186" t="s">
        <v>164</v>
      </c>
      <c r="C186" t="s">
        <v>150</v>
      </c>
      <c r="D186" s="21" t="n">
        <v>0</v>
      </c>
    </row>
    <row r="187" spans="1:19">
      <c r="A187" t="s">
        <v>179</v>
      </c>
      <c r="B187" t="s">
        <v>164</v>
      </c>
      <c r="C187" t="s">
        <v>151</v>
      </c>
      <c r="D187" s="21" t="n">
        <v>0</v>
      </c>
    </row>
    <row r="188" spans="1:19">
      <c r="A188" t="s">
        <v>179</v>
      </c>
      <c r="B188" t="s">
        <v>164</v>
      </c>
      <c r="C188" t="s">
        <v>152</v>
      </c>
      <c r="D188" s="21" t="n">
        <v>0</v>
      </c>
    </row>
    <row r="189" spans="1:19">
      <c r="A189" t="s">
        <v>179</v>
      </c>
      <c r="B189" t="s">
        <v>164</v>
      </c>
      <c r="C189" t="s">
        <v>153</v>
      </c>
      <c r="D189" s="21" t="n">
        <v>0</v>
      </c>
    </row>
    <row r="190" spans="1:19">
      <c r="A190" t="s">
        <v>179</v>
      </c>
      <c r="B190" t="s">
        <v>164</v>
      </c>
      <c r="C190" t="s">
        <v>154</v>
      </c>
      <c r="D190" s="21" t="n">
        <v>0</v>
      </c>
    </row>
    <row r="191" spans="1:19">
      <c r="A191" t="s">
        <v>179</v>
      </c>
      <c r="B191" t="s">
        <v>164</v>
      </c>
      <c r="C191" t="s">
        <v>155</v>
      </c>
      <c r="D191" s="21" t="n">
        <v>0</v>
      </c>
    </row>
    <row r="192" spans="1:19">
      <c r="A192" t="s">
        <v>179</v>
      </c>
      <c r="B192" t="s">
        <v>164</v>
      </c>
      <c r="C192" t="s">
        <v>156</v>
      </c>
      <c r="D192" s="21" t="n">
        <v>0</v>
      </c>
    </row>
    <row r="193" spans="1:19">
      <c r="A193" t="s">
        <v>179</v>
      </c>
      <c r="B193" t="s">
        <v>164</v>
      </c>
      <c r="C193" t="s">
        <v>157</v>
      </c>
      <c r="D193" s="21" t="n">
        <v>0</v>
      </c>
    </row>
    <row r="194" spans="1:19">
      <c r="A194" t="s">
        <v>192</v>
      </c>
      <c r="B194" t="s">
        <v>158</v>
      </c>
      <c r="C194" t="s">
        <v>146</v>
      </c>
      <c r="D194" s="21" t="n">
        <v>0</v>
      </c>
    </row>
    <row r="195" spans="1:19">
      <c r="A195" t="s">
        <v>192</v>
      </c>
      <c r="B195" t="s">
        <v>158</v>
      </c>
      <c r="C195" t="s">
        <v>147</v>
      </c>
      <c r="D195" s="21" t="n">
        <v>0</v>
      </c>
    </row>
    <row r="196" spans="1:19">
      <c r="A196" t="s">
        <v>192</v>
      </c>
      <c r="B196" t="s">
        <v>158</v>
      </c>
      <c r="C196" t="s">
        <v>148</v>
      </c>
      <c r="D196" s="21" t="n">
        <v>0</v>
      </c>
    </row>
    <row r="197" spans="1:19">
      <c r="A197" t="s">
        <v>192</v>
      </c>
      <c r="B197" t="s">
        <v>158</v>
      </c>
      <c r="C197" t="s">
        <v>149</v>
      </c>
      <c r="D197" s="21" t="n">
        <v>0</v>
      </c>
    </row>
    <row r="198" spans="1:19">
      <c r="A198" t="s">
        <v>192</v>
      </c>
      <c r="B198" t="s">
        <v>158</v>
      </c>
      <c r="C198" t="s">
        <v>150</v>
      </c>
      <c r="D198" s="21" t="n">
        <v>0</v>
      </c>
    </row>
    <row r="199" spans="1:19">
      <c r="A199" t="s">
        <v>192</v>
      </c>
      <c r="B199" t="s">
        <v>158</v>
      </c>
      <c r="C199" t="s">
        <v>151</v>
      </c>
      <c r="D199" s="21" t="n">
        <v>0</v>
      </c>
    </row>
    <row r="200" spans="1:19">
      <c r="A200" t="s">
        <v>192</v>
      </c>
      <c r="B200" t="s">
        <v>158</v>
      </c>
      <c r="C200" t="s">
        <v>152</v>
      </c>
      <c r="D200" s="21" t="n">
        <v>0</v>
      </c>
    </row>
    <row r="201" spans="1:19">
      <c r="A201" t="s">
        <v>192</v>
      </c>
      <c r="B201" t="s">
        <v>158</v>
      </c>
      <c r="C201" t="s">
        <v>153</v>
      </c>
      <c r="D201" s="21" t="n">
        <v>0</v>
      </c>
    </row>
    <row r="202" spans="1:19">
      <c r="A202" t="s">
        <v>192</v>
      </c>
      <c r="B202" t="s">
        <v>158</v>
      </c>
      <c r="C202" t="s">
        <v>154</v>
      </c>
      <c r="D202" s="21" t="n">
        <v>0</v>
      </c>
    </row>
    <row r="203" spans="1:19">
      <c r="A203" t="s">
        <v>192</v>
      </c>
      <c r="B203" t="s">
        <v>158</v>
      </c>
      <c r="C203" t="s">
        <v>155</v>
      </c>
      <c r="D203" s="21" t="n">
        <v>0</v>
      </c>
    </row>
    <row r="204" spans="1:19">
      <c r="A204" t="s">
        <v>192</v>
      </c>
      <c r="B204" t="s">
        <v>158</v>
      </c>
      <c r="C204" t="s">
        <v>156</v>
      </c>
      <c r="D204" s="21" t="n">
        <v>0</v>
      </c>
    </row>
    <row r="205" spans="1:19">
      <c r="A205" t="s">
        <v>192</v>
      </c>
      <c r="B205" t="s">
        <v>158</v>
      </c>
      <c r="C205" t="s">
        <v>157</v>
      </c>
      <c r="D205" s="21" t="n">
        <v>0</v>
      </c>
    </row>
    <row r="206" spans="1:19">
      <c r="A206" t="s">
        <v>176</v>
      </c>
      <c r="B206" t="s">
        <v>178</v>
      </c>
      <c r="C206" t="s">
        <v>146</v>
      </c>
      <c r="D206" s="21" t="n">
        <v>0</v>
      </c>
    </row>
    <row r="207" spans="1:19">
      <c r="A207" t="s">
        <v>176</v>
      </c>
      <c r="B207" t="s">
        <v>178</v>
      </c>
      <c r="C207" t="s">
        <v>147</v>
      </c>
      <c r="D207" s="21" t="n">
        <v>0</v>
      </c>
    </row>
    <row r="208" spans="1:19">
      <c r="A208" t="s">
        <v>176</v>
      </c>
      <c r="B208" t="s">
        <v>178</v>
      </c>
      <c r="C208" t="s">
        <v>148</v>
      </c>
      <c r="D208" s="21" t="n">
        <v>0</v>
      </c>
    </row>
    <row r="209" spans="1:19">
      <c r="A209" t="s">
        <v>176</v>
      </c>
      <c r="B209" t="s">
        <v>178</v>
      </c>
      <c r="C209" t="s">
        <v>149</v>
      </c>
      <c r="D209" s="21" t="n">
        <v>0</v>
      </c>
    </row>
    <row r="210" spans="1:19">
      <c r="A210" t="s">
        <v>176</v>
      </c>
      <c r="B210" t="s">
        <v>178</v>
      </c>
      <c r="C210" t="s">
        <v>150</v>
      </c>
      <c r="D210" s="21" t="n">
        <v>0</v>
      </c>
    </row>
    <row r="211" spans="1:19">
      <c r="A211" t="s">
        <v>176</v>
      </c>
      <c r="B211" t="s">
        <v>178</v>
      </c>
      <c r="C211" t="s">
        <v>151</v>
      </c>
      <c r="D211" s="21" t="n">
        <v>0</v>
      </c>
    </row>
    <row r="212" spans="1:19">
      <c r="A212" t="s">
        <v>176</v>
      </c>
      <c r="B212" t="s">
        <v>178</v>
      </c>
      <c r="C212" t="s">
        <v>152</v>
      </c>
      <c r="D212" s="21" t="n">
        <v>0</v>
      </c>
    </row>
    <row r="213" spans="1:19">
      <c r="A213" t="s">
        <v>176</v>
      </c>
      <c r="B213" t="s">
        <v>178</v>
      </c>
      <c r="C213" t="s">
        <v>153</v>
      </c>
      <c r="D213" s="21" t="n">
        <v>0</v>
      </c>
    </row>
    <row r="214" spans="1:19">
      <c r="A214" t="s">
        <v>176</v>
      </c>
      <c r="B214" t="s">
        <v>178</v>
      </c>
      <c r="C214" t="s">
        <v>154</v>
      </c>
      <c r="D214" s="21" t="n">
        <v>0</v>
      </c>
    </row>
    <row r="215" spans="1:19">
      <c r="A215" t="s">
        <v>176</v>
      </c>
      <c r="B215" t="s">
        <v>178</v>
      </c>
      <c r="C215" t="s">
        <v>155</v>
      </c>
      <c r="D215" s="21" t="n">
        <v>0</v>
      </c>
    </row>
    <row r="216" spans="1:19">
      <c r="A216" t="s">
        <v>176</v>
      </c>
      <c r="B216" t="s">
        <v>178</v>
      </c>
      <c r="C216" t="s">
        <v>156</v>
      </c>
      <c r="D216" s="21" t="n">
        <v>0</v>
      </c>
    </row>
    <row r="217" spans="1:19">
      <c r="A217" t="s">
        <v>176</v>
      </c>
      <c r="B217" t="s">
        <v>178</v>
      </c>
      <c r="C217" t="s">
        <v>157</v>
      </c>
      <c r="D217" s="21" t="n">
        <v>0</v>
      </c>
    </row>
    <row r="218" spans="1:19">
      <c r="A218" t="s">
        <v>162</v>
      </c>
      <c r="B218" t="s">
        <v>173</v>
      </c>
      <c r="C218" t="s">
        <v>146</v>
      </c>
      <c r="D218" s="21" t="n">
        <v>0</v>
      </c>
    </row>
    <row r="219" spans="1:19">
      <c r="A219" t="s">
        <v>162</v>
      </c>
      <c r="B219" t="s">
        <v>173</v>
      </c>
      <c r="C219" t="s">
        <v>147</v>
      </c>
      <c r="D219" s="21" t="n">
        <v>0</v>
      </c>
    </row>
    <row r="220" spans="1:19">
      <c r="A220" t="s">
        <v>162</v>
      </c>
      <c r="B220" t="s">
        <v>173</v>
      </c>
      <c r="C220" t="s">
        <v>148</v>
      </c>
      <c r="D220" s="21" t="n">
        <v>0</v>
      </c>
    </row>
    <row r="221" spans="1:19">
      <c r="A221" t="s">
        <v>162</v>
      </c>
      <c r="B221" t="s">
        <v>173</v>
      </c>
      <c r="C221" t="s">
        <v>149</v>
      </c>
      <c r="D221" s="21" t="n">
        <v>0</v>
      </c>
    </row>
    <row r="222" spans="1:19">
      <c r="A222" t="s">
        <v>162</v>
      </c>
      <c r="B222" t="s">
        <v>173</v>
      </c>
      <c r="C222" t="s">
        <v>150</v>
      </c>
      <c r="D222" s="21" t="n">
        <v>0</v>
      </c>
    </row>
    <row r="223" spans="1:19">
      <c r="A223" t="s">
        <v>162</v>
      </c>
      <c r="B223" t="s">
        <v>173</v>
      </c>
      <c r="C223" t="s">
        <v>151</v>
      </c>
      <c r="D223" s="21" t="n">
        <v>0</v>
      </c>
    </row>
    <row r="224" spans="1:19">
      <c r="A224" t="s">
        <v>162</v>
      </c>
      <c r="B224" t="s">
        <v>173</v>
      </c>
      <c r="C224" t="s">
        <v>152</v>
      </c>
      <c r="D224" s="21" t="n">
        <v>0</v>
      </c>
    </row>
    <row r="225" spans="1:19">
      <c r="A225" t="s">
        <v>162</v>
      </c>
      <c r="B225" t="s">
        <v>173</v>
      </c>
      <c r="C225" t="s">
        <v>153</v>
      </c>
      <c r="D225" s="21" t="n">
        <v>0</v>
      </c>
    </row>
    <row r="226" spans="1:19">
      <c r="A226" t="s">
        <v>162</v>
      </c>
      <c r="B226" t="s">
        <v>173</v>
      </c>
      <c r="C226" t="s">
        <v>154</v>
      </c>
      <c r="D226" s="21" t="n">
        <v>0</v>
      </c>
    </row>
    <row r="227" spans="1:19">
      <c r="A227" t="s">
        <v>162</v>
      </c>
      <c r="B227" t="s">
        <v>173</v>
      </c>
      <c r="C227" t="s">
        <v>155</v>
      </c>
      <c r="D227" s="21" t="n">
        <v>0</v>
      </c>
    </row>
    <row r="228" spans="1:19">
      <c r="A228" t="s">
        <v>162</v>
      </c>
      <c r="B228" t="s">
        <v>173</v>
      </c>
      <c r="C228" t="s">
        <v>156</v>
      </c>
      <c r="D228" s="21" t="n">
        <v>0</v>
      </c>
    </row>
    <row r="229" spans="1:19">
      <c r="A229" t="s">
        <v>162</v>
      </c>
      <c r="B229" t="s">
        <v>173</v>
      </c>
      <c r="C229" t="s">
        <v>157</v>
      </c>
      <c r="D229" s="21" t="n">
        <v>0</v>
      </c>
    </row>
    <row r="230" spans="1:19">
      <c r="A230" t="s">
        <v>158</v>
      </c>
      <c r="B230" t="s">
        <v>161</v>
      </c>
      <c r="C230" t="s">
        <v>146</v>
      </c>
      <c r="D230" s="21" t="n">
        <v>0</v>
      </c>
    </row>
    <row r="231" spans="1:19">
      <c r="A231" t="s">
        <v>158</v>
      </c>
      <c r="B231" t="s">
        <v>161</v>
      </c>
      <c r="C231" t="s">
        <v>147</v>
      </c>
      <c r="D231" s="21" t="n">
        <v>0</v>
      </c>
    </row>
    <row r="232" spans="1:19">
      <c r="A232" t="s">
        <v>158</v>
      </c>
      <c r="B232" t="s">
        <v>161</v>
      </c>
      <c r="C232" t="s">
        <v>148</v>
      </c>
      <c r="D232" s="21" t="n">
        <v>0</v>
      </c>
    </row>
    <row r="233" spans="1:19">
      <c r="A233" t="s">
        <v>158</v>
      </c>
      <c r="B233" t="s">
        <v>161</v>
      </c>
      <c r="C233" t="s">
        <v>149</v>
      </c>
      <c r="D233" s="21" t="n">
        <v>0</v>
      </c>
    </row>
    <row r="234" spans="1:19">
      <c r="A234" t="s">
        <v>158</v>
      </c>
      <c r="B234" t="s">
        <v>161</v>
      </c>
      <c r="C234" t="s">
        <v>150</v>
      </c>
      <c r="D234" s="21" t="n">
        <v>0</v>
      </c>
    </row>
    <row r="235" spans="1:19">
      <c r="A235" t="s">
        <v>158</v>
      </c>
      <c r="B235" t="s">
        <v>161</v>
      </c>
      <c r="C235" t="s">
        <v>151</v>
      </c>
      <c r="D235" s="21" t="n">
        <v>0</v>
      </c>
    </row>
    <row r="236" spans="1:19">
      <c r="A236" t="s">
        <v>158</v>
      </c>
      <c r="B236" t="s">
        <v>161</v>
      </c>
      <c r="C236" t="s">
        <v>152</v>
      </c>
      <c r="D236" s="21" t="n">
        <v>0</v>
      </c>
    </row>
    <row r="237" spans="1:19">
      <c r="A237" t="s">
        <v>158</v>
      </c>
      <c r="B237" t="s">
        <v>161</v>
      </c>
      <c r="C237" t="s">
        <v>153</v>
      </c>
      <c r="D237" s="21" t="n">
        <v>0</v>
      </c>
    </row>
    <row r="238" spans="1:19">
      <c r="A238" t="s">
        <v>158</v>
      </c>
      <c r="B238" t="s">
        <v>161</v>
      </c>
      <c r="C238" t="s">
        <v>154</v>
      </c>
      <c r="D238" s="21" t="n">
        <v>0</v>
      </c>
    </row>
    <row r="239" spans="1:19">
      <c r="A239" t="s">
        <v>158</v>
      </c>
      <c r="B239" t="s">
        <v>161</v>
      </c>
      <c r="C239" t="s">
        <v>155</v>
      </c>
      <c r="D239" s="21" t="n">
        <v>0</v>
      </c>
    </row>
    <row r="240" spans="1:19">
      <c r="A240" t="s">
        <v>158</v>
      </c>
      <c r="B240" t="s">
        <v>161</v>
      </c>
      <c r="C240" t="s">
        <v>156</v>
      </c>
      <c r="D240" s="21" t="n">
        <v>0</v>
      </c>
    </row>
    <row r="241" spans="1:19">
      <c r="A241" t="s">
        <v>158</v>
      </c>
      <c r="B241" t="s">
        <v>161</v>
      </c>
      <c r="C241" t="s">
        <v>157</v>
      </c>
      <c r="D241" s="21" t="n">
        <v>0</v>
      </c>
    </row>
    <row r="242" spans="1:19">
      <c r="A242" t="s">
        <v>195</v>
      </c>
      <c r="B242" t="s">
        <v>187</v>
      </c>
      <c r="C242" t="s">
        <v>146</v>
      </c>
      <c r="D242" s="21" t="n">
        <v>0</v>
      </c>
    </row>
    <row r="243" spans="1:19">
      <c r="A243" t="s">
        <v>195</v>
      </c>
      <c r="B243" t="s">
        <v>187</v>
      </c>
      <c r="C243" t="s">
        <v>147</v>
      </c>
      <c r="D243" s="21" t="n">
        <v>0</v>
      </c>
    </row>
    <row r="244" spans="1:19">
      <c r="A244" t="s">
        <v>195</v>
      </c>
      <c r="B244" t="s">
        <v>187</v>
      </c>
      <c r="C244" t="s">
        <v>148</v>
      </c>
      <c r="D244" s="21" t="n">
        <v>0</v>
      </c>
    </row>
    <row r="245" spans="1:19">
      <c r="A245" t="s">
        <v>195</v>
      </c>
      <c r="B245" t="s">
        <v>187</v>
      </c>
      <c r="C245" t="s">
        <v>149</v>
      </c>
      <c r="D245" s="21" t="n">
        <v>0</v>
      </c>
    </row>
    <row r="246" spans="1:19">
      <c r="A246" t="s">
        <v>195</v>
      </c>
      <c r="B246" t="s">
        <v>187</v>
      </c>
      <c r="C246" t="s">
        <v>150</v>
      </c>
      <c r="D246" s="21" t="n">
        <v>0</v>
      </c>
    </row>
    <row r="247" spans="1:19">
      <c r="A247" t="s">
        <v>195</v>
      </c>
      <c r="B247" t="s">
        <v>187</v>
      </c>
      <c r="C247" t="s">
        <v>151</v>
      </c>
      <c r="D247" s="21" t="n">
        <v>0</v>
      </c>
    </row>
    <row r="248" spans="1:19">
      <c r="A248" t="s">
        <v>195</v>
      </c>
      <c r="B248" t="s">
        <v>187</v>
      </c>
      <c r="C248" t="s">
        <v>152</v>
      </c>
      <c r="D248" s="21" t="n">
        <v>0</v>
      </c>
    </row>
    <row r="249" spans="1:19">
      <c r="A249" t="s">
        <v>195</v>
      </c>
      <c r="B249" t="s">
        <v>187</v>
      </c>
      <c r="C249" t="s">
        <v>153</v>
      </c>
      <c r="D249" s="21" t="n">
        <v>0</v>
      </c>
    </row>
    <row r="250" spans="1:19">
      <c r="A250" t="s">
        <v>195</v>
      </c>
      <c r="B250" t="s">
        <v>187</v>
      </c>
      <c r="C250" t="s">
        <v>154</v>
      </c>
      <c r="D250" s="21" t="n">
        <v>0</v>
      </c>
    </row>
    <row r="251" spans="1:19">
      <c r="A251" t="s">
        <v>195</v>
      </c>
      <c r="B251" t="s">
        <v>187</v>
      </c>
      <c r="C251" t="s">
        <v>155</v>
      </c>
      <c r="D251" s="21" t="n">
        <v>0</v>
      </c>
    </row>
    <row r="252" spans="1:19">
      <c r="A252" t="s">
        <v>195</v>
      </c>
      <c r="B252" t="s">
        <v>187</v>
      </c>
      <c r="C252" t="s">
        <v>156</v>
      </c>
      <c r="D252" s="21" t="n">
        <v>0</v>
      </c>
    </row>
    <row r="253" spans="1:19">
      <c r="A253" t="s">
        <v>195</v>
      </c>
      <c r="B253" t="s">
        <v>187</v>
      </c>
      <c r="C253" t="s">
        <v>157</v>
      </c>
      <c r="D253" s="21" t="n">
        <v>0</v>
      </c>
    </row>
    <row r="254" spans="1:19">
      <c r="A254" t="s">
        <v>189</v>
      </c>
      <c r="B254" t="s">
        <v>188</v>
      </c>
      <c r="C254" t="s">
        <v>146</v>
      </c>
      <c r="D254" s="21" t="n">
        <v>0</v>
      </c>
    </row>
    <row r="255" spans="1:19">
      <c r="A255" t="s">
        <v>189</v>
      </c>
      <c r="B255" t="s">
        <v>188</v>
      </c>
      <c r="C255" t="s">
        <v>147</v>
      </c>
      <c r="D255" s="21" t="n">
        <v>0</v>
      </c>
    </row>
    <row r="256" spans="1:19">
      <c r="A256" t="s">
        <v>189</v>
      </c>
      <c r="B256" t="s">
        <v>188</v>
      </c>
      <c r="C256" t="s">
        <v>148</v>
      </c>
      <c r="D256" s="21" t="n">
        <v>0</v>
      </c>
    </row>
    <row r="257" spans="1:19">
      <c r="A257" t="s">
        <v>189</v>
      </c>
      <c r="B257" t="s">
        <v>188</v>
      </c>
      <c r="C257" t="s">
        <v>149</v>
      </c>
      <c r="D257" s="21" t="n">
        <v>0</v>
      </c>
    </row>
    <row r="258" spans="1:19">
      <c r="A258" t="s">
        <v>189</v>
      </c>
      <c r="B258" t="s">
        <v>188</v>
      </c>
      <c r="C258" t="s">
        <v>150</v>
      </c>
      <c r="D258" s="21" t="n">
        <v>0</v>
      </c>
    </row>
    <row r="259" spans="1:19">
      <c r="A259" t="s">
        <v>189</v>
      </c>
      <c r="B259" t="s">
        <v>188</v>
      </c>
      <c r="C259" t="s">
        <v>151</v>
      </c>
      <c r="D259" s="21" t="n">
        <v>0</v>
      </c>
    </row>
    <row r="260" spans="1:19">
      <c r="A260" t="s">
        <v>189</v>
      </c>
      <c r="B260" t="s">
        <v>188</v>
      </c>
      <c r="C260" t="s">
        <v>152</v>
      </c>
      <c r="D260" s="21" t="n">
        <v>0</v>
      </c>
    </row>
    <row r="261" spans="1:19">
      <c r="A261" t="s">
        <v>189</v>
      </c>
      <c r="B261" t="s">
        <v>188</v>
      </c>
      <c r="C261" t="s">
        <v>153</v>
      </c>
      <c r="D261" s="21" t="n">
        <v>0</v>
      </c>
    </row>
    <row r="262" spans="1:19">
      <c r="A262" t="s">
        <v>189</v>
      </c>
      <c r="B262" t="s">
        <v>188</v>
      </c>
      <c r="C262" t="s">
        <v>154</v>
      </c>
      <c r="D262" s="21" t="n">
        <v>0</v>
      </c>
    </row>
    <row r="263" spans="1:19">
      <c r="A263" t="s">
        <v>189</v>
      </c>
      <c r="B263" t="s">
        <v>188</v>
      </c>
      <c r="C263" t="s">
        <v>155</v>
      </c>
      <c r="D263" s="21" t="n">
        <v>0</v>
      </c>
    </row>
    <row r="264" spans="1:19">
      <c r="A264" t="s">
        <v>189</v>
      </c>
      <c r="B264" t="s">
        <v>188</v>
      </c>
      <c r="C264" t="s">
        <v>156</v>
      </c>
      <c r="D264" s="21" t="n">
        <v>0</v>
      </c>
    </row>
    <row r="265" spans="1:19">
      <c r="A265" t="s">
        <v>189</v>
      </c>
      <c r="B265" t="s">
        <v>188</v>
      </c>
      <c r="C265" t="s">
        <v>157</v>
      </c>
      <c r="D265" s="21" t="n">
        <v>0</v>
      </c>
    </row>
    <row r="266" spans="1:19">
      <c r="A266" t="s">
        <v>190</v>
      </c>
      <c r="B266" t="s">
        <v>195</v>
      </c>
      <c r="C266" t="s">
        <v>146</v>
      </c>
      <c r="D266" s="21" t="n">
        <v>0</v>
      </c>
    </row>
    <row r="267" spans="1:19">
      <c r="A267" t="s">
        <v>190</v>
      </c>
      <c r="B267" t="s">
        <v>195</v>
      </c>
      <c r="C267" t="s">
        <v>147</v>
      </c>
      <c r="D267" s="21" t="n">
        <v>0</v>
      </c>
    </row>
    <row r="268" spans="1:19">
      <c r="A268" t="s">
        <v>190</v>
      </c>
      <c r="B268" t="s">
        <v>195</v>
      </c>
      <c r="C268" t="s">
        <v>148</v>
      </c>
      <c r="D268" s="21" t="n">
        <v>0</v>
      </c>
    </row>
    <row r="269" spans="1:19">
      <c r="A269" t="s">
        <v>190</v>
      </c>
      <c r="B269" t="s">
        <v>195</v>
      </c>
      <c r="C269" t="s">
        <v>149</v>
      </c>
      <c r="D269" s="21" t="n">
        <v>0</v>
      </c>
    </row>
    <row r="270" spans="1:19">
      <c r="A270" t="s">
        <v>190</v>
      </c>
      <c r="B270" t="s">
        <v>195</v>
      </c>
      <c r="C270" t="s">
        <v>150</v>
      </c>
      <c r="D270" s="21" t="n">
        <v>0</v>
      </c>
    </row>
    <row r="271" spans="1:19">
      <c r="A271" t="s">
        <v>190</v>
      </c>
      <c r="B271" t="s">
        <v>195</v>
      </c>
      <c r="C271" t="s">
        <v>151</v>
      </c>
      <c r="D271" s="21" t="n">
        <v>0</v>
      </c>
    </row>
    <row r="272" spans="1:19">
      <c r="A272" t="s">
        <v>190</v>
      </c>
      <c r="B272" t="s">
        <v>195</v>
      </c>
      <c r="C272" t="s">
        <v>152</v>
      </c>
      <c r="D272" s="21" t="n">
        <v>0</v>
      </c>
    </row>
    <row r="273" spans="1:19">
      <c r="A273" t="s">
        <v>190</v>
      </c>
      <c r="B273" t="s">
        <v>195</v>
      </c>
      <c r="C273" t="s">
        <v>153</v>
      </c>
      <c r="D273" s="21" t="n">
        <v>0</v>
      </c>
    </row>
    <row r="274" spans="1:19">
      <c r="A274" t="s">
        <v>190</v>
      </c>
      <c r="B274" t="s">
        <v>195</v>
      </c>
      <c r="C274" t="s">
        <v>154</v>
      </c>
      <c r="D274" s="21" t="n">
        <v>0</v>
      </c>
    </row>
    <row r="275" spans="1:19">
      <c r="A275" t="s">
        <v>190</v>
      </c>
      <c r="B275" t="s">
        <v>195</v>
      </c>
      <c r="C275" t="s">
        <v>155</v>
      </c>
      <c r="D275" s="21" t="n">
        <v>0</v>
      </c>
    </row>
    <row r="276" spans="1:19">
      <c r="A276" t="s">
        <v>190</v>
      </c>
      <c r="B276" t="s">
        <v>195</v>
      </c>
      <c r="C276" t="s">
        <v>156</v>
      </c>
      <c r="D276" s="21" t="n">
        <v>0</v>
      </c>
    </row>
    <row r="277" spans="1:19">
      <c r="A277" t="s">
        <v>190</v>
      </c>
      <c r="B277" t="s">
        <v>195</v>
      </c>
      <c r="C277" t="s">
        <v>157</v>
      </c>
      <c r="D277" s="21" t="n">
        <v>0</v>
      </c>
    </row>
    <row r="278" spans="1:19">
      <c r="A278" t="s">
        <v>188</v>
      </c>
      <c r="B278" t="s">
        <v>198</v>
      </c>
      <c r="C278" t="s">
        <v>146</v>
      </c>
      <c r="D278" s="21" t="n">
        <v>0</v>
      </c>
    </row>
    <row r="279" spans="1:19">
      <c r="A279" t="s">
        <v>188</v>
      </c>
      <c r="B279" t="s">
        <v>198</v>
      </c>
      <c r="C279" t="s">
        <v>147</v>
      </c>
      <c r="D279" s="21" t="n">
        <v>0</v>
      </c>
    </row>
    <row r="280" spans="1:19">
      <c r="A280" t="s">
        <v>188</v>
      </c>
      <c r="B280" t="s">
        <v>198</v>
      </c>
      <c r="C280" t="s">
        <v>148</v>
      </c>
      <c r="D280" s="21" t="n">
        <v>0</v>
      </c>
    </row>
    <row r="281" spans="1:19">
      <c r="A281" t="s">
        <v>188</v>
      </c>
      <c r="B281" t="s">
        <v>198</v>
      </c>
      <c r="C281" t="s">
        <v>149</v>
      </c>
      <c r="D281" s="21" t="n">
        <v>0</v>
      </c>
    </row>
    <row r="282" spans="1:19">
      <c r="A282" t="s">
        <v>188</v>
      </c>
      <c r="B282" t="s">
        <v>198</v>
      </c>
      <c r="C282" t="s">
        <v>150</v>
      </c>
      <c r="D282" s="21" t="n">
        <v>0</v>
      </c>
    </row>
    <row r="283" spans="1:19">
      <c r="A283" t="s">
        <v>188</v>
      </c>
      <c r="B283" t="s">
        <v>198</v>
      </c>
      <c r="C283" t="s">
        <v>151</v>
      </c>
      <c r="D283" s="21" t="n">
        <v>0</v>
      </c>
    </row>
    <row r="284" spans="1:19">
      <c r="A284" t="s">
        <v>188</v>
      </c>
      <c r="B284" t="s">
        <v>198</v>
      </c>
      <c r="C284" t="s">
        <v>152</v>
      </c>
      <c r="D284" s="21" t="n">
        <v>0</v>
      </c>
    </row>
    <row r="285" spans="1:19">
      <c r="A285" t="s">
        <v>188</v>
      </c>
      <c r="B285" t="s">
        <v>198</v>
      </c>
      <c r="C285" t="s">
        <v>153</v>
      </c>
      <c r="D285" s="21" t="n">
        <v>0</v>
      </c>
    </row>
    <row r="286" spans="1:19">
      <c r="A286" t="s">
        <v>188</v>
      </c>
      <c r="B286" t="s">
        <v>198</v>
      </c>
      <c r="C286" t="s">
        <v>154</v>
      </c>
      <c r="D286" s="21" t="n">
        <v>0</v>
      </c>
    </row>
    <row r="287" spans="1:19">
      <c r="A287" t="s">
        <v>188</v>
      </c>
      <c r="B287" t="s">
        <v>198</v>
      </c>
      <c r="C287" t="s">
        <v>155</v>
      </c>
      <c r="D287" s="21" t="n">
        <v>0</v>
      </c>
    </row>
    <row r="288" spans="1:19">
      <c r="A288" t="s">
        <v>188</v>
      </c>
      <c r="B288" t="s">
        <v>198</v>
      </c>
      <c r="C288" t="s">
        <v>156</v>
      </c>
      <c r="D288" s="21" t="n">
        <v>0</v>
      </c>
    </row>
    <row r="289" spans="1:19">
      <c r="A289" t="s">
        <v>188</v>
      </c>
      <c r="B289" t="s">
        <v>198</v>
      </c>
      <c r="C289" t="s">
        <v>157</v>
      </c>
      <c r="D289" s="21" t="n">
        <v>0</v>
      </c>
    </row>
    <row r="290" spans="1:19">
      <c r="A290" t="s">
        <v>180</v>
      </c>
      <c r="B290" t="s">
        <v>179</v>
      </c>
      <c r="C290" t="s">
        <v>146</v>
      </c>
      <c r="D290" s="21" t="n">
        <v>0</v>
      </c>
    </row>
    <row r="291" spans="1:19">
      <c r="A291" t="s">
        <v>180</v>
      </c>
      <c r="B291" t="s">
        <v>179</v>
      </c>
      <c r="C291" t="s">
        <v>147</v>
      </c>
      <c r="D291" s="21" t="n">
        <v>0</v>
      </c>
    </row>
    <row r="292" spans="1:19">
      <c r="A292" t="s">
        <v>180</v>
      </c>
      <c r="B292" t="s">
        <v>179</v>
      </c>
      <c r="C292" t="s">
        <v>148</v>
      </c>
      <c r="D292" s="21" t="n">
        <v>0</v>
      </c>
    </row>
    <row r="293" spans="1:19">
      <c r="A293" t="s">
        <v>180</v>
      </c>
      <c r="B293" t="s">
        <v>179</v>
      </c>
      <c r="C293" t="s">
        <v>149</v>
      </c>
      <c r="D293" s="21" t="n">
        <v>0</v>
      </c>
    </row>
    <row r="294" spans="1:19">
      <c r="A294" t="s">
        <v>180</v>
      </c>
      <c r="B294" t="s">
        <v>179</v>
      </c>
      <c r="C294" t="s">
        <v>150</v>
      </c>
      <c r="D294" s="21" t="n">
        <v>0</v>
      </c>
    </row>
    <row r="295" spans="1:19">
      <c r="A295" t="s">
        <v>180</v>
      </c>
      <c r="B295" t="s">
        <v>179</v>
      </c>
      <c r="C295" t="s">
        <v>151</v>
      </c>
      <c r="D295" s="21" t="n">
        <v>0</v>
      </c>
    </row>
    <row r="296" spans="1:19">
      <c r="A296" t="s">
        <v>180</v>
      </c>
      <c r="B296" t="s">
        <v>179</v>
      </c>
      <c r="C296" t="s">
        <v>152</v>
      </c>
      <c r="D296" s="21" t="n">
        <v>0</v>
      </c>
    </row>
    <row r="297" spans="1:19">
      <c r="A297" t="s">
        <v>180</v>
      </c>
      <c r="B297" t="s">
        <v>179</v>
      </c>
      <c r="C297" t="s">
        <v>153</v>
      </c>
      <c r="D297" s="21" t="n">
        <v>0</v>
      </c>
    </row>
    <row r="298" spans="1:19">
      <c r="A298" t="s">
        <v>180</v>
      </c>
      <c r="B298" t="s">
        <v>179</v>
      </c>
      <c r="C298" t="s">
        <v>154</v>
      </c>
      <c r="D298" s="21" t="n">
        <v>0</v>
      </c>
    </row>
    <row r="299" spans="1:19">
      <c r="A299" t="s">
        <v>180</v>
      </c>
      <c r="B299" t="s">
        <v>179</v>
      </c>
      <c r="C299" t="s">
        <v>155</v>
      </c>
      <c r="D299" s="21" t="n">
        <v>0</v>
      </c>
    </row>
    <row r="300" spans="1:19">
      <c r="A300" t="s">
        <v>180</v>
      </c>
      <c r="B300" t="s">
        <v>179</v>
      </c>
      <c r="C300" t="s">
        <v>156</v>
      </c>
      <c r="D300" s="21" t="n">
        <v>0</v>
      </c>
    </row>
    <row r="301" spans="1:19">
      <c r="A301" t="s">
        <v>180</v>
      </c>
      <c r="B301" t="s">
        <v>179</v>
      </c>
      <c r="C301" t="s">
        <v>157</v>
      </c>
      <c r="D301" s="21" t="n">
        <v>0</v>
      </c>
    </row>
    <row r="302" spans="1:19">
      <c r="A302" t="s">
        <v>198</v>
      </c>
      <c r="B302" t="s">
        <v>200</v>
      </c>
      <c r="C302" t="s">
        <v>146</v>
      </c>
      <c r="D302" s="21" t="n">
        <v>0</v>
      </c>
    </row>
    <row r="303" spans="1:19">
      <c r="A303" t="s">
        <v>198</v>
      </c>
      <c r="B303" t="s">
        <v>200</v>
      </c>
      <c r="C303" t="s">
        <v>147</v>
      </c>
      <c r="D303" s="21" t="n">
        <v>0</v>
      </c>
    </row>
    <row r="304" spans="1:19">
      <c r="A304" t="s">
        <v>198</v>
      </c>
      <c r="B304" t="s">
        <v>200</v>
      </c>
      <c r="C304" t="s">
        <v>148</v>
      </c>
      <c r="D304" s="21" t="n">
        <v>0</v>
      </c>
    </row>
    <row r="305" spans="1:19">
      <c r="A305" t="s">
        <v>198</v>
      </c>
      <c r="B305" t="s">
        <v>200</v>
      </c>
      <c r="C305" t="s">
        <v>149</v>
      </c>
      <c r="D305" s="21" t="n">
        <v>0</v>
      </c>
    </row>
    <row r="306" spans="1:19">
      <c r="A306" t="s">
        <v>198</v>
      </c>
      <c r="B306" t="s">
        <v>200</v>
      </c>
      <c r="C306" t="s">
        <v>150</v>
      </c>
      <c r="D306" s="21" t="n">
        <v>0</v>
      </c>
    </row>
    <row r="307" spans="1:19">
      <c r="A307" t="s">
        <v>198</v>
      </c>
      <c r="B307" t="s">
        <v>200</v>
      </c>
      <c r="C307" t="s">
        <v>151</v>
      </c>
      <c r="D307" s="21" t="n">
        <v>0</v>
      </c>
    </row>
    <row r="308" spans="1:19">
      <c r="A308" t="s">
        <v>198</v>
      </c>
      <c r="B308" t="s">
        <v>200</v>
      </c>
      <c r="C308" t="s">
        <v>152</v>
      </c>
      <c r="D308" s="21" t="n">
        <v>0</v>
      </c>
    </row>
    <row r="309" spans="1:19">
      <c r="A309" t="s">
        <v>198</v>
      </c>
      <c r="B309" t="s">
        <v>200</v>
      </c>
      <c r="C309" t="s">
        <v>153</v>
      </c>
      <c r="D309" s="21" t="n">
        <v>0</v>
      </c>
    </row>
    <row r="310" spans="1:19">
      <c r="A310" t="s">
        <v>198</v>
      </c>
      <c r="B310" t="s">
        <v>200</v>
      </c>
      <c r="C310" t="s">
        <v>154</v>
      </c>
      <c r="D310" s="21" t="n">
        <v>0</v>
      </c>
    </row>
    <row r="311" spans="1:19">
      <c r="A311" t="s">
        <v>198</v>
      </c>
      <c r="B311" t="s">
        <v>200</v>
      </c>
      <c r="C311" t="s">
        <v>155</v>
      </c>
      <c r="D311" s="21" t="n">
        <v>0</v>
      </c>
    </row>
    <row r="312" spans="1:19">
      <c r="A312" t="s">
        <v>198</v>
      </c>
      <c r="B312" t="s">
        <v>200</v>
      </c>
      <c r="C312" t="s">
        <v>156</v>
      </c>
      <c r="D312" s="21" t="n">
        <v>0</v>
      </c>
    </row>
    <row r="313" spans="1:19">
      <c r="A313" t="s">
        <v>198</v>
      </c>
      <c r="B313" t="s">
        <v>200</v>
      </c>
      <c r="C313" t="s">
        <v>157</v>
      </c>
      <c r="D313" s="21" t="n">
        <v>0</v>
      </c>
    </row>
    <row r="314" spans="1:19">
      <c r="A314" t="s">
        <v>200</v>
      </c>
      <c r="B314" t="s">
        <v>187</v>
      </c>
      <c r="C314" t="s">
        <v>146</v>
      </c>
      <c r="D314" s="21" t="n">
        <v>0</v>
      </c>
    </row>
    <row r="315" spans="1:19">
      <c r="A315" t="s">
        <v>200</v>
      </c>
      <c r="B315" t="s">
        <v>187</v>
      </c>
      <c r="C315" t="s">
        <v>147</v>
      </c>
      <c r="D315" s="21" t="n">
        <v>0</v>
      </c>
    </row>
    <row r="316" spans="1:19">
      <c r="A316" t="s">
        <v>200</v>
      </c>
      <c r="B316" t="s">
        <v>187</v>
      </c>
      <c r="C316" t="s">
        <v>148</v>
      </c>
      <c r="D316" s="21" t="n">
        <v>0</v>
      </c>
    </row>
    <row r="317" spans="1:19">
      <c r="A317" t="s">
        <v>200</v>
      </c>
      <c r="B317" t="s">
        <v>187</v>
      </c>
      <c r="C317" t="s">
        <v>149</v>
      </c>
      <c r="D317" s="21" t="n">
        <v>0</v>
      </c>
    </row>
    <row r="318" spans="1:19">
      <c r="A318" t="s">
        <v>200</v>
      </c>
      <c r="B318" t="s">
        <v>187</v>
      </c>
      <c r="C318" t="s">
        <v>150</v>
      </c>
      <c r="D318" s="21" t="n">
        <v>0</v>
      </c>
    </row>
    <row r="319" spans="1:19">
      <c r="A319" t="s">
        <v>200</v>
      </c>
      <c r="B319" t="s">
        <v>187</v>
      </c>
      <c r="C319" t="s">
        <v>151</v>
      </c>
      <c r="D319" s="21" t="n">
        <v>0</v>
      </c>
    </row>
    <row r="320" spans="1:19">
      <c r="A320" t="s">
        <v>200</v>
      </c>
      <c r="B320" t="s">
        <v>187</v>
      </c>
      <c r="C320" t="s">
        <v>152</v>
      </c>
      <c r="D320" s="21" t="n">
        <v>0</v>
      </c>
    </row>
    <row r="321" spans="1:19">
      <c r="A321" t="s">
        <v>200</v>
      </c>
      <c r="B321" t="s">
        <v>187</v>
      </c>
      <c r="C321" t="s">
        <v>153</v>
      </c>
      <c r="D321" s="21" t="n">
        <v>0</v>
      </c>
    </row>
    <row r="322" spans="1:19">
      <c r="A322" t="s">
        <v>200</v>
      </c>
      <c r="B322" t="s">
        <v>187</v>
      </c>
      <c r="C322" t="s">
        <v>154</v>
      </c>
      <c r="D322" s="21" t="n">
        <v>0</v>
      </c>
    </row>
    <row r="323" spans="1:19">
      <c r="A323" t="s">
        <v>200</v>
      </c>
      <c r="B323" t="s">
        <v>187</v>
      </c>
      <c r="C323" t="s">
        <v>155</v>
      </c>
      <c r="D323" s="21" t="n">
        <v>0</v>
      </c>
    </row>
    <row r="324" spans="1:19">
      <c r="A324" t="s">
        <v>200</v>
      </c>
      <c r="B324" t="s">
        <v>187</v>
      </c>
      <c r="C324" t="s">
        <v>156</v>
      </c>
      <c r="D324" s="21" t="n">
        <v>0</v>
      </c>
    </row>
    <row r="325" spans="1:19">
      <c r="A325" t="s">
        <v>200</v>
      </c>
      <c r="B325" t="s">
        <v>187</v>
      </c>
      <c r="C325" t="s">
        <v>157</v>
      </c>
      <c r="D325" s="21" t="n">
        <v>0</v>
      </c>
    </row>
  </sheetData>
  <pageMargins bottom="0.75" footer="0.3" header="0.3" left="0.7" right="0.7" top="0.75"/>
  <pageSetup horizontalDpi="1200" orientation="portrait" verticalDpi="1200"/>
</worksheet>
</file>

<file path=xl/worksheets/sheet53.xml><?xml version="1.0" encoding="utf-8"?>
<worksheet xmlns="http://schemas.openxmlformats.org/spreadsheetml/2006/main">
  <sheetPr>
    <outlinePr summaryBelow="1" summaryRight="1"/>
    <pageSetUpPr/>
  </sheetPr>
  <dimension ref="A1:R27"/>
  <sheetViews>
    <sheetView workbookViewId="0" zoomScaleNormal="100">
      <selection activeCell="R19" sqref="R19"/>
    </sheetView>
  </sheetViews>
  <sheetFormatPr baseColWidth="8" defaultColWidth="9.140625" defaultRowHeight="15" outlineLevelCol="0"/>
  <cols>
    <col bestFit="1" customWidth="1" max="1" min="1" style="70" width="10.140625"/>
    <col customWidth="1" max="2" min="2" style="70" width="9.140625"/>
    <col bestFit="1" customWidth="1" max="4" min="3" style="70" width="11.5703125"/>
    <col customWidth="1" max="11" min="5" style="70" width="9.140625"/>
    <col bestFit="1" customWidth="1" max="12" min="12" style="70" width="11.5703125"/>
    <col customWidth="1" max="16384" min="13" style="70" width="9.140625"/>
  </cols>
  <sheetData>
    <row r="1" spans="1:18">
      <c r="A1" t="s">
        <v>161</v>
      </c>
      <c r="B1" t="s">
        <v>162</v>
      </c>
      <c r="C1" s="21">
        <f>L1/1000000</f>
        <v/>
      </c>
      <c r="D1" s="57" t="n"/>
      <c r="E1" s="57" t="n"/>
      <c r="F1" s="57" t="n"/>
      <c r="G1" s="57" t="n"/>
      <c r="H1" s="57" t="n"/>
      <c r="I1" s="57" t="n"/>
      <c r="J1" s="57" t="n"/>
      <c r="K1" s="57" t="n"/>
      <c r="L1" s="21" t="n">
        <v>8659200</v>
      </c>
      <c r="M1" s="57" t="n"/>
      <c r="N1" s="57" t="n"/>
      <c r="O1" s="57" t="n"/>
      <c r="P1" s="57" t="n"/>
      <c r="Q1" s="57" t="n"/>
      <c r="R1" s="57" t="n"/>
    </row>
    <row r="2" spans="1:18">
      <c r="A2" t="s">
        <v>163</v>
      </c>
      <c r="B2" t="s">
        <v>162</v>
      </c>
      <c r="C2" s="21">
        <f>L2/1000000</f>
        <v/>
      </c>
      <c r="L2" s="21" t="n">
        <v>470914</v>
      </c>
    </row>
    <row r="3" spans="1:18">
      <c r="A3" t="s">
        <v>162</v>
      </c>
      <c r="B3" t="s">
        <v>173</v>
      </c>
      <c r="C3" s="21">
        <f>L3/1000000</f>
        <v/>
      </c>
      <c r="L3" s="21" t="n">
        <v>11079797</v>
      </c>
    </row>
    <row r="4" spans="1:18">
      <c r="A4" t="s">
        <v>173</v>
      </c>
      <c r="B4" t="s">
        <v>164</v>
      </c>
      <c r="C4" s="21">
        <f>L4/1000000</f>
        <v/>
      </c>
      <c r="L4" s="21" t="n">
        <v>1049697</v>
      </c>
    </row>
    <row r="5" spans="1:18">
      <c r="A5" t="s">
        <v>164</v>
      </c>
      <c r="B5" t="s">
        <v>166</v>
      </c>
      <c r="C5" s="21">
        <f>L5/1000000</f>
        <v/>
      </c>
      <c r="L5" s="21" t="n">
        <v>683126</v>
      </c>
    </row>
    <row r="6" spans="1:18">
      <c r="A6" t="s">
        <v>166</v>
      </c>
      <c r="B6" t="s">
        <v>167</v>
      </c>
      <c r="C6" s="21">
        <f>L6/1000000</f>
        <v/>
      </c>
      <c r="L6" s="21" t="n">
        <v>4456809</v>
      </c>
    </row>
    <row r="7" spans="1:18">
      <c r="A7" t="s">
        <v>167</v>
      </c>
      <c r="B7" t="s">
        <v>169</v>
      </c>
      <c r="C7" s="21">
        <f>L7/1000000</f>
        <v/>
      </c>
      <c r="L7" s="21" t="n">
        <v>1000458</v>
      </c>
    </row>
    <row r="8" spans="1:18">
      <c r="A8" t="s">
        <v>169</v>
      </c>
      <c r="B8" t="s">
        <v>172</v>
      </c>
      <c r="C8" s="21">
        <f>L8/1000000</f>
        <v/>
      </c>
      <c r="L8" s="21" t="n">
        <v>1541125</v>
      </c>
    </row>
    <row r="9" spans="1:18">
      <c r="A9" t="s">
        <v>172</v>
      </c>
      <c r="B9" t="s">
        <v>175</v>
      </c>
      <c r="C9" s="21">
        <f>L9/1000000</f>
        <v/>
      </c>
      <c r="L9" s="21" t="n">
        <v>5909368</v>
      </c>
    </row>
    <row r="10" spans="1:18">
      <c r="A10" t="s">
        <v>174</v>
      </c>
      <c r="B10" t="s">
        <v>175</v>
      </c>
      <c r="C10" s="21">
        <f>L10/1000000</f>
        <v/>
      </c>
      <c r="L10" s="21" t="n">
        <v>740186</v>
      </c>
    </row>
    <row r="11" spans="1:18">
      <c r="A11" t="s">
        <v>175</v>
      </c>
      <c r="B11" t="s">
        <v>176</v>
      </c>
      <c r="C11" s="21">
        <f>L11/1000000</f>
        <v/>
      </c>
      <c r="L11" s="21" t="n">
        <v>2224502</v>
      </c>
    </row>
    <row r="12" spans="1:18">
      <c r="A12" t="s">
        <v>186</v>
      </c>
      <c r="B12" t="s">
        <v>185</v>
      </c>
      <c r="C12" s="21">
        <f>L12/1000000</f>
        <v/>
      </c>
      <c r="L12" s="21" t="n">
        <v>477768</v>
      </c>
    </row>
    <row r="13" spans="1:18">
      <c r="A13" t="s">
        <v>185</v>
      </c>
      <c r="B13" t="s">
        <v>180</v>
      </c>
      <c r="C13" s="21">
        <f>L13/1000000</f>
        <v/>
      </c>
      <c r="L13" s="21" t="n">
        <v>1160083</v>
      </c>
    </row>
    <row r="14" spans="1:18">
      <c r="A14" t="s">
        <v>187</v>
      </c>
      <c r="B14" t="s">
        <v>184</v>
      </c>
      <c r="C14" s="21">
        <f>L14/1000000</f>
        <v/>
      </c>
      <c r="L14" s="21" t="n">
        <v>1656605</v>
      </c>
    </row>
    <row r="15" spans="1:18">
      <c r="A15" t="s">
        <v>184</v>
      </c>
      <c r="B15" t="s">
        <v>179</v>
      </c>
      <c r="C15" s="21">
        <f>L15/1000000</f>
        <v/>
      </c>
      <c r="L15" s="21" t="n">
        <v>5421213</v>
      </c>
    </row>
    <row r="16" spans="1:18">
      <c r="A16" t="s">
        <v>179</v>
      </c>
      <c r="B16" t="s">
        <v>164</v>
      </c>
      <c r="C16" s="21">
        <f>L16/1000000</f>
        <v/>
      </c>
      <c r="L16" s="21" t="n">
        <v>1186997</v>
      </c>
    </row>
    <row r="17" spans="1:18">
      <c r="A17" t="s">
        <v>192</v>
      </c>
      <c r="B17" t="s">
        <v>158</v>
      </c>
      <c r="C17" s="21">
        <f>L17/1000000</f>
        <v/>
      </c>
      <c r="L17" s="21" t="n">
        <v>10585026</v>
      </c>
    </row>
    <row r="18" spans="1:18">
      <c r="A18" t="s">
        <v>176</v>
      </c>
      <c r="B18" t="s">
        <v>178</v>
      </c>
      <c r="C18" s="21">
        <f>L18/1000000</f>
        <v/>
      </c>
      <c r="L18" s="21" t="n">
        <v>1036975</v>
      </c>
    </row>
    <row r="19" spans="1:18">
      <c r="A19" t="s">
        <v>158</v>
      </c>
      <c r="B19" t="s">
        <v>161</v>
      </c>
      <c r="C19" s="21">
        <f>L19/1000000</f>
        <v/>
      </c>
      <c r="L19" s="21" t="n">
        <v>33647488</v>
      </c>
    </row>
    <row r="20" spans="1:18">
      <c r="A20" t="s">
        <v>195</v>
      </c>
      <c r="B20" t="s">
        <v>187</v>
      </c>
      <c r="C20" s="21">
        <f>L20/1000000</f>
        <v/>
      </c>
      <c r="L20" s="21" t="n">
        <v>644560</v>
      </c>
    </row>
    <row r="21" spans="1:18">
      <c r="A21" t="s">
        <v>189</v>
      </c>
      <c r="B21" t="s">
        <v>188</v>
      </c>
      <c r="C21" s="21">
        <f>L21/1000000</f>
        <v/>
      </c>
      <c r="L21" s="21" t="n">
        <v>548988</v>
      </c>
    </row>
    <row r="22" spans="1:18">
      <c r="A22" t="s">
        <v>190</v>
      </c>
      <c r="B22" t="s">
        <v>195</v>
      </c>
      <c r="C22" s="21">
        <f>L22/1000000</f>
        <v/>
      </c>
      <c r="L22" s="21" t="n">
        <v>1493862</v>
      </c>
    </row>
    <row r="23" spans="1:18">
      <c r="A23" t="s">
        <v>188</v>
      </c>
      <c r="B23" t="s">
        <v>198</v>
      </c>
      <c r="C23" s="21">
        <f>L23/1000000</f>
        <v/>
      </c>
      <c r="L23" s="21" t="n">
        <v>223423</v>
      </c>
    </row>
    <row r="24" spans="1:18">
      <c r="A24" t="s">
        <v>180</v>
      </c>
      <c r="B24" t="s">
        <v>179</v>
      </c>
      <c r="C24" s="21">
        <f>L24/1000000</f>
        <v/>
      </c>
      <c r="L24" s="21" t="n">
        <v>1788421</v>
      </c>
    </row>
    <row r="25" spans="1:18">
      <c r="A25" t="s">
        <v>198</v>
      </c>
      <c r="B25" t="s">
        <v>200</v>
      </c>
      <c r="C25" s="21">
        <f>L25/1000000</f>
        <v/>
      </c>
      <c r="L25" s="21" t="n">
        <v>602984</v>
      </c>
    </row>
    <row r="26" spans="1:18">
      <c r="A26" t="s">
        <v>200</v>
      </c>
      <c r="B26" t="s">
        <v>187</v>
      </c>
      <c r="C26" s="21">
        <f>L26/1000000</f>
        <v/>
      </c>
      <c r="L26" s="21" t="n">
        <v>275284</v>
      </c>
    </row>
    <row r="27" spans="1:18">
      <c r="A27" t="s">
        <v>181</v>
      </c>
      <c r="B27" t="s">
        <v>180</v>
      </c>
      <c r="C27" s="21">
        <f>L27/1000000</f>
        <v/>
      </c>
      <c r="L27" s="21" t="n">
        <v>883165</v>
      </c>
    </row>
  </sheetData>
  <pageMargins bottom="0.75" footer="0.3" header="0.3" left="0.7" right="0.7" top="0.75"/>
  <pageSetup horizontalDpi="1200" orientation="portrait" verticalDpi="1200"/>
</worksheet>
</file>

<file path=xl/worksheets/sheet54.xml><?xml version="1.0" encoding="utf-8"?>
<worksheet xmlns="http://schemas.openxmlformats.org/spreadsheetml/2006/main">
  <sheetPr codeName="Sheet56">
    <outlinePr summaryBelow="1" summaryRight="1"/>
    <pageSetUpPr/>
  </sheetPr>
  <dimension ref="A1:S325"/>
  <sheetViews>
    <sheetView workbookViewId="0" zoomScaleNormal="100">
      <selection activeCell="D314" sqref="D314"/>
    </sheetView>
  </sheetViews>
  <sheetFormatPr baseColWidth="8" defaultColWidth="9.140625" defaultRowHeight="15" outlineLevelCol="0"/>
  <cols>
    <col bestFit="1" customWidth="1" max="1" min="1" style="70" width="10.140625"/>
    <col customWidth="1" max="2" min="2" style="70" width="9.140625"/>
    <col bestFit="1" customWidth="1" max="5" min="3" style="70" width="11.5703125"/>
    <col customWidth="1" max="12" min="6" style="70" width="9.140625"/>
    <col bestFit="1" customWidth="1" max="13" min="13" style="70" width="11.5703125"/>
    <col customWidth="1" max="16384" min="14" style="70" width="9.140625"/>
  </cols>
  <sheetData>
    <row r="1" spans="1:19">
      <c r="D1" t="s">
        <v>145</v>
      </c>
      <c r="M1" t="s">
        <v>296</v>
      </c>
      <c r="P1" s="57" t="n"/>
      <c r="Q1" s="57" t="n"/>
      <c r="R1" s="57" t="n"/>
      <c r="S1" s="57" t="n"/>
    </row>
    <row r="2" spans="1:19">
      <c r="A2" t="s">
        <v>161</v>
      </c>
      <c r="B2" t="s">
        <v>162</v>
      </c>
      <c r="C2" t="s">
        <v>146</v>
      </c>
      <c r="D2" s="21">
        <f>M2/1000000</f>
        <v/>
      </c>
      <c r="E2" s="57" t="n"/>
      <c r="F2" s="57" t="n"/>
      <c r="G2" s="57" t="n"/>
      <c r="H2" s="57" t="n"/>
      <c r="I2" s="57" t="n"/>
      <c r="J2" s="57" t="n"/>
      <c r="K2" s="57" t="n"/>
      <c r="L2" s="57" t="n"/>
      <c r="M2" s="21" t="n">
        <v>8659200</v>
      </c>
      <c r="N2" s="57" t="n"/>
      <c r="O2" s="57" t="n"/>
      <c r="P2" s="57" t="n"/>
      <c r="Q2" s="57" t="n"/>
      <c r="R2" s="57" t="n"/>
      <c r="S2" s="57" t="n"/>
    </row>
    <row r="3" spans="1:19">
      <c r="A3" t="s">
        <v>161</v>
      </c>
      <c r="B3" t="s">
        <v>162</v>
      </c>
      <c r="C3" t="s">
        <v>147</v>
      </c>
      <c r="D3" s="21">
        <f>M3/1000000</f>
        <v/>
      </c>
      <c r="E3" s="57" t="n"/>
      <c r="F3" s="57" t="n"/>
      <c r="G3" s="57" t="n"/>
      <c r="H3" s="57" t="n"/>
      <c r="I3" s="57" t="n"/>
      <c r="J3" s="57" t="n"/>
      <c r="K3" s="57" t="n"/>
      <c r="L3" s="57" t="n"/>
      <c r="M3" s="21" t="n">
        <v>8659200</v>
      </c>
      <c r="N3" s="57" t="n"/>
      <c r="O3" s="57" t="n"/>
      <c r="P3" s="57" t="n"/>
      <c r="Q3" s="57" t="n"/>
      <c r="R3" s="57" t="n"/>
      <c r="S3" s="57" t="n"/>
    </row>
    <row r="4" spans="1:19">
      <c r="A4" t="s">
        <v>161</v>
      </c>
      <c r="B4" t="s">
        <v>162</v>
      </c>
      <c r="C4" t="s">
        <v>148</v>
      </c>
      <c r="D4" s="21">
        <f>M4/1000000</f>
        <v/>
      </c>
      <c r="E4" s="57" t="n"/>
      <c r="F4" s="57" t="n"/>
      <c r="G4" s="57" t="n"/>
      <c r="H4" s="57" t="n"/>
      <c r="I4" s="57" t="n"/>
      <c r="J4" s="57" t="n"/>
      <c r="K4" s="57" t="n"/>
      <c r="L4" s="57" t="n"/>
      <c r="M4" s="21" t="n">
        <v>8659200</v>
      </c>
      <c r="N4" s="57" t="n"/>
      <c r="O4" s="57" t="n"/>
      <c r="P4" s="57" t="n"/>
      <c r="Q4" s="57" t="n"/>
      <c r="R4" s="57" t="n"/>
      <c r="S4" s="57" t="n"/>
    </row>
    <row r="5" spans="1:19">
      <c r="A5" t="s">
        <v>161</v>
      </c>
      <c r="B5" t="s">
        <v>162</v>
      </c>
      <c r="C5" t="s">
        <v>149</v>
      </c>
      <c r="D5" s="21">
        <f>M5/1000000</f>
        <v/>
      </c>
      <c r="E5" s="57" t="n"/>
      <c r="F5" s="57" t="n"/>
      <c r="G5" s="57" t="n"/>
      <c r="H5" s="57" t="n"/>
      <c r="I5" s="57" t="n"/>
      <c r="J5" s="57" t="n"/>
      <c r="K5" s="57" t="n"/>
      <c r="L5" s="57" t="n"/>
      <c r="M5" s="21" t="n">
        <v>8659200</v>
      </c>
      <c r="N5" s="57" t="n"/>
      <c r="O5" s="57" t="n"/>
      <c r="P5" s="57" t="n"/>
      <c r="Q5" s="57" t="n"/>
      <c r="R5" s="57" t="n"/>
      <c r="S5" s="57" t="n"/>
    </row>
    <row r="6" spans="1:19">
      <c r="A6" t="s">
        <v>161</v>
      </c>
      <c r="B6" t="s">
        <v>162</v>
      </c>
      <c r="C6" t="s">
        <v>150</v>
      </c>
      <c r="D6" s="21">
        <f>M6/1000000</f>
        <v/>
      </c>
      <c r="E6" s="57" t="n"/>
      <c r="F6" s="57" t="n"/>
      <c r="G6" s="57" t="n"/>
      <c r="H6" s="57" t="n"/>
      <c r="I6" s="57" t="n"/>
      <c r="J6" s="57" t="n"/>
      <c r="K6" s="57" t="n"/>
      <c r="L6" s="57" t="n"/>
      <c r="M6" s="21" t="n">
        <v>8659200</v>
      </c>
      <c r="N6" s="57" t="n"/>
      <c r="O6" s="57" t="n"/>
      <c r="P6" s="57" t="n"/>
      <c r="Q6" s="57" t="n"/>
      <c r="R6" s="57" t="n"/>
      <c r="S6" s="57" t="n"/>
    </row>
    <row r="7" spans="1:19">
      <c r="A7" t="s">
        <v>161</v>
      </c>
      <c r="B7" t="s">
        <v>162</v>
      </c>
      <c r="C7" t="s">
        <v>151</v>
      </c>
      <c r="D7" s="21">
        <f>M7/1000000</f>
        <v/>
      </c>
      <c r="E7" s="57" t="n"/>
      <c r="F7" s="57" t="n"/>
      <c r="G7" s="57" t="n"/>
      <c r="H7" s="57" t="n"/>
      <c r="I7" s="57" t="n"/>
      <c r="J7" s="57" t="n"/>
      <c r="K7" s="57" t="n"/>
      <c r="L7" s="57" t="n"/>
      <c r="M7" s="21" t="n">
        <v>8659200</v>
      </c>
      <c r="N7" s="57" t="n"/>
      <c r="O7" s="57" t="n"/>
      <c r="P7" s="57" t="n"/>
      <c r="Q7" s="57" t="n"/>
      <c r="R7" s="57" t="n"/>
      <c r="S7" s="57" t="n"/>
    </row>
    <row r="8" spans="1:19">
      <c r="A8" t="s">
        <v>161</v>
      </c>
      <c r="B8" t="s">
        <v>162</v>
      </c>
      <c r="C8" t="s">
        <v>152</v>
      </c>
      <c r="D8" s="21">
        <f>M8/1000000</f>
        <v/>
      </c>
      <c r="E8" s="57" t="n"/>
      <c r="F8" s="57" t="n"/>
      <c r="G8" s="57" t="n"/>
      <c r="H8" s="57" t="n"/>
      <c r="I8" s="57" t="n"/>
      <c r="J8" s="57" t="n"/>
      <c r="K8" s="57" t="n"/>
      <c r="L8" s="57" t="n"/>
      <c r="M8" s="21" t="n">
        <v>8659200</v>
      </c>
      <c r="N8" s="57" t="n"/>
      <c r="O8" s="57" t="n"/>
      <c r="P8" s="57" t="n"/>
      <c r="Q8" s="57" t="n"/>
      <c r="R8" s="57" t="n"/>
      <c r="S8" s="57" t="n"/>
    </row>
    <row r="9" spans="1:19">
      <c r="A9" t="s">
        <v>161</v>
      </c>
      <c r="B9" t="s">
        <v>162</v>
      </c>
      <c r="C9" t="s">
        <v>153</v>
      </c>
      <c r="D9" s="21">
        <f>M9/1000000</f>
        <v/>
      </c>
      <c r="E9" s="57" t="n"/>
      <c r="F9" s="57" t="n"/>
      <c r="G9" s="57" t="n"/>
      <c r="H9" s="57" t="n"/>
      <c r="I9" s="57" t="n"/>
      <c r="J9" s="57" t="n"/>
      <c r="K9" s="57" t="n"/>
      <c r="L9" s="57" t="n"/>
      <c r="M9" s="21" t="n">
        <v>8659200</v>
      </c>
      <c r="N9" s="57" t="n"/>
      <c r="O9" s="57" t="n"/>
      <c r="P9" s="57" t="n"/>
      <c r="Q9" s="57" t="n"/>
      <c r="R9" s="57" t="n"/>
      <c r="S9" s="57" t="n"/>
    </row>
    <row customHeight="1" ht="15.75" r="10" s="70" spans="1:19">
      <c r="A10" t="s">
        <v>161</v>
      </c>
      <c r="B10" t="s">
        <v>162</v>
      </c>
      <c r="C10" t="s">
        <v>154</v>
      </c>
      <c r="D10" s="21">
        <f>M10/1000000</f>
        <v/>
      </c>
      <c r="E10" s="57" t="n"/>
      <c r="F10" s="57" t="n"/>
      <c r="G10" s="57" t="n"/>
      <c r="H10" s="57" t="n"/>
      <c r="I10" s="57" t="n"/>
      <c r="J10" s="57" t="n"/>
      <c r="K10" s="57" t="n"/>
      <c r="L10" s="57" t="n"/>
      <c r="M10" s="21" t="n">
        <v>8659200</v>
      </c>
      <c r="N10" s="57" t="n"/>
      <c r="O10" s="57" t="n"/>
      <c r="P10" s="57" t="n"/>
      <c r="Q10" s="57" t="n"/>
      <c r="R10" s="57" t="n"/>
      <c r="S10" s="57" t="n"/>
    </row>
    <row r="11" spans="1:19">
      <c r="A11" t="s">
        <v>161</v>
      </c>
      <c r="B11" t="s">
        <v>162</v>
      </c>
      <c r="C11" t="s">
        <v>155</v>
      </c>
      <c r="D11" s="21">
        <f>M11/1000000</f>
        <v/>
      </c>
      <c r="E11" s="57" t="n"/>
      <c r="F11" s="57" t="n"/>
      <c r="G11" s="57" t="n"/>
      <c r="H11" s="57" t="n"/>
      <c r="I11" s="57" t="n"/>
      <c r="J11" s="57" t="n"/>
      <c r="K11" s="57" t="n"/>
      <c r="L11" s="57" t="n"/>
      <c r="M11" s="21" t="n">
        <v>8659200</v>
      </c>
      <c r="N11" s="57" t="n"/>
      <c r="O11" s="57" t="n"/>
      <c r="P11" s="57" t="n"/>
      <c r="Q11" s="57" t="n"/>
      <c r="R11" s="57" t="n"/>
      <c r="S11" s="57" t="n"/>
    </row>
    <row r="12" spans="1:19">
      <c r="A12" t="s">
        <v>161</v>
      </c>
      <c r="B12" t="s">
        <v>162</v>
      </c>
      <c r="C12" t="s">
        <v>156</v>
      </c>
      <c r="D12" s="21">
        <f>M12/1000000</f>
        <v/>
      </c>
      <c r="E12" s="57" t="n"/>
      <c r="F12" s="57" t="n"/>
      <c r="G12" s="57" t="n"/>
      <c r="H12" s="57" t="n"/>
      <c r="I12" s="57" t="n"/>
      <c r="J12" s="57" t="n"/>
      <c r="K12" s="57" t="n"/>
      <c r="L12" s="57" t="n"/>
      <c r="M12" s="21" t="n">
        <v>8659200</v>
      </c>
      <c r="N12" s="57" t="n"/>
      <c r="O12" s="57" t="n"/>
      <c r="P12" s="57" t="n"/>
      <c r="Q12" s="57" t="n"/>
      <c r="R12" s="57" t="n"/>
      <c r="S12" s="57" t="n"/>
    </row>
    <row r="13" spans="1:19">
      <c r="A13" t="s">
        <v>161</v>
      </c>
      <c r="B13" t="s">
        <v>162</v>
      </c>
      <c r="C13" t="s">
        <v>157</v>
      </c>
      <c r="D13" s="21">
        <f>M13/1000000</f>
        <v/>
      </c>
      <c r="E13" s="57" t="n"/>
      <c r="F13" s="57" t="n"/>
      <c r="G13" s="57" t="n"/>
      <c r="H13" s="57" t="n"/>
      <c r="I13" s="57" t="n"/>
      <c r="J13" s="57" t="n"/>
      <c r="K13" s="57" t="n"/>
      <c r="L13" s="57" t="n"/>
      <c r="M13" s="21" t="n">
        <v>8659200</v>
      </c>
      <c r="N13" s="57" t="n"/>
      <c r="O13" s="57" t="n"/>
      <c r="P13" s="57" t="n"/>
      <c r="Q13" s="57" t="n"/>
      <c r="R13" s="57" t="n"/>
    </row>
    <row r="14" spans="1:19">
      <c r="A14" t="s">
        <v>163</v>
      </c>
      <c r="B14" t="s">
        <v>162</v>
      </c>
      <c r="C14" t="s">
        <v>146</v>
      </c>
      <c r="D14" s="21">
        <f>M14/1000000</f>
        <v/>
      </c>
      <c r="M14" s="21" t="n">
        <v>470914</v>
      </c>
    </row>
    <row r="15" spans="1:19">
      <c r="A15" t="s">
        <v>163</v>
      </c>
      <c r="B15" t="s">
        <v>162</v>
      </c>
      <c r="C15" t="s">
        <v>147</v>
      </c>
      <c r="D15" s="21">
        <f>M15/1000000</f>
        <v/>
      </c>
      <c r="M15" s="21" t="n">
        <v>470914</v>
      </c>
    </row>
    <row r="16" spans="1:19">
      <c r="A16" t="s">
        <v>163</v>
      </c>
      <c r="B16" t="s">
        <v>162</v>
      </c>
      <c r="C16" t="s">
        <v>148</v>
      </c>
      <c r="D16" s="21">
        <f>M16/1000000</f>
        <v/>
      </c>
      <c r="M16" s="21" t="n">
        <v>470914</v>
      </c>
    </row>
    <row r="17" spans="1:19">
      <c r="A17" t="s">
        <v>163</v>
      </c>
      <c r="B17" t="s">
        <v>162</v>
      </c>
      <c r="C17" t="s">
        <v>149</v>
      </c>
      <c r="D17" s="21">
        <f>M17/1000000</f>
        <v/>
      </c>
      <c r="M17" s="21" t="n">
        <v>470914</v>
      </c>
    </row>
    <row r="18" spans="1:19">
      <c r="A18" t="s">
        <v>163</v>
      </c>
      <c r="B18" t="s">
        <v>162</v>
      </c>
      <c r="C18" t="s">
        <v>150</v>
      </c>
      <c r="D18" s="21">
        <f>M18/1000000</f>
        <v/>
      </c>
      <c r="M18" s="21" t="n">
        <v>470914</v>
      </c>
    </row>
    <row r="19" spans="1:19">
      <c r="A19" t="s">
        <v>163</v>
      </c>
      <c r="B19" t="s">
        <v>162</v>
      </c>
      <c r="C19" t="s">
        <v>151</v>
      </c>
      <c r="D19" s="21">
        <f>M19/1000000</f>
        <v/>
      </c>
      <c r="M19" s="21" t="n">
        <v>470914</v>
      </c>
    </row>
    <row r="20" spans="1:19">
      <c r="A20" t="s">
        <v>163</v>
      </c>
      <c r="B20" t="s">
        <v>162</v>
      </c>
      <c r="C20" t="s">
        <v>152</v>
      </c>
      <c r="D20" s="21">
        <f>M20/1000000</f>
        <v/>
      </c>
      <c r="M20" s="21" t="n">
        <v>470914</v>
      </c>
    </row>
    <row r="21" spans="1:19">
      <c r="A21" t="s">
        <v>163</v>
      </c>
      <c r="B21" t="s">
        <v>162</v>
      </c>
      <c r="C21" t="s">
        <v>153</v>
      </c>
      <c r="D21" s="21">
        <f>M21/1000000</f>
        <v/>
      </c>
      <c r="M21" s="21" t="n">
        <v>470914</v>
      </c>
    </row>
    <row r="22" spans="1:19">
      <c r="A22" t="s">
        <v>163</v>
      </c>
      <c r="B22" t="s">
        <v>162</v>
      </c>
      <c r="C22" t="s">
        <v>154</v>
      </c>
      <c r="D22" s="21">
        <f>M22/1000000</f>
        <v/>
      </c>
      <c r="M22" s="21" t="n">
        <v>470914</v>
      </c>
    </row>
    <row r="23" spans="1:19">
      <c r="A23" t="s">
        <v>163</v>
      </c>
      <c r="B23" t="s">
        <v>162</v>
      </c>
      <c r="C23" t="s">
        <v>155</v>
      </c>
      <c r="D23" s="21">
        <f>M23/1000000</f>
        <v/>
      </c>
      <c r="M23" s="21" t="n">
        <v>470914</v>
      </c>
    </row>
    <row r="24" spans="1:19">
      <c r="A24" t="s">
        <v>163</v>
      </c>
      <c r="B24" t="s">
        <v>162</v>
      </c>
      <c r="C24" t="s">
        <v>156</v>
      </c>
      <c r="D24" s="21">
        <f>M24/1000000</f>
        <v/>
      </c>
      <c r="M24" s="21" t="n">
        <v>470914</v>
      </c>
    </row>
    <row r="25" spans="1:19">
      <c r="A25" t="s">
        <v>163</v>
      </c>
      <c r="B25" t="s">
        <v>162</v>
      </c>
      <c r="C25" t="s">
        <v>157</v>
      </c>
      <c r="D25" s="21">
        <f>M25/1000000</f>
        <v/>
      </c>
      <c r="M25" s="21" t="n">
        <v>470914</v>
      </c>
    </row>
    <row r="26" spans="1:19">
      <c r="A26" t="s">
        <v>162</v>
      </c>
      <c r="B26" t="s">
        <v>173</v>
      </c>
      <c r="C26" t="s">
        <v>146</v>
      </c>
      <c r="D26" s="21">
        <f>M26/1000000</f>
        <v/>
      </c>
      <c r="M26" s="21" t="n">
        <v>11079797</v>
      </c>
    </row>
    <row r="27" spans="1:19">
      <c r="A27" t="s">
        <v>162</v>
      </c>
      <c r="B27" t="s">
        <v>173</v>
      </c>
      <c r="C27" t="s">
        <v>147</v>
      </c>
      <c r="D27" s="21">
        <f>M27/1000000</f>
        <v/>
      </c>
      <c r="M27" s="21" t="n">
        <v>11079797</v>
      </c>
    </row>
    <row r="28" spans="1:19">
      <c r="A28" t="s">
        <v>162</v>
      </c>
      <c r="B28" t="s">
        <v>173</v>
      </c>
      <c r="C28" t="s">
        <v>148</v>
      </c>
      <c r="D28" s="21">
        <f>M28/1000000</f>
        <v/>
      </c>
      <c r="M28" s="21" t="n">
        <v>11079797</v>
      </c>
    </row>
    <row r="29" spans="1:19">
      <c r="A29" t="s">
        <v>162</v>
      </c>
      <c r="B29" t="s">
        <v>173</v>
      </c>
      <c r="C29" t="s">
        <v>149</v>
      </c>
      <c r="D29" s="21">
        <f>M29/1000000</f>
        <v/>
      </c>
      <c r="M29" s="21" t="n">
        <v>11079797</v>
      </c>
    </row>
    <row r="30" spans="1:19">
      <c r="A30" t="s">
        <v>162</v>
      </c>
      <c r="B30" t="s">
        <v>173</v>
      </c>
      <c r="C30" t="s">
        <v>150</v>
      </c>
      <c r="D30" s="21">
        <f>M30/1000000</f>
        <v/>
      </c>
      <c r="M30" s="21" t="n">
        <v>11079797</v>
      </c>
    </row>
    <row r="31" spans="1:19">
      <c r="A31" t="s">
        <v>162</v>
      </c>
      <c r="B31" t="s">
        <v>173</v>
      </c>
      <c r="C31" t="s">
        <v>151</v>
      </c>
      <c r="D31" s="21">
        <f>M31/1000000</f>
        <v/>
      </c>
      <c r="M31" s="21" t="n">
        <v>11079797</v>
      </c>
    </row>
    <row r="32" spans="1:19">
      <c r="A32" t="s">
        <v>162</v>
      </c>
      <c r="B32" t="s">
        <v>173</v>
      </c>
      <c r="C32" t="s">
        <v>152</v>
      </c>
      <c r="D32" s="21">
        <f>M32/1000000</f>
        <v/>
      </c>
      <c r="M32" s="21" t="n">
        <v>11079797</v>
      </c>
    </row>
    <row r="33" spans="1:19">
      <c r="A33" t="s">
        <v>162</v>
      </c>
      <c r="B33" t="s">
        <v>173</v>
      </c>
      <c r="C33" t="s">
        <v>153</v>
      </c>
      <c r="D33" s="21">
        <f>M33/1000000</f>
        <v/>
      </c>
      <c r="M33" s="21" t="n">
        <v>11079797</v>
      </c>
    </row>
    <row r="34" spans="1:19">
      <c r="A34" t="s">
        <v>162</v>
      </c>
      <c r="B34" t="s">
        <v>173</v>
      </c>
      <c r="C34" t="s">
        <v>154</v>
      </c>
      <c r="D34" s="21">
        <f>M34/1000000</f>
        <v/>
      </c>
      <c r="M34" s="21" t="n">
        <v>11079797</v>
      </c>
    </row>
    <row r="35" spans="1:19">
      <c r="A35" t="s">
        <v>162</v>
      </c>
      <c r="B35" t="s">
        <v>173</v>
      </c>
      <c r="C35" t="s">
        <v>155</v>
      </c>
      <c r="D35" s="21">
        <f>M35/1000000</f>
        <v/>
      </c>
      <c r="M35" s="21" t="n">
        <v>11079797</v>
      </c>
    </row>
    <row r="36" spans="1:19">
      <c r="A36" t="s">
        <v>162</v>
      </c>
      <c r="B36" t="s">
        <v>173</v>
      </c>
      <c r="C36" t="s">
        <v>156</v>
      </c>
      <c r="D36" s="21">
        <f>M36/1000000</f>
        <v/>
      </c>
      <c r="M36" s="21" t="n">
        <v>11079797</v>
      </c>
    </row>
    <row r="37" spans="1:19">
      <c r="A37" t="s">
        <v>162</v>
      </c>
      <c r="B37" t="s">
        <v>173</v>
      </c>
      <c r="C37" t="s">
        <v>157</v>
      </c>
      <c r="D37" s="21">
        <f>M37/1000000</f>
        <v/>
      </c>
      <c r="M37" s="21" t="n">
        <v>11079797</v>
      </c>
    </row>
    <row r="38" spans="1:19">
      <c r="A38" t="s">
        <v>173</v>
      </c>
      <c r="B38" t="s">
        <v>164</v>
      </c>
      <c r="C38" t="s">
        <v>146</v>
      </c>
      <c r="D38" s="21">
        <f>M38/1000000</f>
        <v/>
      </c>
      <c r="M38" s="21" t="n">
        <v>1049697</v>
      </c>
    </row>
    <row r="39" spans="1:19">
      <c r="A39" t="s">
        <v>173</v>
      </c>
      <c r="B39" t="s">
        <v>164</v>
      </c>
      <c r="C39" t="s">
        <v>147</v>
      </c>
      <c r="D39" s="21">
        <f>M39/1000000</f>
        <v/>
      </c>
      <c r="M39" s="21" t="n">
        <v>1049697</v>
      </c>
    </row>
    <row r="40" spans="1:19">
      <c r="A40" t="s">
        <v>173</v>
      </c>
      <c r="B40" t="s">
        <v>164</v>
      </c>
      <c r="C40" t="s">
        <v>148</v>
      </c>
      <c r="D40" s="21">
        <f>M40/1000000</f>
        <v/>
      </c>
      <c r="M40" s="21" t="n">
        <v>1049697</v>
      </c>
    </row>
    <row r="41" spans="1:19">
      <c r="A41" t="s">
        <v>173</v>
      </c>
      <c r="B41" t="s">
        <v>164</v>
      </c>
      <c r="C41" t="s">
        <v>149</v>
      </c>
      <c r="D41" s="21">
        <f>M41/1000000</f>
        <v/>
      </c>
      <c r="M41" s="21" t="n">
        <v>1049697</v>
      </c>
    </row>
    <row r="42" spans="1:19">
      <c r="A42" t="s">
        <v>173</v>
      </c>
      <c r="B42" t="s">
        <v>164</v>
      </c>
      <c r="C42" t="s">
        <v>150</v>
      </c>
      <c r="D42" s="21">
        <f>M42/1000000</f>
        <v/>
      </c>
      <c r="M42" s="21" t="n">
        <v>1049697</v>
      </c>
    </row>
    <row r="43" spans="1:19">
      <c r="A43" t="s">
        <v>173</v>
      </c>
      <c r="B43" t="s">
        <v>164</v>
      </c>
      <c r="C43" t="s">
        <v>151</v>
      </c>
      <c r="D43" s="21">
        <f>M43/1000000</f>
        <v/>
      </c>
      <c r="M43" s="21" t="n">
        <v>1049697</v>
      </c>
    </row>
    <row r="44" spans="1:19">
      <c r="A44" t="s">
        <v>173</v>
      </c>
      <c r="B44" t="s">
        <v>164</v>
      </c>
      <c r="C44" t="s">
        <v>152</v>
      </c>
      <c r="D44" s="21">
        <f>M44/1000000</f>
        <v/>
      </c>
      <c r="M44" s="21" t="n">
        <v>1049697</v>
      </c>
    </row>
    <row r="45" spans="1:19">
      <c r="A45" t="s">
        <v>173</v>
      </c>
      <c r="B45" t="s">
        <v>164</v>
      </c>
      <c r="C45" t="s">
        <v>153</v>
      </c>
      <c r="D45" s="21">
        <f>M45/1000000</f>
        <v/>
      </c>
      <c r="M45" s="21" t="n">
        <v>1049697</v>
      </c>
    </row>
    <row r="46" spans="1:19">
      <c r="A46" t="s">
        <v>173</v>
      </c>
      <c r="B46" t="s">
        <v>164</v>
      </c>
      <c r="C46" t="s">
        <v>154</v>
      </c>
      <c r="D46" s="21">
        <f>M46/1000000</f>
        <v/>
      </c>
      <c r="M46" s="21" t="n">
        <v>1049697</v>
      </c>
    </row>
    <row r="47" spans="1:19">
      <c r="A47" t="s">
        <v>173</v>
      </c>
      <c r="B47" t="s">
        <v>164</v>
      </c>
      <c r="C47" t="s">
        <v>155</v>
      </c>
      <c r="D47" s="21">
        <f>M47/1000000</f>
        <v/>
      </c>
      <c r="M47" s="21" t="n">
        <v>1049697</v>
      </c>
    </row>
    <row r="48" spans="1:19">
      <c r="A48" t="s">
        <v>173</v>
      </c>
      <c r="B48" t="s">
        <v>164</v>
      </c>
      <c r="C48" t="s">
        <v>156</v>
      </c>
      <c r="D48" s="21">
        <f>M48/1000000</f>
        <v/>
      </c>
      <c r="M48" s="21" t="n">
        <v>1049697</v>
      </c>
    </row>
    <row r="49" spans="1:19">
      <c r="A49" t="s">
        <v>173</v>
      </c>
      <c r="B49" t="s">
        <v>164</v>
      </c>
      <c r="C49" t="s">
        <v>157</v>
      </c>
      <c r="D49" s="21">
        <f>M49/1000000</f>
        <v/>
      </c>
      <c r="M49" s="21" t="n">
        <v>1049697</v>
      </c>
    </row>
    <row r="50" spans="1:19">
      <c r="A50" t="s">
        <v>164</v>
      </c>
      <c r="B50" t="s">
        <v>166</v>
      </c>
      <c r="C50" t="s">
        <v>146</v>
      </c>
      <c r="D50" s="21">
        <f>M50/1000000</f>
        <v/>
      </c>
      <c r="M50" s="21" t="n">
        <v>683126</v>
      </c>
    </row>
    <row r="51" spans="1:19">
      <c r="A51" t="s">
        <v>164</v>
      </c>
      <c r="B51" t="s">
        <v>166</v>
      </c>
      <c r="C51" t="s">
        <v>147</v>
      </c>
      <c r="D51" s="21">
        <f>M51/1000000</f>
        <v/>
      </c>
      <c r="M51" s="21" t="n">
        <v>683126</v>
      </c>
    </row>
    <row r="52" spans="1:19">
      <c r="A52" t="s">
        <v>164</v>
      </c>
      <c r="B52" t="s">
        <v>166</v>
      </c>
      <c r="C52" t="s">
        <v>148</v>
      </c>
      <c r="D52" s="21">
        <f>M52/1000000</f>
        <v/>
      </c>
      <c r="M52" s="21" t="n">
        <v>683126</v>
      </c>
    </row>
    <row r="53" spans="1:19">
      <c r="A53" t="s">
        <v>164</v>
      </c>
      <c r="B53" t="s">
        <v>166</v>
      </c>
      <c r="C53" t="s">
        <v>149</v>
      </c>
      <c r="D53" s="21">
        <f>M53/1000000</f>
        <v/>
      </c>
      <c r="M53" s="21" t="n">
        <v>683126</v>
      </c>
    </row>
    <row r="54" spans="1:19">
      <c r="A54" t="s">
        <v>164</v>
      </c>
      <c r="B54" t="s">
        <v>166</v>
      </c>
      <c r="C54" t="s">
        <v>150</v>
      </c>
      <c r="D54" s="21">
        <f>M54/1000000</f>
        <v/>
      </c>
      <c r="M54" s="21" t="n">
        <v>683126</v>
      </c>
    </row>
    <row r="55" spans="1:19">
      <c r="A55" t="s">
        <v>164</v>
      </c>
      <c r="B55" t="s">
        <v>166</v>
      </c>
      <c r="C55" t="s">
        <v>151</v>
      </c>
      <c r="D55" s="21">
        <f>M55/1000000</f>
        <v/>
      </c>
      <c r="M55" s="21" t="n">
        <v>683126</v>
      </c>
    </row>
    <row r="56" spans="1:19">
      <c r="A56" t="s">
        <v>164</v>
      </c>
      <c r="B56" t="s">
        <v>166</v>
      </c>
      <c r="C56" t="s">
        <v>152</v>
      </c>
      <c r="D56" s="21">
        <f>M56/1000000</f>
        <v/>
      </c>
      <c r="M56" s="21" t="n">
        <v>683126</v>
      </c>
    </row>
    <row r="57" spans="1:19">
      <c r="A57" t="s">
        <v>164</v>
      </c>
      <c r="B57" t="s">
        <v>166</v>
      </c>
      <c r="C57" t="s">
        <v>153</v>
      </c>
      <c r="D57" s="21">
        <f>M57/1000000</f>
        <v/>
      </c>
      <c r="M57" s="21" t="n">
        <v>683126</v>
      </c>
    </row>
    <row r="58" spans="1:19">
      <c r="A58" t="s">
        <v>164</v>
      </c>
      <c r="B58" t="s">
        <v>166</v>
      </c>
      <c r="C58" t="s">
        <v>154</v>
      </c>
      <c r="D58" s="21">
        <f>M58/1000000</f>
        <v/>
      </c>
      <c r="M58" s="21" t="n">
        <v>683126</v>
      </c>
    </row>
    <row r="59" spans="1:19">
      <c r="A59" t="s">
        <v>164</v>
      </c>
      <c r="B59" t="s">
        <v>166</v>
      </c>
      <c r="C59" t="s">
        <v>155</v>
      </c>
      <c r="D59" s="21">
        <f>M59/1000000</f>
        <v/>
      </c>
      <c r="M59" s="21" t="n">
        <v>683126</v>
      </c>
    </row>
    <row r="60" spans="1:19">
      <c r="A60" t="s">
        <v>164</v>
      </c>
      <c r="B60" t="s">
        <v>166</v>
      </c>
      <c r="C60" t="s">
        <v>156</v>
      </c>
      <c r="D60" s="21">
        <f>M60/1000000</f>
        <v/>
      </c>
      <c r="M60" s="21" t="n">
        <v>683126</v>
      </c>
    </row>
    <row r="61" spans="1:19">
      <c r="A61" t="s">
        <v>164</v>
      </c>
      <c r="B61" t="s">
        <v>166</v>
      </c>
      <c r="C61" t="s">
        <v>157</v>
      </c>
      <c r="D61" s="21">
        <f>M61/1000000</f>
        <v/>
      </c>
      <c r="M61" s="21" t="n">
        <v>683126</v>
      </c>
    </row>
    <row r="62" spans="1:19">
      <c r="A62" t="s">
        <v>166</v>
      </c>
      <c r="B62" t="s">
        <v>167</v>
      </c>
      <c r="C62" t="s">
        <v>146</v>
      </c>
      <c r="D62" s="21">
        <f>M62/1000000</f>
        <v/>
      </c>
      <c r="M62" s="21" t="n">
        <v>4456809</v>
      </c>
    </row>
    <row r="63" spans="1:19">
      <c r="A63" t="s">
        <v>166</v>
      </c>
      <c r="B63" t="s">
        <v>167</v>
      </c>
      <c r="C63" t="s">
        <v>147</v>
      </c>
      <c r="D63" s="21">
        <f>M63/1000000</f>
        <v/>
      </c>
      <c r="M63" s="21" t="n">
        <v>4456809</v>
      </c>
    </row>
    <row r="64" spans="1:19">
      <c r="A64" t="s">
        <v>166</v>
      </c>
      <c r="B64" t="s">
        <v>167</v>
      </c>
      <c r="C64" t="s">
        <v>148</v>
      </c>
      <c r="D64" s="21">
        <f>M64/1000000</f>
        <v/>
      </c>
      <c r="M64" s="21" t="n">
        <v>4456809</v>
      </c>
    </row>
    <row r="65" spans="1:19">
      <c r="A65" t="s">
        <v>166</v>
      </c>
      <c r="B65" t="s">
        <v>167</v>
      </c>
      <c r="C65" t="s">
        <v>149</v>
      </c>
      <c r="D65" s="21">
        <f>M65/1000000</f>
        <v/>
      </c>
      <c r="M65" s="21" t="n">
        <v>4456809</v>
      </c>
    </row>
    <row r="66" spans="1:19">
      <c r="A66" t="s">
        <v>166</v>
      </c>
      <c r="B66" t="s">
        <v>167</v>
      </c>
      <c r="C66" t="s">
        <v>150</v>
      </c>
      <c r="D66" s="21">
        <f>M66/1000000</f>
        <v/>
      </c>
      <c r="M66" s="21" t="n">
        <v>4456809</v>
      </c>
    </row>
    <row r="67" spans="1:19">
      <c r="A67" t="s">
        <v>166</v>
      </c>
      <c r="B67" t="s">
        <v>167</v>
      </c>
      <c r="C67" t="s">
        <v>151</v>
      </c>
      <c r="D67" s="21">
        <f>M67/1000000</f>
        <v/>
      </c>
      <c r="M67" s="21" t="n">
        <v>4456809</v>
      </c>
    </row>
    <row r="68" spans="1:19">
      <c r="A68" t="s">
        <v>166</v>
      </c>
      <c r="B68" t="s">
        <v>167</v>
      </c>
      <c r="C68" t="s">
        <v>152</v>
      </c>
      <c r="D68" s="21">
        <f>M68/1000000</f>
        <v/>
      </c>
      <c r="M68" s="21" t="n">
        <v>4456809</v>
      </c>
    </row>
    <row r="69" spans="1:19">
      <c r="A69" t="s">
        <v>166</v>
      </c>
      <c r="B69" t="s">
        <v>167</v>
      </c>
      <c r="C69" t="s">
        <v>153</v>
      </c>
      <c r="D69" s="21">
        <f>M69/1000000</f>
        <v/>
      </c>
      <c r="M69" s="21" t="n">
        <v>4456809</v>
      </c>
    </row>
    <row r="70" spans="1:19">
      <c r="A70" t="s">
        <v>166</v>
      </c>
      <c r="B70" t="s">
        <v>167</v>
      </c>
      <c r="C70" t="s">
        <v>154</v>
      </c>
      <c r="D70" s="21">
        <f>M70/1000000</f>
        <v/>
      </c>
      <c r="M70" s="21" t="n">
        <v>4456809</v>
      </c>
    </row>
    <row r="71" spans="1:19">
      <c r="A71" t="s">
        <v>166</v>
      </c>
      <c r="B71" t="s">
        <v>167</v>
      </c>
      <c r="C71" t="s">
        <v>155</v>
      </c>
      <c r="D71" s="21">
        <f>M71/1000000</f>
        <v/>
      </c>
      <c r="M71" s="21" t="n">
        <v>4456809</v>
      </c>
    </row>
    <row r="72" spans="1:19">
      <c r="A72" t="s">
        <v>166</v>
      </c>
      <c r="B72" t="s">
        <v>167</v>
      </c>
      <c r="C72" t="s">
        <v>156</v>
      </c>
      <c r="D72" s="21">
        <f>M72/1000000</f>
        <v/>
      </c>
      <c r="M72" s="21" t="n">
        <v>4456809</v>
      </c>
    </row>
    <row r="73" spans="1:19">
      <c r="A73" t="s">
        <v>166</v>
      </c>
      <c r="B73" t="s">
        <v>167</v>
      </c>
      <c r="C73" t="s">
        <v>157</v>
      </c>
      <c r="D73" s="21">
        <f>M73/1000000</f>
        <v/>
      </c>
      <c r="M73" s="21" t="n">
        <v>4456809</v>
      </c>
    </row>
    <row r="74" spans="1:19">
      <c r="A74" t="s">
        <v>167</v>
      </c>
      <c r="B74" t="s">
        <v>169</v>
      </c>
      <c r="C74" t="s">
        <v>146</v>
      </c>
      <c r="D74" s="21">
        <f>M74/1000000</f>
        <v/>
      </c>
      <c r="M74" s="21" t="n">
        <v>1000458</v>
      </c>
    </row>
    <row r="75" spans="1:19">
      <c r="A75" t="s">
        <v>167</v>
      </c>
      <c r="B75" t="s">
        <v>169</v>
      </c>
      <c r="C75" t="s">
        <v>147</v>
      </c>
      <c r="D75" s="21">
        <f>M75/1000000</f>
        <v/>
      </c>
      <c r="M75" s="21" t="n">
        <v>1000458</v>
      </c>
    </row>
    <row r="76" spans="1:19">
      <c r="A76" t="s">
        <v>167</v>
      </c>
      <c r="B76" t="s">
        <v>169</v>
      </c>
      <c r="C76" t="s">
        <v>148</v>
      </c>
      <c r="D76" s="21">
        <f>M76/1000000</f>
        <v/>
      </c>
      <c r="M76" s="21" t="n">
        <v>1000458</v>
      </c>
    </row>
    <row r="77" spans="1:19">
      <c r="A77" t="s">
        <v>167</v>
      </c>
      <c r="B77" t="s">
        <v>169</v>
      </c>
      <c r="C77" t="s">
        <v>149</v>
      </c>
      <c r="D77" s="21">
        <f>M77/1000000</f>
        <v/>
      </c>
      <c r="M77" s="21" t="n">
        <v>1000458</v>
      </c>
    </row>
    <row r="78" spans="1:19">
      <c r="A78" t="s">
        <v>167</v>
      </c>
      <c r="B78" t="s">
        <v>169</v>
      </c>
      <c r="C78" t="s">
        <v>150</v>
      </c>
      <c r="D78" s="21">
        <f>M78/1000000</f>
        <v/>
      </c>
      <c r="M78" s="21" t="n">
        <v>1000458</v>
      </c>
    </row>
    <row r="79" spans="1:19">
      <c r="A79" t="s">
        <v>167</v>
      </c>
      <c r="B79" t="s">
        <v>169</v>
      </c>
      <c r="C79" t="s">
        <v>151</v>
      </c>
      <c r="D79" s="21">
        <f>M79/1000000</f>
        <v/>
      </c>
      <c r="M79" s="21" t="n">
        <v>1000458</v>
      </c>
    </row>
    <row r="80" spans="1:19">
      <c r="A80" t="s">
        <v>167</v>
      </c>
      <c r="B80" t="s">
        <v>169</v>
      </c>
      <c r="C80" t="s">
        <v>152</v>
      </c>
      <c r="D80" s="21">
        <f>M80/1000000</f>
        <v/>
      </c>
      <c r="M80" s="21" t="n">
        <v>1000458</v>
      </c>
    </row>
    <row r="81" spans="1:19">
      <c r="A81" t="s">
        <v>167</v>
      </c>
      <c r="B81" t="s">
        <v>169</v>
      </c>
      <c r="C81" t="s">
        <v>153</v>
      </c>
      <c r="D81" s="21">
        <f>M81/1000000</f>
        <v/>
      </c>
      <c r="M81" s="21" t="n">
        <v>1000458</v>
      </c>
    </row>
    <row r="82" spans="1:19">
      <c r="A82" t="s">
        <v>167</v>
      </c>
      <c r="B82" t="s">
        <v>169</v>
      </c>
      <c r="C82" t="s">
        <v>154</v>
      </c>
      <c r="D82" s="21">
        <f>M82/1000000</f>
        <v/>
      </c>
      <c r="M82" s="21" t="n">
        <v>1000458</v>
      </c>
    </row>
    <row r="83" spans="1:19">
      <c r="A83" t="s">
        <v>167</v>
      </c>
      <c r="B83" t="s">
        <v>169</v>
      </c>
      <c r="C83" t="s">
        <v>155</v>
      </c>
      <c r="D83" s="21">
        <f>M83/1000000</f>
        <v/>
      </c>
      <c r="M83" s="21" t="n">
        <v>1000458</v>
      </c>
    </row>
    <row r="84" spans="1:19">
      <c r="A84" t="s">
        <v>167</v>
      </c>
      <c r="B84" t="s">
        <v>169</v>
      </c>
      <c r="C84" t="s">
        <v>156</v>
      </c>
      <c r="D84" s="21">
        <f>M84/1000000</f>
        <v/>
      </c>
      <c r="M84" s="21" t="n">
        <v>1000458</v>
      </c>
    </row>
    <row r="85" spans="1:19">
      <c r="A85" t="s">
        <v>167</v>
      </c>
      <c r="B85" t="s">
        <v>169</v>
      </c>
      <c r="C85" t="s">
        <v>157</v>
      </c>
      <c r="D85" s="21">
        <f>M85/1000000</f>
        <v/>
      </c>
      <c r="M85" s="21" t="n">
        <v>1000458</v>
      </c>
    </row>
    <row r="86" spans="1:19">
      <c r="A86" t="s">
        <v>169</v>
      </c>
      <c r="B86" t="s">
        <v>172</v>
      </c>
      <c r="C86" t="s">
        <v>146</v>
      </c>
      <c r="D86" s="21">
        <f>M86/1000000</f>
        <v/>
      </c>
      <c r="M86" s="21" t="n">
        <v>1541125</v>
      </c>
    </row>
    <row r="87" spans="1:19">
      <c r="A87" t="s">
        <v>169</v>
      </c>
      <c r="B87" t="s">
        <v>172</v>
      </c>
      <c r="C87" t="s">
        <v>147</v>
      </c>
      <c r="D87" s="21">
        <f>M87/1000000</f>
        <v/>
      </c>
      <c r="M87" s="21" t="n">
        <v>1541125</v>
      </c>
    </row>
    <row r="88" spans="1:19">
      <c r="A88" t="s">
        <v>169</v>
      </c>
      <c r="B88" t="s">
        <v>172</v>
      </c>
      <c r="C88" t="s">
        <v>148</v>
      </c>
      <c r="D88" s="21">
        <f>M88/1000000</f>
        <v/>
      </c>
      <c r="M88" s="21" t="n">
        <v>1541125</v>
      </c>
    </row>
    <row r="89" spans="1:19">
      <c r="A89" t="s">
        <v>169</v>
      </c>
      <c r="B89" t="s">
        <v>172</v>
      </c>
      <c r="C89" t="s">
        <v>149</v>
      </c>
      <c r="D89" s="21">
        <f>M89/1000000</f>
        <v/>
      </c>
      <c r="M89" s="21" t="n">
        <v>1541125</v>
      </c>
    </row>
    <row r="90" spans="1:19">
      <c r="A90" t="s">
        <v>169</v>
      </c>
      <c r="B90" t="s">
        <v>172</v>
      </c>
      <c r="C90" t="s">
        <v>150</v>
      </c>
      <c r="D90" s="21">
        <f>M90/1000000</f>
        <v/>
      </c>
      <c r="M90" s="21" t="n">
        <v>1541125</v>
      </c>
    </row>
    <row r="91" spans="1:19">
      <c r="A91" t="s">
        <v>169</v>
      </c>
      <c r="B91" t="s">
        <v>172</v>
      </c>
      <c r="C91" t="s">
        <v>151</v>
      </c>
      <c r="D91" s="21">
        <f>M91/1000000</f>
        <v/>
      </c>
      <c r="M91" s="21" t="n">
        <v>1541125</v>
      </c>
    </row>
    <row r="92" spans="1:19">
      <c r="A92" t="s">
        <v>169</v>
      </c>
      <c r="B92" t="s">
        <v>172</v>
      </c>
      <c r="C92" t="s">
        <v>152</v>
      </c>
      <c r="D92" s="21">
        <f>M92/1000000</f>
        <v/>
      </c>
      <c r="M92" s="21" t="n">
        <v>1541125</v>
      </c>
    </row>
    <row r="93" spans="1:19">
      <c r="A93" t="s">
        <v>169</v>
      </c>
      <c r="B93" t="s">
        <v>172</v>
      </c>
      <c r="C93" t="s">
        <v>153</v>
      </c>
      <c r="D93" s="21">
        <f>M93/1000000</f>
        <v/>
      </c>
      <c r="M93" s="21" t="n">
        <v>1541125</v>
      </c>
    </row>
    <row r="94" spans="1:19">
      <c r="A94" t="s">
        <v>169</v>
      </c>
      <c r="B94" t="s">
        <v>172</v>
      </c>
      <c r="C94" t="s">
        <v>154</v>
      </c>
      <c r="D94" s="21">
        <f>M94/1000000</f>
        <v/>
      </c>
      <c r="M94" s="21" t="n">
        <v>1541125</v>
      </c>
    </row>
    <row r="95" spans="1:19">
      <c r="A95" t="s">
        <v>169</v>
      </c>
      <c r="B95" t="s">
        <v>172</v>
      </c>
      <c r="C95" t="s">
        <v>155</v>
      </c>
      <c r="D95" s="21">
        <f>M95/1000000</f>
        <v/>
      </c>
      <c r="M95" s="21" t="n">
        <v>1541125</v>
      </c>
    </row>
    <row r="96" spans="1:19">
      <c r="A96" t="s">
        <v>169</v>
      </c>
      <c r="B96" t="s">
        <v>172</v>
      </c>
      <c r="C96" t="s">
        <v>156</v>
      </c>
      <c r="D96" s="21">
        <f>M96/1000000</f>
        <v/>
      </c>
      <c r="M96" s="21" t="n">
        <v>1541125</v>
      </c>
    </row>
    <row r="97" spans="1:19">
      <c r="A97" t="s">
        <v>169</v>
      </c>
      <c r="B97" t="s">
        <v>172</v>
      </c>
      <c r="C97" t="s">
        <v>157</v>
      </c>
      <c r="D97" s="21">
        <f>M97/1000000</f>
        <v/>
      </c>
      <c r="M97" s="21" t="n">
        <v>1541125</v>
      </c>
    </row>
    <row r="98" spans="1:19">
      <c r="A98" t="s">
        <v>172</v>
      </c>
      <c r="B98" t="s">
        <v>175</v>
      </c>
      <c r="C98" t="s">
        <v>146</v>
      </c>
      <c r="D98" s="21">
        <f>M98/1000000</f>
        <v/>
      </c>
      <c r="M98" s="21" t="n">
        <v>5909368</v>
      </c>
    </row>
    <row r="99" spans="1:19">
      <c r="A99" t="s">
        <v>172</v>
      </c>
      <c r="B99" t="s">
        <v>175</v>
      </c>
      <c r="C99" t="s">
        <v>147</v>
      </c>
      <c r="D99" s="21">
        <f>M99/1000000</f>
        <v/>
      </c>
      <c r="M99" s="21" t="n">
        <v>5909368</v>
      </c>
    </row>
    <row r="100" spans="1:19">
      <c r="A100" t="s">
        <v>172</v>
      </c>
      <c r="B100" t="s">
        <v>175</v>
      </c>
      <c r="C100" t="s">
        <v>148</v>
      </c>
      <c r="D100" s="21">
        <f>M100/1000000</f>
        <v/>
      </c>
      <c r="M100" s="21" t="n">
        <v>5909368</v>
      </c>
    </row>
    <row r="101" spans="1:19">
      <c r="A101" t="s">
        <v>172</v>
      </c>
      <c r="B101" t="s">
        <v>175</v>
      </c>
      <c r="C101" t="s">
        <v>149</v>
      </c>
      <c r="D101" s="21">
        <f>M101/1000000</f>
        <v/>
      </c>
      <c r="M101" s="21" t="n">
        <v>5909368</v>
      </c>
    </row>
    <row r="102" spans="1:19">
      <c r="A102" t="s">
        <v>172</v>
      </c>
      <c r="B102" t="s">
        <v>175</v>
      </c>
      <c r="C102" t="s">
        <v>150</v>
      </c>
      <c r="D102" s="21">
        <f>M102/1000000</f>
        <v/>
      </c>
      <c r="M102" s="21" t="n">
        <v>5909368</v>
      </c>
    </row>
    <row r="103" spans="1:19">
      <c r="A103" t="s">
        <v>172</v>
      </c>
      <c r="B103" t="s">
        <v>175</v>
      </c>
      <c r="C103" t="s">
        <v>151</v>
      </c>
      <c r="D103" s="21">
        <f>M103/1000000</f>
        <v/>
      </c>
      <c r="M103" s="21" t="n">
        <v>5909368</v>
      </c>
    </row>
    <row r="104" spans="1:19">
      <c r="A104" t="s">
        <v>172</v>
      </c>
      <c r="B104" t="s">
        <v>175</v>
      </c>
      <c r="C104" t="s">
        <v>152</v>
      </c>
      <c r="D104" s="21">
        <f>M104/1000000</f>
        <v/>
      </c>
      <c r="M104" s="21" t="n">
        <v>5909368</v>
      </c>
    </row>
    <row r="105" spans="1:19">
      <c r="A105" t="s">
        <v>172</v>
      </c>
      <c r="B105" t="s">
        <v>175</v>
      </c>
      <c r="C105" t="s">
        <v>153</v>
      </c>
      <c r="D105" s="21">
        <f>M105/1000000</f>
        <v/>
      </c>
      <c r="M105" s="21" t="n">
        <v>5909368</v>
      </c>
    </row>
    <row r="106" spans="1:19">
      <c r="A106" t="s">
        <v>172</v>
      </c>
      <c r="B106" t="s">
        <v>175</v>
      </c>
      <c r="C106" t="s">
        <v>154</v>
      </c>
      <c r="D106" s="21">
        <f>M106/1000000</f>
        <v/>
      </c>
      <c r="M106" s="21" t="n">
        <v>5909368</v>
      </c>
    </row>
    <row r="107" spans="1:19">
      <c r="A107" t="s">
        <v>172</v>
      </c>
      <c r="B107" t="s">
        <v>175</v>
      </c>
      <c r="C107" t="s">
        <v>155</v>
      </c>
      <c r="D107" s="21">
        <f>M107/1000000</f>
        <v/>
      </c>
      <c r="M107" s="21" t="n">
        <v>5909368</v>
      </c>
    </row>
    <row r="108" spans="1:19">
      <c r="A108" t="s">
        <v>172</v>
      </c>
      <c r="B108" t="s">
        <v>175</v>
      </c>
      <c r="C108" t="s">
        <v>156</v>
      </c>
      <c r="D108" s="21">
        <f>M108/1000000</f>
        <v/>
      </c>
      <c r="M108" s="21" t="n">
        <v>5909368</v>
      </c>
    </row>
    <row r="109" spans="1:19">
      <c r="A109" t="s">
        <v>172</v>
      </c>
      <c r="B109" t="s">
        <v>175</v>
      </c>
      <c r="C109" t="s">
        <v>157</v>
      </c>
      <c r="D109" s="21">
        <f>M109/1000000</f>
        <v/>
      </c>
      <c r="M109" s="21" t="n">
        <v>5909368</v>
      </c>
    </row>
    <row r="110" spans="1:19">
      <c r="A110" t="s">
        <v>174</v>
      </c>
      <c r="B110" t="s">
        <v>175</v>
      </c>
      <c r="C110" t="s">
        <v>146</v>
      </c>
      <c r="D110" s="21">
        <f>M110/1000000</f>
        <v/>
      </c>
      <c r="M110" s="21" t="n">
        <v>740186</v>
      </c>
    </row>
    <row r="111" spans="1:19">
      <c r="A111" t="s">
        <v>174</v>
      </c>
      <c r="B111" t="s">
        <v>175</v>
      </c>
      <c r="C111" t="s">
        <v>147</v>
      </c>
      <c r="D111" s="21">
        <f>M111/1000000</f>
        <v/>
      </c>
      <c r="M111" s="21" t="n">
        <v>740186</v>
      </c>
    </row>
    <row r="112" spans="1:19">
      <c r="A112" t="s">
        <v>174</v>
      </c>
      <c r="B112" t="s">
        <v>175</v>
      </c>
      <c r="C112" t="s">
        <v>148</v>
      </c>
      <c r="D112" s="21">
        <f>M112/1000000</f>
        <v/>
      </c>
      <c r="M112" s="21" t="n">
        <v>740186</v>
      </c>
    </row>
    <row r="113" spans="1:19">
      <c r="A113" t="s">
        <v>174</v>
      </c>
      <c r="B113" t="s">
        <v>175</v>
      </c>
      <c r="C113" t="s">
        <v>149</v>
      </c>
      <c r="D113" s="21">
        <f>M113/1000000</f>
        <v/>
      </c>
      <c r="M113" s="21" t="n">
        <v>740186</v>
      </c>
    </row>
    <row r="114" spans="1:19">
      <c r="A114" t="s">
        <v>174</v>
      </c>
      <c r="B114" t="s">
        <v>175</v>
      </c>
      <c r="C114" t="s">
        <v>150</v>
      </c>
      <c r="D114" s="21">
        <f>M114/1000000</f>
        <v/>
      </c>
      <c r="M114" s="21" t="n">
        <v>740186</v>
      </c>
    </row>
    <row r="115" spans="1:19">
      <c r="A115" t="s">
        <v>174</v>
      </c>
      <c r="B115" t="s">
        <v>175</v>
      </c>
      <c r="C115" t="s">
        <v>151</v>
      </c>
      <c r="D115" s="21">
        <f>M115/1000000</f>
        <v/>
      </c>
      <c r="M115" s="21" t="n">
        <v>740186</v>
      </c>
    </row>
    <row r="116" spans="1:19">
      <c r="A116" t="s">
        <v>174</v>
      </c>
      <c r="B116" t="s">
        <v>175</v>
      </c>
      <c r="C116" t="s">
        <v>152</v>
      </c>
      <c r="D116" s="21">
        <f>M116/1000000</f>
        <v/>
      </c>
      <c r="M116" s="21" t="n">
        <v>740186</v>
      </c>
    </row>
    <row r="117" spans="1:19">
      <c r="A117" t="s">
        <v>174</v>
      </c>
      <c r="B117" t="s">
        <v>175</v>
      </c>
      <c r="C117" t="s">
        <v>153</v>
      </c>
      <c r="D117" s="21">
        <f>M117/1000000</f>
        <v/>
      </c>
      <c r="M117" s="21" t="n">
        <v>740186</v>
      </c>
    </row>
    <row r="118" spans="1:19">
      <c r="A118" t="s">
        <v>174</v>
      </c>
      <c r="B118" t="s">
        <v>175</v>
      </c>
      <c r="C118" t="s">
        <v>154</v>
      </c>
      <c r="D118" s="21">
        <f>M118/1000000</f>
        <v/>
      </c>
      <c r="M118" s="21" t="n">
        <v>740186</v>
      </c>
    </row>
    <row r="119" spans="1:19">
      <c r="A119" t="s">
        <v>174</v>
      </c>
      <c r="B119" t="s">
        <v>175</v>
      </c>
      <c r="C119" t="s">
        <v>155</v>
      </c>
      <c r="D119" s="21">
        <f>M119/1000000</f>
        <v/>
      </c>
      <c r="M119" s="21" t="n">
        <v>740186</v>
      </c>
    </row>
    <row r="120" spans="1:19">
      <c r="A120" t="s">
        <v>174</v>
      </c>
      <c r="B120" t="s">
        <v>175</v>
      </c>
      <c r="C120" t="s">
        <v>156</v>
      </c>
      <c r="D120" s="21">
        <f>M120/1000000</f>
        <v/>
      </c>
      <c r="M120" s="21" t="n">
        <v>740186</v>
      </c>
    </row>
    <row r="121" spans="1:19">
      <c r="A121" t="s">
        <v>174</v>
      </c>
      <c r="B121" t="s">
        <v>175</v>
      </c>
      <c r="C121" t="s">
        <v>157</v>
      </c>
      <c r="D121" s="21">
        <f>M121/1000000</f>
        <v/>
      </c>
      <c r="M121" s="21" t="n">
        <v>740186</v>
      </c>
    </row>
    <row r="122" spans="1:19">
      <c r="A122" t="s">
        <v>175</v>
      </c>
      <c r="B122" t="s">
        <v>176</v>
      </c>
      <c r="C122" t="s">
        <v>146</v>
      </c>
      <c r="D122" s="21">
        <f>M122/1000000</f>
        <v/>
      </c>
      <c r="M122" s="21" t="n">
        <v>2224502</v>
      </c>
    </row>
    <row r="123" spans="1:19">
      <c r="A123" t="s">
        <v>175</v>
      </c>
      <c r="B123" t="s">
        <v>176</v>
      </c>
      <c r="C123" t="s">
        <v>147</v>
      </c>
      <c r="D123" s="21">
        <f>M123/1000000</f>
        <v/>
      </c>
      <c r="M123" s="21" t="n">
        <v>2224502</v>
      </c>
    </row>
    <row r="124" spans="1:19">
      <c r="A124" t="s">
        <v>175</v>
      </c>
      <c r="B124" t="s">
        <v>176</v>
      </c>
      <c r="C124" t="s">
        <v>148</v>
      </c>
      <c r="D124" s="21">
        <f>M124/1000000</f>
        <v/>
      </c>
      <c r="M124" s="21" t="n">
        <v>2224502</v>
      </c>
    </row>
    <row r="125" spans="1:19">
      <c r="A125" t="s">
        <v>175</v>
      </c>
      <c r="B125" t="s">
        <v>176</v>
      </c>
      <c r="C125" t="s">
        <v>149</v>
      </c>
      <c r="D125" s="21">
        <f>M125/1000000</f>
        <v/>
      </c>
      <c r="M125" s="21" t="n">
        <v>2224502</v>
      </c>
    </row>
    <row r="126" spans="1:19">
      <c r="A126" t="s">
        <v>175</v>
      </c>
      <c r="B126" t="s">
        <v>176</v>
      </c>
      <c r="C126" t="s">
        <v>150</v>
      </c>
      <c r="D126" s="21">
        <f>M126/1000000</f>
        <v/>
      </c>
      <c r="M126" s="21" t="n">
        <v>2224502</v>
      </c>
    </row>
    <row r="127" spans="1:19">
      <c r="A127" t="s">
        <v>175</v>
      </c>
      <c r="B127" t="s">
        <v>176</v>
      </c>
      <c r="C127" t="s">
        <v>151</v>
      </c>
      <c r="D127" s="21">
        <f>M127/1000000</f>
        <v/>
      </c>
      <c r="M127" s="21" t="n">
        <v>2224502</v>
      </c>
    </row>
    <row r="128" spans="1:19">
      <c r="A128" t="s">
        <v>175</v>
      </c>
      <c r="B128" t="s">
        <v>176</v>
      </c>
      <c r="C128" t="s">
        <v>152</v>
      </c>
      <c r="D128" s="21">
        <f>M128/1000000</f>
        <v/>
      </c>
      <c r="M128" s="21" t="n">
        <v>2224502</v>
      </c>
    </row>
    <row r="129" spans="1:19">
      <c r="A129" t="s">
        <v>175</v>
      </c>
      <c r="B129" t="s">
        <v>176</v>
      </c>
      <c r="C129" t="s">
        <v>153</v>
      </c>
      <c r="D129" s="21">
        <f>M129/1000000</f>
        <v/>
      </c>
      <c r="M129" s="21" t="n">
        <v>2224502</v>
      </c>
    </row>
    <row r="130" spans="1:19">
      <c r="A130" t="s">
        <v>175</v>
      </c>
      <c r="B130" t="s">
        <v>176</v>
      </c>
      <c r="C130" t="s">
        <v>154</v>
      </c>
      <c r="D130" s="21">
        <f>M130/1000000</f>
        <v/>
      </c>
      <c r="M130" s="21" t="n">
        <v>2224502</v>
      </c>
    </row>
    <row r="131" spans="1:19">
      <c r="A131" t="s">
        <v>175</v>
      </c>
      <c r="B131" t="s">
        <v>176</v>
      </c>
      <c r="C131" t="s">
        <v>155</v>
      </c>
      <c r="D131" s="21">
        <f>M131/1000000</f>
        <v/>
      </c>
      <c r="M131" s="21" t="n">
        <v>2224502</v>
      </c>
    </row>
    <row r="132" spans="1:19">
      <c r="A132" t="s">
        <v>175</v>
      </c>
      <c r="B132" t="s">
        <v>176</v>
      </c>
      <c r="C132" t="s">
        <v>156</v>
      </c>
      <c r="D132" s="21">
        <f>M132/1000000</f>
        <v/>
      </c>
      <c r="M132" s="21" t="n">
        <v>2224502</v>
      </c>
    </row>
    <row r="133" spans="1:19">
      <c r="A133" t="s">
        <v>175</v>
      </c>
      <c r="B133" t="s">
        <v>176</v>
      </c>
      <c r="C133" t="s">
        <v>157</v>
      </c>
      <c r="D133" s="21">
        <f>M133/1000000</f>
        <v/>
      </c>
      <c r="M133" s="21" t="n">
        <v>2224502</v>
      </c>
    </row>
    <row r="134" spans="1:19">
      <c r="A134" t="s">
        <v>186</v>
      </c>
      <c r="B134" t="s">
        <v>185</v>
      </c>
      <c r="C134" t="s">
        <v>146</v>
      </c>
      <c r="D134" s="21">
        <f>M134/1000000</f>
        <v/>
      </c>
      <c r="M134" s="21" t="n">
        <v>477768</v>
      </c>
    </row>
    <row r="135" spans="1:19">
      <c r="A135" t="s">
        <v>186</v>
      </c>
      <c r="B135" t="s">
        <v>185</v>
      </c>
      <c r="C135" t="s">
        <v>147</v>
      </c>
      <c r="D135" s="21">
        <f>M135/1000000</f>
        <v/>
      </c>
      <c r="M135" s="21" t="n">
        <v>477768</v>
      </c>
    </row>
    <row r="136" spans="1:19">
      <c r="A136" t="s">
        <v>186</v>
      </c>
      <c r="B136" t="s">
        <v>185</v>
      </c>
      <c r="C136" t="s">
        <v>148</v>
      </c>
      <c r="D136" s="21">
        <f>M136/1000000</f>
        <v/>
      </c>
      <c r="M136" s="21" t="n">
        <v>477768</v>
      </c>
    </row>
    <row r="137" spans="1:19">
      <c r="A137" t="s">
        <v>186</v>
      </c>
      <c r="B137" t="s">
        <v>185</v>
      </c>
      <c r="C137" t="s">
        <v>149</v>
      </c>
      <c r="D137" s="21">
        <f>M137/1000000</f>
        <v/>
      </c>
      <c r="M137" s="21" t="n">
        <v>477768</v>
      </c>
    </row>
    <row r="138" spans="1:19">
      <c r="A138" t="s">
        <v>186</v>
      </c>
      <c r="B138" t="s">
        <v>185</v>
      </c>
      <c r="C138" t="s">
        <v>150</v>
      </c>
      <c r="D138" s="21">
        <f>M138/1000000</f>
        <v/>
      </c>
      <c r="M138" s="21" t="n">
        <v>477768</v>
      </c>
    </row>
    <row r="139" spans="1:19">
      <c r="A139" t="s">
        <v>186</v>
      </c>
      <c r="B139" t="s">
        <v>185</v>
      </c>
      <c r="C139" t="s">
        <v>151</v>
      </c>
      <c r="D139" s="21">
        <f>M139/1000000</f>
        <v/>
      </c>
      <c r="M139" s="21" t="n">
        <v>477768</v>
      </c>
    </row>
    <row r="140" spans="1:19">
      <c r="A140" t="s">
        <v>186</v>
      </c>
      <c r="B140" t="s">
        <v>185</v>
      </c>
      <c r="C140" t="s">
        <v>152</v>
      </c>
      <c r="D140" s="21">
        <f>M140/1000000</f>
        <v/>
      </c>
      <c r="M140" s="21" t="n">
        <v>477768</v>
      </c>
    </row>
    <row r="141" spans="1:19">
      <c r="A141" t="s">
        <v>186</v>
      </c>
      <c r="B141" t="s">
        <v>185</v>
      </c>
      <c r="C141" t="s">
        <v>153</v>
      </c>
      <c r="D141" s="21">
        <f>M141/1000000</f>
        <v/>
      </c>
      <c r="M141" s="21" t="n">
        <v>477768</v>
      </c>
    </row>
    <row r="142" spans="1:19">
      <c r="A142" t="s">
        <v>186</v>
      </c>
      <c r="B142" t="s">
        <v>185</v>
      </c>
      <c r="C142" t="s">
        <v>154</v>
      </c>
      <c r="D142" s="21">
        <f>M142/1000000</f>
        <v/>
      </c>
      <c r="M142" s="21" t="n">
        <v>477768</v>
      </c>
    </row>
    <row r="143" spans="1:19">
      <c r="A143" t="s">
        <v>186</v>
      </c>
      <c r="B143" t="s">
        <v>185</v>
      </c>
      <c r="C143" t="s">
        <v>155</v>
      </c>
      <c r="D143" s="21">
        <f>M143/1000000</f>
        <v/>
      </c>
      <c r="M143" s="21" t="n">
        <v>477768</v>
      </c>
    </row>
    <row r="144" spans="1:19">
      <c r="A144" t="s">
        <v>186</v>
      </c>
      <c r="B144" t="s">
        <v>185</v>
      </c>
      <c r="C144" t="s">
        <v>156</v>
      </c>
      <c r="D144" s="21">
        <f>M144/1000000</f>
        <v/>
      </c>
      <c r="M144" s="21" t="n">
        <v>477768</v>
      </c>
    </row>
    <row r="145" spans="1:19">
      <c r="A145" t="s">
        <v>186</v>
      </c>
      <c r="B145" t="s">
        <v>185</v>
      </c>
      <c r="C145" t="s">
        <v>157</v>
      </c>
      <c r="D145" s="21">
        <f>M145/1000000</f>
        <v/>
      </c>
      <c r="M145" s="21" t="n">
        <v>477768</v>
      </c>
    </row>
    <row r="146" spans="1:19">
      <c r="A146" t="s">
        <v>185</v>
      </c>
      <c r="B146" t="s">
        <v>180</v>
      </c>
      <c r="C146" t="s">
        <v>146</v>
      </c>
      <c r="D146" s="21">
        <f>M146/1000000</f>
        <v/>
      </c>
      <c r="M146" s="21" t="n">
        <v>1160083</v>
      </c>
    </row>
    <row r="147" spans="1:19">
      <c r="A147" t="s">
        <v>185</v>
      </c>
      <c r="B147" t="s">
        <v>180</v>
      </c>
      <c r="C147" t="s">
        <v>147</v>
      </c>
      <c r="D147" s="21">
        <f>M147/1000000</f>
        <v/>
      </c>
      <c r="M147" s="21" t="n">
        <v>1160083</v>
      </c>
    </row>
    <row r="148" spans="1:19">
      <c r="A148" t="s">
        <v>185</v>
      </c>
      <c r="B148" t="s">
        <v>180</v>
      </c>
      <c r="C148" t="s">
        <v>148</v>
      </c>
      <c r="D148" s="21">
        <f>M148/1000000</f>
        <v/>
      </c>
      <c r="M148" s="21" t="n">
        <v>1160083</v>
      </c>
    </row>
    <row r="149" spans="1:19">
      <c r="A149" t="s">
        <v>185</v>
      </c>
      <c r="B149" t="s">
        <v>180</v>
      </c>
      <c r="C149" t="s">
        <v>149</v>
      </c>
      <c r="D149" s="21">
        <f>M149/1000000</f>
        <v/>
      </c>
      <c r="M149" s="21" t="n">
        <v>1160083</v>
      </c>
    </row>
    <row r="150" spans="1:19">
      <c r="A150" t="s">
        <v>185</v>
      </c>
      <c r="B150" t="s">
        <v>180</v>
      </c>
      <c r="C150" t="s">
        <v>150</v>
      </c>
      <c r="D150" s="21">
        <f>M150/1000000</f>
        <v/>
      </c>
      <c r="M150" s="21" t="n">
        <v>1160083</v>
      </c>
    </row>
    <row r="151" spans="1:19">
      <c r="A151" t="s">
        <v>185</v>
      </c>
      <c r="B151" t="s">
        <v>180</v>
      </c>
      <c r="C151" t="s">
        <v>151</v>
      </c>
      <c r="D151" s="21">
        <f>M151/1000000</f>
        <v/>
      </c>
      <c r="M151" s="21" t="n">
        <v>1160083</v>
      </c>
    </row>
    <row r="152" spans="1:19">
      <c r="A152" t="s">
        <v>185</v>
      </c>
      <c r="B152" t="s">
        <v>180</v>
      </c>
      <c r="C152" t="s">
        <v>152</v>
      </c>
      <c r="D152" s="21">
        <f>M152/1000000</f>
        <v/>
      </c>
      <c r="M152" s="21" t="n">
        <v>1160083</v>
      </c>
    </row>
    <row r="153" spans="1:19">
      <c r="A153" t="s">
        <v>185</v>
      </c>
      <c r="B153" t="s">
        <v>180</v>
      </c>
      <c r="C153" t="s">
        <v>153</v>
      </c>
      <c r="D153" s="21">
        <f>M153/1000000</f>
        <v/>
      </c>
      <c r="M153" s="21" t="n">
        <v>1160083</v>
      </c>
    </row>
    <row r="154" spans="1:19">
      <c r="A154" t="s">
        <v>185</v>
      </c>
      <c r="B154" t="s">
        <v>180</v>
      </c>
      <c r="C154" t="s">
        <v>154</v>
      </c>
      <c r="D154" s="21">
        <f>M154/1000000</f>
        <v/>
      </c>
      <c r="M154" s="21" t="n">
        <v>1160083</v>
      </c>
    </row>
    <row r="155" spans="1:19">
      <c r="A155" t="s">
        <v>185</v>
      </c>
      <c r="B155" t="s">
        <v>180</v>
      </c>
      <c r="C155" t="s">
        <v>155</v>
      </c>
      <c r="D155" s="21">
        <f>M155/1000000</f>
        <v/>
      </c>
      <c r="M155" s="21" t="n">
        <v>1160083</v>
      </c>
    </row>
    <row r="156" spans="1:19">
      <c r="A156" t="s">
        <v>185</v>
      </c>
      <c r="B156" t="s">
        <v>180</v>
      </c>
      <c r="C156" t="s">
        <v>156</v>
      </c>
      <c r="D156" s="21">
        <f>M156/1000000</f>
        <v/>
      </c>
      <c r="M156" s="21" t="n">
        <v>1160083</v>
      </c>
    </row>
    <row r="157" spans="1:19">
      <c r="A157" t="s">
        <v>185</v>
      </c>
      <c r="B157" t="s">
        <v>180</v>
      </c>
      <c r="C157" t="s">
        <v>157</v>
      </c>
      <c r="D157" s="21">
        <f>M157/1000000</f>
        <v/>
      </c>
      <c r="M157" s="21" t="n">
        <v>1160083</v>
      </c>
    </row>
    <row r="158" spans="1:19">
      <c r="A158" t="s">
        <v>187</v>
      </c>
      <c r="B158" t="s">
        <v>184</v>
      </c>
      <c r="C158" t="s">
        <v>146</v>
      </c>
      <c r="D158" s="21">
        <f>M158/1000000</f>
        <v/>
      </c>
      <c r="M158" s="21" t="n">
        <v>1656605</v>
      </c>
    </row>
    <row r="159" spans="1:19">
      <c r="A159" t="s">
        <v>187</v>
      </c>
      <c r="B159" t="s">
        <v>184</v>
      </c>
      <c r="C159" t="s">
        <v>147</v>
      </c>
      <c r="D159" s="21">
        <f>M159/1000000</f>
        <v/>
      </c>
      <c r="M159" s="21" t="n">
        <v>1656605</v>
      </c>
    </row>
    <row r="160" spans="1:19">
      <c r="A160" t="s">
        <v>187</v>
      </c>
      <c r="B160" t="s">
        <v>184</v>
      </c>
      <c r="C160" t="s">
        <v>148</v>
      </c>
      <c r="D160" s="21">
        <f>M160/1000000</f>
        <v/>
      </c>
      <c r="M160" s="21" t="n">
        <v>1656605</v>
      </c>
    </row>
    <row r="161" spans="1:19">
      <c r="A161" t="s">
        <v>187</v>
      </c>
      <c r="B161" t="s">
        <v>184</v>
      </c>
      <c r="C161" t="s">
        <v>149</v>
      </c>
      <c r="D161" s="21">
        <f>M161/1000000</f>
        <v/>
      </c>
      <c r="M161" s="21" t="n">
        <v>1656605</v>
      </c>
    </row>
    <row r="162" spans="1:19">
      <c r="A162" t="s">
        <v>187</v>
      </c>
      <c r="B162" t="s">
        <v>184</v>
      </c>
      <c r="C162" t="s">
        <v>150</v>
      </c>
      <c r="D162" s="21">
        <f>M162/1000000</f>
        <v/>
      </c>
      <c r="M162" s="21" t="n">
        <v>1656605</v>
      </c>
    </row>
    <row r="163" spans="1:19">
      <c r="A163" t="s">
        <v>187</v>
      </c>
      <c r="B163" t="s">
        <v>184</v>
      </c>
      <c r="C163" t="s">
        <v>151</v>
      </c>
      <c r="D163" s="21">
        <f>M163/1000000</f>
        <v/>
      </c>
      <c r="M163" s="21" t="n">
        <v>1656605</v>
      </c>
    </row>
    <row r="164" spans="1:19">
      <c r="A164" t="s">
        <v>187</v>
      </c>
      <c r="B164" t="s">
        <v>184</v>
      </c>
      <c r="C164" t="s">
        <v>152</v>
      </c>
      <c r="D164" s="21">
        <f>M164/1000000</f>
        <v/>
      </c>
      <c r="M164" s="21" t="n">
        <v>1656605</v>
      </c>
    </row>
    <row r="165" spans="1:19">
      <c r="A165" t="s">
        <v>187</v>
      </c>
      <c r="B165" t="s">
        <v>184</v>
      </c>
      <c r="C165" t="s">
        <v>153</v>
      </c>
      <c r="D165" s="21">
        <f>M165/1000000</f>
        <v/>
      </c>
      <c r="M165" s="21" t="n">
        <v>1656605</v>
      </c>
    </row>
    <row r="166" spans="1:19">
      <c r="A166" t="s">
        <v>187</v>
      </c>
      <c r="B166" t="s">
        <v>184</v>
      </c>
      <c r="C166" t="s">
        <v>154</v>
      </c>
      <c r="D166" s="21">
        <f>M166/1000000</f>
        <v/>
      </c>
      <c r="M166" s="21" t="n">
        <v>1656605</v>
      </c>
    </row>
    <row r="167" spans="1:19">
      <c r="A167" t="s">
        <v>187</v>
      </c>
      <c r="B167" t="s">
        <v>184</v>
      </c>
      <c r="C167" t="s">
        <v>155</v>
      </c>
      <c r="D167" s="21">
        <f>M167/1000000</f>
        <v/>
      </c>
      <c r="M167" s="21" t="n">
        <v>1656605</v>
      </c>
    </row>
    <row r="168" spans="1:19">
      <c r="A168" t="s">
        <v>187</v>
      </c>
      <c r="B168" t="s">
        <v>184</v>
      </c>
      <c r="C168" t="s">
        <v>156</v>
      </c>
      <c r="D168" s="21">
        <f>M168/1000000</f>
        <v/>
      </c>
      <c r="M168" s="21" t="n">
        <v>1656605</v>
      </c>
    </row>
    <row r="169" spans="1:19">
      <c r="A169" t="s">
        <v>187</v>
      </c>
      <c r="B169" t="s">
        <v>184</v>
      </c>
      <c r="C169" t="s">
        <v>157</v>
      </c>
      <c r="D169" s="21">
        <f>M169/1000000</f>
        <v/>
      </c>
      <c r="M169" s="21" t="n">
        <v>1656605</v>
      </c>
    </row>
    <row r="170" spans="1:19">
      <c r="A170" t="s">
        <v>184</v>
      </c>
      <c r="B170" t="s">
        <v>179</v>
      </c>
      <c r="C170" t="s">
        <v>146</v>
      </c>
      <c r="D170" s="21">
        <f>M170/1000000</f>
        <v/>
      </c>
      <c r="M170" s="21" t="n">
        <v>5421213</v>
      </c>
    </row>
    <row r="171" spans="1:19">
      <c r="A171" t="s">
        <v>184</v>
      </c>
      <c r="B171" t="s">
        <v>179</v>
      </c>
      <c r="C171" t="s">
        <v>147</v>
      </c>
      <c r="D171" s="21">
        <f>M171/1000000</f>
        <v/>
      </c>
      <c r="M171" s="21" t="n">
        <v>5421213</v>
      </c>
    </row>
    <row r="172" spans="1:19">
      <c r="A172" t="s">
        <v>184</v>
      </c>
      <c r="B172" t="s">
        <v>179</v>
      </c>
      <c r="C172" t="s">
        <v>148</v>
      </c>
      <c r="D172" s="21">
        <f>M172/1000000</f>
        <v/>
      </c>
      <c r="M172" s="21" t="n">
        <v>5421213</v>
      </c>
    </row>
    <row r="173" spans="1:19">
      <c r="A173" t="s">
        <v>184</v>
      </c>
      <c r="B173" t="s">
        <v>179</v>
      </c>
      <c r="C173" t="s">
        <v>149</v>
      </c>
      <c r="D173" s="21">
        <f>M173/1000000</f>
        <v/>
      </c>
      <c r="M173" s="21" t="n">
        <v>5421213</v>
      </c>
    </row>
    <row r="174" spans="1:19">
      <c r="A174" t="s">
        <v>184</v>
      </c>
      <c r="B174" t="s">
        <v>179</v>
      </c>
      <c r="C174" t="s">
        <v>150</v>
      </c>
      <c r="D174" s="21">
        <f>M174/1000000</f>
        <v/>
      </c>
      <c r="M174" s="21" t="n">
        <v>5421213</v>
      </c>
    </row>
    <row r="175" spans="1:19">
      <c r="A175" t="s">
        <v>184</v>
      </c>
      <c r="B175" t="s">
        <v>179</v>
      </c>
      <c r="C175" t="s">
        <v>151</v>
      </c>
      <c r="D175" s="21">
        <f>M175/1000000</f>
        <v/>
      </c>
      <c r="M175" s="21" t="n">
        <v>5421213</v>
      </c>
    </row>
    <row r="176" spans="1:19">
      <c r="A176" t="s">
        <v>184</v>
      </c>
      <c r="B176" t="s">
        <v>179</v>
      </c>
      <c r="C176" t="s">
        <v>152</v>
      </c>
      <c r="D176" s="21">
        <f>M176/1000000</f>
        <v/>
      </c>
      <c r="M176" s="21" t="n">
        <v>5421213</v>
      </c>
    </row>
    <row r="177" spans="1:19">
      <c r="A177" t="s">
        <v>184</v>
      </c>
      <c r="B177" t="s">
        <v>179</v>
      </c>
      <c r="C177" t="s">
        <v>153</v>
      </c>
      <c r="D177" s="21">
        <f>M177/1000000</f>
        <v/>
      </c>
      <c r="M177" s="21" t="n">
        <v>5421213</v>
      </c>
    </row>
    <row r="178" spans="1:19">
      <c r="A178" t="s">
        <v>184</v>
      </c>
      <c r="B178" t="s">
        <v>179</v>
      </c>
      <c r="C178" t="s">
        <v>154</v>
      </c>
      <c r="D178" s="21">
        <f>M178/1000000</f>
        <v/>
      </c>
      <c r="M178" s="21" t="n">
        <v>5421213</v>
      </c>
    </row>
    <row r="179" spans="1:19">
      <c r="A179" t="s">
        <v>184</v>
      </c>
      <c r="B179" t="s">
        <v>179</v>
      </c>
      <c r="C179" t="s">
        <v>155</v>
      </c>
      <c r="D179" s="21">
        <f>M179/1000000</f>
        <v/>
      </c>
      <c r="M179" s="21" t="n">
        <v>5421213</v>
      </c>
    </row>
    <row r="180" spans="1:19">
      <c r="A180" t="s">
        <v>184</v>
      </c>
      <c r="B180" t="s">
        <v>179</v>
      </c>
      <c r="C180" t="s">
        <v>156</v>
      </c>
      <c r="D180" s="21">
        <f>M180/1000000</f>
        <v/>
      </c>
      <c r="M180" s="21" t="n">
        <v>5421213</v>
      </c>
    </row>
    <row r="181" spans="1:19">
      <c r="A181" t="s">
        <v>184</v>
      </c>
      <c r="B181" t="s">
        <v>179</v>
      </c>
      <c r="C181" t="s">
        <v>157</v>
      </c>
      <c r="D181" s="21">
        <f>M181/1000000</f>
        <v/>
      </c>
      <c r="M181" s="21" t="n">
        <v>5421213</v>
      </c>
    </row>
    <row r="182" spans="1:19">
      <c r="A182" t="s">
        <v>179</v>
      </c>
      <c r="B182" t="s">
        <v>164</v>
      </c>
      <c r="C182" t="s">
        <v>146</v>
      </c>
      <c r="D182" s="21">
        <f>M182/1000000</f>
        <v/>
      </c>
      <c r="M182" s="21" t="n">
        <v>1186997</v>
      </c>
    </row>
    <row r="183" spans="1:19">
      <c r="A183" t="s">
        <v>179</v>
      </c>
      <c r="B183" t="s">
        <v>164</v>
      </c>
      <c r="C183" t="s">
        <v>147</v>
      </c>
      <c r="D183" s="21">
        <f>M183/1000000</f>
        <v/>
      </c>
      <c r="M183" s="21" t="n">
        <v>1186997</v>
      </c>
    </row>
    <row r="184" spans="1:19">
      <c r="A184" t="s">
        <v>179</v>
      </c>
      <c r="B184" t="s">
        <v>164</v>
      </c>
      <c r="C184" t="s">
        <v>148</v>
      </c>
      <c r="D184" s="21">
        <f>M184/1000000</f>
        <v/>
      </c>
      <c r="M184" s="21" t="n">
        <v>1186997</v>
      </c>
    </row>
    <row r="185" spans="1:19">
      <c r="A185" t="s">
        <v>179</v>
      </c>
      <c r="B185" t="s">
        <v>164</v>
      </c>
      <c r="C185" t="s">
        <v>149</v>
      </c>
      <c r="D185" s="21">
        <f>M185/1000000</f>
        <v/>
      </c>
      <c r="M185" s="21" t="n">
        <v>1186997</v>
      </c>
    </row>
    <row r="186" spans="1:19">
      <c r="A186" t="s">
        <v>179</v>
      </c>
      <c r="B186" t="s">
        <v>164</v>
      </c>
      <c r="C186" t="s">
        <v>150</v>
      </c>
      <c r="D186" s="21">
        <f>M186/1000000</f>
        <v/>
      </c>
      <c r="M186" s="21" t="n">
        <v>1186997</v>
      </c>
    </row>
    <row r="187" spans="1:19">
      <c r="A187" t="s">
        <v>179</v>
      </c>
      <c r="B187" t="s">
        <v>164</v>
      </c>
      <c r="C187" t="s">
        <v>151</v>
      </c>
      <c r="D187" s="21">
        <f>M187/1000000</f>
        <v/>
      </c>
      <c r="M187" s="21" t="n">
        <v>1186997</v>
      </c>
    </row>
    <row r="188" spans="1:19">
      <c r="A188" t="s">
        <v>179</v>
      </c>
      <c r="B188" t="s">
        <v>164</v>
      </c>
      <c r="C188" t="s">
        <v>152</v>
      </c>
      <c r="D188" s="21">
        <f>M188/1000000</f>
        <v/>
      </c>
      <c r="M188" s="21" t="n">
        <v>1186997</v>
      </c>
    </row>
    <row r="189" spans="1:19">
      <c r="A189" t="s">
        <v>179</v>
      </c>
      <c r="B189" t="s">
        <v>164</v>
      </c>
      <c r="C189" t="s">
        <v>153</v>
      </c>
      <c r="D189" s="21">
        <f>M189/1000000</f>
        <v/>
      </c>
      <c r="M189" s="21" t="n">
        <v>1186997</v>
      </c>
    </row>
    <row r="190" spans="1:19">
      <c r="A190" t="s">
        <v>179</v>
      </c>
      <c r="B190" t="s">
        <v>164</v>
      </c>
      <c r="C190" t="s">
        <v>154</v>
      </c>
      <c r="D190" s="21">
        <f>M190/1000000</f>
        <v/>
      </c>
      <c r="M190" s="21" t="n">
        <v>1186997</v>
      </c>
    </row>
    <row r="191" spans="1:19">
      <c r="A191" t="s">
        <v>179</v>
      </c>
      <c r="B191" t="s">
        <v>164</v>
      </c>
      <c r="C191" t="s">
        <v>155</v>
      </c>
      <c r="D191" s="21">
        <f>M191/1000000</f>
        <v/>
      </c>
      <c r="M191" s="21" t="n">
        <v>1186997</v>
      </c>
    </row>
    <row r="192" spans="1:19">
      <c r="A192" t="s">
        <v>179</v>
      </c>
      <c r="B192" t="s">
        <v>164</v>
      </c>
      <c r="C192" t="s">
        <v>156</v>
      </c>
      <c r="D192" s="21">
        <f>M192/1000000</f>
        <v/>
      </c>
      <c r="M192" s="21" t="n">
        <v>1186997</v>
      </c>
    </row>
    <row r="193" spans="1:19">
      <c r="A193" t="s">
        <v>179</v>
      </c>
      <c r="B193" t="s">
        <v>164</v>
      </c>
      <c r="C193" t="s">
        <v>157</v>
      </c>
      <c r="D193" s="21">
        <f>M193/1000000</f>
        <v/>
      </c>
      <c r="M193" s="21" t="n">
        <v>1186997</v>
      </c>
    </row>
    <row r="194" spans="1:19">
      <c r="A194" t="s">
        <v>192</v>
      </c>
      <c r="B194" t="s">
        <v>158</v>
      </c>
      <c r="C194" t="s">
        <v>146</v>
      </c>
      <c r="D194" s="21">
        <f>M194/1000000</f>
        <v/>
      </c>
      <c r="M194" s="21" t="n">
        <v>10585026</v>
      </c>
    </row>
    <row r="195" spans="1:19">
      <c r="A195" t="s">
        <v>192</v>
      </c>
      <c r="B195" t="s">
        <v>158</v>
      </c>
      <c r="C195" t="s">
        <v>147</v>
      </c>
      <c r="D195" s="21">
        <f>M195/1000000</f>
        <v/>
      </c>
      <c r="M195" s="21" t="n">
        <v>10585026</v>
      </c>
    </row>
    <row r="196" spans="1:19">
      <c r="A196" t="s">
        <v>192</v>
      </c>
      <c r="B196" t="s">
        <v>158</v>
      </c>
      <c r="C196" t="s">
        <v>148</v>
      </c>
      <c r="D196" s="21">
        <f>M196/1000000</f>
        <v/>
      </c>
      <c r="M196" s="21" t="n">
        <v>10585026</v>
      </c>
    </row>
    <row r="197" spans="1:19">
      <c r="A197" t="s">
        <v>192</v>
      </c>
      <c r="B197" t="s">
        <v>158</v>
      </c>
      <c r="C197" t="s">
        <v>149</v>
      </c>
      <c r="D197" s="21">
        <f>M197/1000000</f>
        <v/>
      </c>
      <c r="M197" s="21" t="n">
        <v>10585026</v>
      </c>
    </row>
    <row r="198" spans="1:19">
      <c r="A198" t="s">
        <v>192</v>
      </c>
      <c r="B198" t="s">
        <v>158</v>
      </c>
      <c r="C198" t="s">
        <v>150</v>
      </c>
      <c r="D198" s="21">
        <f>M198/1000000</f>
        <v/>
      </c>
      <c r="M198" s="21" t="n">
        <v>10585026</v>
      </c>
    </row>
    <row r="199" spans="1:19">
      <c r="A199" t="s">
        <v>192</v>
      </c>
      <c r="B199" t="s">
        <v>158</v>
      </c>
      <c r="C199" t="s">
        <v>151</v>
      </c>
      <c r="D199" s="21">
        <f>M199/1000000</f>
        <v/>
      </c>
      <c r="M199" s="21" t="n">
        <v>10585026</v>
      </c>
    </row>
    <row r="200" spans="1:19">
      <c r="A200" t="s">
        <v>192</v>
      </c>
      <c r="B200" t="s">
        <v>158</v>
      </c>
      <c r="C200" t="s">
        <v>152</v>
      </c>
      <c r="D200" s="21">
        <f>M200/1000000</f>
        <v/>
      </c>
      <c r="M200" s="21" t="n">
        <v>10585026</v>
      </c>
    </row>
    <row r="201" spans="1:19">
      <c r="A201" t="s">
        <v>192</v>
      </c>
      <c r="B201" t="s">
        <v>158</v>
      </c>
      <c r="C201" t="s">
        <v>153</v>
      </c>
      <c r="D201" s="21">
        <f>M201/1000000</f>
        <v/>
      </c>
      <c r="M201" s="21" t="n">
        <v>10585026</v>
      </c>
    </row>
    <row r="202" spans="1:19">
      <c r="A202" t="s">
        <v>192</v>
      </c>
      <c r="B202" t="s">
        <v>158</v>
      </c>
      <c r="C202" t="s">
        <v>154</v>
      </c>
      <c r="D202" s="21">
        <f>M202/1000000</f>
        <v/>
      </c>
      <c r="M202" s="21" t="n">
        <v>10585026</v>
      </c>
    </row>
    <row r="203" spans="1:19">
      <c r="A203" t="s">
        <v>192</v>
      </c>
      <c r="B203" t="s">
        <v>158</v>
      </c>
      <c r="C203" t="s">
        <v>155</v>
      </c>
      <c r="D203" s="21">
        <f>M203/1000000</f>
        <v/>
      </c>
      <c r="M203" s="21" t="n">
        <v>10585026</v>
      </c>
    </row>
    <row r="204" spans="1:19">
      <c r="A204" t="s">
        <v>192</v>
      </c>
      <c r="B204" t="s">
        <v>158</v>
      </c>
      <c r="C204" t="s">
        <v>156</v>
      </c>
      <c r="D204" s="21">
        <f>M204/1000000</f>
        <v/>
      </c>
      <c r="M204" s="21" t="n">
        <v>10585026</v>
      </c>
    </row>
    <row r="205" spans="1:19">
      <c r="A205" t="s">
        <v>192</v>
      </c>
      <c r="B205" t="s">
        <v>158</v>
      </c>
      <c r="C205" t="s">
        <v>157</v>
      </c>
      <c r="D205" s="21">
        <f>M205/1000000</f>
        <v/>
      </c>
      <c r="M205" s="21" t="n">
        <v>10585026</v>
      </c>
    </row>
    <row r="206" spans="1:19">
      <c r="A206" t="s">
        <v>176</v>
      </c>
      <c r="B206" t="s">
        <v>178</v>
      </c>
      <c r="C206" t="s">
        <v>146</v>
      </c>
      <c r="D206" s="21">
        <f>M206/1000000</f>
        <v/>
      </c>
      <c r="M206" s="21" t="n">
        <v>1036975</v>
      </c>
    </row>
    <row r="207" spans="1:19">
      <c r="A207" t="s">
        <v>176</v>
      </c>
      <c r="B207" t="s">
        <v>178</v>
      </c>
      <c r="C207" t="s">
        <v>147</v>
      </c>
      <c r="D207" s="21">
        <f>M207/1000000</f>
        <v/>
      </c>
      <c r="M207" s="21" t="n">
        <v>1036975</v>
      </c>
    </row>
    <row r="208" spans="1:19">
      <c r="A208" t="s">
        <v>176</v>
      </c>
      <c r="B208" t="s">
        <v>178</v>
      </c>
      <c r="C208" t="s">
        <v>148</v>
      </c>
      <c r="D208" s="21">
        <f>M208/1000000</f>
        <v/>
      </c>
      <c r="M208" s="21" t="n">
        <v>1036975</v>
      </c>
    </row>
    <row r="209" spans="1:19">
      <c r="A209" t="s">
        <v>176</v>
      </c>
      <c r="B209" t="s">
        <v>178</v>
      </c>
      <c r="C209" t="s">
        <v>149</v>
      </c>
      <c r="D209" s="21">
        <f>M209/1000000</f>
        <v/>
      </c>
      <c r="M209" s="21" t="n">
        <v>1036975</v>
      </c>
    </row>
    <row r="210" spans="1:19">
      <c r="A210" t="s">
        <v>176</v>
      </c>
      <c r="B210" t="s">
        <v>178</v>
      </c>
      <c r="C210" t="s">
        <v>150</v>
      </c>
      <c r="D210" s="21">
        <f>M210/1000000</f>
        <v/>
      </c>
      <c r="M210" s="21" t="n">
        <v>1036975</v>
      </c>
    </row>
    <row r="211" spans="1:19">
      <c r="A211" t="s">
        <v>176</v>
      </c>
      <c r="B211" t="s">
        <v>178</v>
      </c>
      <c r="C211" t="s">
        <v>151</v>
      </c>
      <c r="D211" s="21">
        <f>M211/1000000</f>
        <v/>
      </c>
      <c r="M211" s="21" t="n">
        <v>1036975</v>
      </c>
    </row>
    <row r="212" spans="1:19">
      <c r="A212" t="s">
        <v>176</v>
      </c>
      <c r="B212" t="s">
        <v>178</v>
      </c>
      <c r="C212" t="s">
        <v>152</v>
      </c>
      <c r="D212" s="21">
        <f>M212/1000000</f>
        <v/>
      </c>
      <c r="M212" s="21" t="n">
        <v>1036975</v>
      </c>
    </row>
    <row r="213" spans="1:19">
      <c r="A213" t="s">
        <v>176</v>
      </c>
      <c r="B213" t="s">
        <v>178</v>
      </c>
      <c r="C213" t="s">
        <v>153</v>
      </c>
      <c r="D213" s="21">
        <f>M213/1000000</f>
        <v/>
      </c>
      <c r="M213" s="21" t="n">
        <v>1036975</v>
      </c>
    </row>
    <row r="214" spans="1:19">
      <c r="A214" t="s">
        <v>176</v>
      </c>
      <c r="B214" t="s">
        <v>178</v>
      </c>
      <c r="C214" t="s">
        <v>154</v>
      </c>
      <c r="D214" s="21">
        <f>M214/1000000</f>
        <v/>
      </c>
      <c r="M214" s="21" t="n">
        <v>1036975</v>
      </c>
    </row>
    <row r="215" spans="1:19">
      <c r="A215" t="s">
        <v>176</v>
      </c>
      <c r="B215" t="s">
        <v>178</v>
      </c>
      <c r="C215" t="s">
        <v>155</v>
      </c>
      <c r="D215" s="21">
        <f>M215/1000000</f>
        <v/>
      </c>
      <c r="M215" s="21" t="n">
        <v>1036975</v>
      </c>
    </row>
    <row r="216" spans="1:19">
      <c r="A216" t="s">
        <v>176</v>
      </c>
      <c r="B216" t="s">
        <v>178</v>
      </c>
      <c r="C216" t="s">
        <v>156</v>
      </c>
      <c r="D216" s="21">
        <f>M216/1000000</f>
        <v/>
      </c>
      <c r="M216" s="21" t="n">
        <v>1036975</v>
      </c>
    </row>
    <row r="217" spans="1:19">
      <c r="A217" t="s">
        <v>176</v>
      </c>
      <c r="B217" t="s">
        <v>178</v>
      </c>
      <c r="C217" t="s">
        <v>157</v>
      </c>
      <c r="D217" s="21">
        <f>M217/1000000</f>
        <v/>
      </c>
      <c r="M217" s="21" t="n">
        <v>1036975</v>
      </c>
    </row>
    <row r="218" spans="1:19">
      <c r="A218" t="s">
        <v>158</v>
      </c>
      <c r="B218" t="s">
        <v>161</v>
      </c>
      <c r="C218" t="s">
        <v>146</v>
      </c>
      <c r="D218" s="21">
        <f>M218/1000000</f>
        <v/>
      </c>
      <c r="M218" s="21" t="n">
        <v>33647488</v>
      </c>
    </row>
    <row r="219" spans="1:19">
      <c r="A219" t="s">
        <v>158</v>
      </c>
      <c r="B219" t="s">
        <v>161</v>
      </c>
      <c r="C219" t="s">
        <v>147</v>
      </c>
      <c r="D219" s="21">
        <f>M219/1000000</f>
        <v/>
      </c>
      <c r="M219" s="21" t="n">
        <v>33647488</v>
      </c>
    </row>
    <row r="220" spans="1:19">
      <c r="A220" t="s">
        <v>158</v>
      </c>
      <c r="B220" t="s">
        <v>161</v>
      </c>
      <c r="C220" t="s">
        <v>148</v>
      </c>
      <c r="D220" s="21">
        <f>M220/1000000</f>
        <v/>
      </c>
      <c r="M220" s="21" t="n">
        <v>33647488</v>
      </c>
    </row>
    <row r="221" spans="1:19">
      <c r="A221" t="s">
        <v>158</v>
      </c>
      <c r="B221" t="s">
        <v>161</v>
      </c>
      <c r="C221" t="s">
        <v>149</v>
      </c>
      <c r="D221" s="21">
        <f>M221/1000000</f>
        <v/>
      </c>
      <c r="M221" s="21" t="n">
        <v>33647488</v>
      </c>
    </row>
    <row r="222" spans="1:19">
      <c r="A222" t="s">
        <v>158</v>
      </c>
      <c r="B222" t="s">
        <v>161</v>
      </c>
      <c r="C222" t="s">
        <v>150</v>
      </c>
      <c r="D222" s="21">
        <f>M222/1000000</f>
        <v/>
      </c>
      <c r="M222" s="21" t="n">
        <v>33647488</v>
      </c>
    </row>
    <row r="223" spans="1:19">
      <c r="A223" t="s">
        <v>158</v>
      </c>
      <c r="B223" t="s">
        <v>161</v>
      </c>
      <c r="C223" t="s">
        <v>151</v>
      </c>
      <c r="D223" s="21">
        <f>M223/1000000</f>
        <v/>
      </c>
      <c r="M223" s="21" t="n">
        <v>33647488</v>
      </c>
    </row>
    <row r="224" spans="1:19">
      <c r="A224" t="s">
        <v>158</v>
      </c>
      <c r="B224" t="s">
        <v>161</v>
      </c>
      <c r="C224" t="s">
        <v>152</v>
      </c>
      <c r="D224" s="21">
        <f>M224/1000000</f>
        <v/>
      </c>
      <c r="M224" s="21" t="n">
        <v>33647488</v>
      </c>
    </row>
    <row r="225" spans="1:19">
      <c r="A225" t="s">
        <v>158</v>
      </c>
      <c r="B225" t="s">
        <v>161</v>
      </c>
      <c r="C225" t="s">
        <v>153</v>
      </c>
      <c r="D225" s="21">
        <f>M225/1000000</f>
        <v/>
      </c>
      <c r="M225" s="21" t="n">
        <v>33647488</v>
      </c>
    </row>
    <row r="226" spans="1:19">
      <c r="A226" t="s">
        <v>158</v>
      </c>
      <c r="B226" t="s">
        <v>161</v>
      </c>
      <c r="C226" t="s">
        <v>154</v>
      </c>
      <c r="D226" s="21">
        <f>M226/1000000</f>
        <v/>
      </c>
      <c r="M226" s="21" t="n">
        <v>33647488</v>
      </c>
    </row>
    <row r="227" spans="1:19">
      <c r="A227" t="s">
        <v>158</v>
      </c>
      <c r="B227" t="s">
        <v>161</v>
      </c>
      <c r="C227" t="s">
        <v>155</v>
      </c>
      <c r="D227" s="21">
        <f>M227/1000000</f>
        <v/>
      </c>
      <c r="M227" s="21" t="n">
        <v>33647488</v>
      </c>
    </row>
    <row r="228" spans="1:19">
      <c r="A228" t="s">
        <v>158</v>
      </c>
      <c r="B228" t="s">
        <v>161</v>
      </c>
      <c r="C228" t="s">
        <v>156</v>
      </c>
      <c r="D228" s="21">
        <f>M228/1000000</f>
        <v/>
      </c>
      <c r="M228" s="21" t="n">
        <v>33647488</v>
      </c>
    </row>
    <row r="229" spans="1:19">
      <c r="A229" t="s">
        <v>158</v>
      </c>
      <c r="B229" t="s">
        <v>161</v>
      </c>
      <c r="C229" t="s">
        <v>157</v>
      </c>
      <c r="D229" s="21">
        <f>M229/1000000</f>
        <v/>
      </c>
      <c r="M229" s="21" t="n">
        <v>33647488</v>
      </c>
    </row>
    <row r="230" spans="1:19">
      <c r="A230" t="s">
        <v>195</v>
      </c>
      <c r="B230" t="s">
        <v>187</v>
      </c>
      <c r="C230" t="s">
        <v>146</v>
      </c>
      <c r="D230" s="21">
        <f>M230/1000000</f>
        <v/>
      </c>
      <c r="M230" s="21" t="n">
        <v>644560</v>
      </c>
    </row>
    <row r="231" spans="1:19">
      <c r="A231" t="s">
        <v>195</v>
      </c>
      <c r="B231" t="s">
        <v>187</v>
      </c>
      <c r="C231" t="s">
        <v>147</v>
      </c>
      <c r="D231" s="21">
        <f>M231/1000000</f>
        <v/>
      </c>
      <c r="M231" s="21" t="n">
        <v>644560</v>
      </c>
    </row>
    <row r="232" spans="1:19">
      <c r="A232" t="s">
        <v>195</v>
      </c>
      <c r="B232" t="s">
        <v>187</v>
      </c>
      <c r="C232" t="s">
        <v>148</v>
      </c>
      <c r="D232" s="21">
        <f>M232/1000000</f>
        <v/>
      </c>
      <c r="M232" s="21" t="n">
        <v>644560</v>
      </c>
    </row>
    <row r="233" spans="1:19">
      <c r="A233" t="s">
        <v>195</v>
      </c>
      <c r="B233" t="s">
        <v>187</v>
      </c>
      <c r="C233" t="s">
        <v>149</v>
      </c>
      <c r="D233" s="21">
        <f>M233/1000000</f>
        <v/>
      </c>
      <c r="M233" s="21" t="n">
        <v>644560</v>
      </c>
    </row>
    <row r="234" spans="1:19">
      <c r="A234" t="s">
        <v>195</v>
      </c>
      <c r="B234" t="s">
        <v>187</v>
      </c>
      <c r="C234" t="s">
        <v>150</v>
      </c>
      <c r="D234" s="21">
        <f>M234/1000000</f>
        <v/>
      </c>
      <c r="M234" s="21" t="n">
        <v>644560</v>
      </c>
    </row>
    <row r="235" spans="1:19">
      <c r="A235" t="s">
        <v>195</v>
      </c>
      <c r="B235" t="s">
        <v>187</v>
      </c>
      <c r="C235" t="s">
        <v>151</v>
      </c>
      <c r="D235" s="21">
        <f>M235/1000000</f>
        <v/>
      </c>
      <c r="M235" s="21" t="n">
        <v>644560</v>
      </c>
    </row>
    <row r="236" spans="1:19">
      <c r="A236" t="s">
        <v>195</v>
      </c>
      <c r="B236" t="s">
        <v>187</v>
      </c>
      <c r="C236" t="s">
        <v>152</v>
      </c>
      <c r="D236" s="21">
        <f>M236/1000000</f>
        <v/>
      </c>
      <c r="M236" s="21" t="n">
        <v>644560</v>
      </c>
    </row>
    <row r="237" spans="1:19">
      <c r="A237" t="s">
        <v>195</v>
      </c>
      <c r="B237" t="s">
        <v>187</v>
      </c>
      <c r="C237" t="s">
        <v>153</v>
      </c>
      <c r="D237" s="21">
        <f>M237/1000000</f>
        <v/>
      </c>
      <c r="M237" s="21" t="n">
        <v>644560</v>
      </c>
    </row>
    <row r="238" spans="1:19">
      <c r="A238" t="s">
        <v>195</v>
      </c>
      <c r="B238" t="s">
        <v>187</v>
      </c>
      <c r="C238" t="s">
        <v>154</v>
      </c>
      <c r="D238" s="21">
        <f>M238/1000000</f>
        <v/>
      </c>
      <c r="M238" s="21" t="n">
        <v>644560</v>
      </c>
    </row>
    <row r="239" spans="1:19">
      <c r="A239" t="s">
        <v>195</v>
      </c>
      <c r="B239" t="s">
        <v>187</v>
      </c>
      <c r="C239" t="s">
        <v>155</v>
      </c>
      <c r="D239" s="21">
        <f>M239/1000000</f>
        <v/>
      </c>
      <c r="M239" s="21" t="n">
        <v>644560</v>
      </c>
    </row>
    <row r="240" spans="1:19">
      <c r="A240" t="s">
        <v>195</v>
      </c>
      <c r="B240" t="s">
        <v>187</v>
      </c>
      <c r="C240" t="s">
        <v>156</v>
      </c>
      <c r="D240" s="21">
        <f>M240/1000000</f>
        <v/>
      </c>
      <c r="M240" s="21" t="n">
        <v>644560</v>
      </c>
    </row>
    <row r="241" spans="1:19">
      <c r="A241" t="s">
        <v>195</v>
      </c>
      <c r="B241" t="s">
        <v>187</v>
      </c>
      <c r="C241" t="s">
        <v>157</v>
      </c>
      <c r="D241" s="21">
        <f>M241/1000000</f>
        <v/>
      </c>
      <c r="M241" s="21" t="n">
        <v>644560</v>
      </c>
    </row>
    <row r="242" spans="1:19">
      <c r="A242" t="s">
        <v>189</v>
      </c>
      <c r="B242" t="s">
        <v>188</v>
      </c>
      <c r="C242" t="s">
        <v>146</v>
      </c>
      <c r="D242" s="21">
        <f>M242/1000000</f>
        <v/>
      </c>
      <c r="M242" s="21" t="n">
        <v>548988</v>
      </c>
    </row>
    <row r="243" spans="1:19">
      <c r="A243" t="s">
        <v>189</v>
      </c>
      <c r="B243" t="s">
        <v>188</v>
      </c>
      <c r="C243" t="s">
        <v>147</v>
      </c>
      <c r="D243" s="21">
        <f>M243/1000000</f>
        <v/>
      </c>
      <c r="M243" s="21" t="n">
        <v>548988</v>
      </c>
    </row>
    <row r="244" spans="1:19">
      <c r="A244" t="s">
        <v>189</v>
      </c>
      <c r="B244" t="s">
        <v>188</v>
      </c>
      <c r="C244" t="s">
        <v>148</v>
      </c>
      <c r="D244" s="21">
        <f>M244/1000000</f>
        <v/>
      </c>
      <c r="M244" s="21" t="n">
        <v>548988</v>
      </c>
    </row>
    <row r="245" spans="1:19">
      <c r="A245" t="s">
        <v>189</v>
      </c>
      <c r="B245" t="s">
        <v>188</v>
      </c>
      <c r="C245" t="s">
        <v>149</v>
      </c>
      <c r="D245" s="21">
        <f>M245/1000000</f>
        <v/>
      </c>
      <c r="M245" s="21" t="n">
        <v>548988</v>
      </c>
    </row>
    <row r="246" spans="1:19">
      <c r="A246" t="s">
        <v>189</v>
      </c>
      <c r="B246" t="s">
        <v>188</v>
      </c>
      <c r="C246" t="s">
        <v>150</v>
      </c>
      <c r="D246" s="21">
        <f>M246/1000000</f>
        <v/>
      </c>
      <c r="M246" s="21" t="n">
        <v>548988</v>
      </c>
    </row>
    <row r="247" spans="1:19">
      <c r="A247" t="s">
        <v>189</v>
      </c>
      <c r="B247" t="s">
        <v>188</v>
      </c>
      <c r="C247" t="s">
        <v>151</v>
      </c>
      <c r="D247" s="21">
        <f>M247/1000000</f>
        <v/>
      </c>
      <c r="M247" s="21" t="n">
        <v>548988</v>
      </c>
    </row>
    <row r="248" spans="1:19">
      <c r="A248" t="s">
        <v>189</v>
      </c>
      <c r="B248" t="s">
        <v>188</v>
      </c>
      <c r="C248" t="s">
        <v>152</v>
      </c>
      <c r="D248" s="21">
        <f>M248/1000000</f>
        <v/>
      </c>
      <c r="M248" s="21" t="n">
        <v>548988</v>
      </c>
    </row>
    <row r="249" spans="1:19">
      <c r="A249" t="s">
        <v>189</v>
      </c>
      <c r="B249" t="s">
        <v>188</v>
      </c>
      <c r="C249" t="s">
        <v>153</v>
      </c>
      <c r="D249" s="21">
        <f>M249/1000000</f>
        <v/>
      </c>
      <c r="M249" s="21" t="n">
        <v>548988</v>
      </c>
    </row>
    <row r="250" spans="1:19">
      <c r="A250" t="s">
        <v>189</v>
      </c>
      <c r="B250" t="s">
        <v>188</v>
      </c>
      <c r="C250" t="s">
        <v>154</v>
      </c>
      <c r="D250" s="21">
        <f>M250/1000000</f>
        <v/>
      </c>
      <c r="M250" s="21" t="n">
        <v>548988</v>
      </c>
    </row>
    <row r="251" spans="1:19">
      <c r="A251" t="s">
        <v>189</v>
      </c>
      <c r="B251" t="s">
        <v>188</v>
      </c>
      <c r="C251" t="s">
        <v>155</v>
      </c>
      <c r="D251" s="21">
        <f>M251/1000000</f>
        <v/>
      </c>
      <c r="M251" s="21" t="n">
        <v>548988</v>
      </c>
    </row>
    <row r="252" spans="1:19">
      <c r="A252" t="s">
        <v>189</v>
      </c>
      <c r="B252" t="s">
        <v>188</v>
      </c>
      <c r="C252" t="s">
        <v>156</v>
      </c>
      <c r="D252" s="21">
        <f>M252/1000000</f>
        <v/>
      </c>
      <c r="M252" s="21" t="n">
        <v>548988</v>
      </c>
    </row>
    <row r="253" spans="1:19">
      <c r="A253" t="s">
        <v>189</v>
      </c>
      <c r="B253" t="s">
        <v>188</v>
      </c>
      <c r="C253" t="s">
        <v>157</v>
      </c>
      <c r="D253" s="21">
        <f>M253/1000000</f>
        <v/>
      </c>
      <c r="M253" s="21" t="n">
        <v>548988</v>
      </c>
    </row>
    <row r="254" spans="1:19">
      <c r="A254" t="s">
        <v>190</v>
      </c>
      <c r="B254" t="s">
        <v>195</v>
      </c>
      <c r="C254" t="s">
        <v>146</v>
      </c>
      <c r="D254" s="21">
        <f>M254/1000000</f>
        <v/>
      </c>
      <c r="M254" s="21" t="n">
        <v>1493862</v>
      </c>
    </row>
    <row r="255" spans="1:19">
      <c r="A255" t="s">
        <v>190</v>
      </c>
      <c r="B255" t="s">
        <v>195</v>
      </c>
      <c r="C255" t="s">
        <v>147</v>
      </c>
      <c r="D255" s="21">
        <f>M255/1000000</f>
        <v/>
      </c>
      <c r="M255" s="21" t="n">
        <v>1493862</v>
      </c>
    </row>
    <row r="256" spans="1:19">
      <c r="A256" t="s">
        <v>190</v>
      </c>
      <c r="B256" t="s">
        <v>195</v>
      </c>
      <c r="C256" t="s">
        <v>148</v>
      </c>
      <c r="D256" s="21">
        <f>M256/1000000</f>
        <v/>
      </c>
      <c r="M256" s="21" t="n">
        <v>1493862</v>
      </c>
    </row>
    <row r="257" spans="1:19">
      <c r="A257" t="s">
        <v>190</v>
      </c>
      <c r="B257" t="s">
        <v>195</v>
      </c>
      <c r="C257" t="s">
        <v>149</v>
      </c>
      <c r="D257" s="21">
        <f>M257/1000000</f>
        <v/>
      </c>
      <c r="M257" s="21" t="n">
        <v>1493862</v>
      </c>
    </row>
    <row r="258" spans="1:19">
      <c r="A258" t="s">
        <v>190</v>
      </c>
      <c r="B258" t="s">
        <v>195</v>
      </c>
      <c r="C258" t="s">
        <v>150</v>
      </c>
      <c r="D258" s="21">
        <f>M258/1000000</f>
        <v/>
      </c>
      <c r="M258" s="21" t="n">
        <v>1493862</v>
      </c>
    </row>
    <row r="259" spans="1:19">
      <c r="A259" t="s">
        <v>190</v>
      </c>
      <c r="B259" t="s">
        <v>195</v>
      </c>
      <c r="C259" t="s">
        <v>151</v>
      </c>
      <c r="D259" s="21">
        <f>M259/1000000</f>
        <v/>
      </c>
      <c r="M259" s="21" t="n">
        <v>1493862</v>
      </c>
    </row>
    <row r="260" spans="1:19">
      <c r="A260" t="s">
        <v>190</v>
      </c>
      <c r="B260" t="s">
        <v>195</v>
      </c>
      <c r="C260" t="s">
        <v>152</v>
      </c>
      <c r="D260" s="21">
        <f>M260/1000000</f>
        <v/>
      </c>
      <c r="M260" s="21" t="n">
        <v>1493862</v>
      </c>
    </row>
    <row r="261" spans="1:19">
      <c r="A261" t="s">
        <v>190</v>
      </c>
      <c r="B261" t="s">
        <v>195</v>
      </c>
      <c r="C261" t="s">
        <v>153</v>
      </c>
      <c r="D261" s="21">
        <f>M261/1000000</f>
        <v/>
      </c>
      <c r="M261" s="21" t="n">
        <v>1493862</v>
      </c>
    </row>
    <row r="262" spans="1:19">
      <c r="A262" t="s">
        <v>190</v>
      </c>
      <c r="B262" t="s">
        <v>195</v>
      </c>
      <c r="C262" t="s">
        <v>154</v>
      </c>
      <c r="D262" s="21">
        <f>M262/1000000</f>
        <v/>
      </c>
      <c r="M262" s="21" t="n">
        <v>1493862</v>
      </c>
    </row>
    <row r="263" spans="1:19">
      <c r="A263" t="s">
        <v>190</v>
      </c>
      <c r="B263" t="s">
        <v>195</v>
      </c>
      <c r="C263" t="s">
        <v>155</v>
      </c>
      <c r="D263" s="21">
        <f>M263/1000000</f>
        <v/>
      </c>
      <c r="M263" s="21" t="n">
        <v>1493862</v>
      </c>
    </row>
    <row r="264" spans="1:19">
      <c r="A264" t="s">
        <v>190</v>
      </c>
      <c r="B264" t="s">
        <v>195</v>
      </c>
      <c r="C264" t="s">
        <v>156</v>
      </c>
      <c r="D264" s="21">
        <f>M264/1000000</f>
        <v/>
      </c>
      <c r="M264" s="21" t="n">
        <v>1493862</v>
      </c>
    </row>
    <row r="265" spans="1:19">
      <c r="A265" t="s">
        <v>190</v>
      </c>
      <c r="B265" t="s">
        <v>195</v>
      </c>
      <c r="C265" t="s">
        <v>157</v>
      </c>
      <c r="D265" s="21">
        <f>M265/1000000</f>
        <v/>
      </c>
      <c r="M265" s="21" t="n">
        <v>1493862</v>
      </c>
    </row>
    <row r="266" spans="1:19">
      <c r="A266" t="s">
        <v>188</v>
      </c>
      <c r="B266" t="s">
        <v>198</v>
      </c>
      <c r="C266" t="s">
        <v>146</v>
      </c>
      <c r="D266" s="21">
        <f>M266/1000000</f>
        <v/>
      </c>
      <c r="M266" s="21" t="n">
        <v>223423</v>
      </c>
    </row>
    <row r="267" spans="1:19">
      <c r="A267" t="s">
        <v>188</v>
      </c>
      <c r="B267" t="s">
        <v>198</v>
      </c>
      <c r="C267" t="s">
        <v>147</v>
      </c>
      <c r="D267" s="21">
        <f>M267/1000000</f>
        <v/>
      </c>
      <c r="M267" s="21" t="n">
        <v>223423</v>
      </c>
    </row>
    <row r="268" spans="1:19">
      <c r="A268" t="s">
        <v>188</v>
      </c>
      <c r="B268" t="s">
        <v>198</v>
      </c>
      <c r="C268" t="s">
        <v>148</v>
      </c>
      <c r="D268" s="21">
        <f>M268/1000000</f>
        <v/>
      </c>
      <c r="M268" s="21" t="n">
        <v>223423</v>
      </c>
    </row>
    <row r="269" spans="1:19">
      <c r="A269" t="s">
        <v>188</v>
      </c>
      <c r="B269" t="s">
        <v>198</v>
      </c>
      <c r="C269" t="s">
        <v>149</v>
      </c>
      <c r="D269" s="21">
        <f>M269/1000000</f>
        <v/>
      </c>
      <c r="M269" s="21" t="n">
        <v>223423</v>
      </c>
    </row>
    <row r="270" spans="1:19">
      <c r="A270" t="s">
        <v>188</v>
      </c>
      <c r="B270" t="s">
        <v>198</v>
      </c>
      <c r="C270" t="s">
        <v>150</v>
      </c>
      <c r="D270" s="21">
        <f>M270/1000000</f>
        <v/>
      </c>
      <c r="M270" s="21" t="n">
        <v>223423</v>
      </c>
    </row>
    <row r="271" spans="1:19">
      <c r="A271" t="s">
        <v>188</v>
      </c>
      <c r="B271" t="s">
        <v>198</v>
      </c>
      <c r="C271" t="s">
        <v>151</v>
      </c>
      <c r="D271" s="21">
        <f>M271/1000000</f>
        <v/>
      </c>
      <c r="M271" s="21" t="n">
        <v>223423</v>
      </c>
    </row>
    <row r="272" spans="1:19">
      <c r="A272" t="s">
        <v>188</v>
      </c>
      <c r="B272" t="s">
        <v>198</v>
      </c>
      <c r="C272" t="s">
        <v>152</v>
      </c>
      <c r="D272" s="21">
        <f>M272/1000000</f>
        <v/>
      </c>
      <c r="M272" s="21" t="n">
        <v>223423</v>
      </c>
    </row>
    <row r="273" spans="1:19">
      <c r="A273" t="s">
        <v>188</v>
      </c>
      <c r="B273" t="s">
        <v>198</v>
      </c>
      <c r="C273" t="s">
        <v>153</v>
      </c>
      <c r="D273" s="21">
        <f>M273/1000000</f>
        <v/>
      </c>
      <c r="M273" s="21" t="n">
        <v>223423</v>
      </c>
    </row>
    <row r="274" spans="1:19">
      <c r="A274" t="s">
        <v>188</v>
      </c>
      <c r="B274" t="s">
        <v>198</v>
      </c>
      <c r="C274" t="s">
        <v>154</v>
      </c>
      <c r="D274" s="21">
        <f>M274/1000000</f>
        <v/>
      </c>
      <c r="M274" s="21" t="n">
        <v>223423</v>
      </c>
    </row>
    <row r="275" spans="1:19">
      <c r="A275" t="s">
        <v>188</v>
      </c>
      <c r="B275" t="s">
        <v>198</v>
      </c>
      <c r="C275" t="s">
        <v>155</v>
      </c>
      <c r="D275" s="21">
        <f>M275/1000000</f>
        <v/>
      </c>
      <c r="M275" s="21" t="n">
        <v>223423</v>
      </c>
    </row>
    <row r="276" spans="1:19">
      <c r="A276" t="s">
        <v>188</v>
      </c>
      <c r="B276" t="s">
        <v>198</v>
      </c>
      <c r="C276" t="s">
        <v>156</v>
      </c>
      <c r="D276" s="21">
        <f>M276/1000000</f>
        <v/>
      </c>
      <c r="M276" s="21" t="n">
        <v>223423</v>
      </c>
    </row>
    <row r="277" spans="1:19">
      <c r="A277" t="s">
        <v>188</v>
      </c>
      <c r="B277" t="s">
        <v>198</v>
      </c>
      <c r="C277" t="s">
        <v>157</v>
      </c>
      <c r="D277" s="21">
        <f>M277/1000000</f>
        <v/>
      </c>
      <c r="M277" s="21" t="n">
        <v>223423</v>
      </c>
    </row>
    <row r="278" spans="1:19">
      <c r="A278" t="s">
        <v>180</v>
      </c>
      <c r="B278" t="s">
        <v>179</v>
      </c>
      <c r="C278" t="s">
        <v>146</v>
      </c>
      <c r="D278" s="21">
        <f>M278/1000000</f>
        <v/>
      </c>
      <c r="M278" s="21" t="n">
        <v>1788421</v>
      </c>
    </row>
    <row r="279" spans="1:19">
      <c r="A279" t="s">
        <v>180</v>
      </c>
      <c r="B279" t="s">
        <v>179</v>
      </c>
      <c r="C279" t="s">
        <v>147</v>
      </c>
      <c r="D279" s="21">
        <f>M279/1000000</f>
        <v/>
      </c>
      <c r="M279" s="21" t="n">
        <v>1788421</v>
      </c>
    </row>
    <row r="280" spans="1:19">
      <c r="A280" t="s">
        <v>180</v>
      </c>
      <c r="B280" t="s">
        <v>179</v>
      </c>
      <c r="C280" t="s">
        <v>148</v>
      </c>
      <c r="D280" s="21">
        <f>M280/1000000</f>
        <v/>
      </c>
      <c r="M280" s="21" t="n">
        <v>1788421</v>
      </c>
    </row>
    <row r="281" spans="1:19">
      <c r="A281" t="s">
        <v>180</v>
      </c>
      <c r="B281" t="s">
        <v>179</v>
      </c>
      <c r="C281" t="s">
        <v>149</v>
      </c>
      <c r="D281" s="21">
        <f>M281/1000000</f>
        <v/>
      </c>
      <c r="M281" s="21" t="n">
        <v>1788421</v>
      </c>
    </row>
    <row r="282" spans="1:19">
      <c r="A282" t="s">
        <v>180</v>
      </c>
      <c r="B282" t="s">
        <v>179</v>
      </c>
      <c r="C282" t="s">
        <v>150</v>
      </c>
      <c r="D282" s="21">
        <f>M282/1000000</f>
        <v/>
      </c>
      <c r="M282" s="21" t="n">
        <v>1788421</v>
      </c>
    </row>
    <row r="283" spans="1:19">
      <c r="A283" t="s">
        <v>180</v>
      </c>
      <c r="B283" t="s">
        <v>179</v>
      </c>
      <c r="C283" t="s">
        <v>151</v>
      </c>
      <c r="D283" s="21">
        <f>M283/1000000</f>
        <v/>
      </c>
      <c r="M283" s="21" t="n">
        <v>1788421</v>
      </c>
    </row>
    <row r="284" spans="1:19">
      <c r="A284" t="s">
        <v>180</v>
      </c>
      <c r="B284" t="s">
        <v>179</v>
      </c>
      <c r="C284" t="s">
        <v>152</v>
      </c>
      <c r="D284" s="21">
        <f>M284/1000000</f>
        <v/>
      </c>
      <c r="M284" s="21" t="n">
        <v>1788421</v>
      </c>
    </row>
    <row r="285" spans="1:19">
      <c r="A285" t="s">
        <v>180</v>
      </c>
      <c r="B285" t="s">
        <v>179</v>
      </c>
      <c r="C285" t="s">
        <v>153</v>
      </c>
      <c r="D285" s="21">
        <f>M285/1000000</f>
        <v/>
      </c>
      <c r="M285" s="21" t="n">
        <v>1788421</v>
      </c>
    </row>
    <row r="286" spans="1:19">
      <c r="A286" t="s">
        <v>180</v>
      </c>
      <c r="B286" t="s">
        <v>179</v>
      </c>
      <c r="C286" t="s">
        <v>154</v>
      </c>
      <c r="D286" s="21">
        <f>M286/1000000</f>
        <v/>
      </c>
      <c r="M286" s="21" t="n">
        <v>1788421</v>
      </c>
    </row>
    <row r="287" spans="1:19">
      <c r="A287" t="s">
        <v>180</v>
      </c>
      <c r="B287" t="s">
        <v>179</v>
      </c>
      <c r="C287" t="s">
        <v>155</v>
      </c>
      <c r="D287" s="21">
        <f>M287/1000000</f>
        <v/>
      </c>
      <c r="M287" s="21" t="n">
        <v>1788421</v>
      </c>
    </row>
    <row r="288" spans="1:19">
      <c r="A288" t="s">
        <v>180</v>
      </c>
      <c r="B288" t="s">
        <v>179</v>
      </c>
      <c r="C288" t="s">
        <v>156</v>
      </c>
      <c r="D288" s="21">
        <f>M288/1000000</f>
        <v/>
      </c>
      <c r="M288" s="21" t="n">
        <v>1788421</v>
      </c>
    </row>
    <row r="289" spans="1:19">
      <c r="A289" t="s">
        <v>180</v>
      </c>
      <c r="B289" t="s">
        <v>179</v>
      </c>
      <c r="C289" t="s">
        <v>157</v>
      </c>
      <c r="D289" s="21">
        <f>M289/1000000</f>
        <v/>
      </c>
      <c r="M289" s="21" t="n">
        <v>1788421</v>
      </c>
    </row>
    <row r="290" spans="1:19">
      <c r="A290" t="s">
        <v>198</v>
      </c>
      <c r="B290" t="s">
        <v>200</v>
      </c>
      <c r="C290" t="s">
        <v>146</v>
      </c>
      <c r="D290" s="21">
        <f>M290/1000000</f>
        <v/>
      </c>
      <c r="M290" s="21" t="n">
        <v>602984</v>
      </c>
    </row>
    <row r="291" spans="1:19">
      <c r="A291" t="s">
        <v>198</v>
      </c>
      <c r="B291" t="s">
        <v>200</v>
      </c>
      <c r="C291" t="s">
        <v>147</v>
      </c>
      <c r="D291" s="21">
        <f>M291/1000000</f>
        <v/>
      </c>
      <c r="M291" s="21" t="n">
        <v>602984</v>
      </c>
    </row>
    <row r="292" spans="1:19">
      <c r="A292" t="s">
        <v>198</v>
      </c>
      <c r="B292" t="s">
        <v>200</v>
      </c>
      <c r="C292" t="s">
        <v>148</v>
      </c>
      <c r="D292" s="21">
        <f>M292/1000000</f>
        <v/>
      </c>
      <c r="M292" s="21" t="n">
        <v>602984</v>
      </c>
    </row>
    <row r="293" spans="1:19">
      <c r="A293" t="s">
        <v>198</v>
      </c>
      <c r="B293" t="s">
        <v>200</v>
      </c>
      <c r="C293" t="s">
        <v>149</v>
      </c>
      <c r="D293" s="21">
        <f>M293/1000000</f>
        <v/>
      </c>
      <c r="M293" s="21" t="n">
        <v>602984</v>
      </c>
    </row>
    <row r="294" spans="1:19">
      <c r="A294" t="s">
        <v>198</v>
      </c>
      <c r="B294" t="s">
        <v>200</v>
      </c>
      <c r="C294" t="s">
        <v>150</v>
      </c>
      <c r="D294" s="21">
        <f>M294/1000000</f>
        <v/>
      </c>
      <c r="M294" s="21" t="n">
        <v>602984</v>
      </c>
    </row>
    <row r="295" spans="1:19">
      <c r="A295" t="s">
        <v>198</v>
      </c>
      <c r="B295" t="s">
        <v>200</v>
      </c>
      <c r="C295" t="s">
        <v>151</v>
      </c>
      <c r="D295" s="21">
        <f>M295/1000000</f>
        <v/>
      </c>
      <c r="M295" s="21" t="n">
        <v>602984</v>
      </c>
    </row>
    <row r="296" spans="1:19">
      <c r="A296" t="s">
        <v>198</v>
      </c>
      <c r="B296" t="s">
        <v>200</v>
      </c>
      <c r="C296" t="s">
        <v>152</v>
      </c>
      <c r="D296" s="21">
        <f>M296/1000000</f>
        <v/>
      </c>
      <c r="M296" s="21" t="n">
        <v>602984</v>
      </c>
    </row>
    <row r="297" spans="1:19">
      <c r="A297" t="s">
        <v>198</v>
      </c>
      <c r="B297" t="s">
        <v>200</v>
      </c>
      <c r="C297" t="s">
        <v>153</v>
      </c>
      <c r="D297" s="21">
        <f>M297/1000000</f>
        <v/>
      </c>
      <c r="M297" s="21" t="n">
        <v>602984</v>
      </c>
    </row>
    <row r="298" spans="1:19">
      <c r="A298" t="s">
        <v>198</v>
      </c>
      <c r="B298" t="s">
        <v>200</v>
      </c>
      <c r="C298" t="s">
        <v>154</v>
      </c>
      <c r="D298" s="21">
        <f>M298/1000000</f>
        <v/>
      </c>
      <c r="M298" s="21" t="n">
        <v>602984</v>
      </c>
    </row>
    <row r="299" spans="1:19">
      <c r="A299" t="s">
        <v>198</v>
      </c>
      <c r="B299" t="s">
        <v>200</v>
      </c>
      <c r="C299" t="s">
        <v>155</v>
      </c>
      <c r="D299" s="21">
        <f>M299/1000000</f>
        <v/>
      </c>
      <c r="M299" s="21" t="n">
        <v>602984</v>
      </c>
    </row>
    <row r="300" spans="1:19">
      <c r="A300" t="s">
        <v>198</v>
      </c>
      <c r="B300" t="s">
        <v>200</v>
      </c>
      <c r="C300" t="s">
        <v>156</v>
      </c>
      <c r="D300" s="21">
        <f>M300/1000000</f>
        <v/>
      </c>
      <c r="M300" s="21" t="n">
        <v>602984</v>
      </c>
    </row>
    <row r="301" spans="1:19">
      <c r="A301" t="s">
        <v>198</v>
      </c>
      <c r="B301" t="s">
        <v>200</v>
      </c>
      <c r="C301" t="s">
        <v>157</v>
      </c>
      <c r="D301" s="21">
        <f>M301/1000000</f>
        <v/>
      </c>
      <c r="M301" s="21" t="n">
        <v>602984</v>
      </c>
    </row>
    <row r="302" spans="1:19">
      <c r="A302" t="s">
        <v>200</v>
      </c>
      <c r="B302" t="s">
        <v>187</v>
      </c>
      <c r="C302" t="s">
        <v>146</v>
      </c>
      <c r="D302" s="21">
        <f>M302/1000000</f>
        <v/>
      </c>
      <c r="M302" s="21" t="n">
        <v>275284</v>
      </c>
    </row>
    <row r="303" spans="1:19">
      <c r="A303" t="s">
        <v>200</v>
      </c>
      <c r="B303" t="s">
        <v>187</v>
      </c>
      <c r="C303" t="s">
        <v>147</v>
      </c>
      <c r="D303" s="21">
        <f>M303/1000000</f>
        <v/>
      </c>
      <c r="M303" s="21" t="n">
        <v>275284</v>
      </c>
    </row>
    <row r="304" spans="1:19">
      <c r="A304" t="s">
        <v>200</v>
      </c>
      <c r="B304" t="s">
        <v>187</v>
      </c>
      <c r="C304" t="s">
        <v>148</v>
      </c>
      <c r="D304" s="21">
        <f>M304/1000000</f>
        <v/>
      </c>
      <c r="M304" s="21" t="n">
        <v>275284</v>
      </c>
    </row>
    <row r="305" spans="1:19">
      <c r="A305" t="s">
        <v>200</v>
      </c>
      <c r="B305" t="s">
        <v>187</v>
      </c>
      <c r="C305" t="s">
        <v>149</v>
      </c>
      <c r="D305" s="21">
        <f>M305/1000000</f>
        <v/>
      </c>
      <c r="M305" s="21" t="n">
        <v>275284</v>
      </c>
    </row>
    <row r="306" spans="1:19">
      <c r="A306" t="s">
        <v>200</v>
      </c>
      <c r="B306" t="s">
        <v>187</v>
      </c>
      <c r="C306" t="s">
        <v>150</v>
      </c>
      <c r="D306" s="21">
        <f>M306/1000000</f>
        <v/>
      </c>
      <c r="M306" s="21" t="n">
        <v>275284</v>
      </c>
    </row>
    <row r="307" spans="1:19">
      <c r="A307" t="s">
        <v>200</v>
      </c>
      <c r="B307" t="s">
        <v>187</v>
      </c>
      <c r="C307" t="s">
        <v>151</v>
      </c>
      <c r="D307" s="21">
        <f>M307/1000000</f>
        <v/>
      </c>
      <c r="M307" s="21" t="n">
        <v>275284</v>
      </c>
    </row>
    <row r="308" spans="1:19">
      <c r="A308" t="s">
        <v>200</v>
      </c>
      <c r="B308" t="s">
        <v>187</v>
      </c>
      <c r="C308" t="s">
        <v>152</v>
      </c>
      <c r="D308" s="21">
        <f>M308/1000000</f>
        <v/>
      </c>
      <c r="M308" s="21" t="n">
        <v>275284</v>
      </c>
    </row>
    <row r="309" spans="1:19">
      <c r="A309" t="s">
        <v>200</v>
      </c>
      <c r="B309" t="s">
        <v>187</v>
      </c>
      <c r="C309" t="s">
        <v>153</v>
      </c>
      <c r="D309" s="21">
        <f>M309/1000000</f>
        <v/>
      </c>
      <c r="M309" s="21" t="n">
        <v>275284</v>
      </c>
    </row>
    <row r="310" spans="1:19">
      <c r="A310" t="s">
        <v>200</v>
      </c>
      <c r="B310" t="s">
        <v>187</v>
      </c>
      <c r="C310" t="s">
        <v>154</v>
      </c>
      <c r="D310" s="21">
        <f>M310/1000000</f>
        <v/>
      </c>
      <c r="M310" s="21" t="n">
        <v>275284</v>
      </c>
    </row>
    <row r="311" spans="1:19">
      <c r="A311" t="s">
        <v>200</v>
      </c>
      <c r="B311" t="s">
        <v>187</v>
      </c>
      <c r="C311" t="s">
        <v>155</v>
      </c>
      <c r="D311" s="21">
        <f>M311/1000000</f>
        <v/>
      </c>
      <c r="M311" s="21" t="n">
        <v>275284</v>
      </c>
    </row>
    <row r="312" spans="1:19">
      <c r="A312" t="s">
        <v>200</v>
      </c>
      <c r="B312" t="s">
        <v>187</v>
      </c>
      <c r="C312" t="s">
        <v>156</v>
      </c>
      <c r="D312" s="21">
        <f>M312/1000000</f>
        <v/>
      </c>
      <c r="M312" s="21" t="n">
        <v>275284</v>
      </c>
    </row>
    <row r="313" spans="1:19">
      <c r="A313" t="s">
        <v>200</v>
      </c>
      <c r="B313" t="s">
        <v>187</v>
      </c>
      <c r="C313" t="s">
        <v>157</v>
      </c>
      <c r="D313" s="21">
        <f>M313/1000000</f>
        <v/>
      </c>
      <c r="M313" s="21" t="n">
        <v>275284</v>
      </c>
    </row>
    <row r="314" spans="1:19">
      <c r="A314" t="s">
        <v>181</v>
      </c>
      <c r="B314" t="s">
        <v>180</v>
      </c>
      <c r="C314" t="s">
        <v>146</v>
      </c>
      <c r="D314" s="21">
        <f>M314/1000000</f>
        <v/>
      </c>
      <c r="M314" s="21" t="n">
        <v>883165</v>
      </c>
    </row>
    <row r="315" spans="1:19">
      <c r="A315" t="s">
        <v>181</v>
      </c>
      <c r="B315" t="s">
        <v>180</v>
      </c>
      <c r="C315" t="s">
        <v>147</v>
      </c>
      <c r="D315" s="21">
        <f>M315/1000000</f>
        <v/>
      </c>
      <c r="M315" s="21" t="n">
        <v>883165</v>
      </c>
    </row>
    <row r="316" spans="1:19">
      <c r="A316" t="s">
        <v>181</v>
      </c>
      <c r="B316" t="s">
        <v>180</v>
      </c>
      <c r="C316" t="s">
        <v>148</v>
      </c>
      <c r="D316" s="21">
        <f>M316/1000000</f>
        <v/>
      </c>
      <c r="M316" s="21" t="n">
        <v>883165</v>
      </c>
    </row>
    <row r="317" spans="1:19">
      <c r="A317" t="s">
        <v>181</v>
      </c>
      <c r="B317" t="s">
        <v>180</v>
      </c>
      <c r="C317" t="s">
        <v>149</v>
      </c>
      <c r="D317" s="21">
        <f>M317/1000000</f>
        <v/>
      </c>
      <c r="M317" s="21" t="n">
        <v>883165</v>
      </c>
    </row>
    <row r="318" spans="1:19">
      <c r="A318" t="s">
        <v>181</v>
      </c>
      <c r="B318" t="s">
        <v>180</v>
      </c>
      <c r="C318" t="s">
        <v>150</v>
      </c>
      <c r="D318" s="21">
        <f>M318/1000000</f>
        <v/>
      </c>
      <c r="M318" s="21" t="n">
        <v>883165</v>
      </c>
    </row>
    <row r="319" spans="1:19">
      <c r="A319" t="s">
        <v>181</v>
      </c>
      <c r="B319" t="s">
        <v>180</v>
      </c>
      <c r="C319" t="s">
        <v>151</v>
      </c>
      <c r="D319" s="21">
        <f>M319/1000000</f>
        <v/>
      </c>
      <c r="M319" s="21" t="n">
        <v>883165</v>
      </c>
    </row>
    <row r="320" spans="1:19">
      <c r="A320" t="s">
        <v>181</v>
      </c>
      <c r="B320" t="s">
        <v>180</v>
      </c>
      <c r="C320" t="s">
        <v>152</v>
      </c>
      <c r="D320" s="21">
        <f>M320/1000000</f>
        <v/>
      </c>
      <c r="M320" s="21" t="n">
        <v>883165</v>
      </c>
    </row>
    <row r="321" spans="1:19">
      <c r="A321" t="s">
        <v>181</v>
      </c>
      <c r="B321" t="s">
        <v>180</v>
      </c>
      <c r="C321" t="s">
        <v>153</v>
      </c>
      <c r="D321" s="21">
        <f>M321/1000000</f>
        <v/>
      </c>
      <c r="M321" s="21" t="n">
        <v>883165</v>
      </c>
    </row>
    <row r="322" spans="1:19">
      <c r="A322" t="s">
        <v>181</v>
      </c>
      <c r="B322" t="s">
        <v>180</v>
      </c>
      <c r="C322" t="s">
        <v>154</v>
      </c>
      <c r="D322" s="21">
        <f>M322/1000000</f>
        <v/>
      </c>
      <c r="M322" s="21" t="n">
        <v>883165</v>
      </c>
    </row>
    <row r="323" spans="1:19">
      <c r="A323" t="s">
        <v>181</v>
      </c>
      <c r="B323" t="s">
        <v>180</v>
      </c>
      <c r="C323" t="s">
        <v>155</v>
      </c>
      <c r="D323" s="21">
        <f>M323/1000000</f>
        <v/>
      </c>
      <c r="M323" s="21" t="n">
        <v>883165</v>
      </c>
    </row>
    <row r="324" spans="1:19">
      <c r="A324" t="s">
        <v>181</v>
      </c>
      <c r="B324" t="s">
        <v>180</v>
      </c>
      <c r="C324" t="s">
        <v>156</v>
      </c>
      <c r="D324" s="21">
        <f>M324/1000000</f>
        <v/>
      </c>
      <c r="M324" s="21" t="n">
        <v>883165</v>
      </c>
    </row>
    <row r="325" spans="1:19">
      <c r="A325" t="s">
        <v>181</v>
      </c>
      <c r="B325" t="s">
        <v>180</v>
      </c>
      <c r="C325" t="s">
        <v>157</v>
      </c>
      <c r="D325" s="21">
        <f>M325/1000000</f>
        <v/>
      </c>
      <c r="M325" s="21" t="n">
        <v>883165</v>
      </c>
    </row>
  </sheetData>
  <pageMargins bottom="0.75" footer="0.3" header="0.3" left="0.7" right="0.7" top="0.75"/>
  <pageSetup horizontalDpi="1200" orientation="portrait" verticalDpi="1200"/>
</worksheet>
</file>

<file path=xl/worksheets/sheet55.xml><?xml version="1.0" encoding="utf-8"?>
<worksheet xmlns="http://schemas.openxmlformats.org/spreadsheetml/2006/main">
  <sheetPr codeName="Sheet57">
    <outlinePr summaryBelow="1" summaryRight="1"/>
    <pageSetUpPr/>
  </sheetPr>
  <dimension ref="A1:G36"/>
  <sheetViews>
    <sheetView workbookViewId="0" zoomScale="85" zoomScaleNormal="85">
      <selection activeCell="C7" sqref="C7:C10"/>
    </sheetView>
  </sheetViews>
  <sheetFormatPr baseColWidth="8" defaultColWidth="9.140625" defaultRowHeight="15" outlineLevelCol="0"/>
  <cols>
    <col customWidth="1" max="16384" min="1" style="70" width="9.140625"/>
  </cols>
  <sheetData>
    <row r="1" spans="1:7">
      <c r="A1" t="s">
        <v>158</v>
      </c>
      <c r="B1" t="s">
        <v>161</v>
      </c>
      <c r="C1" t="n">
        <v>1</v>
      </c>
    </row>
    <row r="2" spans="1:7">
      <c r="A2" t="s">
        <v>163</v>
      </c>
      <c r="B2" t="s">
        <v>162</v>
      </c>
      <c r="C2" t="n">
        <v>1</v>
      </c>
    </row>
    <row r="3" spans="1:7">
      <c r="A3" t="s">
        <v>186</v>
      </c>
      <c r="B3" t="s">
        <v>185</v>
      </c>
      <c r="C3" t="n">
        <v>1</v>
      </c>
    </row>
    <row r="4" spans="1:7">
      <c r="A4" t="s">
        <v>189</v>
      </c>
      <c r="B4" t="s">
        <v>188</v>
      </c>
      <c r="C4" t="n">
        <v>1</v>
      </c>
    </row>
    <row r="5" spans="1:7">
      <c r="A5" t="s">
        <v>174</v>
      </c>
      <c r="B5" t="s">
        <v>175</v>
      </c>
      <c r="C5" t="n">
        <v>1</v>
      </c>
    </row>
    <row r="6" spans="1:7">
      <c r="A6" t="s">
        <v>175</v>
      </c>
      <c r="B6" t="s">
        <v>176</v>
      </c>
      <c r="C6" t="n">
        <v>1</v>
      </c>
    </row>
    <row r="7" spans="1:7">
      <c r="A7" t="s">
        <v>176</v>
      </c>
      <c r="B7" t="s">
        <v>178</v>
      </c>
      <c r="C7" t="n">
        <v>1</v>
      </c>
    </row>
    <row r="8" spans="1:7">
      <c r="A8" t="s">
        <v>187</v>
      </c>
      <c r="B8" t="s">
        <v>184</v>
      </c>
      <c r="C8" t="n">
        <v>1</v>
      </c>
    </row>
    <row r="9" spans="1:7">
      <c r="A9" t="s">
        <v>164</v>
      </c>
      <c r="B9" t="s">
        <v>166</v>
      </c>
      <c r="C9" t="n">
        <v>1</v>
      </c>
    </row>
    <row r="10" spans="1:7">
      <c r="A10" t="s">
        <v>177</v>
      </c>
      <c r="B10" t="s">
        <v>175</v>
      </c>
      <c r="C10" t="n">
        <v>1</v>
      </c>
    </row>
    <row r="36" spans="1:7">
      <c r="G36" s="26" t="n"/>
    </row>
  </sheetData>
  <pageMargins bottom="0.75" footer="0.3" header="0.3" left="0.7" right="0.7" top="0.75"/>
</worksheet>
</file>

<file path=xl/worksheets/sheet56.xml><?xml version="1.0" encoding="utf-8"?>
<worksheet xmlns="http://schemas.openxmlformats.org/spreadsheetml/2006/main">
  <sheetPr codeName="Sheet58">
    <outlinePr summaryBelow="1" summaryRight="1"/>
    <pageSetUpPr/>
  </sheetPr>
  <dimension ref="A1:AL38"/>
  <sheetViews>
    <sheetView workbookViewId="0" zoomScale="70" zoomScaleNormal="70">
      <selection activeCell="L17" sqref="L17"/>
    </sheetView>
  </sheetViews>
  <sheetFormatPr baseColWidth="8" defaultColWidth="9.140625" defaultRowHeight="15" outlineLevelCol="0"/>
  <cols>
    <col customWidth="1" max="35" min="1" style="70" width="5.5703125"/>
    <col customWidth="1" max="36" min="36" style="70" width="6.28515625"/>
    <col customWidth="1" max="37" min="37" style="70" width="6.85546875"/>
    <col customWidth="1" max="38" min="38" style="70" width="6"/>
    <col customWidth="1" max="16384" min="39" style="70" width="9.140625"/>
  </cols>
  <sheetData>
    <row r="1" spans="1:38">
      <c r="B1" t="s">
        <v>158</v>
      </c>
      <c r="C1" t="s">
        <v>159</v>
      </c>
      <c r="D1" t="s">
        <v>160</v>
      </c>
      <c r="E1" t="s">
        <v>161</v>
      </c>
      <c r="F1" t="s">
        <v>162</v>
      </c>
      <c r="G1" t="s">
        <v>163</v>
      </c>
      <c r="H1" t="s">
        <v>164</v>
      </c>
      <c r="I1" t="s">
        <v>165</v>
      </c>
      <c r="J1" t="s">
        <v>166</v>
      </c>
      <c r="K1" t="s">
        <v>167</v>
      </c>
      <c r="L1" t="s">
        <v>168</v>
      </c>
      <c r="M1" t="s">
        <v>169</v>
      </c>
      <c r="N1" t="s">
        <v>170</v>
      </c>
      <c r="O1" t="s">
        <v>171</v>
      </c>
      <c r="P1" t="s">
        <v>172</v>
      </c>
      <c r="Q1" t="s">
        <v>173</v>
      </c>
      <c r="R1" t="s">
        <v>174</v>
      </c>
      <c r="S1" t="s">
        <v>175</v>
      </c>
      <c r="T1" t="s">
        <v>176</v>
      </c>
      <c r="U1" t="s">
        <v>177</v>
      </c>
      <c r="V1" t="s">
        <v>178</v>
      </c>
      <c r="W1" t="s">
        <v>179</v>
      </c>
      <c r="X1" t="s">
        <v>180</v>
      </c>
      <c r="Y1" t="s">
        <v>181</v>
      </c>
      <c r="Z1" t="s">
        <v>182</v>
      </c>
      <c r="AA1" t="s">
        <v>183</v>
      </c>
      <c r="AB1" t="s">
        <v>184</v>
      </c>
      <c r="AC1" t="s">
        <v>185</v>
      </c>
      <c r="AD1" t="s">
        <v>186</v>
      </c>
      <c r="AE1" t="s">
        <v>187</v>
      </c>
      <c r="AF1" t="s">
        <v>188</v>
      </c>
      <c r="AG1" t="s">
        <v>189</v>
      </c>
      <c r="AH1" t="s">
        <v>190</v>
      </c>
      <c r="AI1" t="s">
        <v>191</v>
      </c>
      <c r="AJ1" t="s">
        <v>192</v>
      </c>
      <c r="AK1" t="s">
        <v>193</v>
      </c>
      <c r="AL1" t="s">
        <v>194</v>
      </c>
    </row>
    <row r="2" spans="1:38">
      <c r="A2" t="s">
        <v>158</v>
      </c>
      <c r="E2" t="n">
        <v>1</v>
      </c>
    </row>
    <row r="3" spans="1:38">
      <c r="A3" t="s">
        <v>159</v>
      </c>
      <c r="D3" t="n">
        <v>1</v>
      </c>
    </row>
    <row r="4" spans="1:38">
      <c r="A4" t="s">
        <v>160</v>
      </c>
      <c r="Q4" t="n">
        <v>1</v>
      </c>
    </row>
    <row r="5" spans="1:38">
      <c r="A5" t="s">
        <v>161</v>
      </c>
      <c r="D5" t="n">
        <v>1</v>
      </c>
      <c r="F5" t="n">
        <v>1</v>
      </c>
      <c r="AL5" t="n">
        <v>1</v>
      </c>
    </row>
    <row r="6" spans="1:38">
      <c r="A6" t="s">
        <v>162</v>
      </c>
      <c r="Q6" t="n">
        <v>1</v>
      </c>
    </row>
    <row r="7" spans="1:38">
      <c r="A7" t="s">
        <v>163</v>
      </c>
    </row>
    <row r="8" spans="1:38">
      <c r="A8" t="s">
        <v>164</v>
      </c>
      <c r="I8" t="n">
        <v>1</v>
      </c>
      <c r="J8" t="n">
        <v>1</v>
      </c>
      <c r="O8" t="n">
        <v>1</v>
      </c>
    </row>
    <row r="9" spans="1:38">
      <c r="A9" t="s">
        <v>165</v>
      </c>
      <c r="J9" t="n">
        <v>1</v>
      </c>
    </row>
    <row r="10" spans="1:38">
      <c r="A10" t="s">
        <v>166</v>
      </c>
      <c r="K10" t="n">
        <v>1</v>
      </c>
    </row>
    <row r="11" spans="1:38">
      <c r="A11" t="s">
        <v>167</v>
      </c>
      <c r="L11" t="n">
        <v>1</v>
      </c>
      <c r="M11" t="n">
        <v>1</v>
      </c>
      <c r="N11" t="n">
        <v>1</v>
      </c>
    </row>
    <row r="12" spans="1:38">
      <c r="A12" t="s">
        <v>168</v>
      </c>
      <c r="M12" t="n">
        <v>1</v>
      </c>
    </row>
    <row r="13" spans="1:38">
      <c r="A13" t="s">
        <v>169</v>
      </c>
    </row>
    <row r="14" spans="1:38">
      <c r="A14" t="s">
        <v>170</v>
      </c>
      <c r="M14" t="n">
        <v>1</v>
      </c>
    </row>
    <row r="15" spans="1:38">
      <c r="A15" t="s">
        <v>171</v>
      </c>
    </row>
    <row r="16" spans="1:38">
      <c r="A16" t="s">
        <v>172</v>
      </c>
      <c r="O16" t="n">
        <v>1</v>
      </c>
      <c r="S16" t="n">
        <v>1</v>
      </c>
    </row>
    <row r="17" spans="1:38">
      <c r="A17" t="s">
        <v>173</v>
      </c>
      <c r="H17" t="n">
        <v>1</v>
      </c>
    </row>
    <row r="18" spans="1:38">
      <c r="A18" t="s">
        <v>174</v>
      </c>
    </row>
    <row r="19" spans="1:38">
      <c r="A19" t="s">
        <v>175</v>
      </c>
      <c r="T19" t="n">
        <v>1</v>
      </c>
    </row>
    <row r="20" spans="1:38">
      <c r="A20" t="s">
        <v>176</v>
      </c>
      <c r="V20" t="n">
        <v>1</v>
      </c>
    </row>
    <row r="21" spans="1:38">
      <c r="A21" t="s">
        <v>177</v>
      </c>
      <c r="S21" t="n">
        <v>1</v>
      </c>
    </row>
    <row r="22" spans="1:38">
      <c r="A22" t="s">
        <v>178</v>
      </c>
    </row>
    <row r="23" spans="1:38">
      <c r="A23" t="s">
        <v>179</v>
      </c>
      <c r="H23" t="n">
        <v>1</v>
      </c>
    </row>
    <row r="24" spans="1:38">
      <c r="A24" t="s">
        <v>180</v>
      </c>
      <c r="W24" t="n">
        <v>1</v>
      </c>
    </row>
    <row r="25" spans="1:38">
      <c r="A25" t="s">
        <v>181</v>
      </c>
    </row>
    <row r="26" spans="1:38">
      <c r="A26" t="s">
        <v>182</v>
      </c>
      <c r="X26" t="n">
        <v>1</v>
      </c>
    </row>
    <row r="27" spans="1:38">
      <c r="A27" t="s">
        <v>183</v>
      </c>
      <c r="W27" t="n">
        <v>1</v>
      </c>
    </row>
    <row r="28" spans="1:38">
      <c r="A28" t="s">
        <v>184</v>
      </c>
      <c r="W28" t="n">
        <v>1</v>
      </c>
      <c r="AA28" t="n">
        <v>1</v>
      </c>
    </row>
    <row r="29" spans="1:38">
      <c r="A29" t="s">
        <v>185</v>
      </c>
      <c r="X29" t="n">
        <v>1</v>
      </c>
      <c r="Z29" t="n">
        <v>1</v>
      </c>
    </row>
    <row r="30" spans="1:38">
      <c r="A30" t="s">
        <v>186</v>
      </c>
    </row>
    <row r="31" spans="1:38">
      <c r="A31" t="s">
        <v>187</v>
      </c>
      <c r="AB31" t="n">
        <v>1</v>
      </c>
    </row>
    <row r="32" spans="1:38">
      <c r="A32" t="s">
        <v>188</v>
      </c>
      <c r="AE32" t="n">
        <v>1</v>
      </c>
      <c r="AK32" t="n">
        <v>1</v>
      </c>
    </row>
    <row r="33" spans="1:38">
      <c r="A33" t="s">
        <v>189</v>
      </c>
    </row>
    <row r="34" spans="1:38">
      <c r="A34" t="s">
        <v>190</v>
      </c>
      <c r="AE34" t="n">
        <v>1</v>
      </c>
    </row>
    <row r="35" spans="1:38">
      <c r="A35" t="s">
        <v>191</v>
      </c>
      <c r="H35" t="n">
        <v>1</v>
      </c>
    </row>
    <row r="36" spans="1:38">
      <c r="A36" t="s">
        <v>192</v>
      </c>
    </row>
    <row r="37" spans="1:38">
      <c r="A37" t="s">
        <v>193</v>
      </c>
      <c r="AA37" t="n">
        <v>1</v>
      </c>
      <c r="AC37" t="n">
        <v>1</v>
      </c>
    </row>
    <row r="38" spans="1:38">
      <c r="A38" t="s">
        <v>194</v>
      </c>
      <c r="Q38" t="n">
        <v>1</v>
      </c>
    </row>
  </sheetData>
  <pageMargins bottom="0.75" footer="0.3" header="0.3" left="0.7" right="0.7" top="0.75"/>
</worksheet>
</file>

<file path=xl/worksheets/sheet57.xml><?xml version="1.0" encoding="utf-8"?>
<worksheet xmlns="http://schemas.openxmlformats.org/spreadsheetml/2006/main">
  <sheetPr codeName="Sheet59">
    <outlinePr summaryBelow="1" summaryRight="1"/>
    <pageSetUpPr/>
  </sheetPr>
  <dimension ref="A1:N57"/>
  <sheetViews>
    <sheetView workbookViewId="0" zoomScaleNormal="100">
      <selection activeCell="F24" sqref="F24"/>
    </sheetView>
  </sheetViews>
  <sheetFormatPr baseColWidth="8" defaultColWidth="9.140625" defaultRowHeight="15" outlineLevelCol="0"/>
  <cols>
    <col customWidth="1" max="16384" min="1" style="70"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f>HeadFlow!B36+capacity!$B$1</f>
        <v/>
      </c>
      <c r="D2">
        <f>HeadFlow!C36+capacity!$B$1</f>
        <v/>
      </c>
      <c r="E2">
        <f>HeadFlow!D36+capacity!$B$1</f>
        <v/>
      </c>
      <c r="F2">
        <f>HeadFlow!E36+capacity!$B$1</f>
        <v/>
      </c>
      <c r="G2">
        <f>HeadFlow!F36+capacity!$B$1</f>
        <v/>
      </c>
      <c r="H2">
        <f>HeadFlow!G36+capacity!$B$1</f>
        <v/>
      </c>
      <c r="I2">
        <f>HeadFlow!H36+capacity!$B$1</f>
        <v/>
      </c>
      <c r="J2">
        <f>HeadFlow!I36+capacity!$B$1</f>
        <v/>
      </c>
      <c r="K2">
        <f>HeadFlow!J36+capacity!$B$1</f>
        <v/>
      </c>
      <c r="L2">
        <f>HeadFlow!K36+capacity!$B$1</f>
        <v/>
      </c>
      <c r="M2">
        <f>HeadFlow!L36+capacity!$B$1</f>
        <v/>
      </c>
      <c r="N2">
        <f>HeadFlow!M36+capacity!$B$1</f>
        <v/>
      </c>
    </row>
    <row r="3" spans="1:14">
      <c r="A3" t="s">
        <v>158</v>
      </c>
      <c r="B3" t="s">
        <v>161</v>
      </c>
      <c r="C3">
        <f>$C$2</f>
        <v/>
      </c>
      <c r="D3">
        <f>$D$2</f>
        <v/>
      </c>
      <c r="E3">
        <f>$E$2</f>
        <v/>
      </c>
      <c r="F3">
        <f>$F$2</f>
        <v/>
      </c>
      <c r="G3">
        <f>$G$2</f>
        <v/>
      </c>
      <c r="H3">
        <f>$H$2</f>
        <v/>
      </c>
      <c r="I3">
        <f>$I$2</f>
        <v/>
      </c>
      <c r="J3">
        <f>$J$2</f>
        <v/>
      </c>
      <c r="K3">
        <f>$K$2</f>
        <v/>
      </c>
      <c r="L3">
        <f>$L$2</f>
        <v/>
      </c>
      <c r="M3">
        <f>$M$2</f>
        <v/>
      </c>
      <c r="N3">
        <f>$N$2</f>
        <v/>
      </c>
    </row>
    <row r="4" spans="1:14">
      <c r="A4" t="s">
        <v>161</v>
      </c>
      <c r="B4" t="s">
        <v>162</v>
      </c>
      <c r="C4">
        <f>$C$2</f>
        <v/>
      </c>
      <c r="D4">
        <f>$D$2</f>
        <v/>
      </c>
      <c r="E4">
        <f>$E$2</f>
        <v/>
      </c>
      <c r="F4">
        <f>$F$2</f>
        <v/>
      </c>
      <c r="G4">
        <f>$G$2</f>
        <v/>
      </c>
      <c r="H4">
        <f>$H$2</f>
        <v/>
      </c>
      <c r="I4">
        <f>$I$2</f>
        <v/>
      </c>
      <c r="J4">
        <f>$J$2</f>
        <v/>
      </c>
      <c r="K4">
        <f>$K$2</f>
        <v/>
      </c>
      <c r="L4">
        <f>$L$2</f>
        <v/>
      </c>
      <c r="M4">
        <f>$M$2</f>
        <v/>
      </c>
      <c r="N4">
        <f>$N$2</f>
        <v/>
      </c>
    </row>
    <row r="5" spans="1:14">
      <c r="A5" t="s">
        <v>163</v>
      </c>
      <c r="B5" t="s">
        <v>162</v>
      </c>
      <c r="C5">
        <f>HeadFlow!B7</f>
        <v/>
      </c>
      <c r="D5">
        <f>HeadFlow!C7</f>
        <v/>
      </c>
      <c r="E5">
        <f>HeadFlow!D7</f>
        <v/>
      </c>
      <c r="F5">
        <f>HeadFlow!E7</f>
        <v/>
      </c>
      <c r="G5">
        <f>HeadFlow!F7</f>
        <v/>
      </c>
      <c r="H5">
        <f>HeadFlow!G7</f>
        <v/>
      </c>
      <c r="I5">
        <f>HeadFlow!H7</f>
        <v/>
      </c>
      <c r="J5">
        <f>HeadFlow!I7</f>
        <v/>
      </c>
      <c r="K5">
        <f>HeadFlow!J7</f>
        <v/>
      </c>
      <c r="L5">
        <f>HeadFlow!K7</f>
        <v/>
      </c>
      <c r="M5">
        <f>HeadFlow!L7</f>
        <v/>
      </c>
      <c r="N5">
        <f>HeadFlow!M7</f>
        <v/>
      </c>
    </row>
    <row r="6" spans="1:14">
      <c r="A6" t="s">
        <v>162</v>
      </c>
      <c r="B6" t="s">
        <v>173</v>
      </c>
      <c r="C6">
        <f>C$2+C$5</f>
        <v/>
      </c>
      <c r="D6">
        <f>D$2+D$5</f>
        <v/>
      </c>
      <c r="E6">
        <f>E$2+E$5</f>
        <v/>
      </c>
      <c r="F6">
        <f>F$2+F$5</f>
        <v/>
      </c>
      <c r="G6">
        <f>G$2+G$5</f>
        <v/>
      </c>
      <c r="H6">
        <f>H$2+H$5</f>
        <v/>
      </c>
      <c r="I6">
        <f>I$2+I$5</f>
        <v/>
      </c>
      <c r="J6">
        <f>J$2+J$5</f>
        <v/>
      </c>
      <c r="K6">
        <f>K$2+K$5</f>
        <v/>
      </c>
      <c r="L6">
        <f>L$2+L$5</f>
        <v/>
      </c>
      <c r="M6">
        <f>M$2+M$5</f>
        <v/>
      </c>
      <c r="N6">
        <f>N$2+N$5</f>
        <v/>
      </c>
    </row>
    <row r="7" spans="1:14">
      <c r="A7" t="s">
        <v>159</v>
      </c>
      <c r="B7" t="s">
        <v>160</v>
      </c>
      <c r="C7">
        <f>C2</f>
        <v/>
      </c>
      <c r="D7">
        <f>D2</f>
        <v/>
      </c>
      <c r="E7">
        <f>E2</f>
        <v/>
      </c>
      <c r="F7">
        <f>F2</f>
        <v/>
      </c>
      <c r="G7">
        <f>G2</f>
        <v/>
      </c>
      <c r="H7">
        <f>H2</f>
        <v/>
      </c>
      <c r="I7">
        <f>I2</f>
        <v/>
      </c>
      <c r="J7">
        <f>J2</f>
        <v/>
      </c>
      <c r="K7">
        <f>K2</f>
        <v/>
      </c>
      <c r="L7">
        <f>L2</f>
        <v/>
      </c>
      <c r="M7">
        <f>M2</f>
        <v/>
      </c>
      <c r="N7">
        <f>N2</f>
        <v/>
      </c>
    </row>
    <row r="8" spans="1:14">
      <c r="A8" t="s">
        <v>161</v>
      </c>
      <c r="B8" t="s">
        <v>160</v>
      </c>
      <c r="C8">
        <f>C2</f>
        <v/>
      </c>
      <c r="D8">
        <f>D2</f>
        <v/>
      </c>
      <c r="E8">
        <f>E2</f>
        <v/>
      </c>
      <c r="F8">
        <f>F2</f>
        <v/>
      </c>
      <c r="G8">
        <f>G2</f>
        <v/>
      </c>
      <c r="H8">
        <f>H2</f>
        <v/>
      </c>
      <c r="I8">
        <f>I2</f>
        <v/>
      </c>
      <c r="J8">
        <f>J2</f>
        <v/>
      </c>
      <c r="K8">
        <f>K2</f>
        <v/>
      </c>
      <c r="L8">
        <f>L2</f>
        <v/>
      </c>
      <c r="M8">
        <f>M2</f>
        <v/>
      </c>
      <c r="N8">
        <f>N2</f>
        <v/>
      </c>
    </row>
    <row r="9" spans="1:14">
      <c r="A9" t="s">
        <v>160</v>
      </c>
      <c r="B9" t="s">
        <v>173</v>
      </c>
      <c r="C9">
        <f>C7</f>
        <v/>
      </c>
      <c r="D9">
        <f>D7</f>
        <v/>
      </c>
      <c r="E9">
        <f>E7</f>
        <v/>
      </c>
      <c r="F9">
        <f>F7</f>
        <v/>
      </c>
      <c r="G9">
        <f>G7</f>
        <v/>
      </c>
      <c r="H9">
        <f>H7</f>
        <v/>
      </c>
      <c r="I9">
        <f>I7</f>
        <v/>
      </c>
      <c r="J9">
        <f>J7</f>
        <v/>
      </c>
      <c r="K9">
        <f>K7</f>
        <v/>
      </c>
      <c r="L9">
        <f>L7</f>
        <v/>
      </c>
      <c r="M9">
        <f>M7</f>
        <v/>
      </c>
      <c r="N9">
        <f>N7</f>
        <v/>
      </c>
    </row>
    <row r="10" spans="1:14">
      <c r="A10" t="s">
        <v>173</v>
      </c>
      <c r="B10" t="s">
        <v>164</v>
      </c>
      <c r="C10">
        <f>C6</f>
        <v/>
      </c>
      <c r="D10">
        <f>D6</f>
        <v/>
      </c>
      <c r="E10">
        <f>E6</f>
        <v/>
      </c>
      <c r="F10">
        <f>F6</f>
        <v/>
      </c>
      <c r="G10">
        <f>G6</f>
        <v/>
      </c>
      <c r="H10">
        <f>H6</f>
        <v/>
      </c>
      <c r="I10">
        <f>I6</f>
        <v/>
      </c>
      <c r="J10">
        <f>J6</f>
        <v/>
      </c>
      <c r="K10">
        <f>K6</f>
        <v/>
      </c>
      <c r="L10">
        <f>L6</f>
        <v/>
      </c>
      <c r="M10">
        <f>M6</f>
        <v/>
      </c>
      <c r="N10">
        <f>N6</f>
        <v/>
      </c>
    </row>
    <row r="11" spans="1:14">
      <c r="A11" t="s">
        <v>189</v>
      </c>
      <c r="B11" t="s">
        <v>188</v>
      </c>
      <c r="C11">
        <f>HeadFlow!B33+capacity!$B$5+capacity!$B$4</f>
        <v/>
      </c>
      <c r="D11">
        <f>HeadFlow!C33+capacity!$B$5+capacity!$B$4</f>
        <v/>
      </c>
      <c r="E11">
        <f>HeadFlow!D33+capacity!$B$5+capacity!$B$4</f>
        <v/>
      </c>
      <c r="F11">
        <f>HeadFlow!E33+capacity!$B$5+capacity!$B$4</f>
        <v/>
      </c>
      <c r="G11">
        <f>HeadFlow!F33+capacity!$B$5+capacity!$B$4</f>
        <v/>
      </c>
      <c r="H11">
        <f>HeadFlow!G33+capacity!$B$5+capacity!$B$4</f>
        <v/>
      </c>
      <c r="I11">
        <f>HeadFlow!H33+capacity!$B$5+capacity!$B$4</f>
        <v/>
      </c>
      <c r="J11">
        <f>HeadFlow!I33+capacity!$B$5+capacity!$B$4</f>
        <v/>
      </c>
      <c r="K11">
        <f>HeadFlow!J33+capacity!$B$5+capacity!$B$4</f>
        <v/>
      </c>
      <c r="L11">
        <f>HeadFlow!K33+capacity!$B$5+capacity!$B$4</f>
        <v/>
      </c>
      <c r="M11">
        <f>HeadFlow!L33+capacity!$B$5+capacity!$B$4</f>
        <v/>
      </c>
      <c r="N11">
        <f>HeadFlow!M33+capacity!$B$5+capacity!$B$4</f>
        <v/>
      </c>
    </row>
    <row r="12" spans="1:14">
      <c r="A12" t="s">
        <v>190</v>
      </c>
      <c r="B12" t="s">
        <v>195</v>
      </c>
      <c r="C12">
        <f>HeadFlow!B34+capacity!$B$5+capacity!$B$4</f>
        <v/>
      </c>
      <c r="D12">
        <f>HeadFlow!C34+capacity!$B$5+capacity!$B$4</f>
        <v/>
      </c>
      <c r="E12">
        <f>HeadFlow!D34+capacity!$B$5+capacity!$B$4</f>
        <v/>
      </c>
      <c r="F12">
        <f>HeadFlow!E34+capacity!$B$5+capacity!$B$4</f>
        <v/>
      </c>
      <c r="G12">
        <f>HeadFlow!F34+capacity!$B$5+capacity!$B$4</f>
        <v/>
      </c>
      <c r="H12">
        <f>HeadFlow!G34+capacity!$B$5+capacity!$B$4</f>
        <v/>
      </c>
      <c r="I12">
        <f>HeadFlow!H34+capacity!$B$5+capacity!$B$4</f>
        <v/>
      </c>
      <c r="J12">
        <f>HeadFlow!I34+capacity!$B$5+capacity!$B$4</f>
        <v/>
      </c>
      <c r="K12">
        <f>HeadFlow!J34+capacity!$B$5+capacity!$B$4</f>
        <v/>
      </c>
      <c r="L12">
        <f>HeadFlow!K34+capacity!$B$5+capacity!$B$4</f>
        <v/>
      </c>
      <c r="M12">
        <f>HeadFlow!L34+capacity!$B$5+capacity!$B$4</f>
        <v/>
      </c>
      <c r="N12">
        <f>HeadFlow!M34+capacity!$B$5+capacity!$B$4</f>
        <v/>
      </c>
    </row>
    <row r="13" spans="1:14">
      <c r="A13" t="s">
        <v>188</v>
      </c>
      <c r="B13" t="s">
        <v>198</v>
      </c>
      <c r="C13">
        <f>C$11</f>
        <v/>
      </c>
      <c r="D13">
        <f>D$12</f>
        <v/>
      </c>
      <c r="E13">
        <f>E$12</f>
        <v/>
      </c>
      <c r="F13">
        <f>F$12</f>
        <v/>
      </c>
      <c r="G13">
        <f>G$12</f>
        <v/>
      </c>
      <c r="H13">
        <f>H$12</f>
        <v/>
      </c>
      <c r="I13">
        <f>I$12</f>
        <v/>
      </c>
      <c r="J13">
        <f>J$12</f>
        <v/>
      </c>
      <c r="K13">
        <f>K$12</f>
        <v/>
      </c>
      <c r="L13">
        <f>L$12</f>
        <v/>
      </c>
      <c r="M13">
        <f>M$12</f>
        <v/>
      </c>
      <c r="N13">
        <f>N$12</f>
        <v/>
      </c>
    </row>
    <row r="14" spans="1:14">
      <c r="A14" t="s">
        <v>187</v>
      </c>
      <c r="B14" t="s">
        <v>184</v>
      </c>
      <c r="C14">
        <f>HeadFlow!B33+capacity!$B$5+capacity!$B$4+HeadFlow!B34</f>
        <v/>
      </c>
      <c r="D14">
        <f>HeadFlow!C33+capacity!$B$5+capacity!$B$4+HeadFlow!C34</f>
        <v/>
      </c>
      <c r="E14">
        <f>HeadFlow!D33+capacity!$B$5+capacity!$B$4+HeadFlow!D34</f>
        <v/>
      </c>
      <c r="F14">
        <f>HeadFlow!E33+capacity!$B$5+capacity!$B$4+HeadFlow!E34</f>
        <v/>
      </c>
      <c r="G14">
        <f>HeadFlow!F33+capacity!$B$5+capacity!$B$4+HeadFlow!F34</f>
        <v/>
      </c>
      <c r="H14">
        <f>HeadFlow!G33+capacity!$B$5+capacity!$B$4+HeadFlow!G34</f>
        <v/>
      </c>
      <c r="I14">
        <f>HeadFlow!H33+capacity!$B$5+capacity!$B$4+HeadFlow!H34</f>
        <v/>
      </c>
      <c r="J14">
        <f>HeadFlow!I33+capacity!$B$5+capacity!$B$4+HeadFlow!I34</f>
        <v/>
      </c>
      <c r="K14">
        <f>HeadFlow!J33+capacity!$B$5+capacity!$B$4+HeadFlow!J34</f>
        <v/>
      </c>
      <c r="L14">
        <f>HeadFlow!K33+capacity!$B$5+capacity!$B$4+HeadFlow!K34</f>
        <v/>
      </c>
      <c r="M14">
        <f>HeadFlow!L33+capacity!$B$5+capacity!$B$4+HeadFlow!L34</f>
        <v/>
      </c>
      <c r="N14">
        <f>HeadFlow!M33+capacity!$B$5+capacity!$B$4+HeadFlow!M34</f>
        <v/>
      </c>
    </row>
    <row r="15" spans="1:14">
      <c r="A15" t="s">
        <v>184</v>
      </c>
      <c r="B15" t="s">
        <v>183</v>
      </c>
      <c r="C15">
        <f>C$14</f>
        <v/>
      </c>
      <c r="D15">
        <f>D$14</f>
        <v/>
      </c>
      <c r="E15">
        <f>E$14</f>
        <v/>
      </c>
      <c r="F15">
        <f>F$14</f>
        <v/>
      </c>
      <c r="G15">
        <f>G$14</f>
        <v/>
      </c>
      <c r="H15">
        <f>H$14</f>
        <v/>
      </c>
      <c r="I15">
        <f>I$14</f>
        <v/>
      </c>
      <c r="J15">
        <f>J$14</f>
        <v/>
      </c>
      <c r="K15">
        <f>K$14</f>
        <v/>
      </c>
      <c r="L15">
        <f>L$14</f>
        <v/>
      </c>
      <c r="M15">
        <f>M$14</f>
        <v/>
      </c>
      <c r="N15">
        <f>N$14</f>
        <v/>
      </c>
    </row>
    <row r="16" spans="1:14">
      <c r="A16" t="s">
        <v>184</v>
      </c>
      <c r="B16" t="s">
        <v>179</v>
      </c>
      <c r="C16">
        <f>C$14</f>
        <v/>
      </c>
      <c r="D16">
        <f>D$14</f>
        <v/>
      </c>
      <c r="E16">
        <f>E$14</f>
        <v/>
      </c>
      <c r="F16">
        <f>F$14</f>
        <v/>
      </c>
      <c r="G16">
        <f>G$14</f>
        <v/>
      </c>
      <c r="H16">
        <f>H$14</f>
        <v/>
      </c>
      <c r="I16">
        <f>I$14</f>
        <v/>
      </c>
      <c r="J16">
        <f>J$14</f>
        <v/>
      </c>
      <c r="K16">
        <f>K$14</f>
        <v/>
      </c>
      <c r="L16">
        <f>L$14</f>
        <v/>
      </c>
      <c r="M16">
        <f>M$14</f>
        <v/>
      </c>
      <c r="N16">
        <f>N$14</f>
        <v/>
      </c>
    </row>
    <row r="17" spans="1:14">
      <c r="A17" t="s">
        <v>183</v>
      </c>
      <c r="B17" t="s">
        <v>179</v>
      </c>
      <c r="C17">
        <f>C$14</f>
        <v/>
      </c>
      <c r="D17">
        <f>D$14</f>
        <v/>
      </c>
      <c r="E17">
        <f>E$14</f>
        <v/>
      </c>
      <c r="F17">
        <f>F$14</f>
        <v/>
      </c>
      <c r="G17">
        <f>G$14</f>
        <v/>
      </c>
      <c r="H17">
        <f>H$14</f>
        <v/>
      </c>
      <c r="I17">
        <f>I$14</f>
        <v/>
      </c>
      <c r="J17">
        <f>J$14</f>
        <v/>
      </c>
      <c r="K17">
        <f>K$14</f>
        <v/>
      </c>
      <c r="L17">
        <f>L$14</f>
        <v/>
      </c>
      <c r="M17">
        <f>M$14</f>
        <v/>
      </c>
      <c r="N17">
        <f>N$14</f>
        <v/>
      </c>
    </row>
    <row r="18" spans="1:14">
      <c r="A18" t="s">
        <v>179</v>
      </c>
      <c r="B18" t="s">
        <v>164</v>
      </c>
      <c r="C18">
        <f>C$24+C$23+capacity!$B$2+C16</f>
        <v/>
      </c>
      <c r="D18">
        <f>D$24+D$23+capacity!$B$2+D16</f>
        <v/>
      </c>
      <c r="E18">
        <f>E$24+E$23+capacity!$B$2+E16</f>
        <v/>
      </c>
      <c r="F18">
        <f>F$24+F$23+capacity!$B$2+F16</f>
        <v/>
      </c>
      <c r="G18">
        <f>G$24+G$23+capacity!$B$2+G16</f>
        <v/>
      </c>
      <c r="H18">
        <f>H$24+H$23+capacity!$B$2+H16</f>
        <v/>
      </c>
      <c r="I18">
        <f>I$24+I$23+capacity!$B$2+I16</f>
        <v/>
      </c>
      <c r="J18">
        <f>J$24+J$23+capacity!$B$2+J16</f>
        <v/>
      </c>
      <c r="K18">
        <f>K$24+K$23+capacity!$B$2+K16</f>
        <v/>
      </c>
      <c r="L18">
        <f>L$24+L$23+capacity!$B$2+L16</f>
        <v/>
      </c>
      <c r="M18">
        <f>M$24+M$23+capacity!$B$2+M16</f>
        <v/>
      </c>
      <c r="N18">
        <f>N$24+N$23+capacity!$B$2+N16</f>
        <v/>
      </c>
    </row>
    <row r="19" spans="1:14">
      <c r="A19" t="s">
        <v>186</v>
      </c>
      <c r="B19" t="s">
        <v>185</v>
      </c>
      <c r="C19">
        <f>HeadFlow!B30</f>
        <v/>
      </c>
      <c r="D19">
        <f>HeadFlow!C30</f>
        <v/>
      </c>
      <c r="E19">
        <f>HeadFlow!D30</f>
        <v/>
      </c>
      <c r="F19">
        <f>HeadFlow!E30</f>
        <v/>
      </c>
      <c r="G19">
        <f>HeadFlow!F30</f>
        <v/>
      </c>
      <c r="H19">
        <f>HeadFlow!G30</f>
        <v/>
      </c>
      <c r="I19">
        <f>HeadFlow!H30</f>
        <v/>
      </c>
      <c r="J19">
        <f>HeadFlow!I30</f>
        <v/>
      </c>
      <c r="K19">
        <f>HeadFlow!J30</f>
        <v/>
      </c>
      <c r="L19">
        <f>HeadFlow!K30</f>
        <v/>
      </c>
      <c r="M19">
        <f>HeadFlow!L30</f>
        <v/>
      </c>
      <c r="N19">
        <f>HeadFlow!M30</f>
        <v/>
      </c>
    </row>
    <row r="20" spans="1:14">
      <c r="A20" t="s">
        <v>185</v>
      </c>
      <c r="B20" t="s">
        <v>182</v>
      </c>
      <c r="C20">
        <f>C19+C11</f>
        <v/>
      </c>
      <c r="D20">
        <f>D19+D12</f>
        <v/>
      </c>
      <c r="E20">
        <f>E19+E12</f>
        <v/>
      </c>
      <c r="F20">
        <f>F19+F12</f>
        <v/>
      </c>
      <c r="G20">
        <f>G19+G12</f>
        <v/>
      </c>
      <c r="H20">
        <f>H19+H12</f>
        <v/>
      </c>
      <c r="I20">
        <f>I19+I12</f>
        <v/>
      </c>
      <c r="J20">
        <f>J19+J12</f>
        <v/>
      </c>
      <c r="K20">
        <f>K19+K12</f>
        <v/>
      </c>
      <c r="L20">
        <f>L19+L12</f>
        <v/>
      </c>
      <c r="M20">
        <f>M19+M12</f>
        <v/>
      </c>
      <c r="N20">
        <f>N19+N12</f>
        <v/>
      </c>
    </row>
    <row r="21" spans="1:14">
      <c r="A21" t="s">
        <v>182</v>
      </c>
      <c r="B21" t="s">
        <v>180</v>
      </c>
      <c r="C21">
        <f>C20</f>
        <v/>
      </c>
      <c r="D21">
        <f>D20</f>
        <v/>
      </c>
      <c r="E21">
        <f>E20</f>
        <v/>
      </c>
      <c r="F21">
        <f>F20</f>
        <v/>
      </c>
      <c r="G21">
        <f>G20</f>
        <v/>
      </c>
      <c r="H21">
        <f>H20</f>
        <v/>
      </c>
      <c r="I21">
        <f>I20</f>
        <v/>
      </c>
      <c r="J21">
        <f>J20</f>
        <v/>
      </c>
      <c r="K21">
        <f>K20</f>
        <v/>
      </c>
      <c r="L21">
        <f>L20</f>
        <v/>
      </c>
      <c r="M21">
        <f>M20</f>
        <v/>
      </c>
      <c r="N21">
        <f>N20</f>
        <v/>
      </c>
    </row>
    <row r="22" spans="1:14">
      <c r="A22" t="s">
        <v>185</v>
      </c>
      <c r="B22" t="s">
        <v>180</v>
      </c>
      <c r="C22">
        <f>C20</f>
        <v/>
      </c>
      <c r="D22">
        <f>D20</f>
        <v/>
      </c>
      <c r="E22">
        <f>E20</f>
        <v/>
      </c>
      <c r="F22">
        <f>F20</f>
        <v/>
      </c>
      <c r="G22">
        <f>G20</f>
        <v/>
      </c>
      <c r="H22">
        <f>H20</f>
        <v/>
      </c>
      <c r="I22">
        <f>I20</f>
        <v/>
      </c>
      <c r="J22">
        <f>J20</f>
        <v/>
      </c>
      <c r="K22">
        <f>K20</f>
        <v/>
      </c>
      <c r="L22">
        <f>L20</f>
        <v/>
      </c>
      <c r="M22">
        <f>M20</f>
        <v/>
      </c>
      <c r="N22">
        <f>N20</f>
        <v/>
      </c>
    </row>
    <row r="23" spans="1:14">
      <c r="A23" t="s">
        <v>181</v>
      </c>
      <c r="B23" t="s">
        <v>180</v>
      </c>
      <c r="C23">
        <f>HeadFlow!B25</f>
        <v/>
      </c>
      <c r="D23">
        <f>HeadFlow!C25</f>
        <v/>
      </c>
      <c r="E23">
        <f>HeadFlow!D25</f>
        <v/>
      </c>
      <c r="F23">
        <f>HeadFlow!E25</f>
        <v/>
      </c>
      <c r="G23">
        <f>HeadFlow!F25</f>
        <v/>
      </c>
      <c r="H23">
        <f>HeadFlow!G25</f>
        <v/>
      </c>
      <c r="I23">
        <f>HeadFlow!H25</f>
        <v/>
      </c>
      <c r="J23">
        <f>HeadFlow!I25</f>
        <v/>
      </c>
      <c r="K23">
        <f>HeadFlow!J25</f>
        <v/>
      </c>
      <c r="L23">
        <f>HeadFlow!K25</f>
        <v/>
      </c>
      <c r="M23">
        <f>HeadFlow!L25</f>
        <v/>
      </c>
      <c r="N23">
        <f>HeadFlow!M25</f>
        <v/>
      </c>
    </row>
    <row r="24" spans="1:14">
      <c r="A24" t="s">
        <v>180</v>
      </c>
      <c r="B24" t="s">
        <v>179</v>
      </c>
      <c r="C24">
        <f>C$20+C$23</f>
        <v/>
      </c>
      <c r="D24">
        <f>D$20+D$23</f>
        <v/>
      </c>
      <c r="E24">
        <f>E$20+E$23</f>
        <v/>
      </c>
      <c r="F24">
        <f>F$20+F$23</f>
        <v/>
      </c>
      <c r="G24">
        <f>G$20+G$23</f>
        <v/>
      </c>
      <c r="H24">
        <f>H$20+H$23</f>
        <v/>
      </c>
      <c r="I24">
        <f>I$20+I$23</f>
        <v/>
      </c>
      <c r="J24">
        <f>J$20+J$23</f>
        <v/>
      </c>
      <c r="K24">
        <f>K$20+K$23</f>
        <v/>
      </c>
      <c r="L24">
        <f>L$20+L$23</f>
        <v/>
      </c>
      <c r="M24">
        <f>M$20+M$23</f>
        <v/>
      </c>
      <c r="N24">
        <f>N$20+N$23</f>
        <v/>
      </c>
    </row>
    <row r="25" spans="1:14">
      <c r="A25" t="s">
        <v>164</v>
      </c>
      <c r="B25" t="s">
        <v>165</v>
      </c>
      <c r="C25">
        <f>C18+C10+C44</f>
        <v/>
      </c>
      <c r="D25">
        <f>D18+D10+D44</f>
        <v/>
      </c>
      <c r="E25">
        <f>E18+E10+E44</f>
        <v/>
      </c>
      <c r="F25">
        <f>F18+F10+F44</f>
        <v/>
      </c>
      <c r="G25">
        <f>G18+G10+G44</f>
        <v/>
      </c>
      <c r="H25">
        <f>H18+H10+H44</f>
        <v/>
      </c>
      <c r="I25">
        <f>I18+I10+I44</f>
        <v/>
      </c>
      <c r="J25">
        <f>J18+J10+J44</f>
        <v/>
      </c>
      <c r="K25">
        <f>K18+K10+K44</f>
        <v/>
      </c>
      <c r="L25">
        <f>L18+L10+L44</f>
        <v/>
      </c>
      <c r="M25">
        <f>M18+M10+M44</f>
        <v/>
      </c>
      <c r="N25">
        <f>N18+N10+N44</f>
        <v/>
      </c>
    </row>
    <row r="26" spans="1:14">
      <c r="A26" t="s">
        <v>164</v>
      </c>
      <c r="B26" t="s">
        <v>166</v>
      </c>
      <c r="C26">
        <f>C$25</f>
        <v/>
      </c>
      <c r="D26">
        <f>D$25</f>
        <v/>
      </c>
      <c r="E26">
        <f>E$25</f>
        <v/>
      </c>
      <c r="F26">
        <f>F$25</f>
        <v/>
      </c>
      <c r="G26">
        <f>G$25</f>
        <v/>
      </c>
      <c r="H26">
        <f>H$25</f>
        <v/>
      </c>
      <c r="I26">
        <f>I$25</f>
        <v/>
      </c>
      <c r="J26">
        <f>J$25</f>
        <v/>
      </c>
      <c r="K26">
        <f>K$25</f>
        <v/>
      </c>
      <c r="L26">
        <f>L$25</f>
        <v/>
      </c>
      <c r="M26">
        <f>M$25</f>
        <v/>
      </c>
      <c r="N26">
        <f>N$25</f>
        <v/>
      </c>
    </row>
    <row r="27" spans="1:14">
      <c r="A27" t="s">
        <v>165</v>
      </c>
      <c r="B27" t="s">
        <v>166</v>
      </c>
      <c r="C27">
        <f>C$25</f>
        <v/>
      </c>
      <c r="D27">
        <f>D$25</f>
        <v/>
      </c>
      <c r="E27">
        <f>E$25</f>
        <v/>
      </c>
      <c r="F27">
        <f>F$25</f>
        <v/>
      </c>
      <c r="G27">
        <f>G$25</f>
        <v/>
      </c>
      <c r="H27">
        <f>H$25</f>
        <v/>
      </c>
      <c r="I27">
        <f>I$25</f>
        <v/>
      </c>
      <c r="J27">
        <f>J$25</f>
        <v/>
      </c>
      <c r="K27">
        <f>K$25</f>
        <v/>
      </c>
      <c r="L27">
        <f>L$25</f>
        <v/>
      </c>
      <c r="M27">
        <f>M$25</f>
        <v/>
      </c>
      <c r="N27">
        <f>N$25</f>
        <v/>
      </c>
    </row>
    <row r="28" spans="1:14">
      <c r="A28" t="s">
        <v>166</v>
      </c>
      <c r="B28" t="s">
        <v>167</v>
      </c>
      <c r="C28">
        <f>C$25</f>
        <v/>
      </c>
      <c r="D28">
        <f>D$25</f>
        <v/>
      </c>
      <c r="E28">
        <f>E$25</f>
        <v/>
      </c>
      <c r="F28">
        <f>F$25</f>
        <v/>
      </c>
      <c r="G28">
        <f>G$25</f>
        <v/>
      </c>
      <c r="H28">
        <f>H$25</f>
        <v/>
      </c>
      <c r="I28">
        <f>I$25</f>
        <v/>
      </c>
      <c r="J28">
        <f>J$25</f>
        <v/>
      </c>
      <c r="K28">
        <f>K$25</f>
        <v/>
      </c>
      <c r="L28">
        <f>L$25</f>
        <v/>
      </c>
      <c r="M28">
        <f>M$25</f>
        <v/>
      </c>
      <c r="N28">
        <f>N$25</f>
        <v/>
      </c>
    </row>
    <row r="29" spans="1:14">
      <c r="A29" t="s">
        <v>167</v>
      </c>
      <c r="B29" t="s">
        <v>168</v>
      </c>
      <c r="C29">
        <f>C$25</f>
        <v/>
      </c>
      <c r="D29">
        <f>D$25</f>
        <v/>
      </c>
      <c r="E29">
        <f>E$25</f>
        <v/>
      </c>
      <c r="F29">
        <f>F$25</f>
        <v/>
      </c>
      <c r="G29">
        <f>G$25</f>
        <v/>
      </c>
      <c r="H29">
        <f>H$25</f>
        <v/>
      </c>
      <c r="I29">
        <f>I$25</f>
        <v/>
      </c>
      <c r="J29">
        <f>J$25</f>
        <v/>
      </c>
      <c r="K29">
        <f>K$25</f>
        <v/>
      </c>
      <c r="L29">
        <f>L$25</f>
        <v/>
      </c>
      <c r="M29">
        <f>M$25</f>
        <v/>
      </c>
      <c r="N29">
        <f>N$25</f>
        <v/>
      </c>
    </row>
    <row r="30" spans="1:14">
      <c r="A30" t="s">
        <v>168</v>
      </c>
      <c r="B30" t="s">
        <v>169</v>
      </c>
      <c r="C30">
        <f>C$25</f>
        <v/>
      </c>
      <c r="D30">
        <f>D$25</f>
        <v/>
      </c>
      <c r="E30">
        <f>E$25</f>
        <v/>
      </c>
      <c r="F30">
        <f>F$25</f>
        <v/>
      </c>
      <c r="G30">
        <f>G$25</f>
        <v/>
      </c>
      <c r="H30">
        <f>H$25</f>
        <v/>
      </c>
      <c r="I30">
        <f>I$25</f>
        <v/>
      </c>
      <c r="J30">
        <f>J$25</f>
        <v/>
      </c>
      <c r="K30">
        <f>K$25</f>
        <v/>
      </c>
      <c r="L30">
        <f>L$25</f>
        <v/>
      </c>
      <c r="M30">
        <f>M$25</f>
        <v/>
      </c>
      <c r="N30">
        <f>N$25</f>
        <v/>
      </c>
    </row>
    <row r="31" spans="1:14">
      <c r="A31" t="s">
        <v>167</v>
      </c>
      <c r="B31" t="s">
        <v>169</v>
      </c>
      <c r="C31">
        <f>C$25</f>
        <v/>
      </c>
      <c r="D31">
        <f>D$25</f>
        <v/>
      </c>
      <c r="E31">
        <f>E$25</f>
        <v/>
      </c>
      <c r="F31">
        <f>F$25</f>
        <v/>
      </c>
      <c r="G31">
        <f>G$25</f>
        <v/>
      </c>
      <c r="H31">
        <f>H$25</f>
        <v/>
      </c>
      <c r="I31">
        <f>I$25</f>
        <v/>
      </c>
      <c r="J31">
        <f>J$25</f>
        <v/>
      </c>
      <c r="K31">
        <f>K$25</f>
        <v/>
      </c>
      <c r="L31">
        <f>L$25</f>
        <v/>
      </c>
      <c r="M31">
        <f>M$25</f>
        <v/>
      </c>
      <c r="N31">
        <f>N$25</f>
        <v/>
      </c>
    </row>
    <row r="32" spans="1:14">
      <c r="A32" t="s">
        <v>170</v>
      </c>
      <c r="B32" t="s">
        <v>169</v>
      </c>
      <c r="C32">
        <f>C$25</f>
        <v/>
      </c>
      <c r="D32">
        <f>D$25</f>
        <v/>
      </c>
      <c r="E32">
        <f>E$25</f>
        <v/>
      </c>
      <c r="F32">
        <f>F$25</f>
        <v/>
      </c>
      <c r="G32">
        <f>G$25</f>
        <v/>
      </c>
      <c r="H32">
        <f>H$25</f>
        <v/>
      </c>
      <c r="I32">
        <f>I$25</f>
        <v/>
      </c>
      <c r="J32">
        <f>J$25</f>
        <v/>
      </c>
      <c r="K32">
        <f>K$25</f>
        <v/>
      </c>
      <c r="L32">
        <f>L$25</f>
        <v/>
      </c>
      <c r="M32">
        <f>M$25</f>
        <v/>
      </c>
      <c r="N32">
        <f>N$25</f>
        <v/>
      </c>
    </row>
    <row r="33" spans="1:14">
      <c r="A33" t="s">
        <v>169</v>
      </c>
      <c r="B33" t="s">
        <v>172</v>
      </c>
      <c r="C33">
        <f>C$25</f>
        <v/>
      </c>
      <c r="D33">
        <f>D$25</f>
        <v/>
      </c>
      <c r="E33">
        <f>E$25</f>
        <v/>
      </c>
      <c r="F33">
        <f>F$25</f>
        <v/>
      </c>
      <c r="G33">
        <f>G$25</f>
        <v/>
      </c>
      <c r="H33">
        <f>H$25</f>
        <v/>
      </c>
      <c r="I33">
        <f>I$25</f>
        <v/>
      </c>
      <c r="J33">
        <f>J$25</f>
        <v/>
      </c>
      <c r="K33">
        <f>K$25</f>
        <v/>
      </c>
      <c r="L33">
        <f>L$25</f>
        <v/>
      </c>
      <c r="M33">
        <f>M$25</f>
        <v/>
      </c>
      <c r="N33">
        <f>N$25</f>
        <v/>
      </c>
    </row>
    <row r="34" spans="1:14">
      <c r="A34" t="s">
        <v>172</v>
      </c>
      <c r="B34" t="s">
        <v>175</v>
      </c>
      <c r="C34">
        <f>C$25</f>
        <v/>
      </c>
      <c r="D34">
        <f>D$25</f>
        <v/>
      </c>
      <c r="E34">
        <f>E$25</f>
        <v/>
      </c>
      <c r="F34">
        <f>F$25</f>
        <v/>
      </c>
      <c r="G34">
        <f>G$25</f>
        <v/>
      </c>
      <c r="H34">
        <f>H$25</f>
        <v/>
      </c>
      <c r="I34">
        <f>I$25</f>
        <v/>
      </c>
      <c r="J34">
        <f>J$25</f>
        <v/>
      </c>
      <c r="K34">
        <f>K$25</f>
        <v/>
      </c>
      <c r="L34">
        <f>L$25</f>
        <v/>
      </c>
      <c r="M34">
        <f>M$25</f>
        <v/>
      </c>
      <c r="N34">
        <f>N$25</f>
        <v/>
      </c>
    </row>
    <row r="35" spans="1:14">
      <c r="A35" t="s">
        <v>174</v>
      </c>
      <c r="B35" t="s">
        <v>175</v>
      </c>
      <c r="C35">
        <f>HeadFlow!B18</f>
        <v/>
      </c>
      <c r="D35">
        <f>HeadFlow!C18</f>
        <v/>
      </c>
      <c r="E35">
        <f>HeadFlow!D18</f>
        <v/>
      </c>
      <c r="F35">
        <f>HeadFlow!E18</f>
        <v/>
      </c>
      <c r="G35">
        <f>HeadFlow!F18</f>
        <v/>
      </c>
      <c r="H35">
        <f>HeadFlow!G18</f>
        <v/>
      </c>
      <c r="I35">
        <f>HeadFlow!H18</f>
        <v/>
      </c>
      <c r="J35">
        <f>HeadFlow!I18</f>
        <v/>
      </c>
      <c r="K35">
        <f>HeadFlow!J18</f>
        <v/>
      </c>
      <c r="L35">
        <f>HeadFlow!K18</f>
        <v/>
      </c>
      <c r="M35">
        <f>HeadFlow!L18</f>
        <v/>
      </c>
      <c r="N35">
        <f>HeadFlow!M18</f>
        <v/>
      </c>
    </row>
    <row r="36" spans="1:14">
      <c r="A36" t="s">
        <v>177</v>
      </c>
      <c r="B36" t="s">
        <v>175</v>
      </c>
      <c r="C36">
        <f>HeadFlow!B21</f>
        <v/>
      </c>
      <c r="D36">
        <f>HeadFlow!C21</f>
        <v/>
      </c>
      <c r="E36">
        <f>HeadFlow!D21</f>
        <v/>
      </c>
      <c r="F36">
        <f>HeadFlow!E21</f>
        <v/>
      </c>
      <c r="G36">
        <f>HeadFlow!F21</f>
        <v/>
      </c>
      <c r="H36">
        <f>HeadFlow!G21</f>
        <v/>
      </c>
      <c r="I36">
        <f>HeadFlow!H21</f>
        <v/>
      </c>
      <c r="J36">
        <f>HeadFlow!I21</f>
        <v/>
      </c>
      <c r="K36">
        <f>HeadFlow!J21</f>
        <v/>
      </c>
      <c r="L36">
        <f>HeadFlow!K21</f>
        <v/>
      </c>
      <c r="M36">
        <f>HeadFlow!L21</f>
        <v/>
      </c>
      <c r="N36">
        <f>HeadFlow!M21</f>
        <v/>
      </c>
    </row>
    <row r="37" spans="1:14">
      <c r="A37" t="s">
        <v>175</v>
      </c>
      <c r="B37" t="s">
        <v>176</v>
      </c>
      <c r="C37">
        <f>C$34+C$35+C36</f>
        <v/>
      </c>
      <c r="D37">
        <f>D$34+D$35+D36</f>
        <v/>
      </c>
      <c r="E37">
        <f>E$34+E$35+E36</f>
        <v/>
      </c>
      <c r="F37">
        <f>F$34+F$35+F36</f>
        <v/>
      </c>
      <c r="G37">
        <f>G$34+G$35+G36</f>
        <v/>
      </c>
      <c r="H37">
        <f>H$34+H$35+H36</f>
        <v/>
      </c>
      <c r="I37">
        <f>I$34+I$35+I36</f>
        <v/>
      </c>
      <c r="J37">
        <f>J$34+J$35+J36</f>
        <v/>
      </c>
      <c r="K37">
        <f>K$34+K$35+K36</f>
        <v/>
      </c>
      <c r="L37">
        <f>L$34+L$35+L36</f>
        <v/>
      </c>
      <c r="M37">
        <f>M$34+M$35+M36</f>
        <v/>
      </c>
      <c r="N37">
        <f>N$34+N$35+N36</f>
        <v/>
      </c>
    </row>
    <row r="38" spans="1:14">
      <c r="A38" t="s">
        <v>176</v>
      </c>
      <c r="B38" t="s">
        <v>178</v>
      </c>
      <c r="C38">
        <f>C37+C36</f>
        <v/>
      </c>
      <c r="D38">
        <f>D37+D36</f>
        <v/>
      </c>
      <c r="E38">
        <f>E37+E36</f>
        <v/>
      </c>
      <c r="F38">
        <f>F37+F36</f>
        <v/>
      </c>
      <c r="G38">
        <f>G37+G36</f>
        <v/>
      </c>
      <c r="H38">
        <f>H37+H36</f>
        <v/>
      </c>
      <c r="I38">
        <f>I37+I36</f>
        <v/>
      </c>
      <c r="J38">
        <f>J37+J36</f>
        <v/>
      </c>
      <c r="K38">
        <f>K37+K36</f>
        <v/>
      </c>
      <c r="L38">
        <f>L37+L36</f>
        <v/>
      </c>
      <c r="M38">
        <f>M37+M36</f>
        <v/>
      </c>
      <c r="N38">
        <f>N37+N36</f>
        <v/>
      </c>
    </row>
    <row r="39" spans="1:14">
      <c r="A39" t="s">
        <v>164</v>
      </c>
      <c r="B39" t="s">
        <v>171</v>
      </c>
      <c r="C39">
        <f>C10+C18+C44</f>
        <v/>
      </c>
      <c r="D39">
        <f>D10+D18+D44</f>
        <v/>
      </c>
      <c r="E39">
        <f>E10+E18+E44</f>
        <v/>
      </c>
      <c r="F39">
        <f>F10+F18+F44</f>
        <v/>
      </c>
      <c r="G39">
        <f>G10+G18+G44</f>
        <v/>
      </c>
      <c r="H39">
        <f>H10+H18+H44</f>
        <v/>
      </c>
      <c r="I39">
        <f>I10+I18+I44</f>
        <v/>
      </c>
      <c r="J39">
        <f>J10+J18+J44</f>
        <v/>
      </c>
      <c r="K39">
        <f>K10+K18+K44</f>
        <v/>
      </c>
      <c r="L39">
        <f>L10+L18+L44</f>
        <v/>
      </c>
      <c r="M39">
        <f>M10+M18+M44</f>
        <v/>
      </c>
      <c r="N39">
        <f>N10+N18+N44</f>
        <v/>
      </c>
    </row>
    <row r="40" spans="1:14">
      <c r="A40" t="s">
        <v>188</v>
      </c>
      <c r="B40" t="s">
        <v>193</v>
      </c>
      <c r="C40">
        <f>C11</f>
        <v/>
      </c>
      <c r="D40">
        <f>D11</f>
        <v/>
      </c>
      <c r="E40">
        <f>E11</f>
        <v/>
      </c>
      <c r="F40">
        <f>F11</f>
        <v/>
      </c>
      <c r="G40">
        <f>G11</f>
        <v/>
      </c>
      <c r="H40">
        <f>H11</f>
        <v/>
      </c>
      <c r="I40">
        <f>I11</f>
        <v/>
      </c>
      <c r="J40">
        <f>J11</f>
        <v/>
      </c>
      <c r="K40">
        <f>K11</f>
        <v/>
      </c>
      <c r="L40">
        <f>L11</f>
        <v/>
      </c>
      <c r="M40">
        <f>M11</f>
        <v/>
      </c>
      <c r="N40">
        <f>N11</f>
        <v/>
      </c>
    </row>
    <row r="41" spans="1:14">
      <c r="A41" t="s">
        <v>193</v>
      </c>
      <c r="B41" t="s">
        <v>185</v>
      </c>
      <c r="C41">
        <f>C40</f>
        <v/>
      </c>
      <c r="D41">
        <f>D40</f>
        <v/>
      </c>
      <c r="E41">
        <f>E40</f>
        <v/>
      </c>
      <c r="F41">
        <f>F40</f>
        <v/>
      </c>
      <c r="G41">
        <f>G40</f>
        <v/>
      </c>
      <c r="H41">
        <f>H40</f>
        <v/>
      </c>
      <c r="I41">
        <f>I40</f>
        <v/>
      </c>
      <c r="J41">
        <f>J40</f>
        <v/>
      </c>
      <c r="K41">
        <f>K40</f>
        <v/>
      </c>
      <c r="L41">
        <f>L40</f>
        <v/>
      </c>
      <c r="M41">
        <f>M40</f>
        <v/>
      </c>
      <c r="N41">
        <f>N40</f>
        <v/>
      </c>
    </row>
    <row r="42" spans="1:14">
      <c r="A42" t="s">
        <v>161</v>
      </c>
      <c r="B42" t="s">
        <v>194</v>
      </c>
      <c r="C42">
        <f>C2</f>
        <v/>
      </c>
      <c r="D42">
        <f>D2</f>
        <v/>
      </c>
      <c r="E42">
        <f>E2</f>
        <v/>
      </c>
      <c r="F42">
        <f>F2</f>
        <v/>
      </c>
      <c r="G42">
        <f>G2</f>
        <v/>
      </c>
      <c r="H42">
        <f>H2</f>
        <v/>
      </c>
      <c r="I42">
        <f>I2</f>
        <v/>
      </c>
      <c r="J42">
        <f>J2</f>
        <v/>
      </c>
      <c r="K42">
        <f>K2</f>
        <v/>
      </c>
      <c r="L42">
        <f>L2</f>
        <v/>
      </c>
      <c r="M42">
        <f>M2</f>
        <v/>
      </c>
      <c r="N42">
        <f>N2</f>
        <v/>
      </c>
    </row>
    <row r="43" spans="1:14">
      <c r="A43" t="s">
        <v>194</v>
      </c>
      <c r="B43" t="s">
        <v>173</v>
      </c>
      <c r="C43">
        <f>C42</f>
        <v/>
      </c>
      <c r="D43">
        <f>D42</f>
        <v/>
      </c>
      <c r="E43">
        <f>E42</f>
        <v/>
      </c>
      <c r="F43">
        <f>F42</f>
        <v/>
      </c>
      <c r="G43">
        <f>G42</f>
        <v/>
      </c>
      <c r="H43">
        <f>H42</f>
        <v/>
      </c>
      <c r="I43">
        <f>I42</f>
        <v/>
      </c>
      <c r="J43">
        <f>J42</f>
        <v/>
      </c>
      <c r="K43">
        <f>K42</f>
        <v/>
      </c>
      <c r="L43">
        <f>L42</f>
        <v/>
      </c>
      <c r="M43">
        <f>M42</f>
        <v/>
      </c>
      <c r="N43">
        <f>N42</f>
        <v/>
      </c>
    </row>
    <row r="44" spans="1:14">
      <c r="A44" t="s">
        <v>191</v>
      </c>
      <c r="B44" t="s">
        <v>164</v>
      </c>
      <c r="C44">
        <f>HeadFlow!B35</f>
        <v/>
      </c>
      <c r="D44">
        <f>HeadFlow!C35</f>
        <v/>
      </c>
      <c r="E44">
        <f>HeadFlow!D35</f>
        <v/>
      </c>
      <c r="F44">
        <f>HeadFlow!E35</f>
        <v/>
      </c>
      <c r="G44">
        <f>HeadFlow!F35</f>
        <v/>
      </c>
      <c r="H44">
        <f>HeadFlow!G35</f>
        <v/>
      </c>
      <c r="I44">
        <f>HeadFlow!H35</f>
        <v/>
      </c>
      <c r="J44">
        <f>HeadFlow!I35</f>
        <v/>
      </c>
      <c r="K44">
        <f>HeadFlow!J35</f>
        <v/>
      </c>
      <c r="L44">
        <f>HeadFlow!K35</f>
        <v/>
      </c>
      <c r="M44">
        <f>HeadFlow!L35</f>
        <v/>
      </c>
      <c r="N44">
        <f>HeadFlow!M35</f>
        <v/>
      </c>
    </row>
    <row r="45" spans="1:14">
      <c r="A45" t="s">
        <v>195</v>
      </c>
      <c r="B45" t="s">
        <v>187</v>
      </c>
      <c r="C45">
        <f>C12</f>
        <v/>
      </c>
      <c r="D45">
        <f>D12</f>
        <v/>
      </c>
      <c r="E45">
        <f>E12</f>
        <v/>
      </c>
      <c r="F45">
        <f>F12</f>
        <v/>
      </c>
      <c r="G45">
        <f>G12</f>
        <v/>
      </c>
      <c r="H45">
        <f>H12</f>
        <v/>
      </c>
      <c r="I45">
        <f>I12</f>
        <v/>
      </c>
      <c r="J45">
        <f>J12</f>
        <v/>
      </c>
      <c r="K45">
        <f>K12</f>
        <v/>
      </c>
      <c r="L45">
        <f>L12</f>
        <v/>
      </c>
      <c r="M45">
        <f>M12</f>
        <v/>
      </c>
      <c r="N45">
        <f>N12</f>
        <v/>
      </c>
    </row>
    <row r="46" spans="1:14">
      <c r="A46" t="s">
        <v>172</v>
      </c>
      <c r="B46" t="s">
        <v>171</v>
      </c>
      <c r="C46">
        <f>C33</f>
        <v/>
      </c>
      <c r="D46">
        <f>D33</f>
        <v/>
      </c>
      <c r="E46">
        <f>E33</f>
        <v/>
      </c>
      <c r="F46">
        <f>F33</f>
        <v/>
      </c>
      <c r="G46">
        <f>G33</f>
        <v/>
      </c>
      <c r="H46">
        <f>H33</f>
        <v/>
      </c>
      <c r="I46">
        <f>I33</f>
        <v/>
      </c>
      <c r="J46">
        <f>J33</f>
        <v/>
      </c>
      <c r="K46">
        <f>K33</f>
        <v/>
      </c>
      <c r="L46">
        <f>L33</f>
        <v/>
      </c>
      <c r="M46">
        <f>M33</f>
        <v/>
      </c>
      <c r="N46">
        <f>N33</f>
        <v/>
      </c>
    </row>
    <row r="47" spans="1:14">
      <c r="A47" t="s">
        <v>198</v>
      </c>
      <c r="B47" t="s">
        <v>200</v>
      </c>
      <c r="C47">
        <f>C11</f>
        <v/>
      </c>
      <c r="D47">
        <f>D11</f>
        <v/>
      </c>
      <c r="E47">
        <f>E11</f>
        <v/>
      </c>
      <c r="F47">
        <f>F11</f>
        <v/>
      </c>
      <c r="G47">
        <f>G11</f>
        <v/>
      </c>
      <c r="H47">
        <f>H11</f>
        <v/>
      </c>
      <c r="I47">
        <f>I11</f>
        <v/>
      </c>
      <c r="J47">
        <f>J11</f>
        <v/>
      </c>
      <c r="K47">
        <f>K11</f>
        <v/>
      </c>
      <c r="L47">
        <f>L11</f>
        <v/>
      </c>
      <c r="M47">
        <f>M11</f>
        <v/>
      </c>
      <c r="N47">
        <f>N11</f>
        <v/>
      </c>
    </row>
    <row r="48" spans="1:14">
      <c r="A48" t="s">
        <v>195</v>
      </c>
      <c r="B48" t="s">
        <v>200</v>
      </c>
      <c r="C48">
        <f>C12</f>
        <v/>
      </c>
      <c r="D48">
        <f>D12</f>
        <v/>
      </c>
      <c r="E48">
        <f>E12</f>
        <v/>
      </c>
      <c r="F48">
        <f>F12</f>
        <v/>
      </c>
      <c r="G48">
        <f>G12</f>
        <v/>
      </c>
      <c r="H48">
        <f>H12</f>
        <v/>
      </c>
      <c r="I48">
        <f>I12</f>
        <v/>
      </c>
      <c r="J48">
        <f>J12</f>
        <v/>
      </c>
      <c r="K48">
        <f>K12</f>
        <v/>
      </c>
      <c r="L48">
        <f>L12</f>
        <v/>
      </c>
      <c r="M48">
        <f>M12</f>
        <v/>
      </c>
      <c r="N48">
        <f>N12</f>
        <v/>
      </c>
    </row>
    <row r="49" spans="1:14">
      <c r="A49" t="s">
        <v>198</v>
      </c>
      <c r="B49" t="s">
        <v>196</v>
      </c>
      <c r="C49">
        <f>C11</f>
        <v/>
      </c>
      <c r="D49">
        <f>D11</f>
        <v/>
      </c>
      <c r="E49">
        <f>E11</f>
        <v/>
      </c>
      <c r="F49">
        <f>F11</f>
        <v/>
      </c>
      <c r="G49">
        <f>G11</f>
        <v/>
      </c>
      <c r="H49">
        <f>H11</f>
        <v/>
      </c>
      <c r="I49">
        <f>I11</f>
        <v/>
      </c>
      <c r="J49">
        <f>J11</f>
        <v/>
      </c>
      <c r="K49">
        <f>K11</f>
        <v/>
      </c>
      <c r="L49">
        <f>L11</f>
        <v/>
      </c>
      <c r="M49">
        <f>M11</f>
        <v/>
      </c>
      <c r="N49">
        <f>N11</f>
        <v/>
      </c>
    </row>
    <row r="50" spans="1:14">
      <c r="A50" t="s">
        <v>196</v>
      </c>
      <c r="B50" t="s">
        <v>184</v>
      </c>
      <c r="C50">
        <f>C11</f>
        <v/>
      </c>
      <c r="D50">
        <f>D11</f>
        <v/>
      </c>
      <c r="E50">
        <f>E11</f>
        <v/>
      </c>
      <c r="F50">
        <f>F11</f>
        <v/>
      </c>
      <c r="G50">
        <f>G11</f>
        <v/>
      </c>
      <c r="H50">
        <f>H11</f>
        <v/>
      </c>
      <c r="I50">
        <f>I11</f>
        <v/>
      </c>
      <c r="J50">
        <f>J11</f>
        <v/>
      </c>
      <c r="K50">
        <f>K11</f>
        <v/>
      </c>
      <c r="L50">
        <f>L11</f>
        <v/>
      </c>
      <c r="M50">
        <f>M11</f>
        <v/>
      </c>
      <c r="N50">
        <f>N11</f>
        <v/>
      </c>
    </row>
    <row r="51" spans="1:14">
      <c r="A51" t="s">
        <v>197</v>
      </c>
      <c r="B51" t="s">
        <v>184</v>
      </c>
      <c r="C51">
        <f>C11</f>
        <v/>
      </c>
      <c r="D51">
        <f>D11</f>
        <v/>
      </c>
      <c r="E51">
        <f>E11</f>
        <v/>
      </c>
      <c r="F51">
        <f>F11</f>
        <v/>
      </c>
      <c r="G51">
        <f>G11</f>
        <v/>
      </c>
      <c r="H51">
        <f>H11</f>
        <v/>
      </c>
      <c r="I51">
        <f>I11</f>
        <v/>
      </c>
      <c r="J51">
        <f>J11</f>
        <v/>
      </c>
      <c r="K51">
        <f>K11</f>
        <v/>
      </c>
      <c r="L51">
        <f>L11</f>
        <v/>
      </c>
      <c r="M51">
        <f>M11</f>
        <v/>
      </c>
      <c r="N51">
        <f>N11</f>
        <v/>
      </c>
    </row>
    <row r="52" spans="1:14">
      <c r="A52" t="s">
        <v>184</v>
      </c>
      <c r="B52" t="s">
        <v>199</v>
      </c>
      <c r="C52">
        <f>C14</f>
        <v/>
      </c>
      <c r="D52">
        <f>D14</f>
        <v/>
      </c>
      <c r="E52">
        <f>E14</f>
        <v/>
      </c>
      <c r="F52">
        <f>F14</f>
        <v/>
      </c>
      <c r="G52">
        <f>G14</f>
        <v/>
      </c>
      <c r="H52">
        <f>H14</f>
        <v/>
      </c>
      <c r="I52">
        <f>I14</f>
        <v/>
      </c>
      <c r="J52">
        <f>J14</f>
        <v/>
      </c>
      <c r="K52">
        <f>K14</f>
        <v/>
      </c>
      <c r="L52">
        <f>L14</f>
        <v/>
      </c>
      <c r="M52">
        <f>M14</f>
        <v/>
      </c>
      <c r="N52">
        <f>N14</f>
        <v/>
      </c>
    </row>
    <row r="53" spans="1:14">
      <c r="A53" t="s">
        <v>199</v>
      </c>
      <c r="B53" t="s">
        <v>179</v>
      </c>
      <c r="C53">
        <f>C12</f>
        <v/>
      </c>
      <c r="D53">
        <f>D12</f>
        <v/>
      </c>
      <c r="E53">
        <f>E12</f>
        <v/>
      </c>
      <c r="F53">
        <f>F12</f>
        <v/>
      </c>
      <c r="G53">
        <f>G12</f>
        <v/>
      </c>
      <c r="H53">
        <f>H12</f>
        <v/>
      </c>
      <c r="I53">
        <f>I12</f>
        <v/>
      </c>
      <c r="J53">
        <f>J12</f>
        <v/>
      </c>
      <c r="K53">
        <f>K12</f>
        <v/>
      </c>
      <c r="L53">
        <f>L12</f>
        <v/>
      </c>
      <c r="M53">
        <f>M12</f>
        <v/>
      </c>
      <c r="N53">
        <f>N12</f>
        <v/>
      </c>
    </row>
    <row r="54" spans="1:14">
      <c r="A54" t="s">
        <v>167</v>
      </c>
      <c r="B54" t="s">
        <v>170</v>
      </c>
      <c r="C54">
        <f>C28</f>
        <v/>
      </c>
      <c r="D54">
        <f>D28</f>
        <v/>
      </c>
      <c r="E54">
        <f>E28</f>
        <v/>
      </c>
      <c r="F54">
        <f>F28</f>
        <v/>
      </c>
      <c r="G54">
        <f>G28</f>
        <v/>
      </c>
      <c r="H54">
        <f>H28</f>
        <v/>
      </c>
      <c r="I54">
        <f>I28</f>
        <v/>
      </c>
      <c r="J54">
        <f>J28</f>
        <v/>
      </c>
      <c r="K54">
        <f>K28</f>
        <v/>
      </c>
      <c r="L54">
        <f>L28</f>
        <v/>
      </c>
      <c r="M54">
        <f>M28</f>
        <v/>
      </c>
      <c r="N54">
        <f>N28</f>
        <v/>
      </c>
    </row>
    <row r="55" spans="1:14">
      <c r="A55" t="s">
        <v>184</v>
      </c>
      <c r="B55" t="s">
        <v>182</v>
      </c>
      <c r="C55">
        <f>C15</f>
        <v/>
      </c>
      <c r="D55">
        <f>D15</f>
        <v/>
      </c>
      <c r="E55">
        <f>E15</f>
        <v/>
      </c>
      <c r="F55">
        <f>F15</f>
        <v/>
      </c>
      <c r="G55">
        <f>G15</f>
        <v/>
      </c>
      <c r="H55">
        <f>H15</f>
        <v/>
      </c>
      <c r="I55">
        <f>I15</f>
        <v/>
      </c>
      <c r="J55">
        <f>J15</f>
        <v/>
      </c>
      <c r="K55">
        <f>K15</f>
        <v/>
      </c>
      <c r="L55">
        <f>L15</f>
        <v/>
      </c>
      <c r="M55">
        <f>M15</f>
        <v/>
      </c>
      <c r="N55">
        <f>N15</f>
        <v/>
      </c>
    </row>
    <row r="56" spans="1:14">
      <c r="A56" t="s">
        <v>200</v>
      </c>
      <c r="B56" t="s">
        <v>187</v>
      </c>
      <c r="C56">
        <f>C47+C48</f>
        <v/>
      </c>
      <c r="D56">
        <f>D47+D48</f>
        <v/>
      </c>
      <c r="E56">
        <f>E47+E48</f>
        <v/>
      </c>
      <c r="F56">
        <f>F47+F48</f>
        <v/>
      </c>
      <c r="G56">
        <f>G47+G48</f>
        <v/>
      </c>
      <c r="H56">
        <f>H47+H48</f>
        <v/>
      </c>
      <c r="I56">
        <f>I47+I48</f>
        <v/>
      </c>
      <c r="J56">
        <f>J47+J48</f>
        <v/>
      </c>
      <c r="K56">
        <f>K47+K48</f>
        <v/>
      </c>
      <c r="L56">
        <f>L47+L48</f>
        <v/>
      </c>
      <c r="M56">
        <f>M47+M48</f>
        <v/>
      </c>
      <c r="N56">
        <f>N47+N48</f>
        <v/>
      </c>
    </row>
    <row r="57" spans="1:14">
      <c r="A57" t="s">
        <v>200</v>
      </c>
      <c r="B57" t="s">
        <v>197</v>
      </c>
      <c r="C57">
        <f>C56</f>
        <v/>
      </c>
      <c r="D57">
        <f>D56</f>
        <v/>
      </c>
      <c r="E57">
        <f>E56</f>
        <v/>
      </c>
      <c r="F57">
        <f>F56</f>
        <v/>
      </c>
      <c r="G57">
        <f>G56</f>
        <v/>
      </c>
      <c r="H57">
        <f>H56</f>
        <v/>
      </c>
      <c r="I57">
        <f>I56</f>
        <v/>
      </c>
      <c r="J57">
        <f>J56</f>
        <v/>
      </c>
      <c r="K57">
        <f>K56</f>
        <v/>
      </c>
      <c r="L57">
        <f>L56</f>
        <v/>
      </c>
      <c r="M57">
        <f>M56</f>
        <v/>
      </c>
      <c r="N57">
        <f>N56</f>
        <v/>
      </c>
    </row>
  </sheetData>
  <pageMargins bottom="0.75" footer="0.3" header="0.3" left="0.7" right="0.7" top="0.75"/>
</worksheet>
</file>

<file path=xl/worksheets/sheet58.xml><?xml version="1.0" encoding="utf-8"?>
<worksheet xmlns="http://schemas.openxmlformats.org/spreadsheetml/2006/main">
  <sheetPr codeName="Sheet60">
    <outlinePr summaryBelow="1" summaryRight="1"/>
    <pageSetUpPr/>
  </sheetPr>
  <dimension ref="A1:N44"/>
  <sheetViews>
    <sheetView workbookViewId="0" zoomScale="70" zoomScaleNormal="70">
      <selection activeCell="Z26" sqref="Z26"/>
    </sheetView>
  </sheetViews>
  <sheetFormatPr baseColWidth="8" defaultColWidth="9.140625" defaultRowHeight="15" outlineLevelCol="0"/>
  <cols>
    <col customWidth="1" max="16384" min="1" style="70" width="9.140625"/>
  </cols>
  <sheetData>
    <row r="1" spans="1:14">
      <c r="C1" t="s">
        <v>146</v>
      </c>
      <c r="D1" t="s">
        <v>147</v>
      </c>
      <c r="E1" t="s">
        <v>148</v>
      </c>
      <c r="F1" t="s">
        <v>149</v>
      </c>
      <c r="G1" t="s">
        <v>150</v>
      </c>
      <c r="H1" t="s">
        <v>151</v>
      </c>
      <c r="I1" t="s">
        <v>152</v>
      </c>
      <c r="J1" t="s">
        <v>153</v>
      </c>
      <c r="K1" t="s">
        <v>154</v>
      </c>
      <c r="L1" t="s">
        <v>155</v>
      </c>
      <c r="M1" t="s">
        <v>156</v>
      </c>
      <c r="N1" t="s">
        <v>157</v>
      </c>
    </row>
    <row r="2" spans="1:14">
      <c r="A2" t="s">
        <v>192</v>
      </c>
      <c r="B2" t="s">
        <v>158</v>
      </c>
      <c r="C2" t="n">
        <v>2</v>
      </c>
      <c r="D2" t="n">
        <v>2</v>
      </c>
      <c r="E2" t="n">
        <v>2</v>
      </c>
      <c r="F2" t="n">
        <v>2</v>
      </c>
      <c r="G2" t="n">
        <v>2</v>
      </c>
      <c r="H2" t="n">
        <v>2</v>
      </c>
      <c r="I2" t="n">
        <v>2</v>
      </c>
      <c r="J2" t="n">
        <v>2</v>
      </c>
      <c r="K2" t="n">
        <v>2</v>
      </c>
      <c r="L2" t="n">
        <v>2</v>
      </c>
      <c r="M2" t="n">
        <v>2</v>
      </c>
      <c r="N2" t="n">
        <v>2</v>
      </c>
    </row>
    <row r="3" spans="1:14">
      <c r="A3" t="s">
        <v>158</v>
      </c>
      <c r="B3" t="s">
        <v>161</v>
      </c>
      <c r="C3" t="n">
        <v>2</v>
      </c>
      <c r="D3" t="n">
        <v>2</v>
      </c>
      <c r="E3" t="n">
        <v>2</v>
      </c>
      <c r="F3" t="n">
        <v>2</v>
      </c>
      <c r="G3" t="n">
        <v>2</v>
      </c>
      <c r="H3" t="n">
        <v>2</v>
      </c>
      <c r="I3" t="n">
        <v>2</v>
      </c>
      <c r="J3" t="n">
        <v>2</v>
      </c>
      <c r="K3" t="n">
        <v>2</v>
      </c>
      <c r="L3" t="n">
        <v>2</v>
      </c>
      <c r="M3" t="n">
        <v>2</v>
      </c>
      <c r="N3" t="n">
        <v>2</v>
      </c>
    </row>
    <row r="4" spans="1:14">
      <c r="A4" t="s">
        <v>161</v>
      </c>
      <c r="B4" t="s">
        <v>162</v>
      </c>
      <c r="C4" t="n">
        <v>2</v>
      </c>
      <c r="D4" t="n">
        <v>2</v>
      </c>
      <c r="E4" t="n">
        <v>2</v>
      </c>
      <c r="F4" t="n">
        <v>2</v>
      </c>
      <c r="G4" t="n">
        <v>2</v>
      </c>
      <c r="H4" t="n">
        <v>2</v>
      </c>
      <c r="I4" t="n">
        <v>2</v>
      </c>
      <c r="J4" t="n">
        <v>2</v>
      </c>
      <c r="K4" t="n">
        <v>2</v>
      </c>
      <c r="L4" t="n">
        <v>2</v>
      </c>
      <c r="M4" t="n">
        <v>2</v>
      </c>
      <c r="N4" t="n">
        <v>2</v>
      </c>
    </row>
    <row r="5" spans="1:14">
      <c r="A5" t="s">
        <v>163</v>
      </c>
      <c r="B5" t="s">
        <v>162</v>
      </c>
      <c r="C5" t="n">
        <v>2</v>
      </c>
      <c r="D5" t="n">
        <v>2</v>
      </c>
      <c r="E5" t="n">
        <v>2</v>
      </c>
      <c r="F5" t="n">
        <v>2</v>
      </c>
      <c r="G5" t="n">
        <v>2</v>
      </c>
      <c r="H5" t="n">
        <v>2</v>
      </c>
      <c r="I5" t="n">
        <v>2</v>
      </c>
      <c r="J5" t="n">
        <v>2</v>
      </c>
      <c r="K5" t="n">
        <v>2</v>
      </c>
      <c r="L5" t="n">
        <v>2</v>
      </c>
      <c r="M5" t="n">
        <v>2</v>
      </c>
      <c r="N5" t="n">
        <v>2</v>
      </c>
    </row>
    <row r="6" spans="1:14">
      <c r="A6" t="s">
        <v>162</v>
      </c>
      <c r="B6" t="s">
        <v>173</v>
      </c>
      <c r="C6" t="n">
        <v>2</v>
      </c>
      <c r="D6" t="n">
        <v>2</v>
      </c>
      <c r="E6" t="n">
        <v>2</v>
      </c>
      <c r="F6" t="n">
        <v>2</v>
      </c>
      <c r="G6" t="n">
        <v>2</v>
      </c>
      <c r="H6" t="n">
        <v>2</v>
      </c>
      <c r="I6" t="n">
        <v>2</v>
      </c>
      <c r="J6" t="n">
        <v>2</v>
      </c>
      <c r="K6" t="n">
        <v>2</v>
      </c>
      <c r="L6" t="n">
        <v>2</v>
      </c>
      <c r="M6" t="n">
        <v>2</v>
      </c>
      <c r="N6" t="n">
        <v>2</v>
      </c>
    </row>
    <row r="7" spans="1:14">
      <c r="A7" t="s">
        <v>159</v>
      </c>
      <c r="B7" t="s">
        <v>160</v>
      </c>
      <c r="C7" t="n">
        <v>2</v>
      </c>
      <c r="D7" t="n">
        <v>2</v>
      </c>
      <c r="E7" t="n">
        <v>2</v>
      </c>
      <c r="F7" t="n">
        <v>2</v>
      </c>
      <c r="G7" t="n">
        <v>2</v>
      </c>
      <c r="H7" t="n">
        <v>2</v>
      </c>
      <c r="I7" t="n">
        <v>2</v>
      </c>
      <c r="J7" t="n">
        <v>2</v>
      </c>
      <c r="K7" t="n">
        <v>2</v>
      </c>
      <c r="L7" t="n">
        <v>2</v>
      </c>
      <c r="M7" t="n">
        <v>2</v>
      </c>
      <c r="N7" t="n">
        <v>2</v>
      </c>
    </row>
    <row r="8" spans="1:14">
      <c r="A8" t="s">
        <v>161</v>
      </c>
      <c r="B8" t="s">
        <v>160</v>
      </c>
      <c r="C8" t="n">
        <v>2</v>
      </c>
      <c r="D8" t="n">
        <v>2</v>
      </c>
      <c r="E8" t="n">
        <v>2</v>
      </c>
      <c r="F8" t="n">
        <v>2</v>
      </c>
      <c r="G8" t="n">
        <v>2</v>
      </c>
      <c r="H8" t="n">
        <v>2</v>
      </c>
      <c r="I8" t="n">
        <v>2</v>
      </c>
      <c r="J8" t="n">
        <v>2</v>
      </c>
      <c r="K8" t="n">
        <v>2</v>
      </c>
      <c r="L8" t="n">
        <v>2</v>
      </c>
      <c r="M8" t="n">
        <v>2</v>
      </c>
      <c r="N8" t="n">
        <v>2</v>
      </c>
    </row>
    <row r="9" spans="1:14">
      <c r="A9" t="s">
        <v>160</v>
      </c>
      <c r="B9" t="s">
        <v>173</v>
      </c>
      <c r="C9" t="n">
        <v>2</v>
      </c>
      <c r="D9" t="n">
        <v>2</v>
      </c>
      <c r="E9" t="n">
        <v>2</v>
      </c>
      <c r="F9" t="n">
        <v>2</v>
      </c>
      <c r="G9" t="n">
        <v>2</v>
      </c>
      <c r="H9" t="n">
        <v>2</v>
      </c>
      <c r="I9" t="n">
        <v>2</v>
      </c>
      <c r="J9" t="n">
        <v>2</v>
      </c>
      <c r="K9" t="n">
        <v>2</v>
      </c>
      <c r="L9" t="n">
        <v>2</v>
      </c>
      <c r="M9" t="n">
        <v>2</v>
      </c>
      <c r="N9" t="n">
        <v>2</v>
      </c>
    </row>
    <row r="10" spans="1:14">
      <c r="A10" t="s">
        <v>173</v>
      </c>
      <c r="B10" t="s">
        <v>164</v>
      </c>
      <c r="C10" t="n">
        <v>2</v>
      </c>
      <c r="D10" t="n">
        <v>2</v>
      </c>
      <c r="E10" t="n">
        <v>2</v>
      </c>
      <c r="F10" t="n">
        <v>2</v>
      </c>
      <c r="G10" t="n">
        <v>2</v>
      </c>
      <c r="H10" t="n">
        <v>2</v>
      </c>
      <c r="I10" t="n">
        <v>2</v>
      </c>
      <c r="J10" t="n">
        <v>2</v>
      </c>
      <c r="K10" t="n">
        <v>2</v>
      </c>
      <c r="L10" t="n">
        <v>2</v>
      </c>
      <c r="M10" t="n">
        <v>2</v>
      </c>
      <c r="N10" t="n">
        <v>2</v>
      </c>
    </row>
    <row r="11" spans="1:14">
      <c r="A11" t="s">
        <v>189</v>
      </c>
      <c r="B11" t="s">
        <v>188</v>
      </c>
      <c r="C11" t="n">
        <v>2</v>
      </c>
      <c r="D11" t="n">
        <v>2</v>
      </c>
      <c r="E11" t="n">
        <v>2</v>
      </c>
      <c r="F11" t="n">
        <v>2</v>
      </c>
      <c r="G11" t="n">
        <v>2</v>
      </c>
      <c r="H11" t="n">
        <v>2</v>
      </c>
      <c r="I11" t="n">
        <v>2</v>
      </c>
      <c r="J11" t="n">
        <v>2</v>
      </c>
      <c r="K11" t="n">
        <v>2</v>
      </c>
      <c r="L11" t="n">
        <v>2</v>
      </c>
      <c r="M11" t="n">
        <v>2</v>
      </c>
      <c r="N11" t="n">
        <v>2</v>
      </c>
    </row>
    <row r="12" spans="1:14">
      <c r="A12" t="s">
        <v>190</v>
      </c>
      <c r="B12" t="s">
        <v>187</v>
      </c>
      <c r="C12" t="n">
        <v>2</v>
      </c>
      <c r="D12" t="n">
        <v>2</v>
      </c>
      <c r="E12" t="n">
        <v>2</v>
      </c>
      <c r="F12" t="n">
        <v>2</v>
      </c>
      <c r="G12" t="n">
        <v>2</v>
      </c>
      <c r="H12" t="n">
        <v>2</v>
      </c>
      <c r="I12" t="n">
        <v>2</v>
      </c>
      <c r="J12" t="n">
        <v>2</v>
      </c>
      <c r="K12" t="n">
        <v>2</v>
      </c>
      <c r="L12" t="n">
        <v>2</v>
      </c>
      <c r="M12" t="n">
        <v>2</v>
      </c>
      <c r="N12" t="n">
        <v>2</v>
      </c>
    </row>
    <row r="13" spans="1:14">
      <c r="A13" t="s">
        <v>188</v>
      </c>
      <c r="B13" t="s">
        <v>187</v>
      </c>
      <c r="C13" t="n">
        <v>2</v>
      </c>
      <c r="D13" t="n">
        <v>2</v>
      </c>
      <c r="E13" t="n">
        <v>2</v>
      </c>
      <c r="F13" t="n">
        <v>2</v>
      </c>
      <c r="G13" t="n">
        <v>2</v>
      </c>
      <c r="H13" t="n">
        <v>2</v>
      </c>
      <c r="I13" t="n">
        <v>2</v>
      </c>
      <c r="J13" t="n">
        <v>2</v>
      </c>
      <c r="K13" t="n">
        <v>2</v>
      </c>
      <c r="L13" t="n">
        <v>2</v>
      </c>
      <c r="M13" t="n">
        <v>2</v>
      </c>
      <c r="N13" t="n">
        <v>2</v>
      </c>
    </row>
    <row r="14" spans="1:14">
      <c r="A14" t="s">
        <v>187</v>
      </c>
      <c r="B14" t="s">
        <v>184</v>
      </c>
      <c r="C14" t="n">
        <v>2</v>
      </c>
      <c r="D14" t="n">
        <v>2</v>
      </c>
      <c r="E14" t="n">
        <v>2</v>
      </c>
      <c r="F14" t="n">
        <v>2</v>
      </c>
      <c r="G14" t="n">
        <v>2</v>
      </c>
      <c r="H14" t="n">
        <v>2</v>
      </c>
      <c r="I14" t="n">
        <v>2</v>
      </c>
      <c r="J14" t="n">
        <v>2</v>
      </c>
      <c r="K14" t="n">
        <v>2</v>
      </c>
      <c r="L14" t="n">
        <v>2</v>
      </c>
      <c r="M14" t="n">
        <v>2</v>
      </c>
      <c r="N14" t="n">
        <v>2</v>
      </c>
    </row>
    <row r="15" spans="1:14">
      <c r="A15" t="s">
        <v>184</v>
      </c>
      <c r="B15" t="s">
        <v>183</v>
      </c>
      <c r="C15" t="n">
        <v>2</v>
      </c>
      <c r="D15" t="n">
        <v>2</v>
      </c>
      <c r="E15" t="n">
        <v>2</v>
      </c>
      <c r="F15" t="n">
        <v>2</v>
      </c>
      <c r="G15" t="n">
        <v>2</v>
      </c>
      <c r="H15" t="n">
        <v>2</v>
      </c>
      <c r="I15" t="n">
        <v>2</v>
      </c>
      <c r="J15" t="n">
        <v>2</v>
      </c>
      <c r="K15" t="n">
        <v>2</v>
      </c>
      <c r="L15" t="n">
        <v>2</v>
      </c>
      <c r="M15" t="n">
        <v>2</v>
      </c>
      <c r="N15" t="n">
        <v>2</v>
      </c>
    </row>
    <row r="16" spans="1:14">
      <c r="A16" t="s">
        <v>184</v>
      </c>
      <c r="B16" t="s">
        <v>179</v>
      </c>
      <c r="C16" t="n">
        <v>2</v>
      </c>
      <c r="D16" t="n">
        <v>2</v>
      </c>
      <c r="E16" t="n">
        <v>2</v>
      </c>
      <c r="F16" t="n">
        <v>2</v>
      </c>
      <c r="G16" t="n">
        <v>2</v>
      </c>
      <c r="H16" t="n">
        <v>2</v>
      </c>
      <c r="I16" t="n">
        <v>2</v>
      </c>
      <c r="J16" t="n">
        <v>2</v>
      </c>
      <c r="K16" t="n">
        <v>2</v>
      </c>
      <c r="L16" t="n">
        <v>2</v>
      </c>
      <c r="M16" t="n">
        <v>2</v>
      </c>
      <c r="N16" t="n">
        <v>2</v>
      </c>
    </row>
    <row r="17" spans="1:14">
      <c r="A17" t="s">
        <v>183</v>
      </c>
      <c r="B17" t="s">
        <v>179</v>
      </c>
      <c r="C17" t="n">
        <v>2</v>
      </c>
      <c r="D17" t="n">
        <v>2</v>
      </c>
      <c r="E17" t="n">
        <v>2</v>
      </c>
      <c r="F17" t="n">
        <v>2</v>
      </c>
      <c r="G17" t="n">
        <v>2</v>
      </c>
      <c r="H17" t="n">
        <v>2</v>
      </c>
      <c r="I17" t="n">
        <v>2</v>
      </c>
      <c r="J17" t="n">
        <v>2</v>
      </c>
      <c r="K17" t="n">
        <v>2</v>
      </c>
      <c r="L17" t="n">
        <v>2</v>
      </c>
      <c r="M17" t="n">
        <v>2</v>
      </c>
      <c r="N17" t="n">
        <v>2</v>
      </c>
    </row>
    <row r="18" spans="1:14">
      <c r="A18" t="s">
        <v>179</v>
      </c>
      <c r="B18" t="s">
        <v>164</v>
      </c>
      <c r="C18" t="n">
        <v>2</v>
      </c>
      <c r="D18" t="n">
        <v>2</v>
      </c>
      <c r="E18" t="n">
        <v>2</v>
      </c>
      <c r="F18" t="n">
        <v>2</v>
      </c>
      <c r="G18" t="n">
        <v>2</v>
      </c>
      <c r="H18" t="n">
        <v>2</v>
      </c>
      <c r="I18" t="n">
        <v>2</v>
      </c>
      <c r="J18" t="n">
        <v>2</v>
      </c>
      <c r="K18" t="n">
        <v>2</v>
      </c>
      <c r="L18" t="n">
        <v>2</v>
      </c>
      <c r="M18" t="n">
        <v>2</v>
      </c>
      <c r="N18" t="n">
        <v>2</v>
      </c>
    </row>
    <row r="19" spans="1:14">
      <c r="A19" t="s">
        <v>186</v>
      </c>
      <c r="B19" t="s">
        <v>185</v>
      </c>
      <c r="C19" t="n">
        <v>2</v>
      </c>
      <c r="D19" t="n">
        <v>2</v>
      </c>
      <c r="E19" t="n">
        <v>2</v>
      </c>
      <c r="F19" t="n">
        <v>2</v>
      </c>
      <c r="G19" t="n">
        <v>2</v>
      </c>
      <c r="H19" t="n">
        <v>2</v>
      </c>
      <c r="I19" t="n">
        <v>2</v>
      </c>
      <c r="J19" t="n">
        <v>2</v>
      </c>
      <c r="K19" t="n">
        <v>2</v>
      </c>
      <c r="L19" t="n">
        <v>2</v>
      </c>
      <c r="M19" t="n">
        <v>2</v>
      </c>
      <c r="N19" t="n">
        <v>2</v>
      </c>
    </row>
    <row r="20" spans="1:14">
      <c r="A20" t="s">
        <v>185</v>
      </c>
      <c r="B20" t="s">
        <v>182</v>
      </c>
      <c r="C20" t="n">
        <v>2</v>
      </c>
      <c r="D20" t="n">
        <v>2</v>
      </c>
      <c r="E20" t="n">
        <v>2</v>
      </c>
      <c r="F20" t="n">
        <v>2</v>
      </c>
      <c r="G20" t="n">
        <v>2</v>
      </c>
      <c r="H20" t="n">
        <v>2</v>
      </c>
      <c r="I20" t="n">
        <v>2</v>
      </c>
      <c r="J20" t="n">
        <v>2</v>
      </c>
      <c r="K20" t="n">
        <v>2</v>
      </c>
      <c r="L20" t="n">
        <v>2</v>
      </c>
      <c r="M20" t="n">
        <v>2</v>
      </c>
      <c r="N20" t="n">
        <v>2</v>
      </c>
    </row>
    <row r="21" spans="1:14">
      <c r="A21" t="s">
        <v>182</v>
      </c>
      <c r="B21" t="s">
        <v>180</v>
      </c>
      <c r="C21" t="n">
        <v>2</v>
      </c>
      <c r="D21" t="n">
        <v>2</v>
      </c>
      <c r="E21" t="n">
        <v>2</v>
      </c>
      <c r="F21" t="n">
        <v>2</v>
      </c>
      <c r="G21" t="n">
        <v>2</v>
      </c>
      <c r="H21" t="n">
        <v>2</v>
      </c>
      <c r="I21" t="n">
        <v>2</v>
      </c>
      <c r="J21" t="n">
        <v>2</v>
      </c>
      <c r="K21" t="n">
        <v>2</v>
      </c>
      <c r="L21" t="n">
        <v>2</v>
      </c>
      <c r="M21" t="n">
        <v>2</v>
      </c>
      <c r="N21" t="n">
        <v>2</v>
      </c>
    </row>
    <row r="22" spans="1:14">
      <c r="A22" t="s">
        <v>185</v>
      </c>
      <c r="B22" t="s">
        <v>180</v>
      </c>
      <c r="C22" t="n">
        <v>2</v>
      </c>
      <c r="D22" t="n">
        <v>2</v>
      </c>
      <c r="E22" t="n">
        <v>2</v>
      </c>
      <c r="F22" t="n">
        <v>2</v>
      </c>
      <c r="G22" t="n">
        <v>2</v>
      </c>
      <c r="H22" t="n">
        <v>2</v>
      </c>
      <c r="I22" t="n">
        <v>2</v>
      </c>
      <c r="J22" t="n">
        <v>2</v>
      </c>
      <c r="K22" t="n">
        <v>2</v>
      </c>
      <c r="L22" t="n">
        <v>2</v>
      </c>
      <c r="M22" t="n">
        <v>2</v>
      </c>
      <c r="N22" t="n">
        <v>2</v>
      </c>
    </row>
    <row r="23" spans="1:14">
      <c r="A23" t="s">
        <v>181</v>
      </c>
      <c r="B23" t="s">
        <v>180</v>
      </c>
      <c r="C23" t="n">
        <v>2</v>
      </c>
      <c r="D23" t="n">
        <v>2</v>
      </c>
      <c r="E23" t="n">
        <v>2</v>
      </c>
      <c r="F23" t="n">
        <v>2</v>
      </c>
      <c r="G23" t="n">
        <v>2</v>
      </c>
      <c r="H23" t="n">
        <v>2</v>
      </c>
      <c r="I23" t="n">
        <v>2</v>
      </c>
      <c r="J23" t="n">
        <v>2</v>
      </c>
      <c r="K23" t="n">
        <v>2</v>
      </c>
      <c r="L23" t="n">
        <v>2</v>
      </c>
      <c r="M23" t="n">
        <v>2</v>
      </c>
      <c r="N23" t="n">
        <v>2</v>
      </c>
    </row>
    <row r="24" spans="1:14">
      <c r="A24" t="s">
        <v>180</v>
      </c>
      <c r="B24" t="s">
        <v>179</v>
      </c>
      <c r="C24" t="n">
        <v>2</v>
      </c>
      <c r="D24" t="n">
        <v>2</v>
      </c>
      <c r="E24" t="n">
        <v>2</v>
      </c>
      <c r="F24" t="n">
        <v>2</v>
      </c>
      <c r="G24" t="n">
        <v>2</v>
      </c>
      <c r="H24" t="n">
        <v>2</v>
      </c>
      <c r="I24" t="n">
        <v>2</v>
      </c>
      <c r="J24" t="n">
        <v>2</v>
      </c>
      <c r="K24" t="n">
        <v>2</v>
      </c>
      <c r="L24" t="n">
        <v>2</v>
      </c>
      <c r="M24" t="n">
        <v>2</v>
      </c>
      <c r="N24" t="n">
        <v>2</v>
      </c>
    </row>
    <row r="25" spans="1:14">
      <c r="A25" t="s">
        <v>164</v>
      </c>
      <c r="B25" t="s">
        <v>165</v>
      </c>
      <c r="C25" t="n">
        <v>2</v>
      </c>
      <c r="D25" t="n">
        <v>2</v>
      </c>
      <c r="E25" t="n">
        <v>2</v>
      </c>
      <c r="F25" t="n">
        <v>2</v>
      </c>
      <c r="G25" t="n">
        <v>2</v>
      </c>
      <c r="H25" t="n">
        <v>2</v>
      </c>
      <c r="I25" t="n">
        <v>2</v>
      </c>
      <c r="J25" t="n">
        <v>2</v>
      </c>
      <c r="K25" t="n">
        <v>2</v>
      </c>
      <c r="L25" t="n">
        <v>2</v>
      </c>
      <c r="M25" t="n">
        <v>2</v>
      </c>
      <c r="N25" t="n">
        <v>2</v>
      </c>
    </row>
    <row r="26" spans="1:14">
      <c r="A26" t="s">
        <v>164</v>
      </c>
      <c r="B26" t="s">
        <v>166</v>
      </c>
      <c r="C26" t="n">
        <v>2</v>
      </c>
      <c r="D26" t="n">
        <v>2</v>
      </c>
      <c r="E26" t="n">
        <v>2</v>
      </c>
      <c r="F26" t="n">
        <v>2</v>
      </c>
      <c r="G26" t="n">
        <v>2</v>
      </c>
      <c r="H26" t="n">
        <v>2</v>
      </c>
      <c r="I26" t="n">
        <v>2</v>
      </c>
      <c r="J26" t="n">
        <v>2</v>
      </c>
      <c r="K26" t="n">
        <v>2</v>
      </c>
      <c r="L26" t="n">
        <v>2</v>
      </c>
      <c r="M26" t="n">
        <v>2</v>
      </c>
      <c r="N26" t="n">
        <v>2</v>
      </c>
    </row>
    <row r="27" spans="1:14">
      <c r="A27" t="s">
        <v>165</v>
      </c>
      <c r="B27" t="s">
        <v>166</v>
      </c>
      <c r="C27" t="n">
        <v>2</v>
      </c>
      <c r="D27" t="n">
        <v>2</v>
      </c>
      <c r="E27" t="n">
        <v>2</v>
      </c>
      <c r="F27" t="n">
        <v>2</v>
      </c>
      <c r="G27" t="n">
        <v>2</v>
      </c>
      <c r="H27" t="n">
        <v>2</v>
      </c>
      <c r="I27" t="n">
        <v>2</v>
      </c>
      <c r="J27" t="n">
        <v>2</v>
      </c>
      <c r="K27" t="n">
        <v>2</v>
      </c>
      <c r="L27" t="n">
        <v>2</v>
      </c>
      <c r="M27" t="n">
        <v>2</v>
      </c>
      <c r="N27" t="n">
        <v>2</v>
      </c>
    </row>
    <row r="28" spans="1:14">
      <c r="A28" t="s">
        <v>166</v>
      </c>
      <c r="B28" t="s">
        <v>167</v>
      </c>
      <c r="C28" t="n">
        <v>2</v>
      </c>
      <c r="D28" t="n">
        <v>2</v>
      </c>
      <c r="E28" t="n">
        <v>2</v>
      </c>
      <c r="F28" t="n">
        <v>2</v>
      </c>
      <c r="G28" t="n">
        <v>2</v>
      </c>
      <c r="H28" t="n">
        <v>2</v>
      </c>
      <c r="I28" t="n">
        <v>2</v>
      </c>
      <c r="J28" t="n">
        <v>2</v>
      </c>
      <c r="K28" t="n">
        <v>2</v>
      </c>
      <c r="L28" t="n">
        <v>2</v>
      </c>
      <c r="M28" t="n">
        <v>2</v>
      </c>
      <c r="N28" t="n">
        <v>2</v>
      </c>
    </row>
    <row r="29" spans="1:14">
      <c r="A29" t="s">
        <v>167</v>
      </c>
      <c r="B29" t="s">
        <v>168</v>
      </c>
      <c r="C29" t="n">
        <v>2</v>
      </c>
      <c r="D29" t="n">
        <v>2</v>
      </c>
      <c r="E29" t="n">
        <v>2</v>
      </c>
      <c r="F29" t="n">
        <v>2</v>
      </c>
      <c r="G29" t="n">
        <v>2</v>
      </c>
      <c r="H29" t="n">
        <v>2</v>
      </c>
      <c r="I29" t="n">
        <v>2</v>
      </c>
      <c r="J29" t="n">
        <v>2</v>
      </c>
      <c r="K29" t="n">
        <v>2</v>
      </c>
      <c r="L29" t="n">
        <v>2</v>
      </c>
      <c r="M29" t="n">
        <v>2</v>
      </c>
      <c r="N29" t="n">
        <v>2</v>
      </c>
    </row>
    <row r="30" spans="1:14">
      <c r="A30" t="s">
        <v>168</v>
      </c>
      <c r="B30" t="s">
        <v>169</v>
      </c>
      <c r="C30" t="n">
        <v>2</v>
      </c>
      <c r="D30" t="n">
        <v>2</v>
      </c>
      <c r="E30" t="n">
        <v>2</v>
      </c>
      <c r="F30" t="n">
        <v>2</v>
      </c>
      <c r="G30" t="n">
        <v>2</v>
      </c>
      <c r="H30" t="n">
        <v>2</v>
      </c>
      <c r="I30" t="n">
        <v>2</v>
      </c>
      <c r="J30" t="n">
        <v>2</v>
      </c>
      <c r="K30" t="n">
        <v>2</v>
      </c>
      <c r="L30" t="n">
        <v>2</v>
      </c>
      <c r="M30" t="n">
        <v>2</v>
      </c>
      <c r="N30" t="n">
        <v>2</v>
      </c>
    </row>
    <row r="31" spans="1:14">
      <c r="A31" t="s">
        <v>167</v>
      </c>
      <c r="B31" t="s">
        <v>169</v>
      </c>
      <c r="C31" t="n">
        <v>2</v>
      </c>
      <c r="D31" t="n">
        <v>2</v>
      </c>
      <c r="E31" t="n">
        <v>2</v>
      </c>
      <c r="F31" t="n">
        <v>2</v>
      </c>
      <c r="G31" t="n">
        <v>2</v>
      </c>
      <c r="H31" t="n">
        <v>2</v>
      </c>
      <c r="I31" t="n">
        <v>2</v>
      </c>
      <c r="J31" t="n">
        <v>2</v>
      </c>
      <c r="K31" t="n">
        <v>2</v>
      </c>
      <c r="L31" t="n">
        <v>2</v>
      </c>
      <c r="M31" t="n">
        <v>2</v>
      </c>
      <c r="N31" t="n">
        <v>2</v>
      </c>
    </row>
    <row r="32" spans="1:14">
      <c r="A32" t="s">
        <v>170</v>
      </c>
      <c r="B32" t="s">
        <v>169</v>
      </c>
      <c r="C32" t="n">
        <v>2</v>
      </c>
      <c r="D32" t="n">
        <v>2</v>
      </c>
      <c r="E32" t="n">
        <v>2</v>
      </c>
      <c r="F32" t="n">
        <v>2</v>
      </c>
      <c r="G32" t="n">
        <v>2</v>
      </c>
      <c r="H32" t="n">
        <v>2</v>
      </c>
      <c r="I32" t="n">
        <v>2</v>
      </c>
      <c r="J32" t="n">
        <v>2</v>
      </c>
      <c r="K32" t="n">
        <v>2</v>
      </c>
      <c r="L32" t="n">
        <v>2</v>
      </c>
      <c r="M32" t="n">
        <v>2</v>
      </c>
      <c r="N32" t="n">
        <v>2</v>
      </c>
    </row>
    <row r="33" spans="1:14">
      <c r="A33" t="s">
        <v>169</v>
      </c>
      <c r="B33" t="s">
        <v>172</v>
      </c>
      <c r="C33" t="n">
        <v>2</v>
      </c>
      <c r="D33" t="n">
        <v>2</v>
      </c>
      <c r="E33" t="n">
        <v>2</v>
      </c>
      <c r="F33" t="n">
        <v>2</v>
      </c>
      <c r="G33" t="n">
        <v>2</v>
      </c>
      <c r="H33" t="n">
        <v>2</v>
      </c>
      <c r="I33" t="n">
        <v>2</v>
      </c>
      <c r="J33" t="n">
        <v>2</v>
      </c>
      <c r="K33" t="n">
        <v>2</v>
      </c>
      <c r="L33" t="n">
        <v>2</v>
      </c>
      <c r="M33" t="n">
        <v>2</v>
      </c>
      <c r="N33" t="n">
        <v>2</v>
      </c>
    </row>
    <row r="34" spans="1:14">
      <c r="A34" t="s">
        <v>172</v>
      </c>
      <c r="B34" t="s">
        <v>175</v>
      </c>
      <c r="C34" t="n">
        <v>2</v>
      </c>
      <c r="D34" t="n">
        <v>2</v>
      </c>
      <c r="E34" t="n">
        <v>2</v>
      </c>
      <c r="F34" t="n">
        <v>2</v>
      </c>
      <c r="G34" t="n">
        <v>2</v>
      </c>
      <c r="H34" t="n">
        <v>2</v>
      </c>
      <c r="I34" t="n">
        <v>2</v>
      </c>
      <c r="J34" t="n">
        <v>2</v>
      </c>
      <c r="K34" t="n">
        <v>2</v>
      </c>
      <c r="L34" t="n">
        <v>2</v>
      </c>
      <c r="M34" t="n">
        <v>2</v>
      </c>
      <c r="N34" t="n">
        <v>2</v>
      </c>
    </row>
    <row r="35" spans="1:14">
      <c r="A35" t="s">
        <v>174</v>
      </c>
      <c r="B35" t="s">
        <v>175</v>
      </c>
      <c r="C35" t="n">
        <v>2</v>
      </c>
      <c r="D35" t="n">
        <v>2</v>
      </c>
      <c r="E35" t="n">
        <v>2</v>
      </c>
      <c r="F35" t="n">
        <v>2</v>
      </c>
      <c r="G35" t="n">
        <v>2</v>
      </c>
      <c r="H35" t="n">
        <v>2</v>
      </c>
      <c r="I35" t="n">
        <v>2</v>
      </c>
      <c r="J35" t="n">
        <v>2</v>
      </c>
      <c r="K35" t="n">
        <v>2</v>
      </c>
      <c r="L35" t="n">
        <v>2</v>
      </c>
      <c r="M35" t="n">
        <v>2</v>
      </c>
      <c r="N35" t="n">
        <v>2</v>
      </c>
    </row>
    <row r="36" spans="1:14">
      <c r="A36" t="s">
        <v>177</v>
      </c>
      <c r="B36" t="s">
        <v>175</v>
      </c>
      <c r="C36" t="n">
        <v>2</v>
      </c>
      <c r="D36" t="n">
        <v>2</v>
      </c>
      <c r="E36" t="n">
        <v>2</v>
      </c>
      <c r="F36" t="n">
        <v>2</v>
      </c>
      <c r="G36" t="n">
        <v>2</v>
      </c>
      <c r="H36" t="n">
        <v>2</v>
      </c>
      <c r="I36" t="n">
        <v>2</v>
      </c>
      <c r="J36" t="n">
        <v>2</v>
      </c>
      <c r="K36" t="n">
        <v>2</v>
      </c>
      <c r="L36" t="n">
        <v>2</v>
      </c>
      <c r="M36" t="n">
        <v>2</v>
      </c>
      <c r="N36" t="n">
        <v>2</v>
      </c>
    </row>
    <row r="37" spans="1:14">
      <c r="A37" t="s">
        <v>175</v>
      </c>
      <c r="B37" t="s">
        <v>176</v>
      </c>
      <c r="C37" t="n">
        <v>2</v>
      </c>
      <c r="D37" t="n">
        <v>2</v>
      </c>
      <c r="E37" t="n">
        <v>2</v>
      </c>
      <c r="F37" t="n">
        <v>2</v>
      </c>
      <c r="G37" t="n">
        <v>2</v>
      </c>
      <c r="H37" t="n">
        <v>2</v>
      </c>
      <c r="I37" t="n">
        <v>2</v>
      </c>
      <c r="J37" t="n">
        <v>2</v>
      </c>
      <c r="K37" t="n">
        <v>2</v>
      </c>
      <c r="L37" t="n">
        <v>2</v>
      </c>
      <c r="M37" t="n">
        <v>2</v>
      </c>
      <c r="N37" t="n">
        <v>2</v>
      </c>
    </row>
    <row r="38" spans="1:14">
      <c r="A38" t="s">
        <v>176</v>
      </c>
      <c r="B38" t="s">
        <v>178</v>
      </c>
      <c r="C38" t="n">
        <v>2</v>
      </c>
      <c r="D38" t="n">
        <v>2</v>
      </c>
      <c r="E38" t="n">
        <v>2</v>
      </c>
      <c r="F38" t="n">
        <v>2</v>
      </c>
      <c r="G38" t="n">
        <v>2</v>
      </c>
      <c r="H38" t="n">
        <v>2</v>
      </c>
      <c r="I38" t="n">
        <v>2</v>
      </c>
      <c r="J38" t="n">
        <v>2</v>
      </c>
      <c r="K38" t="n">
        <v>2</v>
      </c>
      <c r="L38" t="n">
        <v>2</v>
      </c>
      <c r="M38" t="n">
        <v>2</v>
      </c>
      <c r="N38" t="n">
        <v>2</v>
      </c>
    </row>
    <row r="39" spans="1:14">
      <c r="A39" t="s">
        <v>164</v>
      </c>
      <c r="B39" t="s">
        <v>171</v>
      </c>
      <c r="C39" t="n">
        <v>2</v>
      </c>
      <c r="D39" t="n">
        <v>2</v>
      </c>
      <c r="E39" t="n">
        <v>2</v>
      </c>
      <c r="F39" t="n">
        <v>2</v>
      </c>
      <c r="G39" t="n">
        <v>2</v>
      </c>
      <c r="H39" t="n">
        <v>2</v>
      </c>
      <c r="I39" t="n">
        <v>2</v>
      </c>
      <c r="J39" t="n">
        <v>2</v>
      </c>
      <c r="K39" t="n">
        <v>2</v>
      </c>
      <c r="L39" t="n">
        <v>2</v>
      </c>
      <c r="M39" t="n">
        <v>2</v>
      </c>
      <c r="N39" t="n">
        <v>2</v>
      </c>
    </row>
    <row r="40" spans="1:14">
      <c r="A40" t="s">
        <v>188</v>
      </c>
      <c r="B40" t="s">
        <v>193</v>
      </c>
      <c r="C40" t="n">
        <v>2</v>
      </c>
      <c r="D40" t="n">
        <v>2</v>
      </c>
      <c r="E40" t="n">
        <v>2</v>
      </c>
      <c r="F40" t="n">
        <v>2</v>
      </c>
      <c r="G40" t="n">
        <v>2</v>
      </c>
      <c r="H40" t="n">
        <v>2</v>
      </c>
      <c r="I40" t="n">
        <v>2</v>
      </c>
      <c r="J40" t="n">
        <v>2</v>
      </c>
      <c r="K40" t="n">
        <v>2</v>
      </c>
      <c r="L40" t="n">
        <v>2</v>
      </c>
      <c r="M40" t="n">
        <v>2</v>
      </c>
      <c r="N40" t="n">
        <v>2</v>
      </c>
    </row>
    <row r="41" spans="1:14">
      <c r="A41" t="s">
        <v>193</v>
      </c>
      <c r="B41" t="s">
        <v>185</v>
      </c>
      <c r="C41" t="n">
        <v>2</v>
      </c>
      <c r="D41" t="n">
        <v>2</v>
      </c>
      <c r="E41" t="n">
        <v>2</v>
      </c>
      <c r="F41" t="n">
        <v>2</v>
      </c>
      <c r="G41" t="n">
        <v>2</v>
      </c>
      <c r="H41" t="n">
        <v>2</v>
      </c>
      <c r="I41" t="n">
        <v>2</v>
      </c>
      <c r="J41" t="n">
        <v>2</v>
      </c>
      <c r="K41" t="n">
        <v>2</v>
      </c>
      <c r="L41" t="n">
        <v>2</v>
      </c>
      <c r="M41" t="n">
        <v>2</v>
      </c>
      <c r="N41" t="n">
        <v>2</v>
      </c>
    </row>
    <row r="42" spans="1:14">
      <c r="A42" t="s">
        <v>193</v>
      </c>
      <c r="B42" t="s">
        <v>183</v>
      </c>
      <c r="C42" t="n">
        <v>2</v>
      </c>
      <c r="D42" t="n">
        <v>2</v>
      </c>
      <c r="E42" t="n">
        <v>2</v>
      </c>
      <c r="F42" t="n">
        <v>2</v>
      </c>
      <c r="G42" t="n">
        <v>2</v>
      </c>
      <c r="H42" t="n">
        <v>2</v>
      </c>
      <c r="I42" t="n">
        <v>2</v>
      </c>
      <c r="J42" t="n">
        <v>2</v>
      </c>
      <c r="K42" t="n">
        <v>2</v>
      </c>
      <c r="L42" t="n">
        <v>2</v>
      </c>
      <c r="M42" t="n">
        <v>2</v>
      </c>
      <c r="N42" t="n">
        <v>2</v>
      </c>
    </row>
    <row r="43" spans="1:14">
      <c r="A43" t="s">
        <v>161</v>
      </c>
      <c r="B43" t="s">
        <v>194</v>
      </c>
      <c r="C43" t="n">
        <v>2</v>
      </c>
      <c r="D43" t="n">
        <v>2</v>
      </c>
      <c r="E43" t="n">
        <v>2</v>
      </c>
      <c r="F43" t="n">
        <v>2</v>
      </c>
      <c r="G43" t="n">
        <v>2</v>
      </c>
      <c r="H43" t="n">
        <v>2</v>
      </c>
      <c r="I43" t="n">
        <v>2</v>
      </c>
      <c r="J43" t="n">
        <v>2</v>
      </c>
      <c r="K43" t="n">
        <v>2</v>
      </c>
      <c r="L43" t="n">
        <v>2</v>
      </c>
      <c r="M43" t="n">
        <v>2</v>
      </c>
      <c r="N43" t="n">
        <v>2</v>
      </c>
    </row>
    <row r="44" spans="1:14">
      <c r="A44" t="s">
        <v>194</v>
      </c>
      <c r="B44" t="s">
        <v>173</v>
      </c>
      <c r="C44" t="n">
        <v>2</v>
      </c>
      <c r="D44" t="n">
        <v>2</v>
      </c>
      <c r="E44" t="n">
        <v>2</v>
      </c>
      <c r="F44" t="n">
        <v>2</v>
      </c>
      <c r="G44" t="n">
        <v>2</v>
      </c>
      <c r="H44" t="n">
        <v>2</v>
      </c>
      <c r="I44" t="n">
        <v>2</v>
      </c>
      <c r="J44" t="n">
        <v>2</v>
      </c>
      <c r="K44" t="n">
        <v>2</v>
      </c>
      <c r="L44" t="n">
        <v>2</v>
      </c>
      <c r="M44" t="n">
        <v>2</v>
      </c>
      <c r="N44" t="n">
        <v>2</v>
      </c>
    </row>
  </sheetData>
  <pageMargins bottom="0.75" footer="0.3" header="0.3" left="0.7" right="0.7" top="0.75"/>
</worksheet>
</file>

<file path=xl/worksheets/sheet59.xml><?xml version="1.0" encoding="utf-8"?>
<worksheet xmlns="http://schemas.openxmlformats.org/spreadsheetml/2006/main">
  <sheetPr codeName="Sheet61">
    <outlinePr summaryBelow="1" summaryRight="1"/>
    <pageSetUpPr/>
  </sheetPr>
  <dimension ref="A1:W33"/>
  <sheetViews>
    <sheetView workbookViewId="0" zoomScale="85" zoomScaleNormal="85">
      <selection activeCell="C4" sqref="C4"/>
    </sheetView>
  </sheetViews>
  <sheetFormatPr baseColWidth="8" defaultColWidth="9.140625" defaultRowHeight="15" outlineLevelCol="0"/>
  <cols>
    <col customWidth="1" max="22" min="1" style="70" width="9.140625"/>
    <col customWidth="1" max="23" min="23" style="70" width="14"/>
    <col customWidth="1" max="16384" min="24" style="70" width="9.140625"/>
  </cols>
  <sheetData>
    <row r="1" spans="1:23">
      <c r="C1" t="s">
        <v>146</v>
      </c>
      <c r="D1" t="s">
        <v>147</v>
      </c>
      <c r="E1" t="s">
        <v>148</v>
      </c>
      <c r="F1" t="s">
        <v>149</v>
      </c>
      <c r="G1" t="s">
        <v>150</v>
      </c>
      <c r="H1" t="s">
        <v>151</v>
      </c>
      <c r="I1" t="s">
        <v>152</v>
      </c>
      <c r="J1" t="s">
        <v>153</v>
      </c>
      <c r="K1" t="s">
        <v>154</v>
      </c>
      <c r="L1" t="s">
        <v>155</v>
      </c>
      <c r="M1" t="s">
        <v>156</v>
      </c>
      <c r="N1" t="s">
        <v>157</v>
      </c>
    </row>
    <row r="2" spans="1:23">
      <c r="A2" t="s">
        <v>158</v>
      </c>
      <c r="B2" t="s">
        <v>161</v>
      </c>
      <c r="C2">
        <f>HeadFlow!B36</f>
        <v/>
      </c>
      <c r="D2">
        <f>HeadFlow!C36</f>
        <v/>
      </c>
      <c r="E2">
        <f>HeadFlow!D36</f>
        <v/>
      </c>
      <c r="F2">
        <f>HeadFlow!E36</f>
        <v/>
      </c>
      <c r="G2">
        <f>HeadFlow!F36</f>
        <v/>
      </c>
      <c r="H2">
        <f>HeadFlow!G36</f>
        <v/>
      </c>
      <c r="I2">
        <f>HeadFlow!H36</f>
        <v/>
      </c>
      <c r="J2">
        <f>HeadFlow!I36</f>
        <v/>
      </c>
      <c r="K2">
        <f>HeadFlow!J36</f>
        <v/>
      </c>
      <c r="L2">
        <f>HeadFlow!K36</f>
        <v/>
      </c>
      <c r="M2">
        <f>HeadFlow!L36</f>
        <v/>
      </c>
      <c r="N2">
        <f>HeadFlow!M36</f>
        <v/>
      </c>
      <c r="W2" t="s">
        <v>297</v>
      </c>
    </row>
    <row r="3" spans="1:23">
      <c r="A3" t="s">
        <v>163</v>
      </c>
      <c r="B3" t="s">
        <v>162</v>
      </c>
      <c r="C3">
        <f>HeadFlow!B7</f>
        <v/>
      </c>
      <c r="D3">
        <f>HeadFlow!C7</f>
        <v/>
      </c>
      <c r="E3">
        <f>HeadFlow!D7</f>
        <v/>
      </c>
      <c r="F3">
        <f>HeadFlow!E7</f>
        <v/>
      </c>
      <c r="G3">
        <f>HeadFlow!F7</f>
        <v/>
      </c>
      <c r="H3">
        <f>HeadFlow!G7</f>
        <v/>
      </c>
      <c r="I3">
        <f>HeadFlow!H7</f>
        <v/>
      </c>
      <c r="J3">
        <f>HeadFlow!I7</f>
        <v/>
      </c>
      <c r="K3">
        <f>HeadFlow!J7</f>
        <v/>
      </c>
      <c r="L3">
        <f>HeadFlow!K7</f>
        <v/>
      </c>
      <c r="M3">
        <f>HeadFlow!L7</f>
        <v/>
      </c>
      <c r="N3">
        <f>HeadFlow!M7</f>
        <v/>
      </c>
      <c r="W3" t="s">
        <v>298</v>
      </c>
    </row>
    <row r="4" spans="1:23">
      <c r="A4" t="s">
        <v>186</v>
      </c>
      <c r="B4" t="s">
        <v>185</v>
      </c>
      <c r="C4">
        <f>HeadFlow!B30</f>
        <v/>
      </c>
      <c r="D4">
        <f>HeadFlow!C30</f>
        <v/>
      </c>
      <c r="E4">
        <f>HeadFlow!D30</f>
        <v/>
      </c>
      <c r="F4">
        <f>HeadFlow!E30</f>
        <v/>
      </c>
      <c r="G4">
        <f>HeadFlow!F30</f>
        <v/>
      </c>
      <c r="H4">
        <f>HeadFlow!G30</f>
        <v/>
      </c>
      <c r="I4">
        <f>HeadFlow!H30</f>
        <v/>
      </c>
      <c r="J4">
        <f>HeadFlow!I30</f>
        <v/>
      </c>
      <c r="K4">
        <f>HeadFlow!J30</f>
        <v/>
      </c>
      <c r="L4">
        <f>HeadFlow!K30</f>
        <v/>
      </c>
      <c r="M4">
        <f>HeadFlow!L30</f>
        <v/>
      </c>
      <c r="N4">
        <f>HeadFlow!M30</f>
        <v/>
      </c>
      <c r="W4" t="s">
        <v>299</v>
      </c>
    </row>
    <row r="5" spans="1:23">
      <c r="A5" t="s">
        <v>189</v>
      </c>
      <c r="B5" t="s">
        <v>188</v>
      </c>
      <c r="C5">
        <f>HeadFlow!B33</f>
        <v/>
      </c>
      <c r="D5">
        <f>HeadFlow!C33</f>
        <v/>
      </c>
      <c r="E5">
        <f>HeadFlow!D33</f>
        <v/>
      </c>
      <c r="F5">
        <f>HeadFlow!E33</f>
        <v/>
      </c>
      <c r="G5">
        <f>HeadFlow!F33</f>
        <v/>
      </c>
      <c r="H5">
        <f>HeadFlow!G33</f>
        <v/>
      </c>
      <c r="I5">
        <f>HeadFlow!H33</f>
        <v/>
      </c>
      <c r="J5">
        <f>HeadFlow!I33</f>
        <v/>
      </c>
      <c r="K5">
        <f>HeadFlow!J33</f>
        <v/>
      </c>
      <c r="L5">
        <f>HeadFlow!K33</f>
        <v/>
      </c>
      <c r="M5">
        <f>HeadFlow!L33</f>
        <v/>
      </c>
      <c r="N5">
        <f>HeadFlow!M33</f>
        <v/>
      </c>
      <c r="W5" t="s">
        <v>300</v>
      </c>
    </row>
    <row r="6" spans="1:23">
      <c r="A6" t="s">
        <v>174</v>
      </c>
      <c r="B6" t="s">
        <v>175</v>
      </c>
      <c r="C6">
        <f>HeadFlow!B18</f>
        <v/>
      </c>
      <c r="D6">
        <f>HeadFlow!C18</f>
        <v/>
      </c>
      <c r="E6">
        <f>HeadFlow!D18</f>
        <v/>
      </c>
      <c r="F6">
        <f>HeadFlow!E18</f>
        <v/>
      </c>
      <c r="G6">
        <f>HeadFlow!F18</f>
        <v/>
      </c>
      <c r="H6">
        <f>HeadFlow!G18</f>
        <v/>
      </c>
      <c r="I6">
        <f>HeadFlow!H18</f>
        <v/>
      </c>
      <c r="J6">
        <f>HeadFlow!I18</f>
        <v/>
      </c>
      <c r="K6">
        <f>HeadFlow!J18</f>
        <v/>
      </c>
      <c r="L6">
        <f>HeadFlow!K18</f>
        <v/>
      </c>
      <c r="M6">
        <f>HeadFlow!L18</f>
        <v/>
      </c>
      <c r="N6">
        <f>HeadFlow!M18</f>
        <v/>
      </c>
      <c r="W6" t="s">
        <v>301</v>
      </c>
    </row>
    <row r="7" spans="1:23">
      <c r="A7" t="s">
        <v>175</v>
      </c>
      <c r="B7" t="s">
        <v>176</v>
      </c>
      <c r="C7">
        <f>RiversHeadFlow!B10*74466.1151309/1000000</f>
        <v/>
      </c>
      <c r="D7">
        <f>RiversHeadFlow!C10*74466.1151309/1000000</f>
        <v/>
      </c>
      <c r="E7">
        <f>RiversHeadFlow!D10*74466.1151309/1000000</f>
        <v/>
      </c>
      <c r="F7">
        <f>RiversHeadFlow!E10*74466.1151309/1000000</f>
        <v/>
      </c>
      <c r="G7">
        <f>RiversHeadFlow!F10*74466.1151309/1000000</f>
        <v/>
      </c>
      <c r="H7">
        <f>RiversHeadFlow!G10*74466.1151309/1000000</f>
        <v/>
      </c>
      <c r="I7">
        <f>RiversHeadFlow!H10*74466.1151309/1000000</f>
        <v/>
      </c>
      <c r="J7">
        <f>RiversHeadFlow!I10*74466.1151309/1000000</f>
        <v/>
      </c>
      <c r="K7">
        <f>RiversHeadFlow!J10*74466.1151309/1000000</f>
        <v/>
      </c>
      <c r="L7">
        <f>RiversHeadFlow!K10*74466.1151309/1000000</f>
        <v/>
      </c>
      <c r="M7">
        <f>RiversHeadFlow!L10*74466.1151309/1000000</f>
        <v/>
      </c>
      <c r="N7">
        <f>RiversHeadFlow!M10*74466.1151309/1000000</f>
        <v/>
      </c>
      <c r="W7" t="s">
        <v>302</v>
      </c>
    </row>
    <row r="8" spans="1:23">
      <c r="A8" t="s">
        <v>176</v>
      </c>
      <c r="B8" t="s">
        <v>178</v>
      </c>
      <c r="C8">
        <f>C7</f>
        <v/>
      </c>
      <c r="D8">
        <f>D7</f>
        <v/>
      </c>
      <c r="E8">
        <f>E7</f>
        <v/>
      </c>
      <c r="F8">
        <f>F7</f>
        <v/>
      </c>
      <c r="G8">
        <f>G7</f>
        <v/>
      </c>
      <c r="H8">
        <f>H7</f>
        <v/>
      </c>
      <c r="I8">
        <f>I7</f>
        <v/>
      </c>
      <c r="J8">
        <f>J7</f>
        <v/>
      </c>
      <c r="K8">
        <f>K7</f>
        <v/>
      </c>
      <c r="L8">
        <f>L7</f>
        <v/>
      </c>
      <c r="M8">
        <f>M7</f>
        <v/>
      </c>
      <c r="N8">
        <f>N7</f>
        <v/>
      </c>
      <c r="W8" t="s">
        <v>303</v>
      </c>
    </row>
    <row r="9" spans="1:23">
      <c r="A9" t="s">
        <v>187</v>
      </c>
      <c r="B9" t="s">
        <v>184</v>
      </c>
      <c r="C9">
        <f>RiversHeadFlow!B11*74466.1151309/1000000</f>
        <v/>
      </c>
      <c r="D9">
        <f>RiversHeadFlow!C11*74466.1151309/1000000</f>
        <v/>
      </c>
      <c r="E9">
        <f>RiversHeadFlow!D11*74466.1151309/1000000</f>
        <v/>
      </c>
      <c r="F9">
        <f>RiversHeadFlow!E11*74466.1151309/1000000</f>
        <v/>
      </c>
      <c r="G9">
        <f>RiversHeadFlow!F11*74466.1151309/1000000</f>
        <v/>
      </c>
      <c r="H9">
        <f>RiversHeadFlow!G11*74466.1151309/1000000</f>
        <v/>
      </c>
      <c r="I9">
        <f>RiversHeadFlow!H11*74466.1151309/1000000</f>
        <v/>
      </c>
      <c r="J9">
        <f>RiversHeadFlow!I11*74466.1151309/1000000</f>
        <v/>
      </c>
      <c r="K9">
        <f>RiversHeadFlow!J11*74466.1151309/1000000</f>
        <v/>
      </c>
      <c r="L9">
        <f>RiversHeadFlow!K11*74466.1151309/1000000</f>
        <v/>
      </c>
      <c r="M9">
        <f>RiversHeadFlow!L11*74466.1151309/1000000</f>
        <v/>
      </c>
      <c r="N9">
        <f>RiversHeadFlow!M11*74466.1151309/1000000</f>
        <v/>
      </c>
      <c r="W9" t="s">
        <v>304</v>
      </c>
    </row>
    <row r="10" spans="1:23">
      <c r="A10" t="s">
        <v>164</v>
      </c>
      <c r="B10" t="s">
        <v>166</v>
      </c>
      <c r="C10">
        <f>RiversHeadFlow!B12*74466.1151309/1000000</f>
        <v/>
      </c>
      <c r="D10">
        <f>RiversHeadFlow!C12*74466.1151309/1000000</f>
        <v/>
      </c>
      <c r="E10">
        <f>RiversHeadFlow!D12*74466.1151309/1000000</f>
        <v/>
      </c>
      <c r="F10">
        <f>RiversHeadFlow!E12*74466.1151309/1000000</f>
        <v/>
      </c>
      <c r="G10">
        <f>RiversHeadFlow!F12*74466.1151309/1000000</f>
        <v/>
      </c>
      <c r="H10">
        <f>RiversHeadFlow!G12*74466.1151309/1000000</f>
        <v/>
      </c>
      <c r="I10">
        <f>RiversHeadFlow!H12*74466.1151309/1000000</f>
        <v/>
      </c>
      <c r="J10">
        <f>RiversHeadFlow!I12*74466.1151309/1000000</f>
        <v/>
      </c>
      <c r="K10">
        <f>RiversHeadFlow!J12*74466.1151309/1000000</f>
        <v/>
      </c>
      <c r="L10">
        <f>RiversHeadFlow!K12*74466.1151309/1000000</f>
        <v/>
      </c>
      <c r="M10">
        <f>RiversHeadFlow!L12*74466.1151309/1000000</f>
        <v/>
      </c>
      <c r="N10">
        <f>RiversHeadFlow!M12*74466.1151309/1000000</f>
        <v/>
      </c>
      <c r="W10" t="s">
        <v>269</v>
      </c>
    </row>
    <row r="11" spans="1:23">
      <c r="A11" t="s">
        <v>177</v>
      </c>
      <c r="B11" t="s">
        <v>175</v>
      </c>
      <c r="C11">
        <f>HeadFlow!B21</f>
        <v/>
      </c>
      <c r="D11">
        <f>HeadFlow!C21</f>
        <v/>
      </c>
      <c r="E11">
        <f>HeadFlow!D21</f>
        <v/>
      </c>
      <c r="F11">
        <f>HeadFlow!E21</f>
        <v/>
      </c>
      <c r="G11">
        <f>HeadFlow!F21</f>
        <v/>
      </c>
      <c r="H11">
        <f>HeadFlow!G21</f>
        <v/>
      </c>
      <c r="I11">
        <f>HeadFlow!H21</f>
        <v/>
      </c>
      <c r="J11">
        <f>HeadFlow!I21</f>
        <v/>
      </c>
      <c r="K11">
        <f>HeadFlow!J21</f>
        <v/>
      </c>
      <c r="L11">
        <f>HeadFlow!K21</f>
        <v/>
      </c>
      <c r="M11">
        <f>HeadFlow!L21</f>
        <v/>
      </c>
      <c r="N11">
        <f>HeadFlow!M21</f>
        <v/>
      </c>
      <c r="W11" t="s">
        <v>305</v>
      </c>
    </row>
    <row r="33" spans="1:23">
      <c r="G33" s="26" t="n"/>
    </row>
  </sheetData>
  <pageMargins bottom="0.75" footer="0.3" header="0.3" left="0.7" right="0.7" top="0.75"/>
</worksheet>
</file>

<file path=xl/worksheets/sheet6.xml><?xml version="1.0" encoding="utf-8"?>
<worksheet xmlns="http://schemas.openxmlformats.org/spreadsheetml/2006/main">
  <sheetPr codeName="Sheet4">
    <outlinePr summaryBelow="1" summaryRight="1"/>
    <pageSetUpPr/>
  </sheetPr>
  <dimension ref="A1:A1"/>
  <sheetViews>
    <sheetView workbookViewId="0">
      <selection activeCell="J48" sqref="J48"/>
    </sheetView>
  </sheetViews>
  <sheetFormatPr baseColWidth="8" defaultRowHeight="15" outlineLevelCol="0"/>
  <cols>
    <col customWidth="1" max="1" min="1" style="70" width="11.5703125"/>
    <col bestFit="1" customWidth="1" max="2" min="2" style="70" width="10.28515625"/>
  </cols>
  <sheetData>
    <row r="1" spans="1:1">
      <c r="A1" t="s">
        <v>145</v>
      </c>
    </row>
  </sheetData>
  <pageMargins bottom="0.75" footer="0.3" header="0.3" left="0.7" right="0.7" top="0.75"/>
</worksheet>
</file>

<file path=xl/worksheets/sheet60.xml><?xml version="1.0" encoding="utf-8"?>
<worksheet xmlns="http://schemas.openxmlformats.org/spreadsheetml/2006/main">
  <sheetPr codeName="Sheet63">
    <outlinePr summaryBelow="1" summaryRight="1"/>
    <pageSetUpPr/>
  </sheetPr>
  <dimension ref="A1:U36"/>
  <sheetViews>
    <sheetView workbookViewId="0" zoomScaleNormal="100">
      <selection activeCell="G18" sqref="G18"/>
    </sheetView>
  </sheetViews>
  <sheetFormatPr baseColWidth="8" defaultColWidth="9.140625" defaultRowHeight="15" outlineLevelCol="0"/>
  <cols>
    <col customWidth="1" max="14" min="1" style="70" width="9.140625"/>
    <col customWidth="1" max="15" min="15" style="70" width="8.85546875"/>
    <col customWidth="1" max="16384" min="16" style="70" width="9.140625"/>
  </cols>
  <sheetData>
    <row r="1" spans="1:21">
      <c r="C1" t="s">
        <v>146</v>
      </c>
      <c r="D1" t="s">
        <v>147</v>
      </c>
      <c r="E1" t="s">
        <v>148</v>
      </c>
      <c r="F1" t="s">
        <v>149</v>
      </c>
      <c r="G1" t="s">
        <v>150</v>
      </c>
      <c r="H1" t="s">
        <v>151</v>
      </c>
      <c r="I1" t="s">
        <v>152</v>
      </c>
      <c r="J1" t="s">
        <v>153</v>
      </c>
      <c r="K1" t="s">
        <v>154</v>
      </c>
      <c r="L1" t="s">
        <v>155</v>
      </c>
      <c r="M1" t="s">
        <v>156</v>
      </c>
      <c r="N1" t="s">
        <v>157</v>
      </c>
    </row>
    <row r="2" spans="1:21">
      <c r="A2" t="s">
        <v>161</v>
      </c>
      <c r="B2" t="s">
        <v>162</v>
      </c>
      <c r="C2" t="n">
        <v>59.57186103543359</v>
      </c>
      <c r="D2" t="n">
        <v>59.75864782891404</v>
      </c>
      <c r="E2" t="n">
        <v>71.46612739143494</v>
      </c>
      <c r="F2" t="n">
        <v>78.49401021098119</v>
      </c>
      <c r="G2" t="n">
        <v>79.65338174969823</v>
      </c>
      <c r="H2" t="n">
        <v>70.09615422280233</v>
      </c>
      <c r="I2" t="n">
        <v>54.42604626603111</v>
      </c>
      <c r="J2" t="n">
        <v>51.68913012683539</v>
      </c>
      <c r="K2" t="n">
        <v>53.05802353679863</v>
      </c>
      <c r="L2" t="n">
        <v>53.31587391676477</v>
      </c>
      <c r="M2" t="n">
        <v>58.16448869251715</v>
      </c>
      <c r="N2" t="n">
        <v>58.82833692442101</v>
      </c>
      <c r="U2" t="s">
        <v>306</v>
      </c>
    </row>
    <row r="3" spans="1:21">
      <c r="A3" t="s">
        <v>163</v>
      </c>
      <c r="B3" t="s">
        <v>162</v>
      </c>
      <c r="C3" t="n">
        <v>1.062482530687681</v>
      </c>
      <c r="D3" t="n">
        <v>1.120789498835176</v>
      </c>
      <c r="E3" t="n">
        <v>2.853516709777711</v>
      </c>
      <c r="F3" t="n">
        <v>9.858171829565819</v>
      </c>
      <c r="G3" t="n">
        <v>21.83902509297632</v>
      </c>
      <c r="H3" t="n">
        <v>22.83786391726546</v>
      </c>
      <c r="I3" t="n">
        <v>4.592275676045849</v>
      </c>
      <c r="J3" t="n">
        <v>1.614226799730896</v>
      </c>
      <c r="K3" t="n">
        <v>1.564086282209423</v>
      </c>
      <c r="L3" t="n">
        <v>1.7827684403105</v>
      </c>
      <c r="M3" t="n">
        <v>1.486889742857057</v>
      </c>
      <c r="N3" t="n">
        <v>1.136278450782403</v>
      </c>
      <c r="U3" t="s">
        <v>307</v>
      </c>
    </row>
    <row r="4" spans="1:21">
      <c r="A4" t="s">
        <v>162</v>
      </c>
      <c r="B4" t="s">
        <v>173</v>
      </c>
      <c r="C4" t="n">
        <v>72.00361999167465</v>
      </c>
      <c r="D4" t="n">
        <v>69.97475965738529</v>
      </c>
      <c r="E4" t="n">
        <v>88.15562443353697</v>
      </c>
      <c r="F4" t="n">
        <v>99.67395003934065</v>
      </c>
      <c r="G4" t="n">
        <v>116.7724498320647</v>
      </c>
      <c r="H4" t="n">
        <v>99.21280621037339</v>
      </c>
      <c r="I4" t="n">
        <v>62.75277518058765</v>
      </c>
      <c r="J4" t="n">
        <v>55.94354396894141</v>
      </c>
      <c r="K4" t="n">
        <v>59.30771206322927</v>
      </c>
      <c r="L4" t="n">
        <v>58.40852131200447</v>
      </c>
      <c r="M4" t="n">
        <v>60.80967498889074</v>
      </c>
      <c r="N4" t="n">
        <v>65.07076882340152</v>
      </c>
      <c r="U4" t="s">
        <v>308</v>
      </c>
    </row>
    <row r="5" spans="1:21">
      <c r="A5" t="s">
        <v>173</v>
      </c>
      <c r="B5" t="s">
        <v>164</v>
      </c>
      <c r="C5" t="n">
        <v>89.3633457880034</v>
      </c>
      <c r="D5" t="n">
        <v>85.83149918310679</v>
      </c>
      <c r="E5" t="n">
        <v>109.6277013842259</v>
      </c>
      <c r="F5" t="n">
        <v>117.1244082838586</v>
      </c>
      <c r="G5" t="n">
        <v>139.5880055064761</v>
      </c>
      <c r="H5" t="n">
        <v>115.6074048953524</v>
      </c>
      <c r="I5" t="n">
        <v>72.75275813608727</v>
      </c>
      <c r="J5" t="n">
        <v>64.74738674328916</v>
      </c>
      <c r="K5" t="n">
        <v>69.40892493260252</v>
      </c>
      <c r="L5" t="n">
        <v>67.57825672787131</v>
      </c>
      <c r="M5" t="n">
        <v>70.05451230255326</v>
      </c>
      <c r="N5" t="n">
        <v>77.68016743500526</v>
      </c>
      <c r="U5" t="s">
        <v>309</v>
      </c>
    </row>
    <row r="6" spans="1:21">
      <c r="A6" t="s">
        <v>164</v>
      </c>
      <c r="B6" t="s">
        <v>166</v>
      </c>
      <c r="C6" t="n">
        <v>106.120767079664</v>
      </c>
      <c r="D6" t="n">
        <v>103.9980657881886</v>
      </c>
      <c r="E6" t="n">
        <v>161.1104336235304</v>
      </c>
      <c r="F6" t="n">
        <v>189.7579204449633</v>
      </c>
      <c r="G6" t="n">
        <v>226.691549761472</v>
      </c>
      <c r="H6" t="n">
        <v>166.4495945055238</v>
      </c>
      <c r="I6" t="n">
        <v>89.95269905566602</v>
      </c>
      <c r="J6" t="n">
        <v>92.72297257754276</v>
      </c>
      <c r="K6" t="n">
        <v>98.87816293558663</v>
      </c>
      <c r="L6" t="n">
        <v>100.7984951125823</v>
      </c>
      <c r="M6" t="n">
        <v>94.51477623982248</v>
      </c>
      <c r="N6" t="n">
        <v>104.0592024687111</v>
      </c>
      <c r="U6" t="s">
        <v>310</v>
      </c>
    </row>
    <row r="7" spans="1:21">
      <c r="A7" t="s">
        <v>166</v>
      </c>
      <c r="B7" t="s">
        <v>167</v>
      </c>
      <c r="C7" t="n">
        <v>66.87697547344946</v>
      </c>
      <c r="D7" t="n">
        <v>67.44095204300484</v>
      </c>
      <c r="E7" t="n">
        <v>104.8357202240731</v>
      </c>
      <c r="F7" t="n">
        <v>125.2995150316273</v>
      </c>
      <c r="G7" t="n">
        <v>146.2758973426851</v>
      </c>
      <c r="H7" t="n">
        <v>106.2645090217012</v>
      </c>
      <c r="I7" t="n">
        <v>52.2933080878686</v>
      </c>
      <c r="J7" t="n">
        <v>53.56889030022639</v>
      </c>
      <c r="K7" t="n">
        <v>60.0577484269488</v>
      </c>
      <c r="L7" t="n">
        <v>64.72910463505983</v>
      </c>
      <c r="M7" t="n">
        <v>62.32199491006499</v>
      </c>
      <c r="N7" t="n">
        <v>66.9322963503802</v>
      </c>
      <c r="U7" t="s">
        <v>311</v>
      </c>
    </row>
    <row r="8" spans="1:21">
      <c r="A8" t="s">
        <v>167</v>
      </c>
      <c r="B8" t="s">
        <v>169</v>
      </c>
      <c r="C8" t="n">
        <v>121.3539651544741</v>
      </c>
      <c r="D8" t="n">
        <v>135.7040695699469</v>
      </c>
      <c r="E8" t="n">
        <v>178.5048468645616</v>
      </c>
      <c r="F8" t="n">
        <v>202.9845024551756</v>
      </c>
      <c r="G8" t="n">
        <v>204.5530567042929</v>
      </c>
      <c r="H8" t="n">
        <v>153.3768148095029</v>
      </c>
      <c r="I8" t="n">
        <v>49.70400956559452</v>
      </c>
      <c r="J8" t="n">
        <v>37.51282675999679</v>
      </c>
      <c r="K8" t="n">
        <v>68.81759966681827</v>
      </c>
      <c r="L8" t="n">
        <v>100.4231412126535</v>
      </c>
      <c r="M8" t="n">
        <v>122.0960944578687</v>
      </c>
      <c r="N8" t="n">
        <v>119.4697862763745</v>
      </c>
      <c r="U8" t="s">
        <v>312</v>
      </c>
    </row>
    <row r="9" spans="1:21">
      <c r="A9" t="s">
        <v>169</v>
      </c>
      <c r="B9" t="s">
        <v>172</v>
      </c>
      <c r="C9" t="n">
        <v>121.3560874387554</v>
      </c>
      <c r="D9" t="n">
        <v>135.7063035534009</v>
      </c>
      <c r="E9" t="n">
        <v>178.5222347024447</v>
      </c>
      <c r="F9" t="n">
        <v>202.9938851856821</v>
      </c>
      <c r="G9" t="n">
        <v>204.5413655242173</v>
      </c>
      <c r="H9" t="n">
        <v>153.3782296656904</v>
      </c>
      <c r="I9" t="n">
        <v>49.48608447966394</v>
      </c>
      <c r="J9" t="n">
        <v>37.34490567037661</v>
      </c>
      <c r="K9" t="n">
        <v>68.77653160432358</v>
      </c>
      <c r="L9" t="n">
        <v>100.4384812323704</v>
      </c>
      <c r="M9" t="n">
        <v>122.1049931586268</v>
      </c>
      <c r="N9" t="n">
        <v>119.4714989970226</v>
      </c>
      <c r="U9" t="s">
        <v>313</v>
      </c>
    </row>
    <row r="10" spans="1:21">
      <c r="A10" t="s">
        <v>172</v>
      </c>
      <c r="B10" t="s">
        <v>175</v>
      </c>
      <c r="C10" t="n">
        <v>121.3607501631951</v>
      </c>
      <c r="D10" t="n">
        <v>135.7113758414739</v>
      </c>
      <c r="E10" t="n">
        <v>178.5606076643879</v>
      </c>
      <c r="F10" t="n">
        <v>203.017731527012</v>
      </c>
      <c r="G10" t="n">
        <v>204.5110062618947</v>
      </c>
      <c r="H10" t="n">
        <v>153.3817668061591</v>
      </c>
      <c r="I10" t="n">
        <v>48.9936572447914</v>
      </c>
      <c r="J10" t="n">
        <v>36.95653623915546</v>
      </c>
      <c r="K10" t="n">
        <v>68.6835406110132</v>
      </c>
      <c r="L10" t="n">
        <v>100.4724893343344</v>
      </c>
      <c r="M10" t="n">
        <v>122.1247209509738</v>
      </c>
      <c r="N10" t="n">
        <v>119.4752165746164</v>
      </c>
      <c r="U10" t="s">
        <v>314</v>
      </c>
    </row>
    <row r="11" spans="1:21">
      <c r="A11" t="s">
        <v>174</v>
      </c>
      <c r="B11" t="s">
        <v>175</v>
      </c>
      <c r="C11" t="n">
        <v>6.349332997695697</v>
      </c>
      <c r="D11" t="n">
        <v>7.236499727875809</v>
      </c>
      <c r="E11" t="n">
        <v>10.61231725608376</v>
      </c>
      <c r="F11" t="n">
        <v>16.6603422995683</v>
      </c>
      <c r="G11" t="n">
        <v>7.056492562114988</v>
      </c>
      <c r="H11" t="n">
        <v>3.884894969830109</v>
      </c>
      <c r="I11" t="n">
        <v>1.726790230672553</v>
      </c>
      <c r="J11" t="n">
        <v>1.769305869314411</v>
      </c>
      <c r="K11" t="n">
        <v>2.015987286704705</v>
      </c>
      <c r="L11" t="n">
        <v>3.363706630028941</v>
      </c>
      <c r="M11" t="n">
        <v>4.54427888002057</v>
      </c>
      <c r="N11" t="n">
        <v>4.687772827328871</v>
      </c>
      <c r="U11" t="s">
        <v>315</v>
      </c>
    </row>
    <row r="12" spans="1:21">
      <c r="A12" t="s">
        <v>175</v>
      </c>
      <c r="B12" t="s">
        <v>176</v>
      </c>
      <c r="C12" t="n">
        <v>140.8018708795781</v>
      </c>
      <c r="D12" t="n">
        <v>144.8530012969677</v>
      </c>
      <c r="E12" t="n">
        <v>198.3331006837158</v>
      </c>
      <c r="F12" t="n">
        <v>235.8716430754712</v>
      </c>
      <c r="G12" t="n">
        <v>261.3609971321642</v>
      </c>
      <c r="H12" t="n">
        <v>207.7472558907945</v>
      </c>
      <c r="I12" t="n">
        <v>70.03329622938777</v>
      </c>
      <c r="J12" t="n">
        <v>54.39161428002711</v>
      </c>
      <c r="K12" t="n">
        <v>85.19531710915196</v>
      </c>
      <c r="L12" t="n">
        <v>115.0139573452869</v>
      </c>
      <c r="M12" t="n">
        <v>133.3306359044181</v>
      </c>
      <c r="N12" t="n">
        <v>131.2819737890136</v>
      </c>
      <c r="U12" t="s">
        <v>316</v>
      </c>
    </row>
    <row r="13" spans="1:21">
      <c r="A13" t="s">
        <v>176</v>
      </c>
      <c r="B13" t="s">
        <v>178</v>
      </c>
      <c r="C13" t="n">
        <v>140.8018708795781</v>
      </c>
      <c r="D13" t="n">
        <v>144.8561785178799</v>
      </c>
      <c r="E13" t="n">
        <v>198.3652948674907</v>
      </c>
      <c r="F13" t="n">
        <v>235.8815470687835</v>
      </c>
      <c r="G13" t="n">
        <v>261.2703966920882</v>
      </c>
      <c r="H13" t="n">
        <v>207.7664185044215</v>
      </c>
      <c r="I13" t="n">
        <v>69.39169618141995</v>
      </c>
      <c r="J13" t="n">
        <v>53.89060625742641</v>
      </c>
      <c r="K13" t="n">
        <v>85.07105798503686</v>
      </c>
      <c r="L13" t="n">
        <v>115.0523073945793</v>
      </c>
      <c r="M13" t="n">
        <v>133.3498233400835</v>
      </c>
      <c r="N13" t="n">
        <v>131.2819737890136</v>
      </c>
      <c r="U13" t="s">
        <v>317</v>
      </c>
    </row>
    <row r="14" spans="1:21">
      <c r="A14" t="s">
        <v>190</v>
      </c>
      <c r="B14" t="s">
        <v>187</v>
      </c>
      <c r="C14" t="n">
        <v>0.4331869927982035</v>
      </c>
      <c r="D14" t="n">
        <v>0.4027858628136721</v>
      </c>
      <c r="E14" t="n">
        <v>0.9994368097591293</v>
      </c>
      <c r="F14" t="n">
        <v>1.888017944816937</v>
      </c>
      <c r="G14" t="n">
        <v>4.107495399516437</v>
      </c>
      <c r="H14" t="n">
        <v>2.847641107638989</v>
      </c>
      <c r="I14" t="n">
        <v>1.368270185861209</v>
      </c>
      <c r="J14" t="n">
        <v>0.6107439977163217</v>
      </c>
      <c r="K14" t="n">
        <v>0.4345842479039323</v>
      </c>
      <c r="L14" t="n">
        <v>0.3596672742941489</v>
      </c>
      <c r="M14" t="n">
        <v>0.3861555484108932</v>
      </c>
      <c r="N14" t="n">
        <v>0.3748082663943101</v>
      </c>
      <c r="U14" t="s">
        <v>318</v>
      </c>
    </row>
    <row r="15" spans="1:21">
      <c r="A15" t="s">
        <v>189</v>
      </c>
      <c r="B15" t="s">
        <v>188</v>
      </c>
      <c r="C15" t="n">
        <v>0.2990000687793462</v>
      </c>
      <c r="D15" t="n">
        <v>0.2696335288761966</v>
      </c>
      <c r="E15" t="n">
        <v>0.726661036479303</v>
      </c>
      <c r="F15" t="n">
        <v>2.513574757198757</v>
      </c>
      <c r="G15" t="n">
        <v>5.128005593329522</v>
      </c>
      <c r="H15" t="n">
        <v>2.760816738955731</v>
      </c>
      <c r="I15" t="n">
        <v>1.210366029828055</v>
      </c>
      <c r="J15" t="n">
        <v>0.5581752454860476</v>
      </c>
      <c r="K15" t="n">
        <v>0.4323812919979766</v>
      </c>
      <c r="L15" t="n">
        <v>0.3233070498599908</v>
      </c>
      <c r="M15" t="n">
        <v>0.2587759555894718</v>
      </c>
      <c r="N15" t="n">
        <v>0.2714000306073574</v>
      </c>
      <c r="U15" t="s">
        <v>319</v>
      </c>
    </row>
    <row r="16" spans="1:21">
      <c r="A16" t="s">
        <v>193</v>
      </c>
      <c r="B16" t="s">
        <v>185</v>
      </c>
      <c r="C16" t="n">
        <v>4.161116869437937</v>
      </c>
      <c r="D16" t="n">
        <v>4.306238916808873</v>
      </c>
      <c r="E16" t="n">
        <v>6.618175982258738</v>
      </c>
      <c r="F16" t="n">
        <v>16.7095136293186</v>
      </c>
      <c r="G16" t="n">
        <v>38.52755168884719</v>
      </c>
      <c r="H16" t="n">
        <v>29.77646759293246</v>
      </c>
      <c r="I16" t="n">
        <v>9.362004104448632</v>
      </c>
      <c r="J16" t="n">
        <v>6.283723837167489</v>
      </c>
      <c r="K16" t="n">
        <v>5.553062315503098</v>
      </c>
      <c r="L16" t="n">
        <v>5.133631922028303</v>
      </c>
      <c r="M16" t="n">
        <v>4.600975800496975</v>
      </c>
      <c r="N16" t="n">
        <v>4.24301718506274</v>
      </c>
      <c r="U16" t="s">
        <v>320</v>
      </c>
    </row>
    <row r="17" spans="1:21">
      <c r="A17" t="s">
        <v>186</v>
      </c>
      <c r="B17" t="s">
        <v>185</v>
      </c>
      <c r="C17" t="n">
        <v>6.695799460671187</v>
      </c>
      <c r="D17" t="n">
        <v>7.193947984450856</v>
      </c>
      <c r="E17" t="n">
        <v>10.14410185403777</v>
      </c>
      <c r="F17" t="n">
        <v>16.9256564928937</v>
      </c>
      <c r="G17" t="n">
        <v>24.36139595317459</v>
      </c>
      <c r="H17" t="n">
        <v>14.91565222005743</v>
      </c>
      <c r="I17" t="n">
        <v>9.440933222079712</v>
      </c>
      <c r="J17" t="n">
        <v>8.778318836421937</v>
      </c>
      <c r="K17" t="n">
        <v>8.005732891938848</v>
      </c>
      <c r="L17" t="n">
        <v>7.545919524228569</v>
      </c>
      <c r="M17" t="n">
        <v>6.98207699368042</v>
      </c>
      <c r="N17" t="n">
        <v>6.556235067692855</v>
      </c>
      <c r="U17" t="s">
        <v>321</v>
      </c>
    </row>
    <row r="18" spans="1:21">
      <c r="A18" t="s">
        <v>185</v>
      </c>
      <c r="B18" t="s">
        <v>180</v>
      </c>
      <c r="C18" t="n">
        <v>7.75117792397538</v>
      </c>
      <c r="D18" t="n">
        <v>8.265627080357204</v>
      </c>
      <c r="E18" t="n">
        <v>11.45035665921797</v>
      </c>
      <c r="F18" t="n">
        <v>14.34060998579359</v>
      </c>
      <c r="G18" t="n">
        <v>20.83952848467019</v>
      </c>
      <c r="H18" t="n">
        <v>11.29490864388222</v>
      </c>
      <c r="I18" t="n">
        <v>6.285870943487096</v>
      </c>
      <c r="J18" t="n">
        <v>8.705126091859775</v>
      </c>
      <c r="K18" t="n">
        <v>8.414261446158481</v>
      </c>
      <c r="L18" t="n">
        <v>7.567991280753366</v>
      </c>
      <c r="M18" t="n">
        <v>6.994676660360567</v>
      </c>
      <c r="N18" t="n">
        <v>6.559869014111243</v>
      </c>
      <c r="U18" t="s">
        <v>322</v>
      </c>
    </row>
    <row r="19" spans="1:21">
      <c r="A19" t="s">
        <v>187</v>
      </c>
      <c r="B19" t="s">
        <v>184</v>
      </c>
      <c r="C19" t="n">
        <v>4.389971098865895</v>
      </c>
      <c r="D19" t="n">
        <v>5.879725304951654</v>
      </c>
      <c r="E19" t="n">
        <v>9.392128130222918</v>
      </c>
      <c r="F19" t="n">
        <v>21.09913970185105</v>
      </c>
      <c r="G19" t="n">
        <v>28.51262868693083</v>
      </c>
      <c r="H19" t="n">
        <v>14.48721887326331</v>
      </c>
      <c r="I19" t="n">
        <v>4.091287511075855</v>
      </c>
      <c r="J19" t="n">
        <v>3.707489153691197</v>
      </c>
      <c r="K19" t="n">
        <v>4.022942510608715</v>
      </c>
      <c r="L19" t="n">
        <v>4.518023030444991</v>
      </c>
      <c r="M19" t="n">
        <v>4.273729493146559</v>
      </c>
      <c r="N19" t="n">
        <v>4.161255872852849</v>
      </c>
      <c r="U19" t="s">
        <v>323</v>
      </c>
    </row>
    <row r="20" spans="1:21">
      <c r="A20" t="s">
        <v>188</v>
      </c>
      <c r="B20" t="s">
        <v>187</v>
      </c>
      <c r="C20" t="n">
        <v>0.9695674355331008</v>
      </c>
      <c r="D20" t="n">
        <v>1.313731203139338</v>
      </c>
      <c r="E20" t="n">
        <v>3.397888833422967</v>
      </c>
      <c r="F20" t="n">
        <v>12.01693209619142</v>
      </c>
      <c r="G20" t="n">
        <v>18.86416584859281</v>
      </c>
      <c r="H20" t="n">
        <v>9.661717806831318</v>
      </c>
      <c r="I20" t="n">
        <v>2.142613530661386</v>
      </c>
      <c r="J20" t="n">
        <v>1.132350363209248</v>
      </c>
      <c r="K20" t="n">
        <v>0.9772932949779316</v>
      </c>
      <c r="L20" t="n">
        <v>0.9419777398771023</v>
      </c>
      <c r="M20" t="n">
        <v>0.8599346975316332</v>
      </c>
      <c r="N20" t="n">
        <v>0.8371852993591431</v>
      </c>
      <c r="U20" t="s">
        <v>324</v>
      </c>
    </row>
    <row r="21" spans="1:21">
      <c r="A21" t="s">
        <v>184</v>
      </c>
      <c r="B21" t="s">
        <v>179</v>
      </c>
      <c r="C21" t="n">
        <v>3.619192819327611</v>
      </c>
      <c r="D21" t="n">
        <v>4.739367972712956</v>
      </c>
      <c r="E21" t="n">
        <v>7.711938935433594</v>
      </c>
      <c r="F21" t="n">
        <v>19.25211103776382</v>
      </c>
      <c r="G21" t="n">
        <v>26.2769511288846</v>
      </c>
      <c r="H21" t="n">
        <v>11.66088632908961</v>
      </c>
      <c r="I21" t="n">
        <v>3.30735199982038</v>
      </c>
      <c r="J21" t="n">
        <v>2.884733525791543</v>
      </c>
      <c r="K21" t="n">
        <v>3.531276262151192</v>
      </c>
      <c r="L21" t="n">
        <v>3.972888249670603</v>
      </c>
      <c r="M21" t="n">
        <v>3.667586485898303</v>
      </c>
      <c r="N21" t="n">
        <v>3.509588006119317</v>
      </c>
      <c r="U21" t="s">
        <v>325</v>
      </c>
    </row>
    <row r="22" spans="1:21">
      <c r="A22" t="s">
        <v>181</v>
      </c>
      <c r="B22" t="s">
        <v>180</v>
      </c>
      <c r="C22" t="n">
        <v>8.420553832887039</v>
      </c>
      <c r="D22" t="n">
        <v>8.269586195478329</v>
      </c>
      <c r="E22" t="n">
        <v>10.47194637251308</v>
      </c>
      <c r="F22" t="n">
        <v>19.52579728153085</v>
      </c>
      <c r="G22" t="n">
        <v>44.86862684568465</v>
      </c>
      <c r="H22" t="n">
        <v>50.18198273658138</v>
      </c>
      <c r="I22" t="n">
        <v>25.41750666661091</v>
      </c>
      <c r="J22" t="n">
        <v>13.89485582062002</v>
      </c>
      <c r="K22" t="n">
        <v>11.28879001142229</v>
      </c>
      <c r="L22" t="n">
        <v>10.58241685430976</v>
      </c>
      <c r="M22" t="n">
        <v>9.995611456059082</v>
      </c>
      <c r="N22" t="n">
        <v>8.911881260520719</v>
      </c>
      <c r="U22" t="s">
        <v>326</v>
      </c>
    </row>
    <row r="23" spans="1:21">
      <c r="A23" t="s">
        <v>180</v>
      </c>
      <c r="B23" t="s">
        <v>179</v>
      </c>
      <c r="C23" t="n">
        <v>14.59603939870902</v>
      </c>
      <c r="D23" t="n">
        <v>14.73971644884587</v>
      </c>
      <c r="E23" t="n">
        <v>18.83492726038748</v>
      </c>
      <c r="F23" t="n">
        <v>55.56477473383219</v>
      </c>
      <c r="G23" t="n">
        <v>53.8316184562263</v>
      </c>
      <c r="H23" t="n">
        <v>41.08471099043133</v>
      </c>
      <c r="I23" t="n">
        <v>41.42973377786569</v>
      </c>
      <c r="J23" t="n">
        <v>13.56371564464935</v>
      </c>
      <c r="K23" t="n">
        <v>13.85271863747238</v>
      </c>
      <c r="L23" t="n">
        <v>14.63410222155736</v>
      </c>
      <c r="M23" t="n">
        <v>13.82352792034107</v>
      </c>
      <c r="N23" t="n">
        <v>12.5972412123983</v>
      </c>
      <c r="U23" t="s">
        <v>327</v>
      </c>
    </row>
    <row r="24" spans="1:21">
      <c r="A24" t="s">
        <v>179</v>
      </c>
      <c r="B24" t="s">
        <v>164</v>
      </c>
      <c r="C24" t="n">
        <v>13.85483959200156</v>
      </c>
      <c r="D24" t="n">
        <v>14.53473383967545</v>
      </c>
      <c r="E24" t="n">
        <v>19.39667769202607</v>
      </c>
      <c r="F24" t="n">
        <v>56.00993516471281</v>
      </c>
      <c r="G24" t="n">
        <v>68.85382743182946</v>
      </c>
      <c r="H24" t="n">
        <v>40.87022464331733</v>
      </c>
      <c r="I24" t="n">
        <v>14.96257425002785</v>
      </c>
      <c r="J24" t="n">
        <v>5.209118843487456</v>
      </c>
      <c r="K24" t="n">
        <v>23.28214737666519</v>
      </c>
      <c r="L24" t="n">
        <v>25.71195809685768</v>
      </c>
      <c r="M24" t="n">
        <v>12.81001949299649</v>
      </c>
      <c r="N24" t="n">
        <v>11.80974409323628</v>
      </c>
      <c r="U24" t="s">
        <v>328</v>
      </c>
    </row>
    <row r="36" spans="1:21">
      <c r="G36" s="26" t="n"/>
    </row>
  </sheetData>
  <pageMargins bottom="0.75" footer="0.3" header="0.3" left="0.7" right="0.7" top="0.75"/>
</worksheet>
</file>

<file path=xl/worksheets/sheet61.xml><?xml version="1.0" encoding="utf-8"?>
<worksheet xmlns="http://schemas.openxmlformats.org/spreadsheetml/2006/main">
  <sheetPr codeName="Sheet64">
    <outlinePr summaryBelow="1" summaryRight="1"/>
    <pageSetUpPr/>
  </sheetPr>
  <dimension ref="A1:M38"/>
  <sheetViews>
    <sheetView workbookViewId="0" zoomScale="85" zoomScaleNormal="85">
      <selection activeCell="B30" sqref="B30"/>
    </sheetView>
  </sheetViews>
  <sheetFormatPr baseColWidth="8" defaultColWidth="9.140625" defaultRowHeight="15" outlineLevelCol="0"/>
  <cols>
    <col bestFit="1" customWidth="1" max="1" min="1" style="70" width="12.4257812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158</v>
      </c>
      <c r="B2" t="n">
        <v>0</v>
      </c>
      <c r="C2" t="n">
        <v>0</v>
      </c>
      <c r="D2" t="n">
        <v>0</v>
      </c>
      <c r="E2" t="n">
        <v>0</v>
      </c>
      <c r="F2" t="n">
        <v>0</v>
      </c>
      <c r="G2" t="n">
        <v>0</v>
      </c>
      <c r="H2" t="n">
        <v>0</v>
      </c>
      <c r="I2" t="n">
        <v>0</v>
      </c>
      <c r="J2" t="n">
        <v>0</v>
      </c>
      <c r="K2" t="n">
        <v>0</v>
      </c>
      <c r="L2" t="n">
        <v>0</v>
      </c>
      <c r="M2" t="n">
        <v>0</v>
      </c>
    </row>
    <row r="3" spans="1:13">
      <c r="A3" t="s">
        <v>159</v>
      </c>
      <c r="B3" t="n">
        <v>0</v>
      </c>
      <c r="C3" t="n">
        <v>0</v>
      </c>
      <c r="D3" t="n">
        <v>0</v>
      </c>
      <c r="E3" t="n">
        <v>0</v>
      </c>
      <c r="F3" t="n">
        <v>0</v>
      </c>
      <c r="G3" t="n">
        <v>0</v>
      </c>
      <c r="H3" t="n">
        <v>0</v>
      </c>
      <c r="I3" t="n">
        <v>0</v>
      </c>
      <c r="J3" t="n">
        <v>0</v>
      </c>
      <c r="K3" t="n">
        <v>0</v>
      </c>
      <c r="L3" t="n">
        <v>0</v>
      </c>
      <c r="M3" t="n">
        <v>0</v>
      </c>
    </row>
    <row r="4" spans="1:13">
      <c r="A4" t="s">
        <v>160</v>
      </c>
      <c r="B4" t="n">
        <v>0</v>
      </c>
      <c r="C4" t="n">
        <v>0</v>
      </c>
      <c r="D4" t="n">
        <v>0</v>
      </c>
      <c r="E4" t="n">
        <v>0</v>
      </c>
      <c r="F4" t="n">
        <v>0</v>
      </c>
      <c r="G4" t="n">
        <v>0</v>
      </c>
      <c r="H4" t="n">
        <v>0</v>
      </c>
      <c r="I4" t="n">
        <v>0</v>
      </c>
      <c r="J4" t="n">
        <v>0</v>
      </c>
      <c r="K4" t="n">
        <v>0</v>
      </c>
      <c r="L4" t="n">
        <v>0</v>
      </c>
      <c r="M4" t="n">
        <v>0</v>
      </c>
    </row>
    <row r="5" spans="1:13">
      <c r="A5" t="s">
        <v>161</v>
      </c>
      <c r="B5" t="n">
        <v>0</v>
      </c>
      <c r="C5" t="n">
        <v>0</v>
      </c>
      <c r="D5" t="n">
        <v>0</v>
      </c>
      <c r="E5" t="n">
        <v>0</v>
      </c>
      <c r="F5" t="n">
        <v>0</v>
      </c>
      <c r="G5" t="n">
        <v>0</v>
      </c>
      <c r="H5" t="n">
        <v>0</v>
      </c>
      <c r="I5" t="n">
        <v>0</v>
      </c>
      <c r="J5" t="n">
        <v>0</v>
      </c>
      <c r="K5" t="n">
        <v>0</v>
      </c>
      <c r="L5" t="n">
        <v>0</v>
      </c>
      <c r="M5" t="n">
        <v>0</v>
      </c>
    </row>
    <row r="6" spans="1:13">
      <c r="A6" t="s">
        <v>162</v>
      </c>
      <c r="B6" t="n">
        <v>0</v>
      </c>
      <c r="C6" t="n">
        <v>0</v>
      </c>
      <c r="D6" t="n">
        <v>0</v>
      </c>
      <c r="E6" t="n">
        <v>0</v>
      </c>
      <c r="F6" t="n">
        <v>0</v>
      </c>
      <c r="G6" t="n">
        <v>0</v>
      </c>
      <c r="H6" t="n">
        <v>0</v>
      </c>
      <c r="I6" t="n">
        <v>0</v>
      </c>
      <c r="J6" t="n">
        <v>0</v>
      </c>
      <c r="K6" t="n">
        <v>0</v>
      </c>
      <c r="L6" t="n">
        <v>0</v>
      </c>
      <c r="M6" t="n">
        <v>0</v>
      </c>
    </row>
    <row r="7" spans="1:13">
      <c r="A7" t="s">
        <v>163</v>
      </c>
      <c r="B7">
        <f>RiversHeadFlow!B6*0.074466</f>
        <v/>
      </c>
      <c r="C7">
        <f>RiversHeadFlow!C6*0.074466</f>
        <v/>
      </c>
      <c r="D7">
        <f>RiversHeadFlow!D6*0.074466</f>
        <v/>
      </c>
      <c r="E7">
        <f>RiversHeadFlow!E6*0.074466</f>
        <v/>
      </c>
      <c r="F7">
        <f>RiversHeadFlow!F6*0.074466</f>
        <v/>
      </c>
      <c r="G7">
        <f>RiversHeadFlow!G6*0.074466</f>
        <v/>
      </c>
      <c r="H7">
        <f>RiversHeadFlow!H6*0.074466</f>
        <v/>
      </c>
      <c r="I7">
        <f>RiversHeadFlow!I6*0.074466</f>
        <v/>
      </c>
      <c r="J7">
        <f>RiversHeadFlow!J6*0.074466</f>
        <v/>
      </c>
      <c r="K7">
        <f>RiversHeadFlow!K6*0.074466</f>
        <v/>
      </c>
      <c r="L7">
        <f>RiversHeadFlow!L6*0.074466</f>
        <v/>
      </c>
      <c r="M7">
        <f>RiversHeadFlow!M6*0.074466</f>
        <v/>
      </c>
    </row>
    <row r="8" spans="1:13">
      <c r="A8" t="s">
        <v>164</v>
      </c>
      <c r="B8" t="n">
        <v>0</v>
      </c>
      <c r="C8" t="n">
        <v>0</v>
      </c>
      <c r="D8" t="n">
        <v>0</v>
      </c>
      <c r="E8" t="n">
        <v>0</v>
      </c>
      <c r="F8" t="n">
        <v>0</v>
      </c>
      <c r="G8" t="n">
        <v>0</v>
      </c>
      <c r="H8" t="n">
        <v>0</v>
      </c>
      <c r="I8" t="n">
        <v>0</v>
      </c>
      <c r="J8" t="n">
        <v>0</v>
      </c>
      <c r="K8" t="n">
        <v>0</v>
      </c>
      <c r="L8" t="n">
        <v>0</v>
      </c>
      <c r="M8" t="n">
        <v>0</v>
      </c>
    </row>
    <row r="9" spans="1:13">
      <c r="A9" t="s">
        <v>165</v>
      </c>
      <c r="B9" t="n">
        <v>0</v>
      </c>
      <c r="C9" t="n">
        <v>0</v>
      </c>
      <c r="D9" t="n">
        <v>0</v>
      </c>
      <c r="E9" t="n">
        <v>0</v>
      </c>
      <c r="F9" t="n">
        <v>0</v>
      </c>
      <c r="G9" t="n">
        <v>0</v>
      </c>
      <c r="H9" t="n">
        <v>0</v>
      </c>
      <c r="I9" t="n">
        <v>0</v>
      </c>
      <c r="J9" t="n">
        <v>0</v>
      </c>
      <c r="K9" t="n">
        <v>0</v>
      </c>
      <c r="L9" t="n">
        <v>0</v>
      </c>
      <c r="M9" t="n">
        <v>0</v>
      </c>
    </row>
    <row r="10" spans="1:13">
      <c r="A10" t="s">
        <v>166</v>
      </c>
      <c r="B10" t="n">
        <v>0</v>
      </c>
      <c r="C10" t="n">
        <v>0</v>
      </c>
      <c r="D10" t="n">
        <v>0</v>
      </c>
      <c r="E10" t="n">
        <v>0</v>
      </c>
      <c r="F10" t="n">
        <v>0</v>
      </c>
      <c r="G10" t="n">
        <v>0</v>
      </c>
      <c r="H10" t="n">
        <v>0</v>
      </c>
      <c r="I10" t="n">
        <v>0</v>
      </c>
      <c r="J10" t="n">
        <v>0</v>
      </c>
      <c r="K10" t="n">
        <v>0</v>
      </c>
      <c r="L10" t="n">
        <v>0</v>
      </c>
      <c r="M10" t="n">
        <v>0</v>
      </c>
    </row>
    <row r="11" spans="1:13">
      <c r="A11" t="s">
        <v>167</v>
      </c>
      <c r="B11" t="n">
        <v>0</v>
      </c>
      <c r="C11" t="n">
        <v>0</v>
      </c>
      <c r="D11" t="n">
        <v>0</v>
      </c>
      <c r="E11" t="n">
        <v>0</v>
      </c>
      <c r="F11" t="n">
        <v>0</v>
      </c>
      <c r="G11" t="n">
        <v>0</v>
      </c>
      <c r="H11" t="n">
        <v>0</v>
      </c>
      <c r="I11" t="n">
        <v>0</v>
      </c>
      <c r="J11" t="n">
        <v>0</v>
      </c>
      <c r="K11" t="n">
        <v>0</v>
      </c>
      <c r="L11" t="n">
        <v>0</v>
      </c>
      <c r="M11" t="n">
        <v>0</v>
      </c>
    </row>
    <row r="12" spans="1:13">
      <c r="A12" t="s">
        <v>168</v>
      </c>
      <c r="B12" t="n">
        <v>0</v>
      </c>
      <c r="C12" t="n">
        <v>0</v>
      </c>
      <c r="D12" t="n">
        <v>0</v>
      </c>
      <c r="E12" t="n">
        <v>0</v>
      </c>
      <c r="F12" t="n">
        <v>0</v>
      </c>
      <c r="G12" t="n">
        <v>0</v>
      </c>
      <c r="H12" t="n">
        <v>0</v>
      </c>
      <c r="I12" t="n">
        <v>0</v>
      </c>
      <c r="J12" t="n">
        <v>0</v>
      </c>
      <c r="K12" t="n">
        <v>0</v>
      </c>
      <c r="L12" t="n">
        <v>0</v>
      </c>
      <c r="M12" t="n">
        <v>0</v>
      </c>
    </row>
    <row r="13" spans="1:13">
      <c r="A13" t="s">
        <v>169</v>
      </c>
      <c r="B13" t="n">
        <v>0</v>
      </c>
      <c r="C13" t="n">
        <v>0</v>
      </c>
      <c r="D13" t="n">
        <v>0</v>
      </c>
      <c r="E13" t="n">
        <v>0</v>
      </c>
      <c r="F13" t="n">
        <v>0</v>
      </c>
      <c r="G13" t="n">
        <v>0</v>
      </c>
      <c r="H13" t="n">
        <v>0</v>
      </c>
      <c r="I13" t="n">
        <v>0</v>
      </c>
      <c r="J13" t="n">
        <v>0</v>
      </c>
      <c r="K13" t="n">
        <v>0</v>
      </c>
      <c r="L13" t="n">
        <v>0</v>
      </c>
      <c r="M13" t="n">
        <v>0</v>
      </c>
    </row>
    <row r="14" spans="1:13">
      <c r="A14" t="s">
        <v>170</v>
      </c>
      <c r="B14" t="n">
        <v>0</v>
      </c>
      <c r="C14" t="n">
        <v>0</v>
      </c>
      <c r="D14" t="n">
        <v>0</v>
      </c>
      <c r="E14" t="n">
        <v>0</v>
      </c>
      <c r="F14" t="n">
        <v>0</v>
      </c>
      <c r="G14" t="n">
        <v>0</v>
      </c>
      <c r="H14" t="n">
        <v>0</v>
      </c>
      <c r="I14" t="n">
        <v>0</v>
      </c>
      <c r="J14" t="n">
        <v>0</v>
      </c>
      <c r="K14" t="n">
        <v>0</v>
      </c>
      <c r="L14" t="n">
        <v>0</v>
      </c>
      <c r="M14" t="n">
        <v>0</v>
      </c>
    </row>
    <row r="15" spans="1:13">
      <c r="A15" t="s">
        <v>171</v>
      </c>
      <c r="B15" t="n">
        <v>0</v>
      </c>
      <c r="C15" t="n">
        <v>0</v>
      </c>
      <c r="D15" t="n">
        <v>0</v>
      </c>
      <c r="E15" t="n">
        <v>0</v>
      </c>
      <c r="F15" t="n">
        <v>0</v>
      </c>
      <c r="G15" t="n">
        <v>0</v>
      </c>
      <c r="H15" t="n">
        <v>0</v>
      </c>
      <c r="I15" t="n">
        <v>0</v>
      </c>
      <c r="J15" t="n">
        <v>0</v>
      </c>
      <c r="K15" t="n">
        <v>0</v>
      </c>
      <c r="L15" t="n">
        <v>0</v>
      </c>
      <c r="M15" t="n">
        <v>0</v>
      </c>
    </row>
    <row r="16" spans="1:13">
      <c r="A16" t="s">
        <v>172</v>
      </c>
      <c r="B16" t="n">
        <v>0</v>
      </c>
      <c r="C16" t="n">
        <v>0</v>
      </c>
      <c r="D16" t="n">
        <v>0</v>
      </c>
      <c r="E16" t="n">
        <v>0</v>
      </c>
      <c r="F16" t="n">
        <v>0</v>
      </c>
      <c r="G16" t="n">
        <v>0</v>
      </c>
      <c r="H16" t="n">
        <v>0</v>
      </c>
      <c r="I16" t="n">
        <v>0</v>
      </c>
      <c r="J16" t="n">
        <v>0</v>
      </c>
      <c r="K16" t="n">
        <v>0</v>
      </c>
      <c r="L16" t="n">
        <v>0</v>
      </c>
      <c r="M16" t="n">
        <v>0</v>
      </c>
    </row>
    <row r="17" spans="1:13">
      <c r="A17" t="s">
        <v>173</v>
      </c>
      <c r="B17" t="n">
        <v>0</v>
      </c>
      <c r="C17" t="n">
        <v>0</v>
      </c>
      <c r="D17" t="n">
        <v>0</v>
      </c>
      <c r="E17" t="n">
        <v>0</v>
      </c>
      <c r="F17" t="n">
        <v>0</v>
      </c>
      <c r="G17" t="n">
        <v>0</v>
      </c>
      <c r="H17" t="n">
        <v>0</v>
      </c>
      <c r="I17" t="n">
        <v>0</v>
      </c>
      <c r="J17" t="n">
        <v>0</v>
      </c>
      <c r="K17" t="n">
        <v>0</v>
      </c>
      <c r="L17" t="n">
        <v>0</v>
      </c>
      <c r="M17" t="n">
        <v>0</v>
      </c>
    </row>
    <row r="18" spans="1:13">
      <c r="A18" t="s">
        <v>174</v>
      </c>
      <c r="B18">
        <f>RiversHeadFlow!B4*74466.1151309/1000000</f>
        <v/>
      </c>
      <c r="C18">
        <f>RiversHeadFlow!C4*74466.1151309/1000000</f>
        <v/>
      </c>
      <c r="D18">
        <f>RiversHeadFlow!D4*74466.1151309/1000000</f>
        <v/>
      </c>
      <c r="E18">
        <f>RiversHeadFlow!E4*74466.1151309/1000000</f>
        <v/>
      </c>
      <c r="F18">
        <f>RiversHeadFlow!F4*74466.1151309/1000000</f>
        <v/>
      </c>
      <c r="G18">
        <f>RiversHeadFlow!G4*74466.1151309/1000000</f>
        <v/>
      </c>
      <c r="H18">
        <f>RiversHeadFlow!H4*74466.1151309/1000000</f>
        <v/>
      </c>
      <c r="I18">
        <f>RiversHeadFlow!I4*74466.1151309/1000000</f>
        <v/>
      </c>
      <c r="J18">
        <f>RiversHeadFlow!J4*74466.1151309/1000000</f>
        <v/>
      </c>
      <c r="K18">
        <f>RiversHeadFlow!K4*74466.1151309/1000000</f>
        <v/>
      </c>
      <c r="L18">
        <f>RiversHeadFlow!L4*74466.1151309/1000000</f>
        <v/>
      </c>
      <c r="M18">
        <f>RiversHeadFlow!M4*74466.1151309/1000000</f>
        <v/>
      </c>
    </row>
    <row r="19" spans="1:13">
      <c r="A19" t="s">
        <v>175</v>
      </c>
      <c r="B19" t="n">
        <v>0</v>
      </c>
      <c r="C19" t="n">
        <v>0</v>
      </c>
      <c r="D19" t="n">
        <v>0</v>
      </c>
      <c r="E19" t="n">
        <v>0</v>
      </c>
      <c r="F19" t="n">
        <v>0</v>
      </c>
      <c r="G19" t="n">
        <v>0</v>
      </c>
      <c r="H19" t="n">
        <v>0</v>
      </c>
      <c r="I19" t="n">
        <v>0</v>
      </c>
      <c r="J19" t="n">
        <v>0</v>
      </c>
      <c r="K19" t="n">
        <v>0</v>
      </c>
      <c r="L19" t="n">
        <v>0</v>
      </c>
      <c r="M19" t="n">
        <v>0</v>
      </c>
    </row>
    <row r="20" spans="1:13">
      <c r="A20" t="s">
        <v>176</v>
      </c>
      <c r="B20" t="n">
        <v>0</v>
      </c>
      <c r="C20" t="n">
        <v>0</v>
      </c>
      <c r="D20" t="n">
        <v>0</v>
      </c>
      <c r="E20" t="n">
        <v>0</v>
      </c>
      <c r="F20" t="n">
        <v>0</v>
      </c>
      <c r="G20" t="n">
        <v>0</v>
      </c>
      <c r="H20" t="n">
        <v>0</v>
      </c>
      <c r="I20" t="n">
        <v>0</v>
      </c>
      <c r="J20" t="n">
        <v>0</v>
      </c>
      <c r="K20" t="n">
        <v>0</v>
      </c>
      <c r="L20" t="n">
        <v>0</v>
      </c>
      <c r="M20" t="n">
        <v>0</v>
      </c>
    </row>
    <row r="21" spans="1:13">
      <c r="A21" t="s">
        <v>177</v>
      </c>
      <c r="B21">
        <f>RiversHeadFlow!B9*74466.1151309/1000000</f>
        <v/>
      </c>
      <c r="C21">
        <f>RiversHeadFlow!C9*74466.1151309/1000000</f>
        <v/>
      </c>
      <c r="D21">
        <f>RiversHeadFlow!D9*74466.1151309/1000000</f>
        <v/>
      </c>
      <c r="E21">
        <f>RiversHeadFlow!E9*74466.1151309/1000000</f>
        <v/>
      </c>
      <c r="F21">
        <f>RiversHeadFlow!F9*74466.1151309/1000000</f>
        <v/>
      </c>
      <c r="G21">
        <f>RiversHeadFlow!G9*74466.1151309/1000000</f>
        <v/>
      </c>
      <c r="H21">
        <f>RiversHeadFlow!H9*74466.1151309/1000000</f>
        <v/>
      </c>
      <c r="I21">
        <f>RiversHeadFlow!I9*74466.1151309/1000000</f>
        <v/>
      </c>
      <c r="J21">
        <f>RiversHeadFlow!J9*74466.1151309/1000000</f>
        <v/>
      </c>
      <c r="K21">
        <f>RiversHeadFlow!K9*74466.1151309/1000000</f>
        <v/>
      </c>
      <c r="L21">
        <f>RiversHeadFlow!L9*74466.1151309/1000000</f>
        <v/>
      </c>
      <c r="M21">
        <f>RiversHeadFlow!M9*74466.1151309/1000000</f>
        <v/>
      </c>
    </row>
    <row r="22" spans="1:13">
      <c r="A22" t="s">
        <v>178</v>
      </c>
      <c r="B22" t="n">
        <v>0</v>
      </c>
      <c r="C22" t="n">
        <v>0</v>
      </c>
      <c r="D22" t="n">
        <v>0</v>
      </c>
      <c r="E22" t="n">
        <v>0</v>
      </c>
      <c r="F22" t="n">
        <v>0</v>
      </c>
      <c r="G22" t="n">
        <v>0</v>
      </c>
      <c r="H22" t="n">
        <v>0</v>
      </c>
      <c r="I22" t="n">
        <v>0</v>
      </c>
      <c r="J22" t="n">
        <v>0</v>
      </c>
      <c r="K22" t="n">
        <v>0</v>
      </c>
      <c r="L22" t="n">
        <v>0</v>
      </c>
      <c r="M22" t="n">
        <v>0</v>
      </c>
    </row>
    <row r="23" spans="1:13">
      <c r="A23" t="s">
        <v>179</v>
      </c>
      <c r="B23" t="n">
        <v>0</v>
      </c>
      <c r="C23" t="n">
        <v>0</v>
      </c>
      <c r="D23" t="n">
        <v>0</v>
      </c>
      <c r="E23" t="n">
        <v>0</v>
      </c>
      <c r="F23" t="n">
        <v>0</v>
      </c>
      <c r="G23" t="n">
        <v>0</v>
      </c>
      <c r="H23" t="n">
        <v>0</v>
      </c>
      <c r="I23" t="n">
        <v>0</v>
      </c>
      <c r="J23" t="n">
        <v>0</v>
      </c>
      <c r="K23" t="n">
        <v>0</v>
      </c>
      <c r="L23" t="n">
        <v>0</v>
      </c>
      <c r="M23" t="n">
        <v>0</v>
      </c>
    </row>
    <row r="24" spans="1:13">
      <c r="A24" t="s">
        <v>180</v>
      </c>
      <c r="B24" t="n">
        <v>0</v>
      </c>
      <c r="C24" t="n">
        <v>0</v>
      </c>
      <c r="D24" t="n">
        <v>0</v>
      </c>
      <c r="E24" t="n">
        <v>0</v>
      </c>
      <c r="F24" t="n">
        <v>0</v>
      </c>
      <c r="G24" t="n">
        <v>0</v>
      </c>
      <c r="H24" t="n">
        <v>0</v>
      </c>
      <c r="I24" t="n">
        <v>0</v>
      </c>
      <c r="J24" t="n">
        <v>0</v>
      </c>
      <c r="K24" t="n">
        <v>0</v>
      </c>
      <c r="L24" t="n">
        <v>0</v>
      </c>
      <c r="M24" t="n">
        <v>0</v>
      </c>
    </row>
    <row r="25" spans="1:13">
      <c r="A25" t="s">
        <v>181</v>
      </c>
      <c r="B25">
        <f>RiversHeadFlow!B7*0.074466</f>
        <v/>
      </c>
      <c r="C25">
        <f>RiversHeadFlow!C7*0.074466</f>
        <v/>
      </c>
      <c r="D25">
        <f>RiversHeadFlow!D7*0.074466</f>
        <v/>
      </c>
      <c r="E25">
        <f>RiversHeadFlow!E7*0.074466</f>
        <v/>
      </c>
      <c r="F25">
        <f>RiversHeadFlow!F7*0.074466</f>
        <v/>
      </c>
      <c r="G25">
        <f>RiversHeadFlow!G7*0.074466</f>
        <v/>
      </c>
      <c r="H25">
        <f>RiversHeadFlow!H7*0.074466</f>
        <v/>
      </c>
      <c r="I25">
        <f>RiversHeadFlow!I7*0.074466</f>
        <v/>
      </c>
      <c r="J25">
        <f>RiversHeadFlow!J7*0.074466</f>
        <v/>
      </c>
      <c r="K25">
        <f>RiversHeadFlow!K7*0.074466</f>
        <v/>
      </c>
      <c r="L25">
        <f>RiversHeadFlow!L7*0.074466</f>
        <v/>
      </c>
      <c r="M25">
        <f>RiversHeadFlow!M7*0.074466</f>
        <v/>
      </c>
    </row>
    <row r="26" spans="1:13">
      <c r="A26" t="s">
        <v>182</v>
      </c>
      <c r="B26" t="n">
        <v>0</v>
      </c>
      <c r="C26" t="n">
        <v>0</v>
      </c>
      <c r="D26" t="n">
        <v>0</v>
      </c>
      <c r="E26" t="n">
        <v>0</v>
      </c>
      <c r="F26" t="n">
        <v>0</v>
      </c>
      <c r="G26" t="n">
        <v>0</v>
      </c>
      <c r="H26" t="n">
        <v>0</v>
      </c>
      <c r="I26" t="n">
        <v>0</v>
      </c>
      <c r="J26" t="n">
        <v>0</v>
      </c>
      <c r="K26" t="n">
        <v>0</v>
      </c>
      <c r="L26" t="n">
        <v>0</v>
      </c>
      <c r="M26" t="n">
        <v>0</v>
      </c>
    </row>
    <row r="27" spans="1:13">
      <c r="A27" t="s">
        <v>183</v>
      </c>
      <c r="B27" t="n">
        <v>0</v>
      </c>
      <c r="C27" t="n">
        <v>0</v>
      </c>
      <c r="D27" t="n">
        <v>0</v>
      </c>
      <c r="E27" t="n">
        <v>0</v>
      </c>
      <c r="F27" t="n">
        <v>0</v>
      </c>
      <c r="G27" t="n">
        <v>0</v>
      </c>
      <c r="H27" t="n">
        <v>0</v>
      </c>
      <c r="I27" t="n">
        <v>0</v>
      </c>
      <c r="J27" t="n">
        <v>0</v>
      </c>
      <c r="K27" t="n">
        <v>0</v>
      </c>
      <c r="L27" t="n">
        <v>0</v>
      </c>
      <c r="M27" t="n">
        <v>0</v>
      </c>
    </row>
    <row r="28" spans="1:13">
      <c r="A28" t="s">
        <v>184</v>
      </c>
      <c r="B28" t="n">
        <v>0</v>
      </c>
      <c r="C28" t="n">
        <v>0</v>
      </c>
      <c r="D28" t="n">
        <v>0</v>
      </c>
      <c r="E28" t="n">
        <v>0</v>
      </c>
      <c r="F28" t="n">
        <v>0</v>
      </c>
      <c r="G28" t="n">
        <v>0</v>
      </c>
      <c r="H28" t="n">
        <v>0</v>
      </c>
      <c r="I28" t="n">
        <v>0</v>
      </c>
      <c r="J28" t="n">
        <v>0</v>
      </c>
      <c r="K28" t="n">
        <v>0</v>
      </c>
      <c r="L28" t="n">
        <v>0</v>
      </c>
      <c r="M28" t="n">
        <v>0</v>
      </c>
    </row>
    <row r="29" spans="1:13">
      <c r="A29" t="s">
        <v>185</v>
      </c>
      <c r="B29" t="n">
        <v>0</v>
      </c>
      <c r="C29" t="n">
        <v>0</v>
      </c>
      <c r="D29" t="n">
        <v>0</v>
      </c>
      <c r="E29" t="n">
        <v>0</v>
      </c>
      <c r="F29" t="n">
        <v>0</v>
      </c>
      <c r="G29" t="n">
        <v>0</v>
      </c>
      <c r="H29" t="n">
        <v>0</v>
      </c>
      <c r="I29" t="n">
        <v>0</v>
      </c>
      <c r="J29" t="n">
        <v>0</v>
      </c>
      <c r="K29" t="n">
        <v>0</v>
      </c>
      <c r="L29" t="n">
        <v>0</v>
      </c>
      <c r="M29" t="n">
        <v>0</v>
      </c>
    </row>
    <row r="30" spans="1:13">
      <c r="A30" t="s">
        <v>186</v>
      </c>
      <c r="B30">
        <f>RiversHeadFlow!B3*74466.1151309/1000000</f>
        <v/>
      </c>
      <c r="C30">
        <f>RiversHeadFlow!C3*74466.1151309/1000000</f>
        <v/>
      </c>
      <c r="D30">
        <f>RiversHeadFlow!D3*74466.1151309/1000000</f>
        <v/>
      </c>
      <c r="E30">
        <f>RiversHeadFlow!E3*74466.1151309/1000000</f>
        <v/>
      </c>
      <c r="F30">
        <f>RiversHeadFlow!F3*74466.1151309/1000000</f>
        <v/>
      </c>
      <c r="G30">
        <f>RiversHeadFlow!G3*74466.1151309/1000000</f>
        <v/>
      </c>
      <c r="H30">
        <f>RiversHeadFlow!H3*74466.1151309/1000000</f>
        <v/>
      </c>
      <c r="I30">
        <f>RiversHeadFlow!I3*74466.1151309/1000000</f>
        <v/>
      </c>
      <c r="J30">
        <f>RiversHeadFlow!J3*74466.1151309/1000000</f>
        <v/>
      </c>
      <c r="K30">
        <f>RiversHeadFlow!K3*74466.1151309/1000000</f>
        <v/>
      </c>
      <c r="L30">
        <f>RiversHeadFlow!L3*74466.1151309/1000000</f>
        <v/>
      </c>
      <c r="M30">
        <f>RiversHeadFlow!M3*74466.1151309/1000000</f>
        <v/>
      </c>
    </row>
    <row r="31" spans="1:13">
      <c r="A31" t="s">
        <v>187</v>
      </c>
      <c r="B31" t="n">
        <v>0</v>
      </c>
      <c r="C31" t="n">
        <v>0</v>
      </c>
      <c r="D31" t="n">
        <v>0</v>
      </c>
      <c r="E31" t="n">
        <v>0</v>
      </c>
      <c r="F31" t="n">
        <v>0</v>
      </c>
      <c r="G31" t="n">
        <v>0</v>
      </c>
      <c r="H31" t="n">
        <v>0</v>
      </c>
      <c r="I31" t="n">
        <v>0</v>
      </c>
      <c r="J31" t="n">
        <v>0</v>
      </c>
      <c r="K31" t="n">
        <v>0</v>
      </c>
      <c r="L31" t="n">
        <v>0</v>
      </c>
      <c r="M31" t="n">
        <v>0</v>
      </c>
    </row>
    <row r="32" spans="1:13">
      <c r="A32" t="s">
        <v>188</v>
      </c>
      <c r="B32" t="n">
        <v>0</v>
      </c>
      <c r="C32" t="n">
        <v>0</v>
      </c>
      <c r="D32" t="n">
        <v>0</v>
      </c>
      <c r="E32" t="n">
        <v>0</v>
      </c>
      <c r="F32" t="n">
        <v>0</v>
      </c>
      <c r="G32" t="n">
        <v>0</v>
      </c>
      <c r="H32" t="n">
        <v>0</v>
      </c>
      <c r="I32" t="n">
        <v>0</v>
      </c>
      <c r="J32" t="n">
        <v>0</v>
      </c>
      <c r="K32" t="n">
        <v>0</v>
      </c>
      <c r="L32" t="n">
        <v>0</v>
      </c>
      <c r="M32" t="n">
        <v>0</v>
      </c>
    </row>
    <row r="33" spans="1:13">
      <c r="A33" t="s">
        <v>189</v>
      </c>
      <c r="B33">
        <f>RiversHeadFlow!B5*74466.1151309/1000000</f>
        <v/>
      </c>
      <c r="C33">
        <f>RiversHeadFlow!C5*74466.1151309/1000000</f>
        <v/>
      </c>
      <c r="D33">
        <f>RiversHeadFlow!D5*74466.1151309/1000000</f>
        <v/>
      </c>
      <c r="E33">
        <f>RiversHeadFlow!E5*74466.1151309/1000000</f>
        <v/>
      </c>
      <c r="F33">
        <f>RiversHeadFlow!F5*74466.1151309/1000000</f>
        <v/>
      </c>
      <c r="G33">
        <f>RiversHeadFlow!G5*74466.1151309/1000000</f>
        <v/>
      </c>
      <c r="H33">
        <f>RiversHeadFlow!H5*74466.1151309/1000000</f>
        <v/>
      </c>
      <c r="I33">
        <f>RiversHeadFlow!I5*74466.1151309/1000000</f>
        <v/>
      </c>
      <c r="J33">
        <f>RiversHeadFlow!J5*74466.1151309/1000000</f>
        <v/>
      </c>
      <c r="K33">
        <f>RiversHeadFlow!K5*74466.1151309/1000000</f>
        <v/>
      </c>
      <c r="L33">
        <f>RiversHeadFlow!L5*74466.1151309/1000000</f>
        <v/>
      </c>
      <c r="M33">
        <f>RiversHeadFlow!M5*74466.1151309/1000000</f>
        <v/>
      </c>
    </row>
    <row r="34" spans="1:13">
      <c r="A34" t="s">
        <v>190</v>
      </c>
      <c r="B34">
        <f>RiversHeadFlow!B13*74466.1151309/1000000</f>
        <v/>
      </c>
      <c r="C34">
        <f>RiversHeadFlow!C13*74466.1151309/1000000</f>
        <v/>
      </c>
      <c r="D34">
        <f>RiversHeadFlow!D13*74466.1151309/1000000</f>
        <v/>
      </c>
      <c r="E34">
        <f>RiversHeadFlow!E13*74466.1151309/1000000</f>
        <v/>
      </c>
      <c r="F34">
        <f>RiversHeadFlow!F13*74466.1151309/1000000</f>
        <v/>
      </c>
      <c r="G34">
        <f>RiversHeadFlow!G13*74466.1151309/1000000</f>
        <v/>
      </c>
      <c r="H34">
        <f>RiversHeadFlow!H13*74466.1151309/1000000</f>
        <v/>
      </c>
      <c r="I34">
        <f>RiversHeadFlow!I13*74466.1151309/1000000</f>
        <v/>
      </c>
      <c r="J34">
        <f>RiversHeadFlow!J13*74466.1151309/1000000</f>
        <v/>
      </c>
      <c r="K34">
        <f>RiversHeadFlow!K13*74466.1151309/1000000</f>
        <v/>
      </c>
      <c r="L34">
        <f>RiversHeadFlow!L13*74466.1151309/1000000</f>
        <v/>
      </c>
      <c r="M34">
        <f>RiversHeadFlow!M13*74466.1151309/1000000</f>
        <v/>
      </c>
    </row>
    <row r="35" spans="1:13">
      <c r="A35" t="s">
        <v>191</v>
      </c>
      <c r="B35">
        <f>IF((RiversHeadFlow!B8*74466.1151309/1000000 - B7 -B25 ) &lt;0,0, (RiversHeadFlow!B8*74466.1151309/1000000 - B7 -B25 ) )</f>
        <v/>
      </c>
      <c r="C35">
        <f>IF((RiversHeadFlow!C8*74466.1151309/1000000 - C7 -C25 ) &lt;0,0, (RiversHeadFlow!C8*74466.1151309/1000000 - C7 -C25 ) )</f>
        <v/>
      </c>
      <c r="D35">
        <f>IF((RiversHeadFlow!D8*74466.1151309/1000000 - D7 -D25 ) &lt;0,0, (RiversHeadFlow!D8*74466.1151309/1000000 - D7 -D25 ) )</f>
        <v/>
      </c>
      <c r="E35">
        <f>IF((RiversHeadFlow!E8*74466.1151309/1000000 - E7 -E25 ) &lt;0,0, (RiversHeadFlow!E8*74466.1151309/1000000 - E7 -E25 ) )</f>
        <v/>
      </c>
      <c r="F35">
        <f>IF((RiversHeadFlow!F8*74466.1151309/1000000 - F7 -F25 ) &lt;0,0, (RiversHeadFlow!F8*74466.1151309/1000000 - F7 -F25 ) )</f>
        <v/>
      </c>
      <c r="G35">
        <f>IF((RiversHeadFlow!G8*74466.1151309/1000000 - G7 -G25 ) &lt;0,0, (RiversHeadFlow!G8*74466.1151309/1000000 - G7 -G25 ) )</f>
        <v/>
      </c>
      <c r="H35">
        <f>IF((RiversHeadFlow!H8*74466.1151309/1000000 - H7 -H25 ) &lt;0,0, (RiversHeadFlow!H8*74466.1151309/1000000 - H7 -H25 ) )</f>
        <v/>
      </c>
      <c r="I35">
        <f>IF((RiversHeadFlow!I8*74466.1151309/1000000 - I7 -I25 ) &lt;0,0, (RiversHeadFlow!I8*74466.1151309/1000000 - I7 -I25 ) )</f>
        <v/>
      </c>
      <c r="J35">
        <f>IF((RiversHeadFlow!J8*74466.1151309/1000000 - J7 -J25 ) &lt;0,0, (RiversHeadFlow!J8*74466.1151309/1000000 - J7 -J25 ) )</f>
        <v/>
      </c>
      <c r="K35">
        <f>IF((RiversHeadFlow!K8*74466.1151309/1000000 - K7 -K25 ) &lt;0,0, (RiversHeadFlow!K8*74466.1151309/1000000 - K7 -K25 ) )</f>
        <v/>
      </c>
      <c r="L35">
        <f>IF((RiversHeadFlow!L8*74466.1151309/1000000 - L7 -L25 ) &lt;0,0, (RiversHeadFlow!L8*74466.1151309/1000000 - L7 -L25 ) )</f>
        <v/>
      </c>
      <c r="M35">
        <f>IF((RiversHeadFlow!M8*74466.1151309/1000000 - M7 -M25 ) &lt;0,0, (RiversHeadFlow!M8*74466.1151309/1000000 - M7 -M25 ) )</f>
        <v/>
      </c>
    </row>
    <row r="36" spans="1:13">
      <c r="A36" t="s">
        <v>192</v>
      </c>
      <c r="B36">
        <f>RiversHeadFlow!B2*74466.1151309/1000000</f>
        <v/>
      </c>
      <c r="C36">
        <f>RiversHeadFlow!C2*74466.1151309/1000000</f>
        <v/>
      </c>
      <c r="D36">
        <f>RiversHeadFlow!D2*74466.1151309/1000000</f>
        <v/>
      </c>
      <c r="E36">
        <f>RiversHeadFlow!E2*74466.1151309/1000000</f>
        <v/>
      </c>
      <c r="F36">
        <f>RiversHeadFlow!F2*74466.1151309/1000000</f>
        <v/>
      </c>
      <c r="G36">
        <f>RiversHeadFlow!G2*74466.1151309/1000000</f>
        <v/>
      </c>
      <c r="H36">
        <f>RiversHeadFlow!H2*74466.1151309/1000000</f>
        <v/>
      </c>
      <c r="I36">
        <f>RiversHeadFlow!I2*74466.1151309/1000000</f>
        <v/>
      </c>
      <c r="J36">
        <f>RiversHeadFlow!J2*74466.1151309/1000000</f>
        <v/>
      </c>
      <c r="K36">
        <f>RiversHeadFlow!K2*74466.1151309/1000000</f>
        <v/>
      </c>
      <c r="L36">
        <f>RiversHeadFlow!L2*74466.1151309/1000000</f>
        <v/>
      </c>
      <c r="M36">
        <f>RiversHeadFlow!M2*74466.1151309/1000000</f>
        <v/>
      </c>
    </row>
    <row r="37" spans="1:13">
      <c r="A37" t="s">
        <v>193</v>
      </c>
      <c r="B37" t="n">
        <v>0</v>
      </c>
      <c r="C37" t="n">
        <v>0</v>
      </c>
      <c r="D37" t="n">
        <v>0</v>
      </c>
      <c r="E37" t="n">
        <v>0</v>
      </c>
      <c r="F37" t="n">
        <v>0</v>
      </c>
      <c r="G37" t="n">
        <v>0</v>
      </c>
      <c r="H37" t="n">
        <v>0</v>
      </c>
      <c r="I37" t="n">
        <v>0</v>
      </c>
      <c r="J37" t="n">
        <v>0</v>
      </c>
      <c r="K37" t="n">
        <v>0</v>
      </c>
      <c r="L37" t="n">
        <v>0</v>
      </c>
      <c r="M37" t="n">
        <v>0</v>
      </c>
    </row>
    <row r="38" spans="1:1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2.xml><?xml version="1.0" encoding="utf-8"?>
<worksheet xmlns="http://schemas.openxmlformats.org/spreadsheetml/2006/main">
  <sheetPr codeName="Sheet65">
    <outlinePr summaryBelow="1" summaryRight="1"/>
    <pageSetUpPr/>
  </sheetPr>
  <dimension ref="A1:W38"/>
  <sheetViews>
    <sheetView workbookViewId="0" zoomScale="55" zoomScaleNormal="55">
      <selection activeCell="E18" sqref="E18"/>
    </sheetView>
  </sheetViews>
  <sheetFormatPr baseColWidth="8" defaultColWidth="9.140625" defaultRowHeight="15" outlineLevelCol="0"/>
  <cols>
    <col bestFit="1" customWidth="1" max="1" min="1" style="70" width="12.42578125"/>
    <col customWidth="1" max="19" min="2" style="70" width="9.140625"/>
    <col customWidth="1" max="20" min="20" style="70" width="10.5703125"/>
    <col customWidth="1" max="21" min="21" style="70" width="13"/>
    <col customWidth="1" max="16384" min="22" style="70" width="9.140625"/>
  </cols>
  <sheetData>
    <row r="1" spans="1:23">
      <c r="B1" t="s">
        <v>146</v>
      </c>
      <c r="C1" t="s">
        <v>147</v>
      </c>
      <c r="D1" t="s">
        <v>148</v>
      </c>
      <c r="E1" t="s">
        <v>149</v>
      </c>
      <c r="F1" t="s">
        <v>150</v>
      </c>
      <c r="G1" t="s">
        <v>151</v>
      </c>
      <c r="H1" t="s">
        <v>152</v>
      </c>
      <c r="I1" t="s">
        <v>153</v>
      </c>
      <c r="J1" t="s">
        <v>154</v>
      </c>
      <c r="K1" t="s">
        <v>155</v>
      </c>
      <c r="L1" t="s">
        <v>156</v>
      </c>
      <c r="M1" t="s">
        <v>157</v>
      </c>
    </row>
    <row r="2" spans="1:23">
      <c r="A2" t="s">
        <v>158</v>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s">
        <v>329</v>
      </c>
      <c r="T2" s="26" t="s">
        <v>330</v>
      </c>
      <c r="U2" t="s">
        <v>331</v>
      </c>
    </row>
    <row r="3" spans="1:23">
      <c r="A3" t="s">
        <v>159</v>
      </c>
      <c r="B3" t="n">
        <v>0</v>
      </c>
      <c r="C3" t="n">
        <v>0</v>
      </c>
      <c r="D3" t="n">
        <v>0</v>
      </c>
      <c r="E3" t="n">
        <v>0</v>
      </c>
      <c r="F3" t="n">
        <v>0</v>
      </c>
      <c r="G3" t="n">
        <v>0</v>
      </c>
      <c r="H3" t="n">
        <v>0</v>
      </c>
      <c r="I3" t="n">
        <v>0</v>
      </c>
      <c r="J3" t="n">
        <v>0</v>
      </c>
      <c r="K3" t="n">
        <v>0</v>
      </c>
      <c r="L3" t="n">
        <v>0</v>
      </c>
      <c r="M3" t="n">
        <v>0</v>
      </c>
      <c r="R3" t="s">
        <v>332</v>
      </c>
      <c r="T3" s="26" t="s">
        <v>333</v>
      </c>
      <c r="U3" t="s">
        <v>334</v>
      </c>
    </row>
    <row r="4" spans="1:23">
      <c r="A4" t="s">
        <v>160</v>
      </c>
      <c r="B4" t="n">
        <v>0</v>
      </c>
      <c r="C4" t="n">
        <v>0</v>
      </c>
      <c r="D4" t="n">
        <v>0</v>
      </c>
      <c r="E4" t="n">
        <v>0</v>
      </c>
      <c r="F4" t="n">
        <v>0</v>
      </c>
      <c r="G4" t="n">
        <v>0</v>
      </c>
      <c r="H4" t="n">
        <v>0</v>
      </c>
      <c r="I4" t="n">
        <v>0</v>
      </c>
      <c r="J4" t="n">
        <v>0</v>
      </c>
      <c r="K4" t="n">
        <v>0</v>
      </c>
      <c r="L4" t="n">
        <v>0</v>
      </c>
      <c r="M4" t="n">
        <v>0</v>
      </c>
    </row>
    <row r="5" spans="1:23">
      <c r="A5" t="s">
        <v>161</v>
      </c>
      <c r="B5" t="n">
        <v>0</v>
      </c>
      <c r="C5" t="n">
        <v>0</v>
      </c>
      <c r="D5" t="n">
        <v>0</v>
      </c>
      <c r="E5" t="n">
        <v>0</v>
      </c>
      <c r="F5" t="n">
        <v>0</v>
      </c>
      <c r="G5" t="n">
        <v>0</v>
      </c>
      <c r="H5" t="n">
        <v>0</v>
      </c>
      <c r="I5" t="n">
        <v>0</v>
      </c>
      <c r="J5" t="n">
        <v>0</v>
      </c>
      <c r="K5" t="n">
        <v>0</v>
      </c>
      <c r="L5" t="n">
        <v>0</v>
      </c>
      <c r="M5" t="n">
        <v>0</v>
      </c>
    </row>
    <row r="6" spans="1:23">
      <c r="A6" t="s">
        <v>162</v>
      </c>
      <c r="B6" t="n">
        <v>0</v>
      </c>
      <c r="C6" t="n">
        <v>0</v>
      </c>
      <c r="D6" t="n">
        <v>0</v>
      </c>
      <c r="E6" t="n">
        <v>0</v>
      </c>
      <c r="F6" t="n">
        <v>0</v>
      </c>
      <c r="G6" t="n">
        <v>0</v>
      </c>
      <c r="H6" t="n">
        <v>0</v>
      </c>
      <c r="I6" t="n">
        <v>0</v>
      </c>
      <c r="J6" t="n">
        <v>0</v>
      </c>
      <c r="K6" t="n">
        <v>0</v>
      </c>
      <c r="L6" t="n">
        <v>0</v>
      </c>
      <c r="M6" t="n">
        <v>0</v>
      </c>
    </row>
    <row r="7" spans="1:23">
      <c r="A7" t="s">
        <v>163</v>
      </c>
      <c r="B7" t="n">
        <v>0</v>
      </c>
      <c r="C7" t="n">
        <v>0</v>
      </c>
      <c r="D7" t="n">
        <v>0</v>
      </c>
      <c r="E7" t="n">
        <v>0</v>
      </c>
      <c r="F7" t="n">
        <v>0</v>
      </c>
      <c r="G7" t="n">
        <v>0</v>
      </c>
      <c r="H7" t="n">
        <v>0</v>
      </c>
      <c r="I7" t="n">
        <v>0</v>
      </c>
      <c r="J7" t="n">
        <v>0</v>
      </c>
      <c r="K7" t="n">
        <v>0</v>
      </c>
      <c r="L7" t="n">
        <v>0</v>
      </c>
      <c r="M7" t="n">
        <v>0</v>
      </c>
    </row>
    <row r="8" spans="1:23">
      <c r="A8" t="s">
        <v>164</v>
      </c>
      <c r="B8" t="n">
        <v>0</v>
      </c>
      <c r="C8" t="n">
        <v>0</v>
      </c>
      <c r="D8" t="n">
        <v>0</v>
      </c>
      <c r="E8" t="n">
        <v>0</v>
      </c>
      <c r="F8" t="n">
        <v>0</v>
      </c>
      <c r="G8" t="n">
        <v>0</v>
      </c>
      <c r="H8" t="n">
        <v>0</v>
      </c>
      <c r="I8" t="n">
        <v>0</v>
      </c>
      <c r="J8" t="n">
        <v>0</v>
      </c>
      <c r="K8" t="n">
        <v>0</v>
      </c>
      <c r="L8" t="n">
        <v>0</v>
      </c>
      <c r="M8" t="n">
        <v>0</v>
      </c>
    </row>
    <row r="9" spans="1:23">
      <c r="A9" t="s">
        <v>165</v>
      </c>
      <c r="B9" t="n">
        <v>0</v>
      </c>
      <c r="C9" t="n">
        <v>0</v>
      </c>
      <c r="D9" t="n">
        <v>0</v>
      </c>
      <c r="E9" t="n">
        <v>0</v>
      </c>
      <c r="F9" t="n">
        <v>0</v>
      </c>
      <c r="G9" t="n">
        <v>0</v>
      </c>
      <c r="H9" t="n">
        <v>0</v>
      </c>
      <c r="I9" t="n">
        <v>0</v>
      </c>
      <c r="J9" t="n">
        <v>0</v>
      </c>
      <c r="K9" t="n">
        <v>0</v>
      </c>
      <c r="L9" t="n">
        <v>0</v>
      </c>
      <c r="M9" t="n">
        <v>0</v>
      </c>
    </row>
    <row r="10" spans="1:23">
      <c r="A10" t="s">
        <v>166</v>
      </c>
      <c r="B10" t="n">
        <v>0</v>
      </c>
      <c r="C10" t="n">
        <v>0</v>
      </c>
      <c r="D10" t="n">
        <v>0</v>
      </c>
      <c r="E10" t="n">
        <v>0</v>
      </c>
      <c r="F10" t="n">
        <v>0</v>
      </c>
      <c r="G10" t="n">
        <v>0</v>
      </c>
      <c r="H10" t="n">
        <v>0</v>
      </c>
      <c r="I10" t="n">
        <v>0</v>
      </c>
      <c r="J10" t="n">
        <v>0</v>
      </c>
      <c r="K10" t="n">
        <v>0</v>
      </c>
      <c r="L10" t="n">
        <v>0</v>
      </c>
      <c r="M10" t="n">
        <v>0</v>
      </c>
    </row>
    <row r="11" spans="1:23">
      <c r="A11" t="s">
        <v>167</v>
      </c>
      <c r="B11" t="n">
        <v>0</v>
      </c>
      <c r="C11" t="n">
        <v>0</v>
      </c>
      <c r="D11" t="n">
        <v>0</v>
      </c>
      <c r="E11" t="n">
        <v>0</v>
      </c>
      <c r="F11" t="n">
        <v>0</v>
      </c>
      <c r="G11" t="n">
        <v>0</v>
      </c>
      <c r="H11" t="n">
        <v>0</v>
      </c>
      <c r="I11" t="n">
        <v>0</v>
      </c>
      <c r="J11" t="n">
        <v>0</v>
      </c>
      <c r="K11" t="n">
        <v>0</v>
      </c>
      <c r="L11" t="n">
        <v>0</v>
      </c>
      <c r="M11" t="n">
        <v>0</v>
      </c>
    </row>
    <row r="12" spans="1:23">
      <c r="A12" t="s">
        <v>168</v>
      </c>
      <c r="B12" t="n">
        <v>0</v>
      </c>
      <c r="C12" t="n">
        <v>0</v>
      </c>
      <c r="D12" t="n">
        <v>0</v>
      </c>
      <c r="E12" t="n">
        <v>0</v>
      </c>
      <c r="F12" t="n">
        <v>0</v>
      </c>
      <c r="G12" t="n">
        <v>0</v>
      </c>
      <c r="H12" t="n">
        <v>0</v>
      </c>
      <c r="I12" t="n">
        <v>0</v>
      </c>
      <c r="J12" t="n">
        <v>0</v>
      </c>
      <c r="K12" t="n">
        <v>0</v>
      </c>
      <c r="L12" t="n">
        <v>0</v>
      </c>
      <c r="M12" t="n">
        <v>0</v>
      </c>
    </row>
    <row r="13" spans="1:23">
      <c r="A13" t="s">
        <v>169</v>
      </c>
      <c r="B13" t="n">
        <v>0</v>
      </c>
      <c r="C13" t="n">
        <v>0</v>
      </c>
      <c r="D13" t="n">
        <v>0</v>
      </c>
      <c r="E13" t="n">
        <v>0</v>
      </c>
      <c r="F13" t="n">
        <v>0</v>
      </c>
      <c r="G13" t="n">
        <v>0</v>
      </c>
      <c r="H13" t="n">
        <v>0</v>
      </c>
      <c r="I13" t="n">
        <v>0</v>
      </c>
      <c r="J13" t="n">
        <v>0</v>
      </c>
      <c r="K13" t="n">
        <v>0</v>
      </c>
      <c r="L13" t="n">
        <v>0</v>
      </c>
      <c r="M13" t="n">
        <v>0</v>
      </c>
    </row>
    <row r="14" spans="1:23">
      <c r="A14" t="s">
        <v>170</v>
      </c>
      <c r="B14" t="n">
        <v>0</v>
      </c>
      <c r="C14" t="n">
        <v>0</v>
      </c>
      <c r="D14" t="n">
        <v>0</v>
      </c>
      <c r="E14" t="n">
        <v>0</v>
      </c>
      <c r="F14" t="n">
        <v>0</v>
      </c>
      <c r="G14" t="n">
        <v>0</v>
      </c>
      <c r="H14" t="n">
        <v>0</v>
      </c>
      <c r="I14" t="n">
        <v>0</v>
      </c>
      <c r="J14" t="n">
        <v>0</v>
      </c>
      <c r="K14" t="n">
        <v>0</v>
      </c>
      <c r="L14" t="n">
        <v>0</v>
      </c>
      <c r="M14" t="n">
        <v>0</v>
      </c>
    </row>
    <row r="15" spans="1:23">
      <c r="A15" t="s">
        <v>171</v>
      </c>
      <c r="B15" t="n">
        <v>0</v>
      </c>
      <c r="C15" t="n">
        <v>0</v>
      </c>
      <c r="D15" t="n">
        <v>0</v>
      </c>
      <c r="E15" t="n">
        <v>0</v>
      </c>
      <c r="F15" t="n">
        <v>0</v>
      </c>
      <c r="G15" t="n">
        <v>0</v>
      </c>
      <c r="H15" t="n">
        <v>0</v>
      </c>
      <c r="I15" t="n">
        <v>0</v>
      </c>
      <c r="J15" t="n">
        <v>0</v>
      </c>
      <c r="K15" t="n">
        <v>0</v>
      </c>
      <c r="L15" t="n">
        <v>0</v>
      </c>
      <c r="M15" t="n">
        <v>0</v>
      </c>
    </row>
    <row r="16" spans="1:23">
      <c r="A16" t="s">
        <v>172</v>
      </c>
      <c r="B16" t="n">
        <v>0</v>
      </c>
      <c r="C16" t="n">
        <v>0</v>
      </c>
      <c r="D16" t="n">
        <v>0</v>
      </c>
      <c r="E16" t="n">
        <v>0</v>
      </c>
      <c r="F16" t="n">
        <v>0</v>
      </c>
      <c r="G16" t="n">
        <v>0</v>
      </c>
      <c r="H16" t="n">
        <v>0</v>
      </c>
      <c r="I16" t="n">
        <v>0</v>
      </c>
      <c r="J16" t="n">
        <v>0</v>
      </c>
      <c r="K16" t="n">
        <v>0</v>
      </c>
      <c r="L16" t="n">
        <v>0</v>
      </c>
      <c r="M16" t="n">
        <v>0</v>
      </c>
    </row>
    <row r="17" spans="1:23">
      <c r="A17" t="s">
        <v>173</v>
      </c>
      <c r="B17" t="n">
        <v>0</v>
      </c>
      <c r="C17" t="n">
        <v>0</v>
      </c>
      <c r="D17" t="n">
        <v>0</v>
      </c>
      <c r="E17" t="n">
        <v>0</v>
      </c>
      <c r="F17" t="n">
        <v>0</v>
      </c>
      <c r="G17" t="n">
        <v>0</v>
      </c>
      <c r="H17" t="n">
        <v>0</v>
      </c>
      <c r="I17" t="n">
        <v>0</v>
      </c>
      <c r="J17" t="n">
        <v>0</v>
      </c>
      <c r="K17" t="n">
        <v>0</v>
      </c>
      <c r="L17" t="n">
        <v>0</v>
      </c>
      <c r="M17" t="n">
        <v>0</v>
      </c>
      <c r="R17" t="s">
        <v>335</v>
      </c>
      <c r="T17" t="s">
        <v>336</v>
      </c>
      <c r="U17" t="s">
        <v>337</v>
      </c>
      <c r="V17" t="s">
        <v>338</v>
      </c>
    </row>
    <row r="18" spans="1:23">
      <c r="A18" t="s">
        <v>174</v>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s">
        <v>339</v>
      </c>
      <c r="U18" t="s">
        <v>340</v>
      </c>
      <c r="V18" t="s">
        <v>341</v>
      </c>
    </row>
    <row r="19" spans="1:23">
      <c r="A19" t="s">
        <v>175</v>
      </c>
      <c r="B19" t="n">
        <v>0</v>
      </c>
      <c r="C19" t="n">
        <v>0</v>
      </c>
      <c r="D19" t="n">
        <v>0</v>
      </c>
      <c r="E19" t="n">
        <v>0</v>
      </c>
      <c r="F19" t="n">
        <v>0</v>
      </c>
      <c r="G19" t="n">
        <v>0</v>
      </c>
      <c r="H19" t="n">
        <v>0</v>
      </c>
      <c r="I19" t="n">
        <v>0</v>
      </c>
      <c r="J19" t="n">
        <v>0</v>
      </c>
      <c r="K19" t="n">
        <v>0</v>
      </c>
      <c r="L19" t="n">
        <v>0</v>
      </c>
      <c r="M19" t="n">
        <v>0</v>
      </c>
      <c r="R19" t="s">
        <v>342</v>
      </c>
      <c r="T19" s="26" t="n">
        <v>-18.2</v>
      </c>
      <c r="U19" t="n">
        <v>-25</v>
      </c>
      <c r="V19" t="n">
        <v>50</v>
      </c>
      <c r="W19" t="s">
        <v>334</v>
      </c>
    </row>
    <row r="20" spans="1:23">
      <c r="A20" t="s">
        <v>176</v>
      </c>
      <c r="B20" t="n">
        <v>0</v>
      </c>
      <c r="C20" t="n">
        <v>0</v>
      </c>
      <c r="D20" t="n">
        <v>0</v>
      </c>
      <c r="E20" t="n">
        <v>0</v>
      </c>
      <c r="F20" t="n">
        <v>0</v>
      </c>
      <c r="G20" t="n">
        <v>0</v>
      </c>
      <c r="H20" t="n">
        <v>0</v>
      </c>
      <c r="I20" t="n">
        <v>0</v>
      </c>
      <c r="J20" t="n">
        <v>0</v>
      </c>
      <c r="K20" t="n">
        <v>0</v>
      </c>
      <c r="L20" t="n">
        <v>0</v>
      </c>
      <c r="M20" t="n">
        <v>0</v>
      </c>
      <c r="R20" t="s">
        <v>343</v>
      </c>
      <c r="T20" t="n">
        <v>-4.6</v>
      </c>
      <c r="U20" t="n">
        <v>-10</v>
      </c>
      <c r="V20" t="n">
        <v>30</v>
      </c>
      <c r="W20" t="s">
        <v>334</v>
      </c>
    </row>
    <row r="21" spans="1:23">
      <c r="A21" t="s">
        <v>177</v>
      </c>
      <c r="B21" t="n">
        <v>0</v>
      </c>
      <c r="C21" t="n">
        <v>0</v>
      </c>
      <c r="D21" t="n">
        <v>0</v>
      </c>
      <c r="E21" t="n">
        <v>0</v>
      </c>
      <c r="F21" t="n">
        <v>0</v>
      </c>
      <c r="G21" t="n">
        <v>0</v>
      </c>
      <c r="H21" t="n">
        <v>0</v>
      </c>
      <c r="I21" t="n">
        <v>0</v>
      </c>
      <c r="J21" t="n">
        <v>0</v>
      </c>
      <c r="K21" t="n">
        <v>0</v>
      </c>
      <c r="L21" t="n">
        <v>0</v>
      </c>
      <c r="M21" t="n">
        <v>0</v>
      </c>
      <c r="R21" t="s">
        <v>344</v>
      </c>
      <c r="T21" t="n">
        <v>-6.6</v>
      </c>
      <c r="W21" t="s">
        <v>334</v>
      </c>
    </row>
    <row r="22" spans="1:23">
      <c r="A22" t="s">
        <v>178</v>
      </c>
      <c r="B22" t="n">
        <v>0</v>
      </c>
      <c r="C22" t="n">
        <v>0</v>
      </c>
      <c r="D22" t="n">
        <v>0</v>
      </c>
      <c r="E22" t="n">
        <v>0</v>
      </c>
      <c r="F22" t="n">
        <v>0</v>
      </c>
      <c r="G22" t="n">
        <v>0</v>
      </c>
      <c r="H22" t="n">
        <v>0</v>
      </c>
      <c r="I22" t="n">
        <v>0</v>
      </c>
      <c r="J22" t="n">
        <v>0</v>
      </c>
      <c r="K22" t="n">
        <v>0</v>
      </c>
      <c r="L22" t="n">
        <v>0</v>
      </c>
      <c r="M22" t="n">
        <v>0</v>
      </c>
    </row>
    <row r="23" spans="1:23">
      <c r="A23" t="s">
        <v>179</v>
      </c>
      <c r="B23" t="n">
        <v>0</v>
      </c>
      <c r="C23" t="n">
        <v>0</v>
      </c>
      <c r="D23" t="n">
        <v>0</v>
      </c>
      <c r="E23" t="n">
        <v>0</v>
      </c>
      <c r="F23" t="n">
        <v>0</v>
      </c>
      <c r="G23" t="n">
        <v>0</v>
      </c>
      <c r="H23" t="n">
        <v>0</v>
      </c>
      <c r="I23" t="n">
        <v>0</v>
      </c>
      <c r="J23" t="n">
        <v>0</v>
      </c>
      <c r="K23" t="n">
        <v>0</v>
      </c>
      <c r="L23" t="n">
        <v>0</v>
      </c>
      <c r="M23" t="n">
        <v>0</v>
      </c>
    </row>
    <row r="24" spans="1:23">
      <c r="A24" t="s">
        <v>180</v>
      </c>
      <c r="B24" t="n">
        <v>0</v>
      </c>
      <c r="C24" t="n">
        <v>0</v>
      </c>
      <c r="D24" t="n">
        <v>0</v>
      </c>
      <c r="E24" t="n">
        <v>0</v>
      </c>
      <c r="F24" t="n">
        <v>0</v>
      </c>
      <c r="G24" t="n">
        <v>0</v>
      </c>
      <c r="H24" t="n">
        <v>0</v>
      </c>
      <c r="I24" t="n">
        <v>0</v>
      </c>
      <c r="J24" t="n">
        <v>0</v>
      </c>
      <c r="K24" t="n">
        <v>0</v>
      </c>
      <c r="L24" t="n">
        <v>0</v>
      </c>
      <c r="M24" t="n">
        <v>0</v>
      </c>
    </row>
    <row r="25" spans="1:23">
      <c r="A25" t="s">
        <v>181</v>
      </c>
      <c r="B25" t="n">
        <v>0</v>
      </c>
      <c r="C25" t="n">
        <v>0</v>
      </c>
      <c r="D25" t="n">
        <v>0</v>
      </c>
      <c r="E25" t="n">
        <v>0</v>
      </c>
      <c r="F25" t="n">
        <v>0</v>
      </c>
      <c r="G25" t="n">
        <v>0</v>
      </c>
      <c r="H25" t="n">
        <v>0</v>
      </c>
      <c r="I25" t="n">
        <v>0</v>
      </c>
      <c r="J25" t="n">
        <v>0</v>
      </c>
      <c r="K25" t="n">
        <v>0</v>
      </c>
      <c r="L25" t="n">
        <v>0</v>
      </c>
      <c r="M25" t="n">
        <v>0</v>
      </c>
    </row>
    <row r="26" spans="1:23">
      <c r="A26" t="s">
        <v>182</v>
      </c>
      <c r="B26" t="n">
        <v>0</v>
      </c>
      <c r="C26" t="n">
        <v>0</v>
      </c>
      <c r="D26" t="n">
        <v>0</v>
      </c>
      <c r="E26" t="n">
        <v>0</v>
      </c>
      <c r="F26" t="n">
        <v>0</v>
      </c>
      <c r="G26" t="n">
        <v>0</v>
      </c>
      <c r="H26" t="n">
        <v>0</v>
      </c>
      <c r="I26" t="n">
        <v>0</v>
      </c>
      <c r="J26" t="n">
        <v>0</v>
      </c>
      <c r="K26" t="n">
        <v>0</v>
      </c>
      <c r="L26" t="n">
        <v>0</v>
      </c>
      <c r="M26" t="n">
        <v>0</v>
      </c>
    </row>
    <row r="27" spans="1:23">
      <c r="A27" t="s">
        <v>183</v>
      </c>
      <c r="B27" t="n">
        <v>0</v>
      </c>
      <c r="C27" t="n">
        <v>0</v>
      </c>
      <c r="D27" t="n">
        <v>0</v>
      </c>
      <c r="E27" t="n">
        <v>0</v>
      </c>
      <c r="F27" t="n">
        <v>0</v>
      </c>
      <c r="G27" t="n">
        <v>0</v>
      </c>
      <c r="H27" t="n">
        <v>0</v>
      </c>
      <c r="I27" t="n">
        <v>0</v>
      </c>
      <c r="J27" t="n">
        <v>0</v>
      </c>
      <c r="K27" t="n">
        <v>0</v>
      </c>
      <c r="L27" t="n">
        <v>0</v>
      </c>
      <c r="M27" t="n">
        <v>0</v>
      </c>
    </row>
    <row r="28" spans="1:23">
      <c r="A28" t="s">
        <v>184</v>
      </c>
      <c r="B28" t="n">
        <v>0</v>
      </c>
      <c r="C28" t="n">
        <v>0</v>
      </c>
      <c r="D28" t="n">
        <v>0</v>
      </c>
      <c r="E28" t="n">
        <v>0</v>
      </c>
      <c r="F28" t="n">
        <v>0</v>
      </c>
      <c r="G28" t="n">
        <v>0</v>
      </c>
      <c r="H28" t="n">
        <v>0</v>
      </c>
      <c r="I28" t="n">
        <v>0</v>
      </c>
      <c r="J28" t="n">
        <v>0</v>
      </c>
      <c r="K28" t="n">
        <v>0</v>
      </c>
      <c r="L28" t="n">
        <v>0</v>
      </c>
      <c r="M28" t="n">
        <v>0</v>
      </c>
    </row>
    <row r="29" spans="1:23">
      <c r="A29" t="s">
        <v>185</v>
      </c>
      <c r="B29" t="n">
        <v>0</v>
      </c>
      <c r="C29" t="n">
        <v>0</v>
      </c>
      <c r="D29" t="n">
        <v>0</v>
      </c>
      <c r="E29" t="n">
        <v>0</v>
      </c>
      <c r="F29" t="n">
        <v>0</v>
      </c>
      <c r="G29" t="n">
        <v>0</v>
      </c>
      <c r="H29" t="n">
        <v>0</v>
      </c>
      <c r="I29" t="n">
        <v>0</v>
      </c>
      <c r="J29" t="n">
        <v>0</v>
      </c>
      <c r="K29" t="n">
        <v>0</v>
      </c>
      <c r="L29" t="n">
        <v>0</v>
      </c>
      <c r="M29" t="n">
        <v>0</v>
      </c>
    </row>
    <row r="30" spans="1:23">
      <c r="A30" t="s">
        <v>186</v>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spans="1:23">
      <c r="A31" t="s">
        <v>187</v>
      </c>
      <c r="B31" t="n">
        <v>0</v>
      </c>
      <c r="C31" t="n">
        <v>0</v>
      </c>
      <c r="D31" t="n">
        <v>0</v>
      </c>
      <c r="E31" t="n">
        <v>0</v>
      </c>
      <c r="F31" t="n">
        <v>0</v>
      </c>
      <c r="G31" t="n">
        <v>0</v>
      </c>
      <c r="H31" t="n">
        <v>0</v>
      </c>
      <c r="I31" t="n">
        <v>0</v>
      </c>
      <c r="J31" t="n">
        <v>0</v>
      </c>
      <c r="K31" t="n">
        <v>0</v>
      </c>
      <c r="L31" t="n">
        <v>0</v>
      </c>
      <c r="M31" t="n">
        <v>0</v>
      </c>
    </row>
    <row r="32" spans="1:23">
      <c r="A32" t="s">
        <v>188</v>
      </c>
      <c r="B32" t="n">
        <v>0</v>
      </c>
      <c r="C32" t="n">
        <v>0</v>
      </c>
      <c r="D32" t="n">
        <v>0</v>
      </c>
      <c r="E32" t="n">
        <v>0</v>
      </c>
      <c r="F32" t="n">
        <v>0</v>
      </c>
      <c r="G32" t="n">
        <v>0</v>
      </c>
      <c r="H32" t="n">
        <v>0</v>
      </c>
      <c r="I32" t="n">
        <v>0</v>
      </c>
      <c r="J32" t="n">
        <v>0</v>
      </c>
      <c r="K32" t="n">
        <v>0</v>
      </c>
      <c r="L32" t="n">
        <v>0</v>
      </c>
      <c r="M32" t="n">
        <v>0</v>
      </c>
    </row>
    <row r="33" spans="1:23">
      <c r="A33" t="s">
        <v>189</v>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spans="1:23">
      <c r="A34" t="s">
        <v>190</v>
      </c>
      <c r="B34" t="n">
        <v>0</v>
      </c>
      <c r="C34" t="n">
        <v>0</v>
      </c>
      <c r="D34" t="n">
        <v>0</v>
      </c>
      <c r="E34" t="n">
        <v>0</v>
      </c>
      <c r="F34" t="n">
        <v>0</v>
      </c>
      <c r="G34" t="n">
        <v>0</v>
      </c>
      <c r="H34" t="n">
        <v>0</v>
      </c>
      <c r="I34" t="n">
        <v>0</v>
      </c>
      <c r="J34" t="n">
        <v>0</v>
      </c>
      <c r="K34" t="n">
        <v>0</v>
      </c>
      <c r="L34" t="n">
        <v>0</v>
      </c>
      <c r="M34" t="n">
        <v>0</v>
      </c>
    </row>
    <row r="35" spans="1:23">
      <c r="A35" t="s">
        <v>191</v>
      </c>
      <c r="B35" t="n">
        <v>0</v>
      </c>
      <c r="C35" t="n">
        <v>0</v>
      </c>
      <c r="D35" t="n">
        <v>0</v>
      </c>
      <c r="E35" t="n">
        <v>0</v>
      </c>
      <c r="F35" t="n">
        <v>0</v>
      </c>
      <c r="G35" t="n">
        <v>0</v>
      </c>
      <c r="H35" t="n">
        <v>0</v>
      </c>
      <c r="I35" t="n">
        <v>0</v>
      </c>
      <c r="J35" t="n">
        <v>0</v>
      </c>
      <c r="K35" t="n">
        <v>0</v>
      </c>
      <c r="L35" t="n">
        <v>0</v>
      </c>
      <c r="M35" t="n">
        <v>0</v>
      </c>
    </row>
    <row r="36" spans="1:23">
      <c r="A36" t="s">
        <v>192</v>
      </c>
      <c r="B36">
        <f>HeadFlow!B36*(1+HeadFlow_Climate1!$V$19/100)</f>
        <v/>
      </c>
      <c r="C36">
        <f>HeadFlow!C36*(1+HeadFlow_Climate1!$V$19/100)</f>
        <v/>
      </c>
      <c r="D36">
        <f>HeadFlow!D36*(1+HeadFlow_Climate1!$T$19/100)</f>
        <v/>
      </c>
      <c r="E36">
        <f>HeadFlow!E36*(1+HeadFlow_Climate1!$T$19/100)</f>
        <v/>
      </c>
      <c r="F36">
        <f>HeadFlow!F36*(1+HeadFlow_Climate1!$U$19/100)</f>
        <v/>
      </c>
      <c r="G36">
        <f>HeadFlow!G36*(1+HeadFlow_Climate1!$U$19/100)</f>
        <v/>
      </c>
      <c r="H36">
        <f>HeadFlow!H36*(1+HeadFlow_Climate1!$U$19/100)</f>
        <v/>
      </c>
      <c r="I36">
        <f>HeadFlow!I36*(1+HeadFlow_Climate1!$U$19/100)</f>
        <v/>
      </c>
      <c r="J36">
        <f>HeadFlow!J36*(1+HeadFlow_Climate1!$U$19/100)</f>
        <v/>
      </c>
      <c r="K36">
        <f>HeadFlow!K36*(1+HeadFlow_Climate1!$U$19/100)</f>
        <v/>
      </c>
      <c r="L36">
        <f>HeadFlow!L36*(1+HeadFlow_Climate1!$V$19/100)</f>
        <v/>
      </c>
      <c r="M36">
        <f>HeadFlow!M36*(1+HeadFlow_Climate1!$V$19/100)</f>
        <v/>
      </c>
    </row>
    <row r="37" spans="1:23">
      <c r="A37" t="s">
        <v>193</v>
      </c>
      <c r="B37" t="n">
        <v>0</v>
      </c>
      <c r="C37" t="n">
        <v>0</v>
      </c>
      <c r="D37" t="n">
        <v>0</v>
      </c>
      <c r="E37" t="n">
        <v>0</v>
      </c>
      <c r="F37" t="n">
        <v>0</v>
      </c>
      <c r="G37" t="n">
        <v>0</v>
      </c>
      <c r="H37" t="n">
        <v>0</v>
      </c>
      <c r="I37" t="n">
        <v>0</v>
      </c>
      <c r="J37" t="n">
        <v>0</v>
      </c>
      <c r="K37" t="n">
        <v>0</v>
      </c>
      <c r="L37" t="n">
        <v>0</v>
      </c>
      <c r="M37" t="n">
        <v>0</v>
      </c>
    </row>
    <row r="38" spans="1:2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3.xml><?xml version="1.0" encoding="utf-8"?>
<worksheet xmlns="http://schemas.openxmlformats.org/spreadsheetml/2006/main">
  <sheetPr codeName="Sheet66">
    <outlinePr summaryBelow="1" summaryRight="1"/>
    <pageSetUpPr/>
  </sheetPr>
  <dimension ref="A1:W38"/>
  <sheetViews>
    <sheetView workbookViewId="0" zoomScale="55" zoomScaleNormal="55">
      <selection activeCell="E18" sqref="E18"/>
    </sheetView>
  </sheetViews>
  <sheetFormatPr baseColWidth="8" defaultColWidth="9.140625" defaultRowHeight="15" outlineLevelCol="0"/>
  <cols>
    <col bestFit="1" customWidth="1" max="1" min="1" style="70" width="12.42578125"/>
    <col customWidth="1" max="19" min="2" style="70" width="9.140625"/>
    <col customWidth="1" max="20" min="20" style="70" width="10.5703125"/>
    <col customWidth="1" max="21" min="21" style="70" width="13"/>
    <col customWidth="1" max="16384" min="22" style="70" width="9.140625"/>
  </cols>
  <sheetData>
    <row r="1" spans="1:23">
      <c r="B1" t="s">
        <v>146</v>
      </c>
      <c r="C1" t="s">
        <v>147</v>
      </c>
      <c r="D1" t="s">
        <v>148</v>
      </c>
      <c r="E1" t="s">
        <v>149</v>
      </c>
      <c r="F1" t="s">
        <v>150</v>
      </c>
      <c r="G1" t="s">
        <v>151</v>
      </c>
      <c r="H1" t="s">
        <v>152</v>
      </c>
      <c r="I1" t="s">
        <v>153</v>
      </c>
      <c r="J1" t="s">
        <v>154</v>
      </c>
      <c r="K1" t="s">
        <v>155</v>
      </c>
      <c r="L1" t="s">
        <v>156</v>
      </c>
      <c r="M1" t="s">
        <v>157</v>
      </c>
    </row>
    <row r="2" spans="1:23">
      <c r="A2" t="s">
        <v>158</v>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s">
        <v>329</v>
      </c>
      <c r="T2" s="26" t="s">
        <v>345</v>
      </c>
      <c r="U2" t="s">
        <v>331</v>
      </c>
    </row>
    <row r="3" spans="1:23">
      <c r="A3" t="s">
        <v>159</v>
      </c>
      <c r="B3" t="n">
        <v>0</v>
      </c>
      <c r="C3" t="n">
        <v>0</v>
      </c>
      <c r="D3" t="n">
        <v>0</v>
      </c>
      <c r="E3" t="n">
        <v>0</v>
      </c>
      <c r="F3" t="n">
        <v>0</v>
      </c>
      <c r="G3" t="n">
        <v>0</v>
      </c>
      <c r="H3" t="n">
        <v>0</v>
      </c>
      <c r="I3" t="n">
        <v>0</v>
      </c>
      <c r="J3" t="n">
        <v>0</v>
      </c>
      <c r="K3" t="n">
        <v>0</v>
      </c>
      <c r="L3" t="n">
        <v>0</v>
      </c>
      <c r="M3" t="n">
        <v>0</v>
      </c>
      <c r="R3" t="s">
        <v>332</v>
      </c>
      <c r="T3" s="26" t="s">
        <v>346</v>
      </c>
      <c r="U3" t="s">
        <v>334</v>
      </c>
    </row>
    <row r="4" spans="1:23">
      <c r="A4" t="s">
        <v>160</v>
      </c>
      <c r="B4" t="n">
        <v>0</v>
      </c>
      <c r="C4" t="n">
        <v>0</v>
      </c>
      <c r="D4" t="n">
        <v>0</v>
      </c>
      <c r="E4" t="n">
        <v>0</v>
      </c>
      <c r="F4" t="n">
        <v>0</v>
      </c>
      <c r="G4" t="n">
        <v>0</v>
      </c>
      <c r="H4" t="n">
        <v>0</v>
      </c>
      <c r="I4" t="n">
        <v>0</v>
      </c>
      <c r="J4" t="n">
        <v>0</v>
      </c>
      <c r="K4" t="n">
        <v>0</v>
      </c>
      <c r="L4" t="n">
        <v>0</v>
      </c>
      <c r="M4" t="n">
        <v>0</v>
      </c>
    </row>
    <row r="5" spans="1:23">
      <c r="A5" t="s">
        <v>161</v>
      </c>
      <c r="B5" t="n">
        <v>0</v>
      </c>
      <c r="C5" t="n">
        <v>0</v>
      </c>
      <c r="D5" t="n">
        <v>0</v>
      </c>
      <c r="E5" t="n">
        <v>0</v>
      </c>
      <c r="F5" t="n">
        <v>0</v>
      </c>
      <c r="G5" t="n">
        <v>0</v>
      </c>
      <c r="H5" t="n">
        <v>0</v>
      </c>
      <c r="I5" t="n">
        <v>0</v>
      </c>
      <c r="J5" t="n">
        <v>0</v>
      </c>
      <c r="K5" t="n">
        <v>0</v>
      </c>
      <c r="L5" t="n">
        <v>0</v>
      </c>
      <c r="M5" t="n">
        <v>0</v>
      </c>
    </row>
    <row r="6" spans="1:23">
      <c r="A6" t="s">
        <v>162</v>
      </c>
      <c r="B6" t="n">
        <v>0</v>
      </c>
      <c r="C6" t="n">
        <v>0</v>
      </c>
      <c r="D6" t="n">
        <v>0</v>
      </c>
      <c r="E6" t="n">
        <v>0</v>
      </c>
      <c r="F6" t="n">
        <v>0</v>
      </c>
      <c r="G6" t="n">
        <v>0</v>
      </c>
      <c r="H6" t="n">
        <v>0</v>
      </c>
      <c r="I6" t="n">
        <v>0</v>
      </c>
      <c r="J6" t="n">
        <v>0</v>
      </c>
      <c r="K6" t="n">
        <v>0</v>
      </c>
      <c r="L6" t="n">
        <v>0</v>
      </c>
      <c r="M6" t="n">
        <v>0</v>
      </c>
    </row>
    <row r="7" spans="1:23">
      <c r="A7" t="s">
        <v>163</v>
      </c>
      <c r="B7" t="n">
        <v>0</v>
      </c>
      <c r="C7" t="n">
        <v>0</v>
      </c>
      <c r="D7" t="n">
        <v>0</v>
      </c>
      <c r="E7" t="n">
        <v>0</v>
      </c>
      <c r="F7" t="n">
        <v>0</v>
      </c>
      <c r="G7" t="n">
        <v>0</v>
      </c>
      <c r="H7" t="n">
        <v>0</v>
      </c>
      <c r="I7" t="n">
        <v>0</v>
      </c>
      <c r="J7" t="n">
        <v>0</v>
      </c>
      <c r="K7" t="n">
        <v>0</v>
      </c>
      <c r="L7" t="n">
        <v>0</v>
      </c>
      <c r="M7" t="n">
        <v>0</v>
      </c>
    </row>
    <row r="8" spans="1:23">
      <c r="A8" t="s">
        <v>164</v>
      </c>
      <c r="B8" t="n">
        <v>0</v>
      </c>
      <c r="C8" t="n">
        <v>0</v>
      </c>
      <c r="D8" t="n">
        <v>0</v>
      </c>
      <c r="E8" t="n">
        <v>0</v>
      </c>
      <c r="F8" t="n">
        <v>0</v>
      </c>
      <c r="G8" t="n">
        <v>0</v>
      </c>
      <c r="H8" t="n">
        <v>0</v>
      </c>
      <c r="I8" t="n">
        <v>0</v>
      </c>
      <c r="J8" t="n">
        <v>0</v>
      </c>
      <c r="K8" t="n">
        <v>0</v>
      </c>
      <c r="L8" t="n">
        <v>0</v>
      </c>
      <c r="M8" t="n">
        <v>0</v>
      </c>
    </row>
    <row r="9" spans="1:23">
      <c r="A9" t="s">
        <v>165</v>
      </c>
      <c r="B9" t="n">
        <v>0</v>
      </c>
      <c r="C9" t="n">
        <v>0</v>
      </c>
      <c r="D9" t="n">
        <v>0</v>
      </c>
      <c r="E9" t="n">
        <v>0</v>
      </c>
      <c r="F9" t="n">
        <v>0</v>
      </c>
      <c r="G9" t="n">
        <v>0</v>
      </c>
      <c r="H9" t="n">
        <v>0</v>
      </c>
      <c r="I9" t="n">
        <v>0</v>
      </c>
      <c r="J9" t="n">
        <v>0</v>
      </c>
      <c r="K9" t="n">
        <v>0</v>
      </c>
      <c r="L9" t="n">
        <v>0</v>
      </c>
      <c r="M9" t="n">
        <v>0</v>
      </c>
    </row>
    <row r="10" spans="1:23">
      <c r="A10" t="s">
        <v>166</v>
      </c>
      <c r="B10" t="n">
        <v>0</v>
      </c>
      <c r="C10" t="n">
        <v>0</v>
      </c>
      <c r="D10" t="n">
        <v>0</v>
      </c>
      <c r="E10" t="n">
        <v>0</v>
      </c>
      <c r="F10" t="n">
        <v>0</v>
      </c>
      <c r="G10" t="n">
        <v>0</v>
      </c>
      <c r="H10" t="n">
        <v>0</v>
      </c>
      <c r="I10" t="n">
        <v>0</v>
      </c>
      <c r="J10" t="n">
        <v>0</v>
      </c>
      <c r="K10" t="n">
        <v>0</v>
      </c>
      <c r="L10" t="n">
        <v>0</v>
      </c>
      <c r="M10" t="n">
        <v>0</v>
      </c>
    </row>
    <row r="11" spans="1:23">
      <c r="A11" t="s">
        <v>167</v>
      </c>
      <c r="B11" t="n">
        <v>0</v>
      </c>
      <c r="C11" t="n">
        <v>0</v>
      </c>
      <c r="D11" t="n">
        <v>0</v>
      </c>
      <c r="E11" t="n">
        <v>0</v>
      </c>
      <c r="F11" t="n">
        <v>0</v>
      </c>
      <c r="G11" t="n">
        <v>0</v>
      </c>
      <c r="H11" t="n">
        <v>0</v>
      </c>
      <c r="I11" t="n">
        <v>0</v>
      </c>
      <c r="J11" t="n">
        <v>0</v>
      </c>
      <c r="K11" t="n">
        <v>0</v>
      </c>
      <c r="L11" t="n">
        <v>0</v>
      </c>
      <c r="M11" t="n">
        <v>0</v>
      </c>
    </row>
    <row r="12" spans="1:23">
      <c r="A12" t="s">
        <v>168</v>
      </c>
      <c r="B12" t="n">
        <v>0</v>
      </c>
      <c r="C12" t="n">
        <v>0</v>
      </c>
      <c r="D12" t="n">
        <v>0</v>
      </c>
      <c r="E12" t="n">
        <v>0</v>
      </c>
      <c r="F12" t="n">
        <v>0</v>
      </c>
      <c r="G12" t="n">
        <v>0</v>
      </c>
      <c r="H12" t="n">
        <v>0</v>
      </c>
      <c r="I12" t="n">
        <v>0</v>
      </c>
      <c r="J12" t="n">
        <v>0</v>
      </c>
      <c r="K12" t="n">
        <v>0</v>
      </c>
      <c r="L12" t="n">
        <v>0</v>
      </c>
      <c r="M12" t="n">
        <v>0</v>
      </c>
    </row>
    <row r="13" spans="1:23">
      <c r="A13" t="s">
        <v>169</v>
      </c>
      <c r="B13" t="n">
        <v>0</v>
      </c>
      <c r="C13" t="n">
        <v>0</v>
      </c>
      <c r="D13" t="n">
        <v>0</v>
      </c>
      <c r="E13" t="n">
        <v>0</v>
      </c>
      <c r="F13" t="n">
        <v>0</v>
      </c>
      <c r="G13" t="n">
        <v>0</v>
      </c>
      <c r="H13" t="n">
        <v>0</v>
      </c>
      <c r="I13" t="n">
        <v>0</v>
      </c>
      <c r="J13" t="n">
        <v>0</v>
      </c>
      <c r="K13" t="n">
        <v>0</v>
      </c>
      <c r="L13" t="n">
        <v>0</v>
      </c>
      <c r="M13" t="n">
        <v>0</v>
      </c>
    </row>
    <row r="14" spans="1:23">
      <c r="A14" t="s">
        <v>170</v>
      </c>
      <c r="B14" t="n">
        <v>0</v>
      </c>
      <c r="C14" t="n">
        <v>0</v>
      </c>
      <c r="D14" t="n">
        <v>0</v>
      </c>
      <c r="E14" t="n">
        <v>0</v>
      </c>
      <c r="F14" t="n">
        <v>0</v>
      </c>
      <c r="G14" t="n">
        <v>0</v>
      </c>
      <c r="H14" t="n">
        <v>0</v>
      </c>
      <c r="I14" t="n">
        <v>0</v>
      </c>
      <c r="J14" t="n">
        <v>0</v>
      </c>
      <c r="K14" t="n">
        <v>0</v>
      </c>
      <c r="L14" t="n">
        <v>0</v>
      </c>
      <c r="M14" t="n">
        <v>0</v>
      </c>
    </row>
    <row r="15" spans="1:23">
      <c r="A15" t="s">
        <v>171</v>
      </c>
      <c r="B15" t="n">
        <v>0</v>
      </c>
      <c r="C15" t="n">
        <v>0</v>
      </c>
      <c r="D15" t="n">
        <v>0</v>
      </c>
      <c r="E15" t="n">
        <v>0</v>
      </c>
      <c r="F15" t="n">
        <v>0</v>
      </c>
      <c r="G15" t="n">
        <v>0</v>
      </c>
      <c r="H15" t="n">
        <v>0</v>
      </c>
      <c r="I15" t="n">
        <v>0</v>
      </c>
      <c r="J15" t="n">
        <v>0</v>
      </c>
      <c r="K15" t="n">
        <v>0</v>
      </c>
      <c r="L15" t="n">
        <v>0</v>
      </c>
      <c r="M15" t="n">
        <v>0</v>
      </c>
    </row>
    <row r="16" spans="1:23">
      <c r="A16" t="s">
        <v>172</v>
      </c>
      <c r="B16" t="n">
        <v>0</v>
      </c>
      <c r="C16" t="n">
        <v>0</v>
      </c>
      <c r="D16" t="n">
        <v>0</v>
      </c>
      <c r="E16" t="n">
        <v>0</v>
      </c>
      <c r="F16" t="n">
        <v>0</v>
      </c>
      <c r="G16" t="n">
        <v>0</v>
      </c>
      <c r="H16" t="n">
        <v>0</v>
      </c>
      <c r="I16" t="n">
        <v>0</v>
      </c>
      <c r="J16" t="n">
        <v>0</v>
      </c>
      <c r="K16" t="n">
        <v>0</v>
      </c>
      <c r="L16" t="n">
        <v>0</v>
      </c>
      <c r="M16" t="n">
        <v>0</v>
      </c>
    </row>
    <row r="17" spans="1:23">
      <c r="A17" t="s">
        <v>173</v>
      </c>
      <c r="B17" t="n">
        <v>0</v>
      </c>
      <c r="C17" t="n">
        <v>0</v>
      </c>
      <c r="D17" t="n">
        <v>0</v>
      </c>
      <c r="E17" t="n">
        <v>0</v>
      </c>
      <c r="F17" t="n">
        <v>0</v>
      </c>
      <c r="G17" t="n">
        <v>0</v>
      </c>
      <c r="H17" t="n">
        <v>0</v>
      </c>
      <c r="I17" t="n">
        <v>0</v>
      </c>
      <c r="J17" t="n">
        <v>0</v>
      </c>
      <c r="K17" t="n">
        <v>0</v>
      </c>
      <c r="L17" t="n">
        <v>0</v>
      </c>
      <c r="M17" t="n">
        <v>0</v>
      </c>
      <c r="R17" t="s">
        <v>335</v>
      </c>
      <c r="T17" t="s">
        <v>336</v>
      </c>
      <c r="U17" t="s">
        <v>337</v>
      </c>
      <c r="V17" t="s">
        <v>338</v>
      </c>
    </row>
    <row r="18" spans="1:23">
      <c r="A18" t="s">
        <v>174</v>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s">
        <v>339</v>
      </c>
      <c r="U18" t="s">
        <v>340</v>
      </c>
      <c r="V18" t="s">
        <v>341</v>
      </c>
    </row>
    <row r="19" spans="1:23">
      <c r="A19" t="s">
        <v>175</v>
      </c>
      <c r="B19" t="n">
        <v>0</v>
      </c>
      <c r="C19" t="n">
        <v>0</v>
      </c>
      <c r="D19" t="n">
        <v>0</v>
      </c>
      <c r="E19" t="n">
        <v>0</v>
      </c>
      <c r="F19" t="n">
        <v>0</v>
      </c>
      <c r="G19" t="n">
        <v>0</v>
      </c>
      <c r="H19" t="n">
        <v>0</v>
      </c>
      <c r="I19" t="n">
        <v>0</v>
      </c>
      <c r="J19" t="n">
        <v>0</v>
      </c>
      <c r="K19" t="n">
        <v>0</v>
      </c>
      <c r="L19" t="n">
        <v>0</v>
      </c>
      <c r="M19" t="n">
        <v>0</v>
      </c>
      <c r="R19" t="s">
        <v>342</v>
      </c>
      <c r="T19" s="26" t="n">
        <v>-13.4</v>
      </c>
      <c r="U19" t="n">
        <v>-50</v>
      </c>
      <c r="V19" t="n">
        <v>50</v>
      </c>
      <c r="W19" t="s">
        <v>334</v>
      </c>
    </row>
    <row r="20" spans="1:23">
      <c r="A20" t="s">
        <v>176</v>
      </c>
      <c r="B20" t="n">
        <v>0</v>
      </c>
      <c r="C20" t="n">
        <v>0</v>
      </c>
      <c r="D20" t="n">
        <v>0</v>
      </c>
      <c r="E20" t="n">
        <v>0</v>
      </c>
      <c r="F20" t="n">
        <v>0</v>
      </c>
      <c r="G20" t="n">
        <v>0</v>
      </c>
      <c r="H20" t="n">
        <v>0</v>
      </c>
      <c r="I20" t="n">
        <v>0</v>
      </c>
      <c r="J20" t="n">
        <v>0</v>
      </c>
      <c r="K20" t="n">
        <v>0</v>
      </c>
      <c r="L20" t="n">
        <v>0</v>
      </c>
      <c r="M20" t="n">
        <v>0</v>
      </c>
      <c r="R20" t="s">
        <v>343</v>
      </c>
      <c r="T20" t="n">
        <v>-7.7</v>
      </c>
      <c r="U20" t="n">
        <v>-15</v>
      </c>
      <c r="V20" t="n">
        <v>30</v>
      </c>
      <c r="W20" t="s">
        <v>334</v>
      </c>
    </row>
    <row r="21" spans="1:23">
      <c r="A21" t="s">
        <v>177</v>
      </c>
      <c r="B21" t="n">
        <v>0</v>
      </c>
      <c r="C21" t="n">
        <v>0</v>
      </c>
      <c r="D21" t="n">
        <v>0</v>
      </c>
      <c r="E21" t="n">
        <v>0</v>
      </c>
      <c r="F21" t="n">
        <v>0</v>
      </c>
      <c r="G21" t="n">
        <v>0</v>
      </c>
      <c r="H21" t="n">
        <v>0</v>
      </c>
      <c r="I21" t="n">
        <v>0</v>
      </c>
      <c r="J21" t="n">
        <v>0</v>
      </c>
      <c r="K21" t="n">
        <v>0</v>
      </c>
      <c r="L21" t="n">
        <v>0</v>
      </c>
      <c r="M21" t="n">
        <v>0</v>
      </c>
      <c r="R21" t="s">
        <v>344</v>
      </c>
      <c r="T21" t="n">
        <v>4.6</v>
      </c>
      <c r="W21" t="s">
        <v>334</v>
      </c>
    </row>
    <row r="22" spans="1:23">
      <c r="A22" t="s">
        <v>178</v>
      </c>
      <c r="B22" t="n">
        <v>0</v>
      </c>
      <c r="C22" t="n">
        <v>0</v>
      </c>
      <c r="D22" t="n">
        <v>0</v>
      </c>
      <c r="E22" t="n">
        <v>0</v>
      </c>
      <c r="F22" t="n">
        <v>0</v>
      </c>
      <c r="G22" t="n">
        <v>0</v>
      </c>
      <c r="H22" t="n">
        <v>0</v>
      </c>
      <c r="I22" t="n">
        <v>0</v>
      </c>
      <c r="J22" t="n">
        <v>0</v>
      </c>
      <c r="K22" t="n">
        <v>0</v>
      </c>
      <c r="L22" t="n">
        <v>0</v>
      </c>
      <c r="M22" t="n">
        <v>0</v>
      </c>
    </row>
    <row r="23" spans="1:23">
      <c r="A23" t="s">
        <v>179</v>
      </c>
      <c r="B23" t="n">
        <v>0</v>
      </c>
      <c r="C23" t="n">
        <v>0</v>
      </c>
      <c r="D23" t="n">
        <v>0</v>
      </c>
      <c r="E23" t="n">
        <v>0</v>
      </c>
      <c r="F23" t="n">
        <v>0</v>
      </c>
      <c r="G23" t="n">
        <v>0</v>
      </c>
      <c r="H23" t="n">
        <v>0</v>
      </c>
      <c r="I23" t="n">
        <v>0</v>
      </c>
      <c r="J23" t="n">
        <v>0</v>
      </c>
      <c r="K23" t="n">
        <v>0</v>
      </c>
      <c r="L23" t="n">
        <v>0</v>
      </c>
      <c r="M23" t="n">
        <v>0</v>
      </c>
    </row>
    <row r="24" spans="1:23">
      <c r="A24" t="s">
        <v>180</v>
      </c>
      <c r="B24" t="n">
        <v>0</v>
      </c>
      <c r="C24" t="n">
        <v>0</v>
      </c>
      <c r="D24" t="n">
        <v>0</v>
      </c>
      <c r="E24" t="n">
        <v>0</v>
      </c>
      <c r="F24" t="n">
        <v>0</v>
      </c>
      <c r="G24" t="n">
        <v>0</v>
      </c>
      <c r="H24" t="n">
        <v>0</v>
      </c>
      <c r="I24" t="n">
        <v>0</v>
      </c>
      <c r="J24" t="n">
        <v>0</v>
      </c>
      <c r="K24" t="n">
        <v>0</v>
      </c>
      <c r="L24" t="n">
        <v>0</v>
      </c>
      <c r="M24" t="n">
        <v>0</v>
      </c>
    </row>
    <row r="25" spans="1:23">
      <c r="A25" t="s">
        <v>181</v>
      </c>
      <c r="B25" t="n">
        <v>0</v>
      </c>
      <c r="C25" t="n">
        <v>0</v>
      </c>
      <c r="D25" t="n">
        <v>0</v>
      </c>
      <c r="E25" t="n">
        <v>0</v>
      </c>
      <c r="F25" t="n">
        <v>0</v>
      </c>
      <c r="G25" t="n">
        <v>0</v>
      </c>
      <c r="H25" t="n">
        <v>0</v>
      </c>
      <c r="I25" t="n">
        <v>0</v>
      </c>
      <c r="J25" t="n">
        <v>0</v>
      </c>
      <c r="K25" t="n">
        <v>0</v>
      </c>
      <c r="L25" t="n">
        <v>0</v>
      </c>
      <c r="M25" t="n">
        <v>0</v>
      </c>
    </row>
    <row r="26" spans="1:23">
      <c r="A26" t="s">
        <v>182</v>
      </c>
      <c r="B26" t="n">
        <v>0</v>
      </c>
      <c r="C26" t="n">
        <v>0</v>
      </c>
      <c r="D26" t="n">
        <v>0</v>
      </c>
      <c r="E26" t="n">
        <v>0</v>
      </c>
      <c r="F26" t="n">
        <v>0</v>
      </c>
      <c r="G26" t="n">
        <v>0</v>
      </c>
      <c r="H26" t="n">
        <v>0</v>
      </c>
      <c r="I26" t="n">
        <v>0</v>
      </c>
      <c r="J26" t="n">
        <v>0</v>
      </c>
      <c r="K26" t="n">
        <v>0</v>
      </c>
      <c r="L26" t="n">
        <v>0</v>
      </c>
      <c r="M26" t="n">
        <v>0</v>
      </c>
    </row>
    <row r="27" spans="1:23">
      <c r="A27" t="s">
        <v>183</v>
      </c>
      <c r="B27" t="n">
        <v>0</v>
      </c>
      <c r="C27" t="n">
        <v>0</v>
      </c>
      <c r="D27" t="n">
        <v>0</v>
      </c>
      <c r="E27" t="n">
        <v>0</v>
      </c>
      <c r="F27" t="n">
        <v>0</v>
      </c>
      <c r="G27" t="n">
        <v>0</v>
      </c>
      <c r="H27" t="n">
        <v>0</v>
      </c>
      <c r="I27" t="n">
        <v>0</v>
      </c>
      <c r="J27" t="n">
        <v>0</v>
      </c>
      <c r="K27" t="n">
        <v>0</v>
      </c>
      <c r="L27" t="n">
        <v>0</v>
      </c>
      <c r="M27" t="n">
        <v>0</v>
      </c>
    </row>
    <row r="28" spans="1:23">
      <c r="A28" t="s">
        <v>184</v>
      </c>
      <c r="B28" t="n">
        <v>0</v>
      </c>
      <c r="C28" t="n">
        <v>0</v>
      </c>
      <c r="D28" t="n">
        <v>0</v>
      </c>
      <c r="E28" t="n">
        <v>0</v>
      </c>
      <c r="F28" t="n">
        <v>0</v>
      </c>
      <c r="G28" t="n">
        <v>0</v>
      </c>
      <c r="H28" t="n">
        <v>0</v>
      </c>
      <c r="I28" t="n">
        <v>0</v>
      </c>
      <c r="J28" t="n">
        <v>0</v>
      </c>
      <c r="K28" t="n">
        <v>0</v>
      </c>
      <c r="L28" t="n">
        <v>0</v>
      </c>
      <c r="M28" t="n">
        <v>0</v>
      </c>
    </row>
    <row r="29" spans="1:23">
      <c r="A29" t="s">
        <v>185</v>
      </c>
      <c r="B29" t="n">
        <v>0</v>
      </c>
      <c r="C29" t="n">
        <v>0</v>
      </c>
      <c r="D29" t="n">
        <v>0</v>
      </c>
      <c r="E29" t="n">
        <v>0</v>
      </c>
      <c r="F29" t="n">
        <v>0</v>
      </c>
      <c r="G29" t="n">
        <v>0</v>
      </c>
      <c r="H29" t="n">
        <v>0</v>
      </c>
      <c r="I29" t="n">
        <v>0</v>
      </c>
      <c r="J29" t="n">
        <v>0</v>
      </c>
      <c r="K29" t="n">
        <v>0</v>
      </c>
      <c r="L29" t="n">
        <v>0</v>
      </c>
      <c r="M29" t="n">
        <v>0</v>
      </c>
    </row>
    <row r="30" spans="1:23">
      <c r="A30" t="s">
        <v>186</v>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spans="1:23">
      <c r="A31" t="s">
        <v>187</v>
      </c>
      <c r="B31" t="n">
        <v>0</v>
      </c>
      <c r="C31" t="n">
        <v>0</v>
      </c>
      <c r="D31" t="n">
        <v>0</v>
      </c>
      <c r="E31" t="n">
        <v>0</v>
      </c>
      <c r="F31" t="n">
        <v>0</v>
      </c>
      <c r="G31" t="n">
        <v>0</v>
      </c>
      <c r="H31" t="n">
        <v>0</v>
      </c>
      <c r="I31" t="n">
        <v>0</v>
      </c>
      <c r="J31" t="n">
        <v>0</v>
      </c>
      <c r="K31" t="n">
        <v>0</v>
      </c>
      <c r="L31" t="n">
        <v>0</v>
      </c>
      <c r="M31" t="n">
        <v>0</v>
      </c>
    </row>
    <row r="32" spans="1:23">
      <c r="A32" t="s">
        <v>188</v>
      </c>
      <c r="B32" t="n">
        <v>0</v>
      </c>
      <c r="C32" t="n">
        <v>0</v>
      </c>
      <c r="D32" t="n">
        <v>0</v>
      </c>
      <c r="E32" t="n">
        <v>0</v>
      </c>
      <c r="F32" t="n">
        <v>0</v>
      </c>
      <c r="G32" t="n">
        <v>0</v>
      </c>
      <c r="H32" t="n">
        <v>0</v>
      </c>
      <c r="I32" t="n">
        <v>0</v>
      </c>
      <c r="J32" t="n">
        <v>0</v>
      </c>
      <c r="K32" t="n">
        <v>0</v>
      </c>
      <c r="L32" t="n">
        <v>0</v>
      </c>
      <c r="M32" t="n">
        <v>0</v>
      </c>
    </row>
    <row r="33" spans="1:23">
      <c r="A33" t="s">
        <v>189</v>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spans="1:23">
      <c r="A34" t="s">
        <v>190</v>
      </c>
      <c r="B34" t="n">
        <v>0</v>
      </c>
      <c r="C34" t="n">
        <v>0</v>
      </c>
      <c r="D34" t="n">
        <v>0</v>
      </c>
      <c r="E34" t="n">
        <v>0</v>
      </c>
      <c r="F34" t="n">
        <v>0</v>
      </c>
      <c r="G34" t="n">
        <v>0</v>
      </c>
      <c r="H34" t="n">
        <v>0</v>
      </c>
      <c r="I34" t="n">
        <v>0</v>
      </c>
      <c r="J34" t="n">
        <v>0</v>
      </c>
      <c r="K34" t="n">
        <v>0</v>
      </c>
      <c r="L34" t="n">
        <v>0</v>
      </c>
      <c r="M34" t="n">
        <v>0</v>
      </c>
    </row>
    <row r="35" spans="1:23">
      <c r="A35" t="s">
        <v>191</v>
      </c>
      <c r="B35" t="n">
        <v>0</v>
      </c>
      <c r="C35" t="n">
        <v>0</v>
      </c>
      <c r="D35" t="n">
        <v>0</v>
      </c>
      <c r="E35" t="n">
        <v>0</v>
      </c>
      <c r="F35" t="n">
        <v>0</v>
      </c>
      <c r="G35" t="n">
        <v>0</v>
      </c>
      <c r="H35" t="n">
        <v>0</v>
      </c>
      <c r="I35" t="n">
        <v>0</v>
      </c>
      <c r="J35" t="n">
        <v>0</v>
      </c>
      <c r="K35" t="n">
        <v>0</v>
      </c>
      <c r="L35" t="n">
        <v>0</v>
      </c>
      <c r="M35" t="n">
        <v>0</v>
      </c>
    </row>
    <row r="36" spans="1:23">
      <c r="A36" t="s">
        <v>192</v>
      </c>
      <c r="B36">
        <f>HeadFlow!B36*(1+HeadFlow_Climate2!$V$19/100)</f>
        <v/>
      </c>
      <c r="C36">
        <f>HeadFlow!C36*(1+HeadFlow_Climate2!$V$19/100)</f>
        <v/>
      </c>
      <c r="D36">
        <f>HeadFlow!D36*(1+HeadFlow_Climate2!$T$19/100)</f>
        <v/>
      </c>
      <c r="E36">
        <f>HeadFlow!E36*(1+HeadFlow_Climate2!$T$19/100)</f>
        <v/>
      </c>
      <c r="F36">
        <f>HeadFlow!F36*(1+HeadFlow_Climate2!$U$19/100)</f>
        <v/>
      </c>
      <c r="G36">
        <f>HeadFlow!G36*(1+HeadFlow_Climate2!$U$19/100)</f>
        <v/>
      </c>
      <c r="H36">
        <f>HeadFlow!H36*(1+HeadFlow_Climate2!$U$19/100)</f>
        <v/>
      </c>
      <c r="I36">
        <f>HeadFlow!I36*(1+HeadFlow_Climate2!$U$19/100)</f>
        <v/>
      </c>
      <c r="J36">
        <f>HeadFlow!J36*(1+HeadFlow_Climate2!$U$19/100)</f>
        <v/>
      </c>
      <c r="K36">
        <f>HeadFlow!K36*(1+HeadFlow_Climate2!$U$19/100)</f>
        <v/>
      </c>
      <c r="L36">
        <f>HeadFlow!L36*(1+HeadFlow_Climate2!$V$19/100)</f>
        <v/>
      </c>
      <c r="M36">
        <f>HeadFlow!M36*(1+HeadFlow_Climate2!$V$19/100)</f>
        <v/>
      </c>
    </row>
    <row r="37" spans="1:23">
      <c r="A37" t="s">
        <v>193</v>
      </c>
      <c r="B37" t="n">
        <v>0</v>
      </c>
      <c r="C37" t="n">
        <v>0</v>
      </c>
      <c r="D37" t="n">
        <v>0</v>
      </c>
      <c r="E37" t="n">
        <v>0</v>
      </c>
      <c r="F37" t="n">
        <v>0</v>
      </c>
      <c r="G37" t="n">
        <v>0</v>
      </c>
      <c r="H37" t="n">
        <v>0</v>
      </c>
      <c r="I37" t="n">
        <v>0</v>
      </c>
      <c r="J37" t="n">
        <v>0</v>
      </c>
      <c r="K37" t="n">
        <v>0</v>
      </c>
      <c r="L37" t="n">
        <v>0</v>
      </c>
      <c r="M37" t="n">
        <v>0</v>
      </c>
    </row>
    <row r="38" spans="1:23">
      <c r="A38" t="s">
        <v>194</v>
      </c>
      <c r="B38" t="n">
        <v>0</v>
      </c>
      <c r="C38" t="n">
        <v>0</v>
      </c>
      <c r="D38" t="n">
        <v>0</v>
      </c>
      <c r="E38" t="n">
        <v>0</v>
      </c>
      <c r="F38" t="n">
        <v>0</v>
      </c>
      <c r="G38" t="n">
        <v>0</v>
      </c>
      <c r="H38" t="n">
        <v>0</v>
      </c>
      <c r="I38" t="n">
        <v>0</v>
      </c>
      <c r="J38" t="n">
        <v>0</v>
      </c>
      <c r="K38" t="n">
        <v>0</v>
      </c>
      <c r="L38" t="n">
        <v>0</v>
      </c>
      <c r="M38" t="n">
        <v>0</v>
      </c>
    </row>
  </sheetData>
  <pageMargins bottom="0.75" footer="0.3" header="0.3" left="0.7" right="0.7" top="0.75"/>
</worksheet>
</file>

<file path=xl/worksheets/sheet64.xml><?xml version="1.0" encoding="utf-8"?>
<worksheet xmlns="http://schemas.openxmlformats.org/spreadsheetml/2006/main">
  <sheetPr codeName="Sheet62">
    <outlinePr summaryBelow="1" summaryRight="1"/>
    <pageSetUpPr/>
  </sheetPr>
  <dimension ref="A1:BF23"/>
  <sheetViews>
    <sheetView workbookViewId="0">
      <selection activeCell="B2" sqref="B2:M13"/>
    </sheetView>
  </sheetViews>
  <sheetFormatPr baseColWidth="8" defaultRowHeight="15" outlineLevelCol="0"/>
  <cols>
    <col customWidth="1" max="1" min="1" style="70" width="37.85546875"/>
  </cols>
  <sheetData>
    <row r="1" spans="1:58">
      <c r="A1" t="s">
        <v>347</v>
      </c>
      <c r="B1" t="s">
        <v>146</v>
      </c>
      <c r="C1" t="s">
        <v>147</v>
      </c>
      <c r="D1" t="s">
        <v>148</v>
      </c>
      <c r="E1" t="s">
        <v>149</v>
      </c>
      <c r="F1" t="s">
        <v>150</v>
      </c>
      <c r="G1" t="s">
        <v>151</v>
      </c>
      <c r="H1" t="s">
        <v>152</v>
      </c>
      <c r="I1" t="s">
        <v>153</v>
      </c>
      <c r="J1" t="s">
        <v>154</v>
      </c>
      <c r="K1" t="s">
        <v>155</v>
      </c>
      <c r="L1" t="s">
        <v>156</v>
      </c>
      <c r="M1" t="s">
        <v>157</v>
      </c>
    </row>
    <row r="2" spans="1:58">
      <c r="A2" t="s">
        <v>342</v>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spans="1:58">
      <c r="A3" t="s">
        <v>348</v>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spans="1:58">
      <c r="A4" t="s">
        <v>301</v>
      </c>
      <c r="B4" t="n">
        <v>90.40000000000001</v>
      </c>
      <c r="C4" t="n">
        <v>44.1</v>
      </c>
      <c r="D4" t="n">
        <v>187</v>
      </c>
      <c r="E4" t="n">
        <v>424.1</v>
      </c>
      <c r="F4" t="n">
        <v>631.6</v>
      </c>
      <c r="G4" t="n">
        <v>509.7</v>
      </c>
      <c r="H4" t="n">
        <v>326.3</v>
      </c>
      <c r="I4" t="n">
        <v>207.3</v>
      </c>
      <c r="J4" t="n">
        <v>304.6</v>
      </c>
      <c r="K4" t="n">
        <v>467.4</v>
      </c>
      <c r="L4" t="n">
        <v>182</v>
      </c>
      <c r="M4" t="n">
        <v>16.5</v>
      </c>
    </row>
    <row r="5" spans="1:58">
      <c r="A5" t="s">
        <v>349</v>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spans="1:58">
      <c r="A6" t="s">
        <v>350</v>
      </c>
      <c r="B6" t="n">
        <v>16.8</v>
      </c>
      <c r="C6" t="n">
        <v>18.5</v>
      </c>
      <c r="D6" t="n">
        <v>31.2</v>
      </c>
      <c r="E6" t="n">
        <v>81.2</v>
      </c>
      <c r="F6" t="n">
        <v>363.9</v>
      </c>
      <c r="G6" t="n">
        <v>418</v>
      </c>
      <c r="H6" t="n">
        <v>112.1</v>
      </c>
      <c r="I6" t="n">
        <v>54.8</v>
      </c>
      <c r="J6" t="n">
        <v>36.1</v>
      </c>
      <c r="K6" t="n">
        <v>28.2</v>
      </c>
      <c r="L6" t="n">
        <v>23.3</v>
      </c>
      <c r="M6" t="n">
        <v>17.2</v>
      </c>
    </row>
    <row r="7" spans="1:58">
      <c r="A7" t="s">
        <v>351</v>
      </c>
      <c r="B7" t="n">
        <v>0</v>
      </c>
      <c r="C7" t="n">
        <v>0</v>
      </c>
      <c r="D7" t="n">
        <v>0</v>
      </c>
      <c r="E7" t="n">
        <v>0</v>
      </c>
      <c r="F7" t="n">
        <v>0</v>
      </c>
      <c r="G7" t="n">
        <v>0</v>
      </c>
      <c r="H7" t="n">
        <v>0</v>
      </c>
      <c r="I7" t="n">
        <v>0</v>
      </c>
      <c r="J7" t="n">
        <v>0</v>
      </c>
      <c r="K7" t="n">
        <v>0</v>
      </c>
      <c r="L7" t="n">
        <v>0</v>
      </c>
      <c r="M7" t="n">
        <v>0</v>
      </c>
    </row>
    <row r="8" spans="1:58">
      <c r="A8" t="s">
        <v>352</v>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spans="1:58">
      <c r="A9" t="s">
        <v>353</v>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c r="N9" t="n">
        <v>58.06048387</v>
      </c>
      <c r="O9" t="n">
        <v>73.18519345</v>
      </c>
      <c r="P9" t="n">
        <v>41.63928763</v>
      </c>
      <c r="Q9" t="n">
        <v>26.32590278</v>
      </c>
      <c r="R9" t="n">
        <v>62.72321237</v>
      </c>
      <c r="S9" t="n">
        <v>80.86665278</v>
      </c>
      <c r="T9" t="n">
        <v>40.41952957</v>
      </c>
      <c r="U9" t="n">
        <v>50.35486559</v>
      </c>
      <c r="V9" t="n">
        <v>111.8661806</v>
      </c>
      <c r="W9" t="n">
        <v>124.483629</v>
      </c>
      <c r="X9" t="n">
        <v>81.76743055999999</v>
      </c>
      <c r="Y9" t="n">
        <v>61.57989247</v>
      </c>
      <c r="Z9" t="n">
        <v>75.48350806000001</v>
      </c>
      <c r="AA9" t="n">
        <v>96.74958332999999</v>
      </c>
      <c r="AB9" t="n">
        <v>111.8062769</v>
      </c>
      <c r="AC9" t="n">
        <v>26.63344444</v>
      </c>
      <c r="AD9" t="n">
        <v>72.87159946</v>
      </c>
      <c r="AE9" t="n">
        <v>136.2997778</v>
      </c>
      <c r="AF9" t="n">
        <v>43.00053763</v>
      </c>
      <c r="AG9" t="n">
        <v>46.74112903</v>
      </c>
      <c r="AH9" t="n">
        <v>114.6659861</v>
      </c>
      <c r="AI9" t="n">
        <v>133.548871</v>
      </c>
      <c r="AJ9" t="n">
        <v>87.09983333</v>
      </c>
      <c r="AK9" t="n">
        <v>101.6774059</v>
      </c>
      <c r="AL9" t="n">
        <v>132.4836156</v>
      </c>
      <c r="AM9" t="n">
        <v>90.10718749999999</v>
      </c>
      <c r="AN9" t="n">
        <v>193.6130108</v>
      </c>
      <c r="AO9" t="n">
        <v>222.6668889</v>
      </c>
      <c r="AP9" t="n">
        <v>515.2892339</v>
      </c>
      <c r="AQ9" t="n">
        <v>347.799375</v>
      </c>
      <c r="AR9" t="n">
        <v>136.9349194</v>
      </c>
      <c r="AS9" t="n">
        <v>122.4832258</v>
      </c>
      <c r="AT9" t="n">
        <v>121.9327083</v>
      </c>
      <c r="AU9" t="n">
        <v>144.4193548</v>
      </c>
      <c r="AV9" t="n">
        <v>97.299125</v>
      </c>
      <c r="AW9" t="n">
        <v>116.6121237</v>
      </c>
      <c r="AX9" t="n">
        <v>219.5483199</v>
      </c>
      <c r="AY9" t="n">
        <v>172.3925893</v>
      </c>
      <c r="AZ9" t="n">
        <v>227.6133602</v>
      </c>
      <c r="BA9" t="n">
        <v>402.4325556</v>
      </c>
      <c r="BB9" t="n">
        <v>351.1927419</v>
      </c>
      <c r="BC9" t="n">
        <v>190.4338333</v>
      </c>
      <c r="BD9" t="n">
        <v>122.6458602</v>
      </c>
      <c r="BE9" t="n">
        <v>119.8387903</v>
      </c>
      <c r="BF9" t="n">
        <v>137.6660694</v>
      </c>
    </row>
    <row r="10" spans="1:58">
      <c r="A10" t="s">
        <v>354</v>
      </c>
      <c r="B10" t="n">
        <v>1316</v>
      </c>
      <c r="C10" t="n">
        <v>1288</v>
      </c>
      <c r="D10" t="n">
        <v>2418</v>
      </c>
      <c r="E10" t="n">
        <v>3874</v>
      </c>
      <c r="F10" t="n">
        <v>5312</v>
      </c>
      <c r="G10" t="n">
        <v>5469</v>
      </c>
      <c r="H10" t="n">
        <v>2460</v>
      </c>
      <c r="I10" t="n">
        <v>1367</v>
      </c>
      <c r="J10" t="n">
        <v>1391</v>
      </c>
      <c r="K10" t="n">
        <v>1964</v>
      </c>
      <c r="L10" t="n">
        <v>2217</v>
      </c>
      <c r="M10" t="n">
        <v>1738</v>
      </c>
    </row>
    <row r="11" spans="1:58">
      <c r="A11" t="s">
        <v>355</v>
      </c>
      <c r="B11" t="n">
        <v>39.2</v>
      </c>
      <c r="C11" t="n">
        <v>34.6</v>
      </c>
      <c r="D11" t="n">
        <v>82.8</v>
      </c>
      <c r="E11" t="n">
        <v>367.4</v>
      </c>
      <c r="F11" t="n">
        <v>494</v>
      </c>
      <c r="G11" t="n">
        <v>202.9</v>
      </c>
      <c r="H11" t="n">
        <v>40.4</v>
      </c>
      <c r="I11" t="n">
        <v>32.3</v>
      </c>
      <c r="J11" t="n">
        <v>37.1</v>
      </c>
      <c r="K11" t="n">
        <v>48.7</v>
      </c>
      <c r="L11" t="n">
        <v>52.9</v>
      </c>
      <c r="M11" t="n">
        <v>61.7</v>
      </c>
    </row>
    <row r="12" spans="1:58">
      <c r="A12" t="s">
        <v>269</v>
      </c>
      <c r="B12" t="n">
        <v>1123</v>
      </c>
      <c r="C12" t="n">
        <v>1024</v>
      </c>
      <c r="D12" t="n">
        <v>2174</v>
      </c>
      <c r="E12" t="n">
        <v>3129</v>
      </c>
      <c r="F12" t="n">
        <v>5205</v>
      </c>
      <c r="G12" t="n">
        <v>3016</v>
      </c>
      <c r="H12" t="n">
        <v>126.7</v>
      </c>
      <c r="I12" t="n">
        <v>93</v>
      </c>
      <c r="J12" t="n">
        <v>243.4</v>
      </c>
      <c r="K12" t="n">
        <v>775.8</v>
      </c>
      <c r="L12" t="n">
        <v>979.8</v>
      </c>
      <c r="M12" t="n">
        <v>1213</v>
      </c>
    </row>
    <row r="13" spans="1:58">
      <c r="A13" t="s">
        <v>356</v>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row r="23" spans="1:58">
      <c r="A23" t="s">
        <v>349</v>
      </c>
      <c r="B23" t="n">
        <v>15.0550672</v>
      </c>
      <c r="C23" t="n">
        <v>3.584985119</v>
      </c>
      <c r="D23" t="n">
        <v>35.8055914</v>
      </c>
      <c r="E23" t="n">
        <v>74.47718055999999</v>
      </c>
      <c r="F23" t="n">
        <v>81.10903226000001</v>
      </c>
      <c r="G23" t="n">
        <v>43.20708333</v>
      </c>
      <c r="H23" t="n">
        <v>20.6805914</v>
      </c>
      <c r="I23" t="n">
        <v>16.48950269</v>
      </c>
      <c r="J23" t="n">
        <v>17.52483333</v>
      </c>
      <c r="K23" t="n">
        <v>18.00525538</v>
      </c>
      <c r="L23" t="n">
        <v>19.556625</v>
      </c>
      <c r="M23" t="n">
        <v>17.66697581</v>
      </c>
    </row>
  </sheetData>
  <pageMargins bottom="0.75" footer="0.3" header="0.3" left="0.7" right="0.7" top="0.75"/>
</worksheet>
</file>

<file path=xl/worksheets/sheet65.xml><?xml version="1.0" encoding="utf-8"?>
<worksheet xmlns="http://schemas.openxmlformats.org/spreadsheetml/2006/main">
  <sheetPr codeName="Sheet80">
    <outlinePr summaryBelow="1" summaryRight="1"/>
    <pageSetUpPr/>
  </sheetPr>
  <dimension ref="A1:M13"/>
  <sheetViews>
    <sheetView workbookViewId="0">
      <selection activeCell="B2" sqref="B2:M13"/>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342</v>
      </c>
      <c r="B2" t="n">
        <v>310.469086</v>
      </c>
      <c r="C2" t="n">
        <v>299.2589286</v>
      </c>
      <c r="D2" t="n">
        <v>509.0456989</v>
      </c>
      <c r="E2" t="n">
        <v>1039.255556</v>
      </c>
      <c r="F2" t="n">
        <v>1245.454301</v>
      </c>
      <c r="G2" t="n">
        <v>898.425</v>
      </c>
      <c r="H2" t="n">
        <v>730.8790322999999</v>
      </c>
      <c r="I2" t="n">
        <v>753.9731183</v>
      </c>
      <c r="J2" t="n">
        <v>443.1625</v>
      </c>
      <c r="K2" t="n">
        <v>417.9704301</v>
      </c>
      <c r="L2" t="n">
        <v>434.0875</v>
      </c>
      <c r="M2" t="n">
        <v>423.5</v>
      </c>
    </row>
    <row r="3" spans="1:13">
      <c r="A3" t="s">
        <v>348</v>
      </c>
      <c r="B3" t="n">
        <v>25.01479839</v>
      </c>
      <c r="C3" t="n">
        <v>25.50723214</v>
      </c>
      <c r="D3" t="n">
        <v>40.64071237</v>
      </c>
      <c r="E3" t="n">
        <v>45.03048611</v>
      </c>
      <c r="F3" t="n">
        <v>25.57751344</v>
      </c>
      <c r="G3" t="n">
        <v>25.80661111</v>
      </c>
      <c r="H3" t="n">
        <v>36.75537634</v>
      </c>
      <c r="I3" t="n">
        <v>32.49598118</v>
      </c>
      <c r="J3" t="n">
        <v>32.67672222</v>
      </c>
      <c r="K3" t="n">
        <v>32.01295699</v>
      </c>
      <c r="L3" t="n">
        <v>32.87166667</v>
      </c>
      <c r="M3" t="n">
        <v>29.72143817</v>
      </c>
    </row>
    <row r="4" spans="1:13">
      <c r="A4" t="s">
        <v>301</v>
      </c>
      <c r="B4" t="n">
        <v>32.63747312</v>
      </c>
      <c r="C4" t="n">
        <v>58.74081845</v>
      </c>
      <c r="D4" t="n">
        <v>96.43569891999999</v>
      </c>
      <c r="E4" t="n">
        <v>53.72063889</v>
      </c>
      <c r="F4" t="n">
        <v>19.93897849</v>
      </c>
      <c r="G4" t="n">
        <v>29.22990278</v>
      </c>
      <c r="H4" t="n">
        <v>16.05201613</v>
      </c>
      <c r="I4" t="n">
        <v>13.78326613</v>
      </c>
      <c r="J4" t="n">
        <v>15.73168056</v>
      </c>
      <c r="K4" t="n">
        <v>24.29432796</v>
      </c>
      <c r="L4" t="n">
        <v>32.58597222</v>
      </c>
      <c r="M4" t="n">
        <v>50.26704301</v>
      </c>
    </row>
    <row r="5" spans="1:13">
      <c r="A5" t="s">
        <v>349</v>
      </c>
      <c r="B5" t="n">
        <v>5.81138805245598</v>
      </c>
      <c r="C5" t="n">
        <v>10.6277791581122</v>
      </c>
      <c r="D5" t="n">
        <v>28.0584038547854</v>
      </c>
      <c r="E5" t="n">
        <v>102.75810036191</v>
      </c>
      <c r="F5" t="n">
        <v>80.6709677419355</v>
      </c>
      <c r="G5" t="n">
        <v>49.4533333333333</v>
      </c>
      <c r="H5" t="n">
        <v>34.6322580645161</v>
      </c>
      <c r="I5" t="n">
        <v>28.9870967741935</v>
      </c>
      <c r="J5" t="n">
        <v>26.8833333333333</v>
      </c>
      <c r="K5" t="n">
        <v>23.427543766258</v>
      </c>
      <c r="L5" t="n">
        <v>23.1363933928183</v>
      </c>
      <c r="M5" t="n">
        <v>23.0718658037376</v>
      </c>
    </row>
    <row r="6" spans="1:13">
      <c r="A6" t="s">
        <v>350</v>
      </c>
      <c r="B6" t="n">
        <v>20.2</v>
      </c>
      <c r="C6" t="n">
        <v>17.6</v>
      </c>
      <c r="D6" t="n">
        <v>28.3</v>
      </c>
      <c r="E6" t="n">
        <v>125.7</v>
      </c>
      <c r="F6" t="n">
        <v>467.1</v>
      </c>
      <c r="G6" t="n">
        <v>399.8</v>
      </c>
      <c r="H6" t="n">
        <v>88.40000000000001</v>
      </c>
      <c r="I6" t="n">
        <v>44.4</v>
      </c>
      <c r="J6" t="n">
        <v>30.9</v>
      </c>
      <c r="K6" t="n">
        <v>26.2</v>
      </c>
      <c r="L6" t="n">
        <v>24.1</v>
      </c>
      <c r="M6" t="n">
        <v>20.3</v>
      </c>
    </row>
    <row r="7" spans="1:13">
      <c r="A7" t="s">
        <v>351</v>
      </c>
      <c r="B7" t="n">
        <v>0</v>
      </c>
      <c r="C7" t="n">
        <v>0</v>
      </c>
      <c r="D7" t="n">
        <v>0</v>
      </c>
      <c r="E7" t="n">
        <v>0</v>
      </c>
      <c r="F7" t="n">
        <v>0</v>
      </c>
      <c r="G7" t="n">
        <v>0</v>
      </c>
      <c r="H7" t="n">
        <v>0</v>
      </c>
      <c r="I7" t="n">
        <v>0</v>
      </c>
      <c r="J7" t="n">
        <v>0</v>
      </c>
      <c r="K7" t="n">
        <v>0</v>
      </c>
      <c r="L7" t="n">
        <v>0</v>
      </c>
      <c r="M7" t="n">
        <v>0</v>
      </c>
    </row>
    <row r="8" spans="1:13">
      <c r="A8" t="s">
        <v>352</v>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spans="1:13">
      <c r="A9" t="s">
        <v>353</v>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spans="1:13">
      <c r="A10" t="s">
        <v>354</v>
      </c>
      <c r="B10" t="n">
        <v>1240</v>
      </c>
      <c r="C10" t="n">
        <v>1016</v>
      </c>
      <c r="D10" t="n">
        <v>2232</v>
      </c>
      <c r="E10" t="n">
        <v>3114</v>
      </c>
      <c r="F10" t="n">
        <v>5862</v>
      </c>
      <c r="G10" t="n">
        <v>3241</v>
      </c>
      <c r="H10" t="n">
        <v>243.8</v>
      </c>
      <c r="I10" t="n">
        <v>171.1</v>
      </c>
      <c r="J10" t="n">
        <v>297.1</v>
      </c>
      <c r="K10" t="n">
        <v>775.8</v>
      </c>
      <c r="L10" t="n">
        <v>870.9</v>
      </c>
      <c r="M10" t="n">
        <v>1189</v>
      </c>
    </row>
    <row r="11" spans="1:13">
      <c r="A11" t="s">
        <v>355</v>
      </c>
      <c r="B11" t="n">
        <v>39.2</v>
      </c>
      <c r="C11" t="n">
        <v>34.6</v>
      </c>
      <c r="D11" t="n">
        <v>82.8</v>
      </c>
      <c r="E11" t="n">
        <v>367.4</v>
      </c>
      <c r="F11" t="n">
        <v>494</v>
      </c>
      <c r="G11" t="n">
        <v>202.9</v>
      </c>
      <c r="H11" t="n">
        <v>40.4</v>
      </c>
      <c r="I11" t="n">
        <v>32.3</v>
      </c>
      <c r="J11" t="n">
        <v>37.1</v>
      </c>
      <c r="K11" t="n">
        <v>48.7</v>
      </c>
      <c r="L11" t="n">
        <v>52.9</v>
      </c>
      <c r="M11" t="n">
        <v>61.7</v>
      </c>
    </row>
    <row r="12" spans="1:13">
      <c r="A12" t="s">
        <v>269</v>
      </c>
      <c r="B12" t="n">
        <v>1123</v>
      </c>
      <c r="C12" t="n">
        <v>1024</v>
      </c>
      <c r="D12" t="n">
        <v>2174</v>
      </c>
      <c r="E12" t="n">
        <v>3129</v>
      </c>
      <c r="F12" t="n">
        <v>5205</v>
      </c>
      <c r="G12" t="n">
        <v>3016</v>
      </c>
      <c r="H12" t="n">
        <v>126.7</v>
      </c>
      <c r="I12" t="n">
        <v>93</v>
      </c>
      <c r="J12" t="n">
        <v>243.4</v>
      </c>
      <c r="K12" t="n">
        <v>775.8</v>
      </c>
      <c r="L12" t="n">
        <v>979.8</v>
      </c>
      <c r="M12" t="n">
        <v>1213</v>
      </c>
    </row>
    <row r="13" spans="1:13">
      <c r="A13" t="s">
        <v>356</v>
      </c>
      <c r="B13" t="n">
        <v>20.9382628954017</v>
      </c>
      <c r="C13" t="n">
        <v>14.9382628954017</v>
      </c>
      <c r="D13" t="n">
        <v>56.1978668733777</v>
      </c>
      <c r="E13" t="n">
        <v>151.02467377501</v>
      </c>
      <c r="F13" t="n">
        <v>239.582304549302</v>
      </c>
      <c r="G13" t="n">
        <v>138.052442718695</v>
      </c>
      <c r="H13" t="n">
        <v>60.0372605724653</v>
      </c>
      <c r="I13" t="n">
        <v>49.7351322697798</v>
      </c>
      <c r="J13" t="n">
        <v>26.770347688394</v>
      </c>
      <c r="K13" t="n">
        <v>38.0246434896321</v>
      </c>
      <c r="L13" t="n">
        <v>46.975235629953</v>
      </c>
      <c r="M13" t="n">
        <v>36.9164812060077</v>
      </c>
    </row>
  </sheetData>
  <pageMargins bottom="0.75" footer="0.3" header="0.3" left="0.7" right="0.7" top="0.75"/>
</worksheet>
</file>

<file path=xl/worksheets/sheet66.xml><?xml version="1.0" encoding="utf-8"?>
<worksheet xmlns="http://schemas.openxmlformats.org/spreadsheetml/2006/main">
  <sheetPr codeName="Sheet81">
    <outlinePr summaryBelow="1" summaryRight="1"/>
    <pageSetUpPr/>
  </sheetPr>
  <dimension ref="A1:M13"/>
  <sheetViews>
    <sheetView workbookViewId="0">
      <selection activeCell="B2" sqref="B2:M13"/>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342</v>
      </c>
      <c r="B2" t="n">
        <v>531.4892473</v>
      </c>
      <c r="C2" t="n">
        <v>411.4360119</v>
      </c>
      <c r="D2" t="n">
        <v>719.8198925</v>
      </c>
      <c r="E2" t="n">
        <v>1733.661111</v>
      </c>
      <c r="F2" t="n">
        <v>1244.803763</v>
      </c>
      <c r="G2" t="n">
        <v>474.925</v>
      </c>
      <c r="H2" t="n">
        <v>643.8696237</v>
      </c>
      <c r="I2" t="n">
        <v>772.188172</v>
      </c>
      <c r="J2" t="n">
        <v>528.3666667</v>
      </c>
      <c r="K2" t="n">
        <v>504.9798387</v>
      </c>
      <c r="L2" t="n">
        <v>498.2847222</v>
      </c>
      <c r="M2" t="n">
        <v>466.9233871</v>
      </c>
    </row>
    <row r="3" spans="1:13">
      <c r="A3" t="s">
        <v>348</v>
      </c>
      <c r="B3" t="n">
        <v>27.06887097</v>
      </c>
      <c r="C3" t="n">
        <v>25.38119048</v>
      </c>
      <c r="D3" t="n">
        <v>40.38862903</v>
      </c>
      <c r="E3" t="n">
        <v>61.32851389</v>
      </c>
      <c r="F3" t="n">
        <v>49.9271371</v>
      </c>
      <c r="G3" t="n">
        <v>43.34152778</v>
      </c>
      <c r="H3" t="n">
        <v>73.67501344</v>
      </c>
      <c r="I3" t="n">
        <v>68.15032257999999</v>
      </c>
      <c r="J3" t="n">
        <v>61.27305556</v>
      </c>
      <c r="K3" t="n">
        <v>54.13611559</v>
      </c>
      <c r="L3" t="n">
        <v>50.562875</v>
      </c>
      <c r="M3" t="n">
        <v>47.35100806</v>
      </c>
    </row>
    <row r="4" spans="1:13">
      <c r="A4" t="s">
        <v>301</v>
      </c>
      <c r="B4" t="n">
        <v>54.1328629</v>
      </c>
      <c r="C4" t="n">
        <v>55.15403274</v>
      </c>
      <c r="D4" t="n">
        <v>155.4134409</v>
      </c>
      <c r="E4" t="n">
        <v>143.4370972</v>
      </c>
      <c r="F4" t="n">
        <v>172.368078</v>
      </c>
      <c r="G4" t="n">
        <v>63.65608333</v>
      </c>
      <c r="H4" t="n">
        <v>24.29432796</v>
      </c>
      <c r="I4" t="n">
        <v>20.73263441</v>
      </c>
      <c r="J4" t="n">
        <v>21.17668056</v>
      </c>
      <c r="K4" t="n">
        <v>32.10891129</v>
      </c>
      <c r="L4" t="n">
        <v>37.94358333</v>
      </c>
      <c r="M4" t="n">
        <v>55.88443548</v>
      </c>
    </row>
    <row r="5" spans="1:13">
      <c r="A5" t="s">
        <v>349</v>
      </c>
      <c r="B5" t="n">
        <v>15.2890412035416</v>
      </c>
      <c r="C5" t="n">
        <v>14.5907405005442</v>
      </c>
      <c r="D5" t="n">
        <v>27.9768936626938</v>
      </c>
      <c r="E5" t="n">
        <v>102.282676910673</v>
      </c>
      <c r="F5" t="n">
        <v>77.6767741935484</v>
      </c>
      <c r="G5" t="n">
        <v>44.322</v>
      </c>
      <c r="H5" t="n">
        <v>35.1067741935484</v>
      </c>
      <c r="I5" t="n">
        <v>30.5148387096774</v>
      </c>
      <c r="J5" t="n">
        <v>29.2636666666667</v>
      </c>
      <c r="K5" t="n">
        <v>25.1882786778086</v>
      </c>
      <c r="L5" t="n">
        <v>25.0541892098425</v>
      </c>
      <c r="M5" t="n">
        <v>24.4599646221496</v>
      </c>
    </row>
    <row r="6" spans="1:13">
      <c r="A6" t="s">
        <v>350</v>
      </c>
      <c r="B6" t="n">
        <v>20.2</v>
      </c>
      <c r="C6" t="n">
        <v>17.6</v>
      </c>
      <c r="D6" t="n">
        <v>28.3</v>
      </c>
      <c r="E6" t="n">
        <v>125.7</v>
      </c>
      <c r="F6" t="n">
        <v>467.1</v>
      </c>
      <c r="G6" t="n">
        <v>399.8</v>
      </c>
      <c r="H6" t="n">
        <v>88.40000000000001</v>
      </c>
      <c r="I6" t="n">
        <v>44.4</v>
      </c>
      <c r="J6" t="n">
        <v>30.9</v>
      </c>
      <c r="K6" t="n">
        <v>26.2</v>
      </c>
      <c r="L6" t="n">
        <v>24.1</v>
      </c>
      <c r="M6" t="n">
        <v>20.3</v>
      </c>
    </row>
    <row r="7" spans="1:13">
      <c r="A7" t="s">
        <v>351</v>
      </c>
      <c r="B7" t="n">
        <v>0</v>
      </c>
      <c r="C7" t="n">
        <v>0</v>
      </c>
      <c r="D7" t="n">
        <v>0</v>
      </c>
      <c r="E7" t="n">
        <v>0</v>
      </c>
      <c r="F7" t="n">
        <v>0</v>
      </c>
      <c r="G7" t="n">
        <v>0</v>
      </c>
      <c r="H7" t="n">
        <v>0</v>
      </c>
      <c r="I7" t="n">
        <v>0</v>
      </c>
      <c r="J7" t="n">
        <v>0</v>
      </c>
      <c r="K7" t="n">
        <v>0</v>
      </c>
      <c r="L7" t="n">
        <v>0</v>
      </c>
      <c r="M7" t="n">
        <v>0</v>
      </c>
    </row>
    <row r="8" spans="1:13">
      <c r="A8" t="s">
        <v>352</v>
      </c>
      <c r="B8" t="n">
        <v>756.4402823</v>
      </c>
      <c r="C8" t="n">
        <v>600.7956101</v>
      </c>
      <c r="D8" t="n">
        <v>1444.432621</v>
      </c>
      <c r="E8" t="n">
        <v>1656.676542</v>
      </c>
      <c r="F8" t="n">
        <v>3922.050739</v>
      </c>
      <c r="G8" t="n">
        <v>2548.080181</v>
      </c>
      <c r="H8" t="n">
        <v>143.9981317</v>
      </c>
      <c r="I8" t="n">
        <v>9.746680108</v>
      </c>
      <c r="J8" t="n">
        <v>313.7916528</v>
      </c>
      <c r="K8" t="n">
        <v>182.1798118</v>
      </c>
      <c r="L8" t="n">
        <v>259.590375</v>
      </c>
      <c r="M8" t="n">
        <v>572.9415054</v>
      </c>
    </row>
    <row r="9" spans="1:13">
      <c r="A9" t="s">
        <v>353</v>
      </c>
      <c r="B9" t="n">
        <v>132.4836156</v>
      </c>
      <c r="C9" t="n">
        <v>90.10718749999999</v>
      </c>
      <c r="D9" t="n">
        <v>193.6130108</v>
      </c>
      <c r="E9" t="n">
        <v>222.6668889</v>
      </c>
      <c r="F9" t="n">
        <v>515.2892339</v>
      </c>
      <c r="G9" t="n">
        <v>347.799375</v>
      </c>
      <c r="H9" t="n">
        <v>136.9349194</v>
      </c>
      <c r="I9" t="n">
        <v>122.4832258</v>
      </c>
      <c r="J9" t="n">
        <v>121.9327083</v>
      </c>
      <c r="K9" t="n">
        <v>144.4193548</v>
      </c>
      <c r="L9" t="n">
        <v>97.299125</v>
      </c>
      <c r="M9" t="n">
        <v>116.6121237</v>
      </c>
    </row>
    <row r="10" spans="1:13">
      <c r="A10" t="s">
        <v>354</v>
      </c>
      <c r="B10" t="n">
        <v>1811</v>
      </c>
      <c r="C10" t="n">
        <v>1585</v>
      </c>
      <c r="D10" t="n">
        <v>2500</v>
      </c>
      <c r="E10" t="n">
        <v>4968</v>
      </c>
      <c r="F10" t="n">
        <v>3853</v>
      </c>
      <c r="G10" t="n">
        <v>1201</v>
      </c>
      <c r="H10" t="n">
        <v>122.6</v>
      </c>
      <c r="I10" t="n">
        <v>149.2</v>
      </c>
      <c r="J10" t="n">
        <v>640.1</v>
      </c>
      <c r="K10" t="n">
        <v>1111</v>
      </c>
      <c r="L10" t="n">
        <v>1297</v>
      </c>
      <c r="M10" t="n">
        <v>1414</v>
      </c>
    </row>
    <row r="11" spans="1:13">
      <c r="A11" t="s">
        <v>355</v>
      </c>
    </row>
    <row r="12" spans="1:13">
      <c r="A12" t="s">
        <v>269</v>
      </c>
      <c r="B12" s="58" t="n"/>
      <c r="C12" s="58" t="n"/>
      <c r="D12" s="58" t="n"/>
      <c r="E12" s="58" t="n"/>
      <c r="F12" s="58" t="n"/>
      <c r="G12" s="58" t="n"/>
      <c r="H12" s="59" t="n"/>
      <c r="I12" s="59" t="n"/>
      <c r="J12" s="59" t="n"/>
      <c r="K12" s="58" t="n"/>
      <c r="L12" s="58" t="n"/>
      <c r="M12" s="58" t="n"/>
    </row>
    <row r="13" spans="1:13">
      <c r="A13" t="s">
        <v>356</v>
      </c>
      <c r="B13" t="n">
        <v>34.6379875644835</v>
      </c>
      <c r="C13" t="n">
        <v>28.6379875644835</v>
      </c>
      <c r="D13" t="n">
        <v>69.6641612923865</v>
      </c>
      <c r="E13" t="n">
        <v>155.960429582782</v>
      </c>
      <c r="F13" t="n">
        <v>196.810209172917</v>
      </c>
      <c r="G13" t="n">
        <v>108.769745600139</v>
      </c>
      <c r="H13" t="n">
        <v>60.3075422386293</v>
      </c>
      <c r="I13" t="n">
        <v>50.6130249139981</v>
      </c>
      <c r="J13" t="n">
        <v>28.6230426396014</v>
      </c>
      <c r="K13" t="n">
        <v>39.7380489979406</v>
      </c>
      <c r="L13" t="n">
        <v>49.1630429933828</v>
      </c>
      <c r="M13" t="n">
        <v>32.4884744328392</v>
      </c>
    </row>
  </sheetData>
  <pageMargins bottom="0.75" footer="0.3" header="0.3" left="0.7" right="0.7" top="0.75"/>
  <pageSetup orientation="portrait"/>
</worksheet>
</file>

<file path=xl/worksheets/sheet67.xml><?xml version="1.0" encoding="utf-8"?>
<worksheet xmlns="http://schemas.openxmlformats.org/spreadsheetml/2006/main">
  <sheetPr codeName="Sheet82">
    <outlinePr summaryBelow="1" summaryRight="1"/>
    <pageSetUpPr/>
  </sheetPr>
  <dimension ref="A1:M13"/>
  <sheetViews>
    <sheetView workbookViewId="0">
      <selection activeCell="A1" sqref="A1:A13"/>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342</v>
      </c>
      <c r="B2" t="n">
        <v>576.6</v>
      </c>
      <c r="C2" t="n">
        <v>493.1</v>
      </c>
      <c r="D2" t="n">
        <v>785</v>
      </c>
      <c r="E2" t="n">
        <v>1777</v>
      </c>
      <c r="F2" t="n">
        <v>2035</v>
      </c>
      <c r="G2" t="n">
        <v>1702</v>
      </c>
      <c r="H2" t="n">
        <v>1006</v>
      </c>
      <c r="I2" t="n">
        <v>1231</v>
      </c>
      <c r="J2" t="n">
        <v>1249</v>
      </c>
      <c r="K2" t="n">
        <v>1297</v>
      </c>
      <c r="L2" t="n">
        <v>1475</v>
      </c>
      <c r="M2" t="n">
        <v>1242</v>
      </c>
    </row>
    <row r="3" spans="1:13">
      <c r="A3" t="s">
        <v>348</v>
      </c>
      <c r="B3" t="n">
        <v>84.3</v>
      </c>
      <c r="C3" t="n">
        <v>75.5</v>
      </c>
      <c r="D3" t="n">
        <v>130.1</v>
      </c>
      <c r="E3" t="n">
        <v>368.8</v>
      </c>
      <c r="F3" t="n">
        <v>758.6</v>
      </c>
      <c r="G3" t="n">
        <v>527.3</v>
      </c>
      <c r="H3" t="n">
        <v>286.3</v>
      </c>
      <c r="I3" t="n">
        <v>226.3</v>
      </c>
      <c r="J3" t="n">
        <v>193.3</v>
      </c>
      <c r="K3" t="n">
        <v>166.3</v>
      </c>
      <c r="L3" t="n">
        <v>147.4</v>
      </c>
      <c r="M3" t="n">
        <v>126.5</v>
      </c>
    </row>
    <row r="4" spans="1:13">
      <c r="A4" t="s">
        <v>301</v>
      </c>
      <c r="B4" t="n">
        <v>90.40000000000001</v>
      </c>
      <c r="C4" t="n">
        <v>44.1</v>
      </c>
      <c r="D4" t="n">
        <v>187</v>
      </c>
      <c r="E4" t="n">
        <v>424.1</v>
      </c>
      <c r="F4" t="n">
        <v>631.6</v>
      </c>
      <c r="G4" t="n">
        <v>509.7</v>
      </c>
      <c r="H4" t="n">
        <v>326.3</v>
      </c>
      <c r="I4" t="n">
        <v>207.3</v>
      </c>
      <c r="J4" t="n">
        <v>304.6</v>
      </c>
      <c r="K4" t="n">
        <v>467.4</v>
      </c>
      <c r="L4" t="n">
        <v>182</v>
      </c>
      <c r="M4" t="n">
        <v>16.5</v>
      </c>
    </row>
    <row r="5" spans="1:13">
      <c r="A5" t="s">
        <v>349</v>
      </c>
      <c r="B5" t="n">
        <v>59.9</v>
      </c>
      <c r="C5" t="n">
        <v>49.4</v>
      </c>
      <c r="D5" t="n">
        <v>138.6</v>
      </c>
      <c r="E5" t="n">
        <v>354.2</v>
      </c>
      <c r="F5" t="n">
        <v>693.5</v>
      </c>
      <c r="G5" t="n">
        <v>576.9</v>
      </c>
      <c r="H5" t="n">
        <v>123.6</v>
      </c>
      <c r="I5" t="n">
        <v>62.2</v>
      </c>
      <c r="J5" t="n">
        <v>59.6</v>
      </c>
      <c r="K5" t="n">
        <v>65.8</v>
      </c>
      <c r="L5" t="n">
        <v>65.90000000000001</v>
      </c>
      <c r="M5" t="n">
        <v>58.2</v>
      </c>
    </row>
    <row r="6" spans="1:13">
      <c r="A6" t="s">
        <v>350</v>
      </c>
      <c r="B6" t="n">
        <v>16.8</v>
      </c>
      <c r="C6" t="n">
        <v>18.5</v>
      </c>
      <c r="D6" t="n">
        <v>31.2</v>
      </c>
      <c r="E6" t="n">
        <v>81.2</v>
      </c>
      <c r="F6" t="n">
        <v>363.9</v>
      </c>
      <c r="G6" t="n">
        <v>418</v>
      </c>
      <c r="H6" t="n">
        <v>112.1</v>
      </c>
      <c r="I6" t="n">
        <v>54.8</v>
      </c>
      <c r="J6" t="n">
        <v>36.1</v>
      </c>
      <c r="K6" t="n">
        <v>28.2</v>
      </c>
      <c r="L6" t="n">
        <v>23.3</v>
      </c>
      <c r="M6" t="n">
        <v>17.2</v>
      </c>
    </row>
    <row r="7" spans="1:13">
      <c r="A7" t="s">
        <v>351</v>
      </c>
      <c r="B7" t="n">
        <v>0</v>
      </c>
      <c r="C7" t="n">
        <v>0</v>
      </c>
      <c r="D7" t="n">
        <v>0</v>
      </c>
      <c r="E7" t="n">
        <v>0</v>
      </c>
      <c r="F7" t="n">
        <v>0</v>
      </c>
      <c r="G7" t="n">
        <v>0</v>
      </c>
      <c r="H7" t="n">
        <v>0</v>
      </c>
      <c r="I7" t="n">
        <v>0</v>
      </c>
      <c r="J7" t="n">
        <v>0</v>
      </c>
      <c r="K7" t="n">
        <v>0</v>
      </c>
      <c r="L7" t="n">
        <v>0</v>
      </c>
      <c r="M7" t="n">
        <v>0</v>
      </c>
    </row>
    <row r="8" spans="1:13">
      <c r="A8" t="s">
        <v>352</v>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spans="1:13">
      <c r="A9" t="s">
        <v>353</v>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spans="1:13">
      <c r="A10" t="s">
        <v>354</v>
      </c>
      <c r="B10" t="n">
        <v>1316</v>
      </c>
      <c r="C10" t="n">
        <v>1288</v>
      </c>
      <c r="D10" t="n">
        <v>2418</v>
      </c>
      <c r="E10" t="n">
        <v>3874</v>
      </c>
      <c r="F10" t="n">
        <v>5312</v>
      </c>
      <c r="G10" t="n">
        <v>5469</v>
      </c>
      <c r="H10" t="n">
        <v>2460</v>
      </c>
      <c r="I10" t="n">
        <v>1367</v>
      </c>
      <c r="J10" t="n">
        <v>1391</v>
      </c>
      <c r="K10" t="n">
        <v>1964</v>
      </c>
      <c r="L10" t="n">
        <v>2217</v>
      </c>
      <c r="M10" t="n">
        <v>1738</v>
      </c>
    </row>
    <row r="11" spans="1:13">
      <c r="A11" t="s">
        <v>355</v>
      </c>
    </row>
    <row r="12" spans="1:13">
      <c r="A12" t="s">
        <v>269</v>
      </c>
      <c r="B12" s="59" t="n"/>
      <c r="C12" s="59" t="n"/>
      <c r="D12" s="59" t="n"/>
      <c r="E12" s="59" t="n"/>
      <c r="F12" s="59" t="n"/>
      <c r="G12" s="59" t="n"/>
      <c r="H12" s="59" t="n"/>
      <c r="I12" s="59" t="n"/>
      <c r="J12" s="59" t="n"/>
      <c r="K12" s="59" t="n"/>
      <c r="L12" s="59" t="n"/>
      <c r="M12" s="59" t="n"/>
    </row>
    <row r="13" spans="1:13">
      <c r="A13" t="s">
        <v>356</v>
      </c>
    </row>
  </sheetData>
  <pageMargins bottom="0.75" footer="0.3" header="0.3" left="0.7" right="0.7" top="0.75"/>
  <pageSetup orientation="portrait"/>
</worksheet>
</file>

<file path=xl/worksheets/sheet68.xml><?xml version="1.0" encoding="utf-8"?>
<worksheet xmlns="http://schemas.openxmlformats.org/spreadsheetml/2006/main">
  <sheetPr codeName="Sheet83">
    <outlinePr summaryBelow="1" summaryRight="1"/>
    <pageSetUpPr/>
  </sheetPr>
  <dimension ref="A1:M13"/>
  <sheetViews>
    <sheetView workbookViewId="0">
      <selection activeCell="G27" sqref="G27"/>
    </sheetView>
  </sheetViews>
  <sheetFormatPr baseColWidth="8" defaultColWidth="9.140625" defaultRowHeight="15" outlineLevelCol="0"/>
  <cols>
    <col customWidth="1" max="1" min="1" style="70" width="37.85546875"/>
    <col customWidth="1" max="16384" min="2" style="70" width="9.140625"/>
  </cols>
  <sheetData>
    <row r="1" spans="1:13">
      <c r="B1" t="s">
        <v>146</v>
      </c>
      <c r="C1" t="s">
        <v>147</v>
      </c>
      <c r="D1" t="s">
        <v>148</v>
      </c>
      <c r="E1" t="s">
        <v>149</v>
      </c>
      <c r="F1" t="s">
        <v>150</v>
      </c>
      <c r="G1" t="s">
        <v>151</v>
      </c>
      <c r="H1" t="s">
        <v>152</v>
      </c>
      <c r="I1" t="s">
        <v>153</v>
      </c>
      <c r="J1" t="s">
        <v>154</v>
      </c>
      <c r="K1" t="s">
        <v>155</v>
      </c>
      <c r="L1" t="s">
        <v>156</v>
      </c>
      <c r="M1" t="s">
        <v>157</v>
      </c>
    </row>
    <row r="2" spans="1:13">
      <c r="A2" t="s">
        <v>342</v>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spans="1:13">
      <c r="A3" t="s">
        <v>348</v>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spans="1:13">
      <c r="A4" t="s">
        <v>301</v>
      </c>
      <c r="B4" t="n">
        <v>90.40000000000001</v>
      </c>
      <c r="C4" t="n">
        <v>44.1</v>
      </c>
      <c r="D4" t="n">
        <v>187</v>
      </c>
      <c r="E4" t="n">
        <v>424.1</v>
      </c>
      <c r="F4" t="n">
        <v>631.6</v>
      </c>
      <c r="G4" t="n">
        <v>509.7</v>
      </c>
      <c r="H4" t="n">
        <v>326.3</v>
      </c>
      <c r="I4" t="n">
        <v>207.3</v>
      </c>
      <c r="J4" t="n">
        <v>304.6</v>
      </c>
      <c r="K4" t="n">
        <v>467.4</v>
      </c>
      <c r="L4" t="n">
        <v>182</v>
      </c>
      <c r="M4" t="n">
        <v>16.5</v>
      </c>
    </row>
    <row r="5" spans="1:13">
      <c r="A5" t="s">
        <v>349</v>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spans="1:13">
      <c r="A6" t="s">
        <v>350</v>
      </c>
      <c r="B6" t="n">
        <v>16.8</v>
      </c>
      <c r="C6" t="n">
        <v>18.5</v>
      </c>
      <c r="D6" t="n">
        <v>31.2</v>
      </c>
      <c r="E6" t="n">
        <v>81.2</v>
      </c>
      <c r="F6" t="n">
        <v>363.9</v>
      </c>
      <c r="G6" t="n">
        <v>418</v>
      </c>
      <c r="H6" t="n">
        <v>112.1</v>
      </c>
      <c r="I6" t="n">
        <v>54.8</v>
      </c>
      <c r="J6" t="n">
        <v>36.1</v>
      </c>
      <c r="K6" t="n">
        <v>28.2</v>
      </c>
      <c r="L6" t="n">
        <v>23.3</v>
      </c>
      <c r="M6" t="n">
        <v>17.2</v>
      </c>
    </row>
    <row r="7" spans="1:13">
      <c r="A7" t="s">
        <v>351</v>
      </c>
      <c r="B7" t="n">
        <v>0</v>
      </c>
      <c r="C7" t="n">
        <v>0</v>
      </c>
      <c r="D7" t="n">
        <v>0</v>
      </c>
      <c r="E7" t="n">
        <v>0</v>
      </c>
      <c r="F7" t="n">
        <v>0</v>
      </c>
      <c r="G7" t="n">
        <v>0</v>
      </c>
      <c r="H7" t="n">
        <v>0</v>
      </c>
      <c r="I7" t="n">
        <v>0</v>
      </c>
      <c r="J7" t="n">
        <v>0</v>
      </c>
      <c r="K7" t="n">
        <v>0</v>
      </c>
      <c r="L7" t="n">
        <v>0</v>
      </c>
      <c r="M7" t="n">
        <v>0</v>
      </c>
    </row>
    <row r="8" spans="1:13">
      <c r="A8" t="s">
        <v>352</v>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spans="1:13">
      <c r="A9" t="s">
        <v>353</v>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row>
    <row r="10" spans="1:13">
      <c r="A10" t="s">
        <v>354</v>
      </c>
      <c r="B10" t="n">
        <v>1316</v>
      </c>
      <c r="C10" t="n">
        <v>1288</v>
      </c>
      <c r="D10" t="n">
        <v>2418</v>
      </c>
      <c r="E10" t="n">
        <v>3874</v>
      </c>
      <c r="F10" t="n">
        <v>5312</v>
      </c>
      <c r="G10" t="n">
        <v>5469</v>
      </c>
      <c r="H10" t="n">
        <v>2460</v>
      </c>
      <c r="I10" t="n">
        <v>1367</v>
      </c>
      <c r="J10" t="n">
        <v>1391</v>
      </c>
      <c r="K10" t="n">
        <v>1964</v>
      </c>
      <c r="L10" t="n">
        <v>2217</v>
      </c>
      <c r="M10" t="n">
        <v>1738</v>
      </c>
    </row>
    <row r="11" spans="1:13">
      <c r="A11" t="s">
        <v>355</v>
      </c>
      <c r="B11" t="n">
        <v>39.2</v>
      </c>
      <c r="C11" t="n">
        <v>34.6</v>
      </c>
      <c r="D11" t="n">
        <v>82.8</v>
      </c>
      <c r="E11" t="n">
        <v>367.4</v>
      </c>
      <c r="F11" t="n">
        <v>494</v>
      </c>
      <c r="G11" t="n">
        <v>202.9</v>
      </c>
      <c r="H11" t="n">
        <v>40.4</v>
      </c>
      <c r="I11" t="n">
        <v>32.3</v>
      </c>
      <c r="J11" t="n">
        <v>37.1</v>
      </c>
      <c r="K11" t="n">
        <v>48.7</v>
      </c>
      <c r="L11" t="n">
        <v>52.9</v>
      </c>
      <c r="M11" t="n">
        <v>61.7</v>
      </c>
    </row>
    <row r="12" spans="1:13">
      <c r="A12" t="s">
        <v>269</v>
      </c>
      <c r="B12" t="n">
        <v>1123</v>
      </c>
      <c r="C12" t="n">
        <v>1024</v>
      </c>
      <c r="D12" t="n">
        <v>2174</v>
      </c>
      <c r="E12" t="n">
        <v>3129</v>
      </c>
      <c r="F12" t="n">
        <v>5205</v>
      </c>
      <c r="G12" t="n">
        <v>3016</v>
      </c>
      <c r="H12" t="n">
        <v>126.7</v>
      </c>
      <c r="I12" t="n">
        <v>93</v>
      </c>
      <c r="J12" t="n">
        <v>243.4</v>
      </c>
      <c r="K12" t="n">
        <v>775.8</v>
      </c>
      <c r="L12" t="n">
        <v>979.8</v>
      </c>
      <c r="M12" t="n">
        <v>1213</v>
      </c>
    </row>
    <row r="13" spans="1:13">
      <c r="A13" t="s">
        <v>356</v>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sheetData>
  <pageMargins bottom="0.75" footer="0.3" header="0.3" left="0.7" right="0.7" top="0.75"/>
  <pageSetup orientation="portrait"/>
</worksheet>
</file>

<file path=xl/worksheets/sheet69.xml><?xml version="1.0" encoding="utf-8"?>
<worksheet xmlns="http://schemas.openxmlformats.org/spreadsheetml/2006/main">
  <sheetPr codeName="Sheet38">
    <outlinePr summaryBelow="1" summaryRight="1"/>
    <pageSetUpPr/>
  </sheetPr>
  <dimension ref="A1:S79"/>
  <sheetViews>
    <sheetView topLeftCell="A57" workbookViewId="0" zoomScale="85" zoomScaleNormal="85">
      <selection activeCell="A2" sqref="A2:O79"/>
    </sheetView>
  </sheetViews>
  <sheetFormatPr baseColWidth="8" defaultRowHeight="15" outlineLevelCol="0"/>
  <cols>
    <col bestFit="1" customWidth="1" max="1" min="1" style="70" width="10.140625"/>
    <col bestFit="1" customWidth="1" max="5" min="3" style="70" width="11.5703125"/>
  </cols>
  <sheetData>
    <row r="1" spans="1:19">
      <c r="D1" t="s">
        <v>146</v>
      </c>
      <c r="E1" t="s">
        <v>147</v>
      </c>
      <c r="F1" t="s">
        <v>148</v>
      </c>
      <c r="G1" t="s">
        <v>149</v>
      </c>
      <c r="H1" t="s">
        <v>150</v>
      </c>
      <c r="I1" t="s">
        <v>151</v>
      </c>
      <c r="J1" t="s">
        <v>152</v>
      </c>
      <c r="K1" t="s">
        <v>153</v>
      </c>
      <c r="L1" t="s">
        <v>154</v>
      </c>
      <c r="M1" t="s">
        <v>155</v>
      </c>
      <c r="N1" t="s">
        <v>156</v>
      </c>
      <c r="O1" t="s">
        <v>157</v>
      </c>
      <c r="P1" s="57" t="n"/>
      <c r="Q1" s="57" t="n"/>
      <c r="R1" s="57" t="n"/>
      <c r="S1" s="57" t="n"/>
    </row>
    <row r="2" spans="1:19">
      <c r="A2" s="25" t="s">
        <v>141</v>
      </c>
      <c r="B2" t="s">
        <v>161</v>
      </c>
      <c r="C2" t="s">
        <v>162</v>
      </c>
      <c r="D2" s="57" t="n">
        <v>1</v>
      </c>
      <c r="E2" s="57" t="n">
        <v>1</v>
      </c>
      <c r="F2" s="57" t="n">
        <v>1</v>
      </c>
      <c r="G2" s="57" t="n">
        <v>1</v>
      </c>
      <c r="H2" s="57" t="n">
        <v>1</v>
      </c>
      <c r="I2" s="57" t="n">
        <v>1</v>
      </c>
      <c r="J2" s="57" t="n">
        <v>1</v>
      </c>
      <c r="K2" s="57" t="n">
        <v>1</v>
      </c>
      <c r="L2" s="57" t="n">
        <v>1</v>
      </c>
      <c r="M2" s="57" t="n">
        <v>1</v>
      </c>
      <c r="N2" s="57" t="n">
        <v>1</v>
      </c>
      <c r="O2" s="57" t="n">
        <v>1</v>
      </c>
      <c r="P2" s="57" t="n"/>
      <c r="Q2" s="57" t="n"/>
      <c r="R2" s="57" t="n"/>
      <c r="S2" s="57" t="n"/>
    </row>
    <row r="3" spans="1:19">
      <c r="A3" s="25" t="s">
        <v>142</v>
      </c>
      <c r="B3" t="s">
        <v>161</v>
      </c>
      <c r="C3" t="s">
        <v>162</v>
      </c>
      <c r="D3" s="57" t="n">
        <v>1</v>
      </c>
      <c r="E3" s="57" t="n">
        <v>1</v>
      </c>
      <c r="F3" s="57" t="n">
        <v>1</v>
      </c>
      <c r="G3" s="57" t="n">
        <v>1</v>
      </c>
      <c r="H3" s="57" t="n">
        <v>1</v>
      </c>
      <c r="I3" s="57" t="n">
        <v>1</v>
      </c>
      <c r="J3" s="57" t="n">
        <v>1</v>
      </c>
      <c r="K3" s="57" t="n">
        <v>1</v>
      </c>
      <c r="L3" s="57" t="n">
        <v>1</v>
      </c>
      <c r="M3" s="57" t="n">
        <v>1</v>
      </c>
      <c r="N3" s="57" t="n">
        <v>1</v>
      </c>
      <c r="O3" s="57" t="n">
        <v>1</v>
      </c>
      <c r="P3" s="57" t="n"/>
      <c r="Q3" s="57" t="n"/>
      <c r="R3" s="57" t="n"/>
      <c r="S3" s="57" t="n"/>
    </row>
    <row r="4" spans="1:19">
      <c r="A4" s="25" t="s">
        <v>143</v>
      </c>
      <c r="B4" t="s">
        <v>161</v>
      </c>
      <c r="C4" t="s">
        <v>162</v>
      </c>
      <c r="D4" s="57" t="n">
        <v>0</v>
      </c>
      <c r="E4" s="57" t="n">
        <v>0</v>
      </c>
      <c r="F4" s="57" t="n">
        <v>0</v>
      </c>
      <c r="G4" s="57" t="n">
        <v>0</v>
      </c>
      <c r="H4" s="57" t="n">
        <v>0</v>
      </c>
      <c r="I4" s="57" t="n">
        <v>0</v>
      </c>
      <c r="J4" s="57" t="n">
        <v>0</v>
      </c>
      <c r="K4" s="57" t="n">
        <v>0</v>
      </c>
      <c r="L4" s="57" t="n">
        <v>0</v>
      </c>
      <c r="M4" s="57" t="n">
        <v>0</v>
      </c>
      <c r="N4" s="57" t="n">
        <v>0</v>
      </c>
      <c r="O4" s="57" t="n">
        <v>0</v>
      </c>
      <c r="P4" s="57" t="n"/>
      <c r="Q4" s="57" t="n"/>
      <c r="R4" s="57" t="n"/>
      <c r="S4" s="57" t="n"/>
    </row>
    <row r="5" spans="1:19">
      <c r="A5" s="25" t="s">
        <v>141</v>
      </c>
      <c r="B5" t="s">
        <v>163</v>
      </c>
      <c r="C5" t="s">
        <v>162</v>
      </c>
      <c r="D5" s="57" t="n">
        <v>1</v>
      </c>
      <c r="E5" s="57" t="n">
        <v>1</v>
      </c>
      <c r="F5" s="57" t="n">
        <v>1</v>
      </c>
      <c r="G5" s="57" t="n">
        <v>1</v>
      </c>
      <c r="H5" s="57" t="n">
        <v>1</v>
      </c>
      <c r="I5" s="57" t="n">
        <v>1</v>
      </c>
      <c r="J5" s="57" t="n">
        <v>1</v>
      </c>
      <c r="K5" s="57" t="n">
        <v>1</v>
      </c>
      <c r="L5" s="57" t="n">
        <v>1</v>
      </c>
      <c r="M5" s="57" t="n">
        <v>1</v>
      </c>
      <c r="N5" s="57" t="n">
        <v>1</v>
      </c>
      <c r="O5" s="57" t="n">
        <v>1</v>
      </c>
      <c r="P5" s="57" t="n"/>
      <c r="Q5" s="57" t="n"/>
      <c r="R5" s="57" t="n"/>
      <c r="S5" s="57" t="n"/>
    </row>
    <row r="6" spans="1:19">
      <c r="A6" s="25" t="s">
        <v>142</v>
      </c>
      <c r="B6" t="s">
        <v>163</v>
      </c>
      <c r="C6" t="s">
        <v>162</v>
      </c>
      <c r="D6" s="57" t="n">
        <v>1</v>
      </c>
      <c r="E6" s="57" t="n">
        <v>1</v>
      </c>
      <c r="F6" s="57" t="n">
        <v>1</v>
      </c>
      <c r="G6" s="57" t="n">
        <v>1</v>
      </c>
      <c r="H6" s="57" t="n">
        <v>1</v>
      </c>
      <c r="I6" s="57" t="n">
        <v>1</v>
      </c>
      <c r="J6" s="57" t="n">
        <v>1</v>
      </c>
      <c r="K6" s="57" t="n">
        <v>1</v>
      </c>
      <c r="L6" s="57" t="n">
        <v>1</v>
      </c>
      <c r="M6" s="57" t="n">
        <v>1</v>
      </c>
      <c r="N6" s="57" t="n">
        <v>1</v>
      </c>
      <c r="O6" s="57" t="n">
        <v>1</v>
      </c>
      <c r="P6" s="57" t="n"/>
      <c r="Q6" s="57" t="n"/>
      <c r="R6" s="57" t="n"/>
      <c r="S6" s="57" t="n"/>
    </row>
    <row r="7" spans="1:19">
      <c r="A7" s="25" t="s">
        <v>143</v>
      </c>
      <c r="B7" t="s">
        <v>163</v>
      </c>
      <c r="C7" t="s">
        <v>162</v>
      </c>
      <c r="D7" s="57" t="n">
        <v>0</v>
      </c>
      <c r="E7" s="57" t="n">
        <v>0</v>
      </c>
      <c r="F7" s="57" t="n">
        <v>0</v>
      </c>
      <c r="G7" s="57" t="n">
        <v>0</v>
      </c>
      <c r="H7" s="57" t="n">
        <v>0</v>
      </c>
      <c r="I7" s="57" t="n">
        <v>0</v>
      </c>
      <c r="J7" s="57" t="n">
        <v>0</v>
      </c>
      <c r="K7" s="57" t="n">
        <v>0</v>
      </c>
      <c r="L7" s="57" t="n">
        <v>0</v>
      </c>
      <c r="M7" s="57" t="n">
        <v>0</v>
      </c>
      <c r="N7" s="57" t="n">
        <v>0</v>
      </c>
      <c r="O7" s="57" t="n">
        <v>0</v>
      </c>
      <c r="P7" s="57" t="n"/>
      <c r="Q7" s="57" t="n"/>
      <c r="R7" s="57" t="n"/>
      <c r="S7" s="57" t="n"/>
    </row>
    <row r="8" spans="1:19">
      <c r="A8" s="25" t="s">
        <v>141</v>
      </c>
      <c r="B8" t="s">
        <v>162</v>
      </c>
      <c r="C8" t="s">
        <v>173</v>
      </c>
      <c r="D8" s="57" t="n">
        <v>1</v>
      </c>
      <c r="E8" s="57" t="n">
        <v>1</v>
      </c>
      <c r="F8" s="57" t="n">
        <v>1</v>
      </c>
      <c r="G8" s="57" t="n">
        <v>1</v>
      </c>
      <c r="H8" s="57" t="n">
        <v>1</v>
      </c>
      <c r="I8" s="57" t="n">
        <v>1</v>
      </c>
      <c r="J8" s="57" t="n">
        <v>1</v>
      </c>
      <c r="K8" s="57" t="n">
        <v>1</v>
      </c>
      <c r="L8" s="57" t="n">
        <v>1</v>
      </c>
      <c r="M8" s="57" t="n">
        <v>1</v>
      </c>
      <c r="N8" s="57" t="n">
        <v>1</v>
      </c>
      <c r="O8" s="57" t="n">
        <v>1</v>
      </c>
      <c r="P8" s="57" t="n"/>
      <c r="Q8" s="57" t="n"/>
      <c r="R8" s="57" t="n"/>
      <c r="S8" s="57" t="n"/>
    </row>
    <row r="9" spans="1:19">
      <c r="A9" s="25" t="s">
        <v>142</v>
      </c>
      <c r="B9" t="s">
        <v>162</v>
      </c>
      <c r="C9" t="s">
        <v>173</v>
      </c>
      <c r="D9" s="57" t="n">
        <v>1</v>
      </c>
      <c r="E9" s="57" t="n">
        <v>1</v>
      </c>
      <c r="F9" s="57" t="n">
        <v>1</v>
      </c>
      <c r="G9" s="57" t="n">
        <v>1</v>
      </c>
      <c r="H9" s="57" t="n">
        <v>1</v>
      </c>
      <c r="I9" s="57" t="n">
        <v>1</v>
      </c>
      <c r="J9" s="57" t="n">
        <v>1</v>
      </c>
      <c r="K9" s="57" t="n">
        <v>1</v>
      </c>
      <c r="L9" s="57" t="n">
        <v>1</v>
      </c>
      <c r="M9" s="57" t="n">
        <v>1</v>
      </c>
      <c r="N9" s="57" t="n">
        <v>1</v>
      </c>
      <c r="O9" s="57" t="n">
        <v>1</v>
      </c>
      <c r="P9" s="57" t="n"/>
      <c r="Q9" s="57" t="n"/>
      <c r="R9" s="57" t="n"/>
      <c r="S9" s="57" t="n"/>
    </row>
    <row customHeight="1" ht="15.75" r="10" s="70" spans="1:19">
      <c r="A10" s="25" t="s">
        <v>143</v>
      </c>
      <c r="B10" t="s">
        <v>162</v>
      </c>
      <c r="C10" t="s">
        <v>173</v>
      </c>
      <c r="D10" s="57" t="n">
        <v>0</v>
      </c>
      <c r="E10" s="57" t="n">
        <v>0</v>
      </c>
      <c r="F10" s="57" t="n">
        <v>0</v>
      </c>
      <c r="G10" s="57" t="n">
        <v>0</v>
      </c>
      <c r="H10" s="57" t="n">
        <v>0</v>
      </c>
      <c r="I10" s="57" t="n">
        <v>0</v>
      </c>
      <c r="J10" s="57" t="n">
        <v>0</v>
      </c>
      <c r="K10" s="57" t="n">
        <v>0</v>
      </c>
      <c r="L10" s="57" t="n">
        <v>0</v>
      </c>
      <c r="M10" s="57" t="n">
        <v>0</v>
      </c>
      <c r="N10" s="57" t="n">
        <v>0</v>
      </c>
      <c r="O10" s="57" t="n">
        <v>0</v>
      </c>
      <c r="P10" s="57" t="n"/>
      <c r="Q10" s="57" t="n"/>
      <c r="R10" s="57" t="n"/>
      <c r="S10" s="57" t="n"/>
    </row>
    <row r="11" spans="1:19">
      <c r="A11" s="25" t="s">
        <v>141</v>
      </c>
      <c r="B11" t="s">
        <v>176</v>
      </c>
      <c r="C11" t="s">
        <v>178</v>
      </c>
      <c r="D11" s="57" t="n">
        <v>0</v>
      </c>
      <c r="E11" s="57" t="n">
        <v>0</v>
      </c>
      <c r="F11" s="57" t="n">
        <v>0</v>
      </c>
      <c r="G11" s="57" t="n">
        <v>0</v>
      </c>
      <c r="H11" s="57" t="n">
        <v>0</v>
      </c>
      <c r="I11" s="57" t="n">
        <v>0</v>
      </c>
      <c r="J11" s="57" t="n">
        <v>0</v>
      </c>
      <c r="K11" s="57" t="n">
        <v>0</v>
      </c>
      <c r="L11" s="57" t="n">
        <v>0</v>
      </c>
      <c r="M11" s="57" t="n">
        <v>0</v>
      </c>
      <c r="N11" s="57" t="n">
        <v>0</v>
      </c>
      <c r="O11" s="57" t="n">
        <v>0</v>
      </c>
      <c r="P11" s="57" t="n"/>
      <c r="Q11" s="57" t="n"/>
      <c r="R11" s="57" t="n"/>
      <c r="S11" s="57" t="n"/>
    </row>
    <row r="12" spans="1:19">
      <c r="A12" s="25" t="s">
        <v>142</v>
      </c>
      <c r="B12" t="s">
        <v>176</v>
      </c>
      <c r="C12" t="s">
        <v>178</v>
      </c>
      <c r="D12" s="57" t="n">
        <v>0</v>
      </c>
      <c r="E12" s="57" t="n">
        <v>0</v>
      </c>
      <c r="F12" s="57" t="n">
        <v>0</v>
      </c>
      <c r="G12" s="57" t="n">
        <v>0</v>
      </c>
      <c r="H12" s="57" t="n">
        <v>0</v>
      </c>
      <c r="I12" s="57" t="n">
        <v>0</v>
      </c>
      <c r="J12" s="57" t="n">
        <v>0</v>
      </c>
      <c r="K12" s="57" t="n">
        <v>0</v>
      </c>
      <c r="L12" s="57" t="n">
        <v>0</v>
      </c>
      <c r="M12" s="57" t="n">
        <v>0</v>
      </c>
      <c r="N12" s="57" t="n">
        <v>0</v>
      </c>
      <c r="O12" s="57" t="n">
        <v>0</v>
      </c>
      <c r="P12" s="57" t="n"/>
      <c r="Q12" s="57" t="n"/>
      <c r="R12" s="57" t="n"/>
      <c r="S12" s="57" t="n"/>
    </row>
    <row r="13" spans="1:19">
      <c r="A13" s="25" t="s">
        <v>143</v>
      </c>
      <c r="B13" t="s">
        <v>176</v>
      </c>
      <c r="C13" t="s">
        <v>178</v>
      </c>
      <c r="D13" s="57" t="n">
        <v>1</v>
      </c>
      <c r="E13" s="57" t="n">
        <v>1</v>
      </c>
      <c r="F13" s="57" t="n">
        <v>1</v>
      </c>
      <c r="G13" s="57" t="n">
        <v>1</v>
      </c>
      <c r="H13" s="57" t="n">
        <v>1</v>
      </c>
      <c r="I13" s="57" t="n">
        <v>1</v>
      </c>
      <c r="J13" s="57" t="n">
        <v>1</v>
      </c>
      <c r="K13" s="57" t="n">
        <v>1</v>
      </c>
      <c r="L13" s="57" t="n">
        <v>1</v>
      </c>
      <c r="M13" s="57" t="n">
        <v>1</v>
      </c>
      <c r="N13" s="57" t="n">
        <v>1</v>
      </c>
      <c r="O13" s="57" t="n">
        <v>1</v>
      </c>
      <c r="P13" s="57" t="n"/>
      <c r="Q13" s="57" t="n"/>
      <c r="R13" s="57" t="n"/>
    </row>
    <row r="14" spans="1:19">
      <c r="A14" s="25" t="s">
        <v>141</v>
      </c>
      <c r="B14" t="s">
        <v>173</v>
      </c>
      <c r="C14" t="s">
        <v>164</v>
      </c>
      <c r="D14" s="57" t="n">
        <v>1</v>
      </c>
      <c r="E14" s="57" t="n">
        <v>1</v>
      </c>
      <c r="F14" s="57" t="n">
        <v>1</v>
      </c>
      <c r="G14" s="57" t="n">
        <v>1</v>
      </c>
      <c r="H14" s="57" t="n">
        <v>1</v>
      </c>
      <c r="I14" s="57" t="n">
        <v>1</v>
      </c>
      <c r="J14" s="57" t="n">
        <v>1</v>
      </c>
      <c r="K14" s="57" t="n">
        <v>1</v>
      </c>
      <c r="L14" s="57" t="n">
        <v>1</v>
      </c>
      <c r="M14" s="57" t="n">
        <v>1</v>
      </c>
      <c r="N14" s="57" t="n">
        <v>1</v>
      </c>
      <c r="O14" s="57" t="n">
        <v>1</v>
      </c>
    </row>
    <row r="15" spans="1:19">
      <c r="A15" s="25" t="s">
        <v>142</v>
      </c>
      <c r="B15" t="s">
        <v>173</v>
      </c>
      <c r="C15" t="s">
        <v>164</v>
      </c>
      <c r="D15" s="57" t="n">
        <v>1</v>
      </c>
      <c r="E15" s="57" t="n">
        <v>1</v>
      </c>
      <c r="F15" s="57" t="n">
        <v>1</v>
      </c>
      <c r="G15" s="57" t="n">
        <v>1</v>
      </c>
      <c r="H15" s="57" t="n">
        <v>1</v>
      </c>
      <c r="I15" s="57" t="n">
        <v>1</v>
      </c>
      <c r="J15" s="57" t="n">
        <v>1</v>
      </c>
      <c r="K15" s="57" t="n">
        <v>1</v>
      </c>
      <c r="L15" s="57" t="n">
        <v>1</v>
      </c>
      <c r="M15" s="57" t="n">
        <v>1</v>
      </c>
      <c r="N15" s="57" t="n">
        <v>1</v>
      </c>
      <c r="O15" s="57" t="n">
        <v>1</v>
      </c>
    </row>
    <row r="16" spans="1:19">
      <c r="A16" s="25" t="s">
        <v>143</v>
      </c>
      <c r="B16" t="s">
        <v>173</v>
      </c>
      <c r="C16" t="s">
        <v>164</v>
      </c>
      <c r="D16" s="57" t="n">
        <v>0</v>
      </c>
      <c r="E16" s="57" t="n">
        <v>0</v>
      </c>
      <c r="F16" s="57" t="n">
        <v>0</v>
      </c>
      <c r="G16" s="57" t="n">
        <v>0</v>
      </c>
      <c r="H16" s="57" t="n">
        <v>0</v>
      </c>
      <c r="I16" s="57" t="n">
        <v>0</v>
      </c>
      <c r="J16" s="57" t="n">
        <v>0</v>
      </c>
      <c r="K16" s="57" t="n">
        <v>0</v>
      </c>
      <c r="L16" s="57" t="n">
        <v>0</v>
      </c>
      <c r="M16" s="57" t="n">
        <v>0</v>
      </c>
      <c r="N16" s="57" t="n">
        <v>0</v>
      </c>
      <c r="O16" s="57" t="n">
        <v>0</v>
      </c>
    </row>
    <row r="17" spans="1:19">
      <c r="A17" s="25" t="s">
        <v>141</v>
      </c>
      <c r="B17" t="s">
        <v>164</v>
      </c>
      <c r="C17" t="s">
        <v>166</v>
      </c>
      <c r="D17" s="57" t="n">
        <v>1</v>
      </c>
      <c r="E17" s="57" t="n">
        <v>1</v>
      </c>
      <c r="F17" s="57" t="n">
        <v>1</v>
      </c>
      <c r="G17" s="57" t="n">
        <v>1</v>
      </c>
      <c r="H17" s="57" t="n">
        <v>1</v>
      </c>
      <c r="I17" s="57" t="n">
        <v>1</v>
      </c>
      <c r="J17" s="57" t="n">
        <v>1</v>
      </c>
      <c r="K17" s="57" t="n">
        <v>1</v>
      </c>
      <c r="L17" s="57" t="n">
        <v>1</v>
      </c>
      <c r="M17" s="57" t="n">
        <v>1</v>
      </c>
      <c r="N17" s="57" t="n">
        <v>1</v>
      </c>
      <c r="O17" s="57" t="n">
        <v>1</v>
      </c>
    </row>
    <row r="18" spans="1:19">
      <c r="A18" s="25" t="s">
        <v>142</v>
      </c>
      <c r="B18" t="s">
        <v>164</v>
      </c>
      <c r="C18" t="s">
        <v>166</v>
      </c>
      <c r="D18" s="57" t="n">
        <v>1</v>
      </c>
      <c r="E18" s="57" t="n">
        <v>1</v>
      </c>
      <c r="F18" s="57" t="n">
        <v>1</v>
      </c>
      <c r="G18" s="57" t="n">
        <v>1</v>
      </c>
      <c r="H18" s="57" t="n">
        <v>1</v>
      </c>
      <c r="I18" s="57" t="n">
        <v>1</v>
      </c>
      <c r="J18" s="57" t="n">
        <v>1</v>
      </c>
      <c r="K18" s="57" t="n">
        <v>1</v>
      </c>
      <c r="L18" s="57" t="n">
        <v>1</v>
      </c>
      <c r="M18" s="57" t="n">
        <v>1</v>
      </c>
      <c r="N18" s="57" t="n">
        <v>1</v>
      </c>
      <c r="O18" s="57" t="n">
        <v>1</v>
      </c>
    </row>
    <row r="19" spans="1:19">
      <c r="A19" s="25" t="s">
        <v>143</v>
      </c>
      <c r="B19" t="s">
        <v>164</v>
      </c>
      <c r="C19" t="s">
        <v>166</v>
      </c>
      <c r="D19" s="57" t="n">
        <v>0</v>
      </c>
      <c r="E19" s="57" t="n">
        <v>0</v>
      </c>
      <c r="F19" s="57" t="n">
        <v>0</v>
      </c>
      <c r="G19" s="57" t="n">
        <v>0</v>
      </c>
      <c r="H19" s="57" t="n">
        <v>0</v>
      </c>
      <c r="I19" s="57" t="n">
        <v>0</v>
      </c>
      <c r="J19" s="57" t="n">
        <v>0</v>
      </c>
      <c r="K19" s="57" t="n">
        <v>0</v>
      </c>
      <c r="L19" s="57" t="n">
        <v>0</v>
      </c>
      <c r="M19" s="57" t="n">
        <v>0</v>
      </c>
      <c r="N19" s="57" t="n">
        <v>0</v>
      </c>
      <c r="O19" s="57" t="n">
        <v>0</v>
      </c>
    </row>
    <row r="20" spans="1:19">
      <c r="A20" s="25" t="s">
        <v>141</v>
      </c>
      <c r="B20" t="s">
        <v>166</v>
      </c>
      <c r="C20" t="s">
        <v>167</v>
      </c>
      <c r="D20" s="57" t="n">
        <v>1</v>
      </c>
      <c r="E20" s="57" t="n">
        <v>1</v>
      </c>
      <c r="F20" s="57" t="n">
        <v>1</v>
      </c>
      <c r="G20" s="57" t="n">
        <v>1</v>
      </c>
      <c r="H20" s="57" t="n">
        <v>1</v>
      </c>
      <c r="I20" s="57" t="n">
        <v>1</v>
      </c>
      <c r="J20" s="57" t="n">
        <v>1</v>
      </c>
      <c r="K20" s="57" t="n">
        <v>1</v>
      </c>
      <c r="L20" s="57" t="n">
        <v>1</v>
      </c>
      <c r="M20" s="57" t="n">
        <v>1</v>
      </c>
      <c r="N20" s="57" t="n">
        <v>1</v>
      </c>
      <c r="O20" s="57" t="n">
        <v>1</v>
      </c>
    </row>
    <row r="21" spans="1:19">
      <c r="A21" s="25" t="s">
        <v>142</v>
      </c>
      <c r="B21" t="s">
        <v>166</v>
      </c>
      <c r="C21" t="s">
        <v>167</v>
      </c>
      <c r="D21" s="57" t="n">
        <v>1</v>
      </c>
      <c r="E21" s="57" t="n">
        <v>1</v>
      </c>
      <c r="F21" s="57" t="n">
        <v>1</v>
      </c>
      <c r="G21" s="57" t="n">
        <v>1</v>
      </c>
      <c r="H21" s="57" t="n">
        <v>1</v>
      </c>
      <c r="I21" s="57" t="n">
        <v>1</v>
      </c>
      <c r="J21" s="57" t="n">
        <v>1</v>
      </c>
      <c r="K21" s="57" t="n">
        <v>1</v>
      </c>
      <c r="L21" s="57" t="n">
        <v>1</v>
      </c>
      <c r="M21" s="57" t="n">
        <v>1</v>
      </c>
      <c r="N21" s="57" t="n">
        <v>1</v>
      </c>
      <c r="O21" s="57" t="n">
        <v>1</v>
      </c>
    </row>
    <row r="22" spans="1:19">
      <c r="A22" s="25" t="s">
        <v>143</v>
      </c>
      <c r="B22" t="s">
        <v>166</v>
      </c>
      <c r="C22" t="s">
        <v>167</v>
      </c>
      <c r="D22" s="57" t="n">
        <v>0</v>
      </c>
      <c r="E22" s="57" t="n">
        <v>0</v>
      </c>
      <c r="F22" s="57" t="n">
        <v>0</v>
      </c>
      <c r="G22" s="57" t="n">
        <v>0</v>
      </c>
      <c r="H22" s="57" t="n">
        <v>0</v>
      </c>
      <c r="I22" s="57" t="n">
        <v>0</v>
      </c>
      <c r="J22" s="57" t="n">
        <v>0</v>
      </c>
      <c r="K22" s="57" t="n">
        <v>0</v>
      </c>
      <c r="L22" s="57" t="n">
        <v>0</v>
      </c>
      <c r="M22" s="57" t="n">
        <v>0</v>
      </c>
      <c r="N22" s="57" t="n">
        <v>0</v>
      </c>
      <c r="O22" s="57" t="n">
        <v>0</v>
      </c>
    </row>
    <row r="23" spans="1:19">
      <c r="A23" s="25" t="s">
        <v>141</v>
      </c>
      <c r="B23" t="s">
        <v>167</v>
      </c>
      <c r="C23" t="s">
        <v>169</v>
      </c>
      <c r="D23" s="57" t="n">
        <v>1</v>
      </c>
      <c r="E23" s="57" t="n">
        <v>1</v>
      </c>
      <c r="F23" s="57" t="n">
        <v>1</v>
      </c>
      <c r="G23" s="57" t="n">
        <v>1</v>
      </c>
      <c r="H23" s="57" t="n">
        <v>1</v>
      </c>
      <c r="I23" s="57" t="n">
        <v>1</v>
      </c>
      <c r="J23" s="57" t="n">
        <v>1</v>
      </c>
      <c r="K23" s="57" t="n">
        <v>1</v>
      </c>
      <c r="L23" s="57" t="n">
        <v>1</v>
      </c>
      <c r="M23" s="57" t="n">
        <v>1</v>
      </c>
      <c r="N23" s="57" t="n">
        <v>1</v>
      </c>
      <c r="O23" s="57" t="n">
        <v>1</v>
      </c>
    </row>
    <row r="24" spans="1:19">
      <c r="A24" s="25" t="s">
        <v>142</v>
      </c>
      <c r="B24" t="s">
        <v>167</v>
      </c>
      <c r="C24" t="s">
        <v>169</v>
      </c>
      <c r="D24" s="57" t="n">
        <v>1</v>
      </c>
      <c r="E24" s="57" t="n">
        <v>1</v>
      </c>
      <c r="F24" s="57" t="n">
        <v>1</v>
      </c>
      <c r="G24" s="57" t="n">
        <v>1</v>
      </c>
      <c r="H24" s="57" t="n">
        <v>1</v>
      </c>
      <c r="I24" s="57" t="n">
        <v>1</v>
      </c>
      <c r="J24" s="57" t="n">
        <v>1</v>
      </c>
      <c r="K24" s="57" t="n">
        <v>1</v>
      </c>
      <c r="L24" s="57" t="n">
        <v>1</v>
      </c>
      <c r="M24" s="57" t="n">
        <v>1</v>
      </c>
      <c r="N24" s="57" t="n">
        <v>1</v>
      </c>
      <c r="O24" s="57" t="n">
        <v>1</v>
      </c>
    </row>
    <row r="25" spans="1:19">
      <c r="A25" s="25" t="s">
        <v>143</v>
      </c>
      <c r="B25" t="s">
        <v>167</v>
      </c>
      <c r="C25" t="s">
        <v>169</v>
      </c>
      <c r="D25" s="57" t="n">
        <v>0</v>
      </c>
      <c r="E25" s="57" t="n">
        <v>0</v>
      </c>
      <c r="F25" s="57" t="n">
        <v>0</v>
      </c>
      <c r="G25" s="57" t="n">
        <v>0</v>
      </c>
      <c r="H25" s="57" t="n">
        <v>0</v>
      </c>
      <c r="I25" s="57" t="n">
        <v>0</v>
      </c>
      <c r="J25" s="57" t="n">
        <v>0</v>
      </c>
      <c r="K25" s="57" t="n">
        <v>0</v>
      </c>
      <c r="L25" s="57" t="n">
        <v>0</v>
      </c>
      <c r="M25" s="57" t="n">
        <v>0</v>
      </c>
      <c r="N25" s="57" t="n">
        <v>0</v>
      </c>
      <c r="O25" s="57" t="n">
        <v>0</v>
      </c>
    </row>
    <row r="26" spans="1:19">
      <c r="A26" s="25" t="s">
        <v>141</v>
      </c>
      <c r="B26" t="s">
        <v>169</v>
      </c>
      <c r="C26" t="s">
        <v>172</v>
      </c>
      <c r="D26" s="57" t="n">
        <v>1</v>
      </c>
      <c r="E26" s="57" t="n">
        <v>1</v>
      </c>
      <c r="F26" s="57" t="n">
        <v>1</v>
      </c>
      <c r="G26" s="57" t="n">
        <v>1</v>
      </c>
      <c r="H26" s="57" t="n">
        <v>1</v>
      </c>
      <c r="I26" s="57" t="n">
        <v>1</v>
      </c>
      <c r="J26" s="57" t="n">
        <v>1</v>
      </c>
      <c r="K26" s="57" t="n">
        <v>1</v>
      </c>
      <c r="L26" s="57" t="n">
        <v>1</v>
      </c>
      <c r="M26" s="57" t="n">
        <v>1</v>
      </c>
      <c r="N26" s="57" t="n">
        <v>1</v>
      </c>
      <c r="O26" s="57" t="n">
        <v>1</v>
      </c>
    </row>
    <row r="27" spans="1:19">
      <c r="A27" s="25" t="s">
        <v>142</v>
      </c>
      <c r="B27" t="s">
        <v>169</v>
      </c>
      <c r="C27" t="s">
        <v>172</v>
      </c>
      <c r="D27" s="57" t="n">
        <v>1</v>
      </c>
      <c r="E27" s="57" t="n">
        <v>1</v>
      </c>
      <c r="F27" s="57" t="n">
        <v>1</v>
      </c>
      <c r="G27" s="57" t="n">
        <v>1</v>
      </c>
      <c r="H27" s="57" t="n">
        <v>1</v>
      </c>
      <c r="I27" s="57" t="n">
        <v>1</v>
      </c>
      <c r="J27" s="57" t="n">
        <v>1</v>
      </c>
      <c r="K27" s="57" t="n">
        <v>1</v>
      </c>
      <c r="L27" s="57" t="n">
        <v>1</v>
      </c>
      <c r="M27" s="57" t="n">
        <v>1</v>
      </c>
      <c r="N27" s="57" t="n">
        <v>1</v>
      </c>
      <c r="O27" s="57" t="n">
        <v>1</v>
      </c>
    </row>
    <row r="28" spans="1:19">
      <c r="A28" s="25" t="s">
        <v>143</v>
      </c>
      <c r="B28" t="s">
        <v>169</v>
      </c>
      <c r="C28" t="s">
        <v>172</v>
      </c>
      <c r="D28" s="57" t="n">
        <v>0</v>
      </c>
      <c r="E28" s="57" t="n">
        <v>0</v>
      </c>
      <c r="F28" s="57" t="n">
        <v>0</v>
      </c>
      <c r="G28" s="57" t="n">
        <v>0</v>
      </c>
      <c r="H28" s="57" t="n">
        <v>0</v>
      </c>
      <c r="I28" s="57" t="n">
        <v>0</v>
      </c>
      <c r="J28" s="57" t="n">
        <v>0</v>
      </c>
      <c r="K28" s="57" t="n">
        <v>0</v>
      </c>
      <c r="L28" s="57" t="n">
        <v>0</v>
      </c>
      <c r="M28" s="57" t="n">
        <v>0</v>
      </c>
      <c r="N28" s="57" t="n">
        <v>0</v>
      </c>
      <c r="O28" s="57" t="n">
        <v>0</v>
      </c>
    </row>
    <row r="29" spans="1:19">
      <c r="A29" s="25" t="s">
        <v>141</v>
      </c>
      <c r="B29" t="s">
        <v>172</v>
      </c>
      <c r="C29" t="s">
        <v>175</v>
      </c>
      <c r="D29" s="57" t="n">
        <v>1</v>
      </c>
      <c r="E29" s="57" t="n">
        <v>1</v>
      </c>
      <c r="F29" s="57" t="n">
        <v>1</v>
      </c>
      <c r="G29" s="57" t="n">
        <v>1</v>
      </c>
      <c r="H29" s="57" t="n">
        <v>1</v>
      </c>
      <c r="I29" s="57" t="n">
        <v>1</v>
      </c>
      <c r="J29" s="57" t="n">
        <v>1</v>
      </c>
      <c r="K29" s="57" t="n">
        <v>1</v>
      </c>
      <c r="L29" s="57" t="n">
        <v>1</v>
      </c>
      <c r="M29" s="57" t="n">
        <v>1</v>
      </c>
      <c r="N29" s="57" t="n">
        <v>1</v>
      </c>
      <c r="O29" s="57" t="n">
        <v>1</v>
      </c>
    </row>
    <row r="30" spans="1:19">
      <c r="A30" s="25" t="s">
        <v>142</v>
      </c>
      <c r="B30" t="s">
        <v>172</v>
      </c>
      <c r="C30" t="s">
        <v>175</v>
      </c>
      <c r="D30" s="57" t="n">
        <v>1</v>
      </c>
      <c r="E30" s="57" t="n">
        <v>1</v>
      </c>
      <c r="F30" s="57" t="n">
        <v>1</v>
      </c>
      <c r="G30" s="57" t="n">
        <v>1</v>
      </c>
      <c r="H30" s="57" t="n">
        <v>1</v>
      </c>
      <c r="I30" s="57" t="n">
        <v>1</v>
      </c>
      <c r="J30" s="57" t="n">
        <v>1</v>
      </c>
      <c r="K30" s="57" t="n">
        <v>1</v>
      </c>
      <c r="L30" s="57" t="n">
        <v>1</v>
      </c>
      <c r="M30" s="57" t="n">
        <v>1</v>
      </c>
      <c r="N30" s="57" t="n">
        <v>1</v>
      </c>
      <c r="O30" s="57" t="n">
        <v>1</v>
      </c>
    </row>
    <row r="31" spans="1:19">
      <c r="A31" s="25" t="s">
        <v>143</v>
      </c>
      <c r="B31" t="s">
        <v>172</v>
      </c>
      <c r="C31" t="s">
        <v>175</v>
      </c>
      <c r="D31" s="57" t="n">
        <v>0</v>
      </c>
      <c r="E31" s="57" t="n">
        <v>0</v>
      </c>
      <c r="F31" s="57" t="n">
        <v>0</v>
      </c>
      <c r="G31" s="57" t="n">
        <v>0</v>
      </c>
      <c r="H31" s="57" t="n">
        <v>0</v>
      </c>
      <c r="I31" s="57" t="n">
        <v>0</v>
      </c>
      <c r="J31" s="57" t="n">
        <v>0</v>
      </c>
      <c r="K31" s="57" t="n">
        <v>0</v>
      </c>
      <c r="L31" s="57" t="n">
        <v>0</v>
      </c>
      <c r="M31" s="57" t="n">
        <v>0</v>
      </c>
      <c r="N31" s="57" t="n">
        <v>0</v>
      </c>
      <c r="O31" s="57" t="n">
        <v>0</v>
      </c>
    </row>
    <row r="32" spans="1:19">
      <c r="A32" s="25" t="s">
        <v>141</v>
      </c>
      <c r="B32" t="s">
        <v>174</v>
      </c>
      <c r="C32" t="s">
        <v>175</v>
      </c>
      <c r="D32" s="57" t="n">
        <v>1</v>
      </c>
      <c r="E32" s="57" t="n">
        <v>1</v>
      </c>
      <c r="F32" s="57" t="n">
        <v>1</v>
      </c>
      <c r="G32" s="57" t="n">
        <v>1</v>
      </c>
      <c r="H32" s="57" t="n">
        <v>1</v>
      </c>
      <c r="I32" s="57" t="n">
        <v>1</v>
      </c>
      <c r="J32" s="57" t="n">
        <v>1</v>
      </c>
      <c r="K32" s="57" t="n">
        <v>1</v>
      </c>
      <c r="L32" s="57" t="n">
        <v>1</v>
      </c>
      <c r="M32" s="57" t="n">
        <v>1</v>
      </c>
      <c r="N32" s="57" t="n">
        <v>1</v>
      </c>
      <c r="O32" s="57" t="n">
        <v>1</v>
      </c>
    </row>
    <row r="33" spans="1:19">
      <c r="A33" s="25" t="s">
        <v>142</v>
      </c>
      <c r="B33" t="s">
        <v>174</v>
      </c>
      <c r="C33" t="s">
        <v>175</v>
      </c>
      <c r="D33" s="57" t="n">
        <v>1</v>
      </c>
      <c r="E33" s="57" t="n">
        <v>1</v>
      </c>
      <c r="F33" s="57" t="n">
        <v>1</v>
      </c>
      <c r="G33" s="57" t="n">
        <v>1</v>
      </c>
      <c r="H33" s="57" t="n">
        <v>1</v>
      </c>
      <c r="I33" s="57" t="n">
        <v>1</v>
      </c>
      <c r="J33" s="57" t="n">
        <v>1</v>
      </c>
      <c r="K33" s="57" t="n">
        <v>1</v>
      </c>
      <c r="L33" s="57" t="n">
        <v>1</v>
      </c>
      <c r="M33" s="57" t="n">
        <v>1</v>
      </c>
      <c r="N33" s="57" t="n">
        <v>1</v>
      </c>
      <c r="O33" s="57" t="n">
        <v>1</v>
      </c>
    </row>
    <row r="34" spans="1:19">
      <c r="A34" s="25" t="s">
        <v>143</v>
      </c>
      <c r="B34" t="s">
        <v>174</v>
      </c>
      <c r="C34" t="s">
        <v>175</v>
      </c>
      <c r="D34" s="57" t="n">
        <v>0</v>
      </c>
      <c r="E34" s="57" t="n">
        <v>0</v>
      </c>
      <c r="F34" s="57" t="n">
        <v>0</v>
      </c>
      <c r="G34" s="57" t="n">
        <v>0</v>
      </c>
      <c r="H34" s="57" t="n">
        <v>0</v>
      </c>
      <c r="I34" s="57" t="n">
        <v>0</v>
      </c>
      <c r="J34" s="57" t="n">
        <v>0</v>
      </c>
      <c r="K34" s="57" t="n">
        <v>0</v>
      </c>
      <c r="L34" s="57" t="n">
        <v>0</v>
      </c>
      <c r="M34" s="57" t="n">
        <v>0</v>
      </c>
      <c r="N34" s="57" t="n">
        <v>0</v>
      </c>
      <c r="O34" s="57" t="n">
        <v>0</v>
      </c>
    </row>
    <row r="35" spans="1:19">
      <c r="A35" s="25" t="s">
        <v>141</v>
      </c>
      <c r="B35" t="s">
        <v>175</v>
      </c>
      <c r="C35" t="s">
        <v>176</v>
      </c>
      <c r="D35" s="57" t="n">
        <v>1</v>
      </c>
      <c r="E35" s="57" t="n">
        <v>1</v>
      </c>
      <c r="F35" s="57" t="n">
        <v>1</v>
      </c>
      <c r="G35" s="57" t="n">
        <v>1</v>
      </c>
      <c r="H35" s="57" t="n">
        <v>1</v>
      </c>
      <c r="I35" s="57" t="n">
        <v>1</v>
      </c>
      <c r="J35" s="57" t="n">
        <v>1</v>
      </c>
      <c r="K35" s="57" t="n">
        <v>1</v>
      </c>
      <c r="L35" s="57" t="n">
        <v>1</v>
      </c>
      <c r="M35" s="57" t="n">
        <v>1</v>
      </c>
      <c r="N35" s="57" t="n">
        <v>1</v>
      </c>
      <c r="O35" s="57" t="n">
        <v>1</v>
      </c>
    </row>
    <row r="36" spans="1:19">
      <c r="A36" s="25" t="s">
        <v>142</v>
      </c>
      <c r="B36" t="s">
        <v>175</v>
      </c>
      <c r="C36" t="s">
        <v>176</v>
      </c>
      <c r="D36" s="57" t="n">
        <v>1</v>
      </c>
      <c r="E36" s="57" t="n">
        <v>1</v>
      </c>
      <c r="F36" s="57" t="n">
        <v>1</v>
      </c>
      <c r="G36" s="57" t="n">
        <v>1</v>
      </c>
      <c r="H36" s="57" t="n">
        <v>1</v>
      </c>
      <c r="I36" s="57" t="n">
        <v>1</v>
      </c>
      <c r="J36" s="57" t="n">
        <v>1</v>
      </c>
      <c r="K36" s="57" t="n">
        <v>1</v>
      </c>
      <c r="L36" s="57" t="n">
        <v>1</v>
      </c>
      <c r="M36" s="57" t="n">
        <v>1</v>
      </c>
      <c r="N36" s="57" t="n">
        <v>1</v>
      </c>
      <c r="O36" s="57" t="n">
        <v>1</v>
      </c>
    </row>
    <row r="37" spans="1:19">
      <c r="A37" s="25" t="s">
        <v>143</v>
      </c>
      <c r="B37" t="s">
        <v>175</v>
      </c>
      <c r="C37" t="s">
        <v>176</v>
      </c>
      <c r="D37" s="57" t="n">
        <v>0</v>
      </c>
      <c r="E37" s="57" t="n">
        <v>0</v>
      </c>
      <c r="F37" s="57" t="n">
        <v>0</v>
      </c>
      <c r="G37" s="57" t="n">
        <v>0</v>
      </c>
      <c r="H37" s="57" t="n">
        <v>0</v>
      </c>
      <c r="I37" s="57" t="n">
        <v>0</v>
      </c>
      <c r="J37" s="57" t="n">
        <v>0</v>
      </c>
      <c r="K37" s="57" t="n">
        <v>0</v>
      </c>
      <c r="L37" s="57" t="n">
        <v>0</v>
      </c>
      <c r="M37" s="57" t="n">
        <v>0</v>
      </c>
      <c r="N37" s="57" t="n">
        <v>0</v>
      </c>
      <c r="O37" s="57" t="n">
        <v>0</v>
      </c>
    </row>
    <row r="38" spans="1:19">
      <c r="A38" s="25" t="s">
        <v>141</v>
      </c>
      <c r="B38" t="s">
        <v>186</v>
      </c>
      <c r="C38" t="s">
        <v>185</v>
      </c>
      <c r="D38" s="57" t="n">
        <v>1</v>
      </c>
      <c r="E38" s="57" t="n">
        <v>1</v>
      </c>
      <c r="F38" s="57" t="n">
        <v>1</v>
      </c>
      <c r="G38" s="57" t="n">
        <v>1</v>
      </c>
      <c r="H38" s="57" t="n">
        <v>1</v>
      </c>
      <c r="I38" s="57" t="n">
        <v>1</v>
      </c>
      <c r="J38" s="57" t="n">
        <v>1</v>
      </c>
      <c r="K38" s="57" t="n">
        <v>1</v>
      </c>
      <c r="L38" s="57" t="n">
        <v>1</v>
      </c>
      <c r="M38" s="57" t="n">
        <v>1</v>
      </c>
      <c r="N38" s="57" t="n">
        <v>1</v>
      </c>
      <c r="O38" s="57" t="n">
        <v>1</v>
      </c>
    </row>
    <row r="39" spans="1:19">
      <c r="A39" s="25" t="s">
        <v>142</v>
      </c>
      <c r="B39" t="s">
        <v>186</v>
      </c>
      <c r="C39" t="s">
        <v>185</v>
      </c>
      <c r="D39" s="57" t="n">
        <v>1</v>
      </c>
      <c r="E39" s="57" t="n">
        <v>1</v>
      </c>
      <c r="F39" s="57" t="n">
        <v>1</v>
      </c>
      <c r="G39" s="57" t="n">
        <v>1</v>
      </c>
      <c r="H39" s="57" t="n">
        <v>1</v>
      </c>
      <c r="I39" s="57" t="n">
        <v>1</v>
      </c>
      <c r="J39" s="57" t="n">
        <v>1</v>
      </c>
      <c r="K39" s="57" t="n">
        <v>1</v>
      </c>
      <c r="L39" s="57" t="n">
        <v>1</v>
      </c>
      <c r="M39" s="57" t="n">
        <v>1</v>
      </c>
      <c r="N39" s="57" t="n">
        <v>1</v>
      </c>
      <c r="O39" s="57" t="n">
        <v>1</v>
      </c>
    </row>
    <row r="40" spans="1:19">
      <c r="A40" s="25" t="s">
        <v>143</v>
      </c>
      <c r="B40" t="s">
        <v>186</v>
      </c>
      <c r="C40" t="s">
        <v>185</v>
      </c>
      <c r="D40" s="57" t="n">
        <v>0</v>
      </c>
      <c r="E40" s="57" t="n">
        <v>0</v>
      </c>
      <c r="F40" s="57" t="n">
        <v>0</v>
      </c>
      <c r="G40" s="57" t="n">
        <v>0</v>
      </c>
      <c r="H40" s="57" t="n">
        <v>0</v>
      </c>
      <c r="I40" s="57" t="n">
        <v>0</v>
      </c>
      <c r="J40" s="57" t="n">
        <v>0</v>
      </c>
      <c r="K40" s="57" t="n">
        <v>0</v>
      </c>
      <c r="L40" s="57" t="n">
        <v>0</v>
      </c>
      <c r="M40" s="57" t="n">
        <v>0</v>
      </c>
      <c r="N40" s="57" t="n">
        <v>0</v>
      </c>
      <c r="O40" s="57" t="n">
        <v>0</v>
      </c>
    </row>
    <row r="41" spans="1:19">
      <c r="A41" s="25" t="s">
        <v>141</v>
      </c>
      <c r="B41" t="s">
        <v>185</v>
      </c>
      <c r="C41" t="s">
        <v>180</v>
      </c>
      <c r="D41" s="57" t="n">
        <v>1</v>
      </c>
      <c r="E41" s="57" t="n">
        <v>1</v>
      </c>
      <c r="F41" s="57" t="n">
        <v>1</v>
      </c>
      <c r="G41" s="57" t="n">
        <v>1</v>
      </c>
      <c r="H41" s="57" t="n">
        <v>1</v>
      </c>
      <c r="I41" s="57" t="n">
        <v>1</v>
      </c>
      <c r="J41" s="57" t="n">
        <v>1</v>
      </c>
      <c r="K41" s="57" t="n">
        <v>1</v>
      </c>
      <c r="L41" s="57" t="n">
        <v>1</v>
      </c>
      <c r="M41" s="57" t="n">
        <v>1</v>
      </c>
      <c r="N41" s="57" t="n">
        <v>1</v>
      </c>
      <c r="O41" s="57" t="n">
        <v>1</v>
      </c>
    </row>
    <row r="42" spans="1:19">
      <c r="A42" s="25" t="s">
        <v>142</v>
      </c>
      <c r="B42" t="s">
        <v>185</v>
      </c>
      <c r="C42" t="s">
        <v>180</v>
      </c>
      <c r="D42" s="57" t="n">
        <v>1</v>
      </c>
      <c r="E42" s="57" t="n">
        <v>1</v>
      </c>
      <c r="F42" s="57" t="n">
        <v>1</v>
      </c>
      <c r="G42" s="57" t="n">
        <v>1</v>
      </c>
      <c r="H42" s="57" t="n">
        <v>1</v>
      </c>
      <c r="I42" s="57" t="n">
        <v>1</v>
      </c>
      <c r="J42" s="57" t="n">
        <v>1</v>
      </c>
      <c r="K42" s="57" t="n">
        <v>1</v>
      </c>
      <c r="L42" s="57" t="n">
        <v>1</v>
      </c>
      <c r="M42" s="57" t="n">
        <v>1</v>
      </c>
      <c r="N42" s="57" t="n">
        <v>1</v>
      </c>
      <c r="O42" s="57" t="n">
        <v>1</v>
      </c>
    </row>
    <row r="43" spans="1:19">
      <c r="A43" s="25" t="s">
        <v>143</v>
      </c>
      <c r="B43" t="s">
        <v>185</v>
      </c>
      <c r="C43" t="s">
        <v>180</v>
      </c>
      <c r="D43" s="57" t="n">
        <v>0</v>
      </c>
      <c r="E43" s="57" t="n">
        <v>0</v>
      </c>
      <c r="F43" s="57" t="n">
        <v>0</v>
      </c>
      <c r="G43" s="57" t="n">
        <v>0</v>
      </c>
      <c r="H43" s="57" t="n">
        <v>0</v>
      </c>
      <c r="I43" s="57" t="n">
        <v>0</v>
      </c>
      <c r="J43" s="57" t="n">
        <v>0</v>
      </c>
      <c r="K43" s="57" t="n">
        <v>0</v>
      </c>
      <c r="L43" s="57" t="n">
        <v>0</v>
      </c>
      <c r="M43" s="57" t="n">
        <v>0</v>
      </c>
      <c r="N43" s="57" t="n">
        <v>0</v>
      </c>
      <c r="O43" s="57" t="n">
        <v>0</v>
      </c>
    </row>
    <row r="44" spans="1:19">
      <c r="A44" s="25" t="s">
        <v>141</v>
      </c>
      <c r="B44" t="s">
        <v>187</v>
      </c>
      <c r="C44" t="s">
        <v>184</v>
      </c>
      <c r="D44" s="57" t="n">
        <v>1</v>
      </c>
      <c r="E44" s="57" t="n">
        <v>1</v>
      </c>
      <c r="F44" s="57" t="n">
        <v>1</v>
      </c>
      <c r="G44" s="57" t="n">
        <v>1</v>
      </c>
      <c r="H44" s="57" t="n">
        <v>1</v>
      </c>
      <c r="I44" s="57" t="n">
        <v>1</v>
      </c>
      <c r="J44" s="57" t="n">
        <v>1</v>
      </c>
      <c r="K44" s="57" t="n">
        <v>1</v>
      </c>
      <c r="L44" s="57" t="n">
        <v>1</v>
      </c>
      <c r="M44" s="57" t="n">
        <v>1</v>
      </c>
      <c r="N44" s="57" t="n">
        <v>1</v>
      </c>
      <c r="O44" s="57" t="n">
        <v>1</v>
      </c>
    </row>
    <row r="45" spans="1:19">
      <c r="A45" s="25" t="s">
        <v>142</v>
      </c>
      <c r="B45" t="s">
        <v>187</v>
      </c>
      <c r="C45" t="s">
        <v>184</v>
      </c>
      <c r="D45" s="57" t="n">
        <v>1</v>
      </c>
      <c r="E45" s="57" t="n">
        <v>1</v>
      </c>
      <c r="F45" s="57" t="n">
        <v>1</v>
      </c>
      <c r="G45" s="57" t="n">
        <v>1</v>
      </c>
      <c r="H45" s="57" t="n">
        <v>1</v>
      </c>
      <c r="I45" s="57" t="n">
        <v>1</v>
      </c>
      <c r="J45" s="57" t="n">
        <v>1</v>
      </c>
      <c r="K45" s="57" t="n">
        <v>1</v>
      </c>
      <c r="L45" s="57" t="n">
        <v>1</v>
      </c>
      <c r="M45" s="57" t="n">
        <v>1</v>
      </c>
      <c r="N45" s="57" t="n">
        <v>1</v>
      </c>
      <c r="O45" s="57" t="n">
        <v>1</v>
      </c>
    </row>
    <row r="46" spans="1:19">
      <c r="A46" s="25" t="s">
        <v>143</v>
      </c>
      <c r="B46" t="s">
        <v>187</v>
      </c>
      <c r="C46" t="s">
        <v>184</v>
      </c>
      <c r="D46" s="57" t="n">
        <v>0</v>
      </c>
      <c r="E46" s="57" t="n">
        <v>0</v>
      </c>
      <c r="F46" s="57" t="n">
        <v>0</v>
      </c>
      <c r="G46" s="57" t="n">
        <v>0</v>
      </c>
      <c r="H46" s="57" t="n">
        <v>0</v>
      </c>
      <c r="I46" s="57" t="n">
        <v>0</v>
      </c>
      <c r="J46" s="57" t="n">
        <v>0</v>
      </c>
      <c r="K46" s="57" t="n">
        <v>0</v>
      </c>
      <c r="L46" s="57" t="n">
        <v>0</v>
      </c>
      <c r="M46" s="57" t="n">
        <v>0</v>
      </c>
      <c r="N46" s="57" t="n">
        <v>0</v>
      </c>
      <c r="O46" s="57" t="n">
        <v>0</v>
      </c>
    </row>
    <row r="47" spans="1:19">
      <c r="A47" s="25" t="s">
        <v>141</v>
      </c>
      <c r="B47" t="s">
        <v>184</v>
      </c>
      <c r="C47" t="s">
        <v>179</v>
      </c>
      <c r="D47" s="57" t="n">
        <v>1</v>
      </c>
      <c r="E47" s="57" t="n">
        <v>1</v>
      </c>
      <c r="F47" s="57" t="n">
        <v>1</v>
      </c>
      <c r="G47" s="57" t="n">
        <v>1</v>
      </c>
      <c r="H47" s="57" t="n">
        <v>1</v>
      </c>
      <c r="I47" s="57" t="n">
        <v>1</v>
      </c>
      <c r="J47" s="57" t="n">
        <v>1</v>
      </c>
      <c r="K47" s="57" t="n">
        <v>1</v>
      </c>
      <c r="L47" s="57" t="n">
        <v>1</v>
      </c>
      <c r="M47" s="57" t="n">
        <v>1</v>
      </c>
      <c r="N47" s="57" t="n">
        <v>1</v>
      </c>
      <c r="O47" s="57" t="n">
        <v>1</v>
      </c>
    </row>
    <row r="48" spans="1:19">
      <c r="A48" s="25" t="s">
        <v>142</v>
      </c>
      <c r="B48" t="s">
        <v>184</v>
      </c>
      <c r="C48" t="s">
        <v>179</v>
      </c>
      <c r="D48" s="57" t="n">
        <v>1</v>
      </c>
      <c r="E48" s="57" t="n">
        <v>1</v>
      </c>
      <c r="F48" s="57" t="n">
        <v>1</v>
      </c>
      <c r="G48" s="57" t="n">
        <v>1</v>
      </c>
      <c r="H48" s="57" t="n">
        <v>1</v>
      </c>
      <c r="I48" s="57" t="n">
        <v>1</v>
      </c>
      <c r="J48" s="57" t="n">
        <v>1</v>
      </c>
      <c r="K48" s="57" t="n">
        <v>1</v>
      </c>
      <c r="L48" s="57" t="n">
        <v>1</v>
      </c>
      <c r="M48" s="57" t="n">
        <v>1</v>
      </c>
      <c r="N48" s="57" t="n">
        <v>1</v>
      </c>
      <c r="O48" s="57" t="n">
        <v>1</v>
      </c>
    </row>
    <row r="49" spans="1:19">
      <c r="A49" s="25" t="s">
        <v>143</v>
      </c>
      <c r="B49" t="s">
        <v>184</v>
      </c>
      <c r="C49" t="s">
        <v>179</v>
      </c>
      <c r="D49" s="57" t="n">
        <v>0</v>
      </c>
      <c r="E49" s="57" t="n">
        <v>0</v>
      </c>
      <c r="F49" s="57" t="n">
        <v>0</v>
      </c>
      <c r="G49" s="57" t="n">
        <v>0</v>
      </c>
      <c r="H49" s="57" t="n">
        <v>0</v>
      </c>
      <c r="I49" s="57" t="n">
        <v>0</v>
      </c>
      <c r="J49" s="57" t="n">
        <v>0</v>
      </c>
      <c r="K49" s="57" t="n">
        <v>0</v>
      </c>
      <c r="L49" s="57" t="n">
        <v>0</v>
      </c>
      <c r="M49" s="57" t="n">
        <v>0</v>
      </c>
      <c r="N49" s="57" t="n">
        <v>0</v>
      </c>
      <c r="O49" s="57" t="n">
        <v>0</v>
      </c>
    </row>
    <row r="50" spans="1:19">
      <c r="A50" s="25" t="s">
        <v>141</v>
      </c>
      <c r="B50" t="s">
        <v>179</v>
      </c>
      <c r="C50" t="s">
        <v>164</v>
      </c>
      <c r="D50" s="57" t="n">
        <v>1</v>
      </c>
      <c r="E50" s="57" t="n">
        <v>1</v>
      </c>
      <c r="F50" s="57" t="n">
        <v>1</v>
      </c>
      <c r="G50" s="57" t="n">
        <v>1</v>
      </c>
      <c r="H50" s="57" t="n">
        <v>1</v>
      </c>
      <c r="I50" s="57" t="n">
        <v>1</v>
      </c>
      <c r="J50" s="57" t="n">
        <v>1</v>
      </c>
      <c r="K50" s="57" t="n">
        <v>1</v>
      </c>
      <c r="L50" s="57" t="n">
        <v>1</v>
      </c>
      <c r="M50" s="57" t="n">
        <v>1</v>
      </c>
      <c r="N50" s="57" t="n">
        <v>1</v>
      </c>
      <c r="O50" s="57" t="n">
        <v>1</v>
      </c>
    </row>
    <row r="51" spans="1:19">
      <c r="A51" s="25" t="s">
        <v>142</v>
      </c>
      <c r="B51" t="s">
        <v>179</v>
      </c>
      <c r="C51" t="s">
        <v>164</v>
      </c>
      <c r="D51" s="57" t="n">
        <v>1</v>
      </c>
      <c r="E51" s="57" t="n">
        <v>1</v>
      </c>
      <c r="F51" s="57" t="n">
        <v>1</v>
      </c>
      <c r="G51" s="57" t="n">
        <v>1</v>
      </c>
      <c r="H51" s="57" t="n">
        <v>1</v>
      </c>
      <c r="I51" s="57" t="n">
        <v>1</v>
      </c>
      <c r="J51" s="57" t="n">
        <v>1</v>
      </c>
      <c r="K51" s="57" t="n">
        <v>1</v>
      </c>
      <c r="L51" s="57" t="n">
        <v>1</v>
      </c>
      <c r="M51" s="57" t="n">
        <v>1</v>
      </c>
      <c r="N51" s="57" t="n">
        <v>1</v>
      </c>
      <c r="O51" s="57" t="n">
        <v>1</v>
      </c>
    </row>
    <row r="52" spans="1:19">
      <c r="A52" s="25" t="s">
        <v>143</v>
      </c>
      <c r="B52" t="s">
        <v>179</v>
      </c>
      <c r="C52" t="s">
        <v>164</v>
      </c>
      <c r="D52" s="57" t="n">
        <v>0</v>
      </c>
      <c r="E52" s="57" t="n">
        <v>0</v>
      </c>
      <c r="F52" s="57" t="n">
        <v>0</v>
      </c>
      <c r="G52" s="57" t="n">
        <v>0</v>
      </c>
      <c r="H52" s="57" t="n">
        <v>0</v>
      </c>
      <c r="I52" s="57" t="n">
        <v>0</v>
      </c>
      <c r="J52" s="57" t="n">
        <v>0</v>
      </c>
      <c r="K52" s="57" t="n">
        <v>0</v>
      </c>
      <c r="L52" s="57" t="n">
        <v>0</v>
      </c>
      <c r="M52" s="57" t="n">
        <v>0</v>
      </c>
      <c r="N52" s="57" t="n">
        <v>0</v>
      </c>
      <c r="O52" s="57" t="n">
        <v>0</v>
      </c>
    </row>
    <row r="53" spans="1:19">
      <c r="A53" s="25" t="s">
        <v>141</v>
      </c>
      <c r="B53" t="s">
        <v>158</v>
      </c>
      <c r="C53" t="s">
        <v>161</v>
      </c>
      <c r="D53" s="57" t="n">
        <v>1</v>
      </c>
      <c r="E53" s="57" t="n">
        <v>1</v>
      </c>
      <c r="F53" s="57" t="n">
        <v>1</v>
      </c>
      <c r="G53" s="57" t="n">
        <v>1</v>
      </c>
      <c r="H53" s="57" t="n">
        <v>1</v>
      </c>
      <c r="I53" s="57" t="n">
        <v>1</v>
      </c>
      <c r="J53" s="57" t="n">
        <v>1</v>
      </c>
      <c r="K53" s="57" t="n">
        <v>1</v>
      </c>
      <c r="L53" s="57" t="n">
        <v>1</v>
      </c>
      <c r="M53" s="57" t="n">
        <v>1</v>
      </c>
      <c r="N53" s="57" t="n">
        <v>1</v>
      </c>
      <c r="O53" s="57" t="n">
        <v>1</v>
      </c>
    </row>
    <row r="54" spans="1:19">
      <c r="A54" s="25" t="s">
        <v>142</v>
      </c>
      <c r="B54" t="s">
        <v>158</v>
      </c>
      <c r="C54" t="s">
        <v>161</v>
      </c>
      <c r="D54" s="57" t="n">
        <v>1</v>
      </c>
      <c r="E54" s="57" t="n">
        <v>1</v>
      </c>
      <c r="F54" s="57" t="n">
        <v>1</v>
      </c>
      <c r="G54" s="57" t="n">
        <v>1</v>
      </c>
      <c r="H54" s="57" t="n">
        <v>1</v>
      </c>
      <c r="I54" s="57" t="n">
        <v>1</v>
      </c>
      <c r="J54" s="57" t="n">
        <v>1</v>
      </c>
      <c r="K54" s="57" t="n">
        <v>1</v>
      </c>
      <c r="L54" s="57" t="n">
        <v>1</v>
      </c>
      <c r="M54" s="57" t="n">
        <v>1</v>
      </c>
      <c r="N54" s="57" t="n">
        <v>1</v>
      </c>
      <c r="O54" s="57" t="n">
        <v>1</v>
      </c>
    </row>
    <row r="55" spans="1:19">
      <c r="A55" s="25" t="s">
        <v>143</v>
      </c>
      <c r="B55" t="s">
        <v>158</v>
      </c>
      <c r="C55" t="s">
        <v>161</v>
      </c>
      <c r="D55" s="57" t="n">
        <v>0</v>
      </c>
      <c r="E55" s="57" t="n">
        <v>0</v>
      </c>
      <c r="F55" s="57" t="n">
        <v>0</v>
      </c>
      <c r="G55" s="57" t="n">
        <v>0</v>
      </c>
      <c r="H55" s="57" t="n">
        <v>0</v>
      </c>
      <c r="I55" s="57" t="n">
        <v>0</v>
      </c>
      <c r="J55" s="57" t="n">
        <v>0</v>
      </c>
      <c r="K55" s="57" t="n">
        <v>0</v>
      </c>
      <c r="L55" s="57" t="n">
        <v>0</v>
      </c>
      <c r="M55" s="57" t="n">
        <v>0</v>
      </c>
      <c r="N55" s="57" t="n">
        <v>0</v>
      </c>
      <c r="O55" s="57" t="n">
        <v>0</v>
      </c>
    </row>
    <row r="56" spans="1:19">
      <c r="A56" s="25" t="s">
        <v>141</v>
      </c>
      <c r="B56" t="s">
        <v>192</v>
      </c>
      <c r="C56" t="s">
        <v>158</v>
      </c>
      <c r="D56" s="57" t="n">
        <v>1</v>
      </c>
      <c r="E56" s="57" t="n">
        <v>1</v>
      </c>
      <c r="F56" s="57" t="n">
        <v>1</v>
      </c>
      <c r="G56" s="57" t="n">
        <v>1</v>
      </c>
      <c r="H56" s="57" t="n">
        <v>1</v>
      </c>
      <c r="I56" s="57" t="n">
        <v>1</v>
      </c>
      <c r="J56" s="57" t="n">
        <v>1</v>
      </c>
      <c r="K56" s="57" t="n">
        <v>1</v>
      </c>
      <c r="L56" s="57" t="n">
        <v>1</v>
      </c>
      <c r="M56" s="57" t="n">
        <v>1</v>
      </c>
      <c r="N56" s="57" t="n">
        <v>1</v>
      </c>
      <c r="O56" s="57" t="n">
        <v>1</v>
      </c>
    </row>
    <row r="57" spans="1:19">
      <c r="A57" s="25" t="s">
        <v>142</v>
      </c>
      <c r="B57" t="s">
        <v>192</v>
      </c>
      <c r="C57" t="s">
        <v>158</v>
      </c>
      <c r="D57" s="57" t="n">
        <v>1</v>
      </c>
      <c r="E57" s="57" t="n">
        <v>1</v>
      </c>
      <c r="F57" s="57" t="n">
        <v>1</v>
      </c>
      <c r="G57" s="57" t="n">
        <v>1</v>
      </c>
      <c r="H57" s="57" t="n">
        <v>1</v>
      </c>
      <c r="I57" s="57" t="n">
        <v>1</v>
      </c>
      <c r="J57" s="57" t="n">
        <v>1</v>
      </c>
      <c r="K57" s="57" t="n">
        <v>1</v>
      </c>
      <c r="L57" s="57" t="n">
        <v>1</v>
      </c>
      <c r="M57" s="57" t="n">
        <v>1</v>
      </c>
      <c r="N57" s="57" t="n">
        <v>1</v>
      </c>
      <c r="O57" s="57" t="n">
        <v>1</v>
      </c>
    </row>
    <row r="58" spans="1:19">
      <c r="A58" s="25" t="s">
        <v>143</v>
      </c>
      <c r="B58" t="s">
        <v>192</v>
      </c>
      <c r="C58" t="s">
        <v>158</v>
      </c>
      <c r="D58" s="57" t="n">
        <v>0</v>
      </c>
      <c r="E58" s="57" t="n">
        <v>0</v>
      </c>
      <c r="F58" s="57" t="n">
        <v>0</v>
      </c>
      <c r="G58" s="57" t="n">
        <v>0</v>
      </c>
      <c r="H58" s="57" t="n">
        <v>0</v>
      </c>
      <c r="I58" s="57" t="n">
        <v>0</v>
      </c>
      <c r="J58" s="57" t="n">
        <v>0</v>
      </c>
      <c r="K58" s="57" t="n">
        <v>0</v>
      </c>
      <c r="L58" s="57" t="n">
        <v>0</v>
      </c>
      <c r="M58" s="57" t="n">
        <v>0</v>
      </c>
      <c r="N58" s="57" t="n">
        <v>0</v>
      </c>
      <c r="O58" s="57" t="n">
        <v>0</v>
      </c>
    </row>
    <row r="59" spans="1:19">
      <c r="A59" s="25" t="s">
        <v>141</v>
      </c>
      <c r="B59" t="s">
        <v>195</v>
      </c>
      <c r="C59" t="s">
        <v>187</v>
      </c>
      <c r="D59" s="57" t="n">
        <v>1</v>
      </c>
      <c r="E59" s="57" t="n">
        <v>1</v>
      </c>
      <c r="F59" s="57" t="n">
        <v>1</v>
      </c>
      <c r="G59" s="57" t="n">
        <v>1</v>
      </c>
      <c r="H59" s="57" t="n">
        <v>1</v>
      </c>
      <c r="I59" s="57" t="n">
        <v>1</v>
      </c>
      <c r="J59" s="57" t="n">
        <v>1</v>
      </c>
      <c r="K59" s="57" t="n">
        <v>1</v>
      </c>
      <c r="L59" s="57" t="n">
        <v>1</v>
      </c>
      <c r="M59" s="57" t="n">
        <v>1</v>
      </c>
      <c r="N59" s="57" t="n">
        <v>1</v>
      </c>
      <c r="O59" s="57" t="n">
        <v>1</v>
      </c>
    </row>
    <row r="60" spans="1:19">
      <c r="A60" s="25" t="s">
        <v>142</v>
      </c>
      <c r="B60" t="s">
        <v>195</v>
      </c>
      <c r="C60" t="s">
        <v>187</v>
      </c>
      <c r="D60" s="57" t="n">
        <v>1</v>
      </c>
      <c r="E60" s="57" t="n">
        <v>1</v>
      </c>
      <c r="F60" s="57" t="n">
        <v>1</v>
      </c>
      <c r="G60" s="57" t="n">
        <v>1</v>
      </c>
      <c r="H60" s="57" t="n">
        <v>1</v>
      </c>
      <c r="I60" s="57" t="n">
        <v>1</v>
      </c>
      <c r="J60" s="57" t="n">
        <v>1</v>
      </c>
      <c r="K60" s="57" t="n">
        <v>1</v>
      </c>
      <c r="L60" s="57" t="n">
        <v>1</v>
      </c>
      <c r="M60" s="57" t="n">
        <v>1</v>
      </c>
      <c r="N60" s="57" t="n">
        <v>1</v>
      </c>
      <c r="O60" s="57" t="n">
        <v>1</v>
      </c>
    </row>
    <row r="61" spans="1:19">
      <c r="A61" s="25" t="s">
        <v>143</v>
      </c>
      <c r="B61" t="s">
        <v>195</v>
      </c>
      <c r="C61" t="s">
        <v>187</v>
      </c>
      <c r="D61" s="57" t="n">
        <v>0</v>
      </c>
      <c r="E61" s="57" t="n">
        <v>0</v>
      </c>
      <c r="F61" s="57" t="n">
        <v>0</v>
      </c>
      <c r="G61" s="57" t="n">
        <v>0</v>
      </c>
      <c r="H61" s="57" t="n">
        <v>0</v>
      </c>
      <c r="I61" s="57" t="n">
        <v>0</v>
      </c>
      <c r="J61" s="57" t="n">
        <v>0</v>
      </c>
      <c r="K61" s="57" t="n">
        <v>0</v>
      </c>
      <c r="L61" s="57" t="n">
        <v>0</v>
      </c>
      <c r="M61" s="57" t="n">
        <v>0</v>
      </c>
      <c r="N61" s="57" t="n">
        <v>0</v>
      </c>
      <c r="O61" s="57" t="n">
        <v>0</v>
      </c>
    </row>
    <row r="62" spans="1:19">
      <c r="A62" s="25" t="s">
        <v>141</v>
      </c>
      <c r="B62" t="s">
        <v>189</v>
      </c>
      <c r="C62" t="s">
        <v>188</v>
      </c>
      <c r="D62" s="57" t="n">
        <v>1</v>
      </c>
      <c r="E62" s="57" t="n">
        <v>1</v>
      </c>
      <c r="F62" s="57" t="n">
        <v>1</v>
      </c>
      <c r="G62" s="57" t="n">
        <v>1</v>
      </c>
      <c r="H62" s="57" t="n">
        <v>1</v>
      </c>
      <c r="I62" s="57" t="n">
        <v>1</v>
      </c>
      <c r="J62" s="57" t="n">
        <v>1</v>
      </c>
      <c r="K62" s="57" t="n">
        <v>1</v>
      </c>
      <c r="L62" s="57" t="n">
        <v>1</v>
      </c>
      <c r="M62" s="57" t="n">
        <v>1</v>
      </c>
      <c r="N62" s="57" t="n">
        <v>1</v>
      </c>
      <c r="O62" s="57" t="n">
        <v>1</v>
      </c>
    </row>
    <row r="63" spans="1:19">
      <c r="A63" s="25" t="s">
        <v>142</v>
      </c>
      <c r="B63" t="s">
        <v>189</v>
      </c>
      <c r="C63" t="s">
        <v>188</v>
      </c>
      <c r="D63" s="57" t="n">
        <v>1</v>
      </c>
      <c r="E63" s="57" t="n">
        <v>1</v>
      </c>
      <c r="F63" s="57" t="n">
        <v>1</v>
      </c>
      <c r="G63" s="57" t="n">
        <v>1</v>
      </c>
      <c r="H63" s="57" t="n">
        <v>1</v>
      </c>
      <c r="I63" s="57" t="n">
        <v>1</v>
      </c>
      <c r="J63" s="57" t="n">
        <v>1</v>
      </c>
      <c r="K63" s="57" t="n">
        <v>1</v>
      </c>
      <c r="L63" s="57" t="n">
        <v>1</v>
      </c>
      <c r="M63" s="57" t="n">
        <v>1</v>
      </c>
      <c r="N63" s="57" t="n">
        <v>1</v>
      </c>
      <c r="O63" s="57" t="n">
        <v>1</v>
      </c>
    </row>
    <row r="64" spans="1:19">
      <c r="A64" s="25" t="s">
        <v>143</v>
      </c>
      <c r="B64" t="s">
        <v>189</v>
      </c>
      <c r="C64" t="s">
        <v>188</v>
      </c>
      <c r="D64" s="57" t="n">
        <v>0</v>
      </c>
      <c r="E64" s="57" t="n">
        <v>0</v>
      </c>
      <c r="F64" s="57" t="n">
        <v>0</v>
      </c>
      <c r="G64" s="57" t="n">
        <v>0</v>
      </c>
      <c r="H64" s="57" t="n">
        <v>0</v>
      </c>
      <c r="I64" s="57" t="n">
        <v>0</v>
      </c>
      <c r="J64" s="57" t="n">
        <v>0</v>
      </c>
      <c r="K64" s="57" t="n">
        <v>0</v>
      </c>
      <c r="L64" s="57" t="n">
        <v>0</v>
      </c>
      <c r="M64" s="57" t="n">
        <v>0</v>
      </c>
      <c r="N64" s="57" t="n">
        <v>0</v>
      </c>
      <c r="O64" s="57" t="n">
        <v>0</v>
      </c>
    </row>
    <row r="65" spans="1:19">
      <c r="A65" s="25" t="s">
        <v>141</v>
      </c>
      <c r="B65" t="s">
        <v>190</v>
      </c>
      <c r="C65" t="s">
        <v>195</v>
      </c>
      <c r="D65" s="57" t="n">
        <v>1</v>
      </c>
      <c r="E65" s="57" t="n">
        <v>1</v>
      </c>
      <c r="F65" s="57" t="n">
        <v>1</v>
      </c>
      <c r="G65" s="57" t="n">
        <v>1</v>
      </c>
      <c r="H65" s="57" t="n">
        <v>1</v>
      </c>
      <c r="I65" s="57" t="n">
        <v>1</v>
      </c>
      <c r="J65" s="57" t="n">
        <v>1</v>
      </c>
      <c r="K65" s="57" t="n">
        <v>1</v>
      </c>
      <c r="L65" s="57" t="n">
        <v>1</v>
      </c>
      <c r="M65" s="57" t="n">
        <v>1</v>
      </c>
      <c r="N65" s="57" t="n">
        <v>1</v>
      </c>
      <c r="O65" s="57" t="n">
        <v>1</v>
      </c>
    </row>
    <row r="66" spans="1:19">
      <c r="A66" s="25" t="s">
        <v>142</v>
      </c>
      <c r="B66" t="s">
        <v>190</v>
      </c>
      <c r="C66" t="s">
        <v>195</v>
      </c>
      <c r="D66" s="57" t="n">
        <v>1</v>
      </c>
      <c r="E66" s="57" t="n">
        <v>1</v>
      </c>
      <c r="F66" s="57" t="n">
        <v>1</v>
      </c>
      <c r="G66" s="57" t="n">
        <v>1</v>
      </c>
      <c r="H66" s="57" t="n">
        <v>1</v>
      </c>
      <c r="I66" s="57" t="n">
        <v>1</v>
      </c>
      <c r="J66" s="57" t="n">
        <v>1</v>
      </c>
      <c r="K66" s="57" t="n">
        <v>1</v>
      </c>
      <c r="L66" s="57" t="n">
        <v>1</v>
      </c>
      <c r="M66" s="57" t="n">
        <v>1</v>
      </c>
      <c r="N66" s="57" t="n">
        <v>1</v>
      </c>
      <c r="O66" s="57" t="n">
        <v>1</v>
      </c>
    </row>
    <row r="67" spans="1:19">
      <c r="A67" s="25" t="s">
        <v>143</v>
      </c>
      <c r="B67" t="s">
        <v>190</v>
      </c>
      <c r="C67" t="s">
        <v>195</v>
      </c>
      <c r="D67" s="57" t="n">
        <v>0</v>
      </c>
      <c r="E67" s="57" t="n">
        <v>0</v>
      </c>
      <c r="F67" s="57" t="n">
        <v>0</v>
      </c>
      <c r="G67" s="57" t="n">
        <v>0</v>
      </c>
      <c r="H67" s="57" t="n">
        <v>0</v>
      </c>
      <c r="I67" s="57" t="n">
        <v>0</v>
      </c>
      <c r="J67" s="57" t="n">
        <v>0</v>
      </c>
      <c r="K67" s="57" t="n">
        <v>0</v>
      </c>
      <c r="L67" s="57" t="n">
        <v>0</v>
      </c>
      <c r="M67" s="57" t="n">
        <v>0</v>
      </c>
      <c r="N67" s="57" t="n">
        <v>0</v>
      </c>
      <c r="O67" s="57" t="n">
        <v>0</v>
      </c>
    </row>
    <row r="68" spans="1:19">
      <c r="A68" s="25" t="s">
        <v>141</v>
      </c>
      <c r="B68" t="s">
        <v>188</v>
      </c>
      <c r="C68" t="s">
        <v>198</v>
      </c>
      <c r="D68" s="57" t="n">
        <v>1</v>
      </c>
      <c r="E68" s="57" t="n">
        <v>1</v>
      </c>
      <c r="F68" s="57" t="n">
        <v>1</v>
      </c>
      <c r="G68" s="57" t="n">
        <v>1</v>
      </c>
      <c r="H68" s="57" t="n">
        <v>1</v>
      </c>
      <c r="I68" s="57" t="n">
        <v>1</v>
      </c>
      <c r="J68" s="57" t="n">
        <v>1</v>
      </c>
      <c r="K68" s="57" t="n">
        <v>1</v>
      </c>
      <c r="L68" s="57" t="n">
        <v>1</v>
      </c>
      <c r="M68" s="57" t="n">
        <v>1</v>
      </c>
      <c r="N68" s="57" t="n">
        <v>1</v>
      </c>
      <c r="O68" s="57" t="n">
        <v>1</v>
      </c>
    </row>
    <row r="69" spans="1:19">
      <c r="A69" s="25" t="s">
        <v>142</v>
      </c>
      <c r="B69" t="s">
        <v>188</v>
      </c>
      <c r="C69" t="s">
        <v>198</v>
      </c>
      <c r="D69" s="57" t="n">
        <v>1</v>
      </c>
      <c r="E69" s="57" t="n">
        <v>1</v>
      </c>
      <c r="F69" s="57" t="n">
        <v>1</v>
      </c>
      <c r="G69" s="57" t="n">
        <v>1</v>
      </c>
      <c r="H69" s="57" t="n">
        <v>1</v>
      </c>
      <c r="I69" s="57" t="n">
        <v>1</v>
      </c>
      <c r="J69" s="57" t="n">
        <v>1</v>
      </c>
      <c r="K69" s="57" t="n">
        <v>1</v>
      </c>
      <c r="L69" s="57" t="n">
        <v>1</v>
      </c>
      <c r="M69" s="57" t="n">
        <v>1</v>
      </c>
      <c r="N69" s="57" t="n">
        <v>1</v>
      </c>
      <c r="O69" s="57" t="n">
        <v>1</v>
      </c>
    </row>
    <row r="70" spans="1:19">
      <c r="A70" s="25" t="s">
        <v>143</v>
      </c>
      <c r="B70" t="s">
        <v>188</v>
      </c>
      <c r="C70" t="s">
        <v>198</v>
      </c>
      <c r="D70" s="57" t="n">
        <v>0</v>
      </c>
      <c r="E70" s="57" t="n">
        <v>0</v>
      </c>
      <c r="F70" s="57" t="n">
        <v>0</v>
      </c>
      <c r="G70" s="57" t="n">
        <v>0</v>
      </c>
      <c r="H70" s="57" t="n">
        <v>0</v>
      </c>
      <c r="I70" s="57" t="n">
        <v>0</v>
      </c>
      <c r="J70" s="57" t="n">
        <v>0</v>
      </c>
      <c r="K70" s="57" t="n">
        <v>0</v>
      </c>
      <c r="L70" s="57" t="n">
        <v>0</v>
      </c>
      <c r="M70" s="57" t="n">
        <v>0</v>
      </c>
      <c r="N70" s="57" t="n">
        <v>0</v>
      </c>
      <c r="O70" s="57" t="n">
        <v>0</v>
      </c>
    </row>
    <row r="71" spans="1:19">
      <c r="A71" s="25" t="s">
        <v>141</v>
      </c>
      <c r="B71" t="s">
        <v>180</v>
      </c>
      <c r="C71" t="s">
        <v>179</v>
      </c>
      <c r="D71" s="57" t="n">
        <v>1</v>
      </c>
      <c r="E71" s="57" t="n">
        <v>1</v>
      </c>
      <c r="F71" s="57" t="n">
        <v>1</v>
      </c>
      <c r="G71" s="57" t="n">
        <v>1</v>
      </c>
      <c r="H71" s="57" t="n">
        <v>1</v>
      </c>
      <c r="I71" s="57" t="n">
        <v>1</v>
      </c>
      <c r="J71" s="57" t="n">
        <v>1</v>
      </c>
      <c r="K71" s="57" t="n">
        <v>1</v>
      </c>
      <c r="L71" s="57" t="n">
        <v>1</v>
      </c>
      <c r="M71" s="57" t="n">
        <v>1</v>
      </c>
      <c r="N71" s="57" t="n">
        <v>1</v>
      </c>
      <c r="O71" s="57" t="n">
        <v>1</v>
      </c>
    </row>
    <row r="72" spans="1:19">
      <c r="A72" s="25" t="s">
        <v>142</v>
      </c>
      <c r="B72" t="s">
        <v>180</v>
      </c>
      <c r="C72" t="s">
        <v>179</v>
      </c>
      <c r="D72" s="57" t="n">
        <v>1</v>
      </c>
      <c r="E72" s="57" t="n">
        <v>1</v>
      </c>
      <c r="F72" s="57" t="n">
        <v>1</v>
      </c>
      <c r="G72" s="57" t="n">
        <v>1</v>
      </c>
      <c r="H72" s="57" t="n">
        <v>1</v>
      </c>
      <c r="I72" s="57" t="n">
        <v>1</v>
      </c>
      <c r="J72" s="57" t="n">
        <v>1</v>
      </c>
      <c r="K72" s="57" t="n">
        <v>1</v>
      </c>
      <c r="L72" s="57" t="n">
        <v>1</v>
      </c>
      <c r="M72" s="57" t="n">
        <v>1</v>
      </c>
      <c r="N72" s="57" t="n">
        <v>1</v>
      </c>
      <c r="O72" s="57" t="n">
        <v>1</v>
      </c>
    </row>
    <row r="73" spans="1:19">
      <c r="A73" s="25" t="s">
        <v>143</v>
      </c>
      <c r="B73" t="s">
        <v>180</v>
      </c>
      <c r="C73" t="s">
        <v>179</v>
      </c>
      <c r="D73" s="57" t="n">
        <v>0</v>
      </c>
      <c r="E73" s="57" t="n">
        <v>0</v>
      </c>
      <c r="F73" s="57" t="n">
        <v>0</v>
      </c>
      <c r="G73" s="57" t="n">
        <v>0</v>
      </c>
      <c r="H73" s="57" t="n">
        <v>0</v>
      </c>
      <c r="I73" s="57" t="n">
        <v>0</v>
      </c>
      <c r="J73" s="57" t="n">
        <v>0</v>
      </c>
      <c r="K73" s="57" t="n">
        <v>0</v>
      </c>
      <c r="L73" s="57" t="n">
        <v>0</v>
      </c>
      <c r="M73" s="57" t="n">
        <v>0</v>
      </c>
      <c r="N73" s="57" t="n">
        <v>0</v>
      </c>
      <c r="O73" s="57" t="n">
        <v>0</v>
      </c>
    </row>
    <row r="74" spans="1:19">
      <c r="A74" s="25" t="s">
        <v>141</v>
      </c>
      <c r="B74" t="s">
        <v>198</v>
      </c>
      <c r="C74" t="s">
        <v>200</v>
      </c>
      <c r="D74" s="57" t="n">
        <v>1</v>
      </c>
      <c r="E74" s="57" t="n">
        <v>1</v>
      </c>
      <c r="F74" s="57" t="n">
        <v>1</v>
      </c>
      <c r="G74" s="57" t="n">
        <v>1</v>
      </c>
      <c r="H74" s="57" t="n">
        <v>1</v>
      </c>
      <c r="I74" s="57" t="n">
        <v>1</v>
      </c>
      <c r="J74" s="57" t="n">
        <v>1</v>
      </c>
      <c r="K74" s="57" t="n">
        <v>1</v>
      </c>
      <c r="L74" s="57" t="n">
        <v>1</v>
      </c>
      <c r="M74" s="57" t="n">
        <v>1</v>
      </c>
      <c r="N74" s="57" t="n">
        <v>1</v>
      </c>
      <c r="O74" s="57" t="n">
        <v>1</v>
      </c>
    </row>
    <row r="75" spans="1:19">
      <c r="A75" s="25" t="s">
        <v>142</v>
      </c>
      <c r="B75" t="s">
        <v>198</v>
      </c>
      <c r="C75" t="s">
        <v>200</v>
      </c>
      <c r="D75" s="57" t="n">
        <v>1</v>
      </c>
      <c r="E75" s="57" t="n">
        <v>1</v>
      </c>
      <c r="F75" s="57" t="n">
        <v>1</v>
      </c>
      <c r="G75" s="57" t="n">
        <v>1</v>
      </c>
      <c r="H75" s="57" t="n">
        <v>1</v>
      </c>
      <c r="I75" s="57" t="n">
        <v>1</v>
      </c>
      <c r="J75" s="57" t="n">
        <v>1</v>
      </c>
      <c r="K75" s="57" t="n">
        <v>1</v>
      </c>
      <c r="L75" s="57" t="n">
        <v>1</v>
      </c>
      <c r="M75" s="57" t="n">
        <v>1</v>
      </c>
      <c r="N75" s="57" t="n">
        <v>1</v>
      </c>
      <c r="O75" s="57" t="n">
        <v>1</v>
      </c>
    </row>
    <row r="76" spans="1:19">
      <c r="A76" s="25" t="s">
        <v>143</v>
      </c>
      <c r="B76" t="s">
        <v>198</v>
      </c>
      <c r="C76" t="s">
        <v>200</v>
      </c>
      <c r="D76" s="57" t="n">
        <v>0</v>
      </c>
      <c r="E76" s="57" t="n">
        <v>0</v>
      </c>
      <c r="F76" s="57" t="n">
        <v>0</v>
      </c>
      <c r="G76" s="57" t="n">
        <v>0</v>
      </c>
      <c r="H76" s="57" t="n">
        <v>0</v>
      </c>
      <c r="I76" s="57" t="n">
        <v>0</v>
      </c>
      <c r="J76" s="57" t="n">
        <v>0</v>
      </c>
      <c r="K76" s="57" t="n">
        <v>0</v>
      </c>
      <c r="L76" s="57" t="n">
        <v>0</v>
      </c>
      <c r="M76" s="57" t="n">
        <v>0</v>
      </c>
      <c r="N76" s="57" t="n">
        <v>0</v>
      </c>
      <c r="O76" s="57" t="n">
        <v>0</v>
      </c>
    </row>
    <row r="77" spans="1:19">
      <c r="A77" s="25" t="s">
        <v>141</v>
      </c>
      <c r="B77" t="s">
        <v>200</v>
      </c>
      <c r="C77" t="s">
        <v>187</v>
      </c>
      <c r="D77" s="57" t="n">
        <v>1</v>
      </c>
      <c r="E77" s="57" t="n">
        <v>1</v>
      </c>
      <c r="F77" s="57" t="n">
        <v>1</v>
      </c>
      <c r="G77" s="57" t="n">
        <v>1</v>
      </c>
      <c r="H77" s="57" t="n">
        <v>1</v>
      </c>
      <c r="I77" s="57" t="n">
        <v>1</v>
      </c>
      <c r="J77" s="57" t="n">
        <v>1</v>
      </c>
      <c r="K77" s="57" t="n">
        <v>1</v>
      </c>
      <c r="L77" s="57" t="n">
        <v>1</v>
      </c>
      <c r="M77" s="57" t="n">
        <v>1</v>
      </c>
      <c r="N77" s="57" t="n">
        <v>1</v>
      </c>
      <c r="O77" s="57" t="n">
        <v>1</v>
      </c>
    </row>
    <row r="78" spans="1:19">
      <c r="A78" s="25" t="s">
        <v>142</v>
      </c>
      <c r="B78" t="s">
        <v>200</v>
      </c>
      <c r="C78" t="s">
        <v>187</v>
      </c>
      <c r="D78" s="57" t="n">
        <v>1</v>
      </c>
      <c r="E78" s="57" t="n">
        <v>1</v>
      </c>
      <c r="F78" s="57" t="n">
        <v>1</v>
      </c>
      <c r="G78" s="57" t="n">
        <v>1</v>
      </c>
      <c r="H78" s="57" t="n">
        <v>1</v>
      </c>
      <c r="I78" s="57" t="n">
        <v>1</v>
      </c>
      <c r="J78" s="57" t="n">
        <v>1</v>
      </c>
      <c r="K78" s="57" t="n">
        <v>1</v>
      </c>
      <c r="L78" s="57" t="n">
        <v>1</v>
      </c>
      <c r="M78" s="57" t="n">
        <v>1</v>
      </c>
      <c r="N78" s="57" t="n">
        <v>1</v>
      </c>
      <c r="O78" s="57" t="n">
        <v>1</v>
      </c>
    </row>
    <row r="79" spans="1:19">
      <c r="A79" s="25" t="s">
        <v>143</v>
      </c>
      <c r="B79" t="s">
        <v>200</v>
      </c>
      <c r="C79" t="s">
        <v>187</v>
      </c>
      <c r="D79" s="57" t="n">
        <v>0</v>
      </c>
      <c r="E79" s="57" t="n">
        <v>0</v>
      </c>
      <c r="F79" s="57" t="n">
        <v>0</v>
      </c>
      <c r="G79" s="57" t="n">
        <v>0</v>
      </c>
      <c r="H79" s="57" t="n">
        <v>0</v>
      </c>
      <c r="I79" s="57" t="n">
        <v>0</v>
      </c>
      <c r="J79" s="57" t="n">
        <v>0</v>
      </c>
      <c r="K79" s="57" t="n">
        <v>0</v>
      </c>
      <c r="L79" s="57" t="n">
        <v>0</v>
      </c>
      <c r="M79" s="57" t="n">
        <v>0</v>
      </c>
      <c r="N79" s="57" t="n">
        <v>0</v>
      </c>
      <c r="O79" s="57" t="n">
        <v>0</v>
      </c>
    </row>
  </sheetData>
  <pageMargins bottom="0.75" footer="0.3" header="0.3" left="0.7" right="0.7" top="0.75"/>
  <pageSetup horizontalDpi="1200" orientation="portrait" verticalDpi="1200"/>
</worksheet>
</file>

<file path=xl/worksheets/sheet7.xml><?xml version="1.0" encoding="utf-8"?>
<worksheet xmlns="http://schemas.openxmlformats.org/spreadsheetml/2006/main">
  <sheetPr codeName="Sheet5">
    <outlinePr summaryBelow="1" summaryRight="1"/>
    <pageSetUpPr/>
  </sheetPr>
  <dimension ref="A1:A12"/>
  <sheetViews>
    <sheetView workbookViewId="0" zoomScale="85" zoomScaleNormal="85">
      <selection activeCell="F15" sqref="F15"/>
    </sheetView>
  </sheetViews>
  <sheetFormatPr baseColWidth="8" defaultRowHeight="15" outlineLevelCol="0"/>
  <cols>
    <col bestFit="1" customWidth="1" max="2" min="2" style="70" width="10.28515625"/>
  </cols>
  <sheetData>
    <row r="1" spans="1:1">
      <c r="A1" t="s">
        <v>146</v>
      </c>
    </row>
    <row r="2" spans="1:1">
      <c r="A2" t="s">
        <v>147</v>
      </c>
    </row>
    <row r="3" spans="1:1">
      <c r="A3" t="s">
        <v>148</v>
      </c>
    </row>
    <row r="4" spans="1:1">
      <c r="A4" t="s">
        <v>149</v>
      </c>
    </row>
    <row r="5" spans="1:1">
      <c r="A5" t="s">
        <v>150</v>
      </c>
    </row>
    <row r="6" spans="1:1">
      <c r="A6" t="s">
        <v>151</v>
      </c>
    </row>
    <row r="7" spans="1:1">
      <c r="A7" t="s">
        <v>152</v>
      </c>
    </row>
    <row r="8" spans="1:1">
      <c r="A8" t="s">
        <v>153</v>
      </c>
    </row>
    <row r="9" spans="1:1">
      <c r="A9" t="s">
        <v>154</v>
      </c>
    </row>
    <row r="10" spans="1:1">
      <c r="A10" t="s">
        <v>155</v>
      </c>
    </row>
    <row r="11" spans="1:1">
      <c r="A11" t="s">
        <v>156</v>
      </c>
    </row>
    <row r="12" spans="1:1">
      <c r="A12" t="s">
        <v>157</v>
      </c>
    </row>
  </sheetData>
  <pageMargins bottom="0.75" footer="0.3" header="0.3" left="0.7" right="0.7" top="0.75"/>
</worksheet>
</file>

<file path=xl/worksheets/sheet70.xml><?xml version="1.0" encoding="utf-8"?>
<worksheet xmlns="http://schemas.openxmlformats.org/spreadsheetml/2006/main">
  <sheetPr codeName="Sheet39">
    <outlinePr summaryBelow="1" summaryRight="1"/>
    <pageSetUpPr/>
  </sheetPr>
  <dimension ref="A1:A1"/>
  <sheetViews>
    <sheetView workbookViewId="0">
      <selection activeCell="A2" sqref="A2"/>
    </sheetView>
  </sheetViews>
  <sheetFormatPr baseColWidth="8" defaultRowHeight="15" outlineLevelCol="0"/>
  <cols>
    <col bestFit="1" customWidth="1" max="1" min="1" style="70" width="16.85546875"/>
    <col bestFit="1" customWidth="1" max="5" min="4" style="70" width="11"/>
  </cols>
  <sheetData>
    <row r="1" spans="1:1">
      <c r="A1" s="30" t="n">
        <v>50000</v>
      </c>
    </row>
  </sheetData>
  <pageMargins bottom="0.75" footer="0.3" header="0.3" left="0.7" right="0.7" top="0.75"/>
</worksheet>
</file>

<file path=xl/worksheets/sheet71.xml><?xml version="1.0" encoding="utf-8"?>
<worksheet xmlns="http://schemas.openxmlformats.org/spreadsheetml/2006/main">
  <sheetPr codeName="Sheet48">
    <outlinePr summaryBelow="1" summaryRight="1"/>
    <pageSetUpPr/>
  </sheetPr>
  <dimension ref="A1:C26"/>
  <sheetViews>
    <sheetView workbookViewId="0">
      <selection activeCell="K39" sqref="K39"/>
    </sheetView>
  </sheetViews>
  <sheetFormatPr baseColWidth="8" defaultRowHeight="15" outlineLevelCol="0"/>
  <cols>
    <col bestFit="1" customWidth="1" max="1" min="1" style="70" width="13.28515625"/>
    <col bestFit="1" customWidth="1" max="5" min="4" style="70" width="11"/>
  </cols>
  <sheetData>
    <row r="1" spans="1:3">
      <c r="A1" t="s">
        <v>192</v>
      </c>
      <c r="B1" t="s">
        <v>158</v>
      </c>
      <c r="C1" t="n">
        <v>7</v>
      </c>
    </row>
    <row r="2" spans="1:3">
      <c r="A2" t="s">
        <v>158</v>
      </c>
      <c r="B2" t="s">
        <v>161</v>
      </c>
      <c r="C2" t="n">
        <v>7</v>
      </c>
    </row>
    <row r="3" spans="1:3">
      <c r="A3" t="s">
        <v>161</v>
      </c>
      <c r="B3" t="s">
        <v>162</v>
      </c>
      <c r="C3" t="n">
        <v>7</v>
      </c>
    </row>
    <row r="4" spans="1:3">
      <c r="A4" t="s">
        <v>163</v>
      </c>
      <c r="B4" t="s">
        <v>162</v>
      </c>
      <c r="C4" t="n">
        <v>7</v>
      </c>
    </row>
    <row r="5" spans="1:3">
      <c r="A5" t="s">
        <v>162</v>
      </c>
      <c r="B5" t="s">
        <v>173</v>
      </c>
      <c r="C5" t="n">
        <v>7</v>
      </c>
    </row>
    <row r="6" spans="1:3">
      <c r="A6" t="s">
        <v>173</v>
      </c>
      <c r="B6" t="s">
        <v>164</v>
      </c>
      <c r="C6" t="n">
        <v>7</v>
      </c>
    </row>
    <row r="7" spans="1:3">
      <c r="A7" t="s">
        <v>164</v>
      </c>
      <c r="B7" t="s">
        <v>166</v>
      </c>
      <c r="C7" t="n">
        <v>7</v>
      </c>
    </row>
    <row r="8" spans="1:3">
      <c r="A8" t="s">
        <v>166</v>
      </c>
      <c r="B8" t="s">
        <v>167</v>
      </c>
      <c r="C8" t="n">
        <v>7</v>
      </c>
    </row>
    <row r="9" spans="1:3">
      <c r="A9" t="s">
        <v>167</v>
      </c>
      <c r="B9" t="s">
        <v>169</v>
      </c>
      <c r="C9" t="n">
        <v>7</v>
      </c>
    </row>
    <row r="10" spans="1:3">
      <c r="A10" t="s">
        <v>169</v>
      </c>
      <c r="B10" t="s">
        <v>172</v>
      </c>
      <c r="C10" t="n">
        <v>7</v>
      </c>
    </row>
    <row r="11" spans="1:3">
      <c r="A11" t="s">
        <v>172</v>
      </c>
      <c r="B11" t="s">
        <v>175</v>
      </c>
      <c r="C11" t="n">
        <v>7</v>
      </c>
    </row>
    <row r="12" spans="1:3">
      <c r="A12" t="s">
        <v>174</v>
      </c>
      <c r="B12" t="s">
        <v>175</v>
      </c>
      <c r="C12" t="n">
        <v>7</v>
      </c>
    </row>
    <row r="13" spans="1:3">
      <c r="A13" t="s">
        <v>175</v>
      </c>
      <c r="B13" t="s">
        <v>176</v>
      </c>
      <c r="C13" t="n">
        <v>7</v>
      </c>
    </row>
    <row r="14" spans="1:3">
      <c r="A14" t="s">
        <v>176</v>
      </c>
      <c r="B14" t="s">
        <v>178</v>
      </c>
      <c r="C14" t="n">
        <v>7</v>
      </c>
    </row>
    <row r="15" spans="1:3">
      <c r="A15" t="s">
        <v>195</v>
      </c>
      <c r="B15" t="s">
        <v>187</v>
      </c>
      <c r="C15" t="n">
        <v>7</v>
      </c>
    </row>
    <row r="16" spans="1:3">
      <c r="A16" t="s">
        <v>189</v>
      </c>
      <c r="B16" t="s">
        <v>188</v>
      </c>
      <c r="C16" t="n">
        <v>7</v>
      </c>
    </row>
    <row r="17" spans="1:3">
      <c r="A17" t="s">
        <v>190</v>
      </c>
      <c r="B17" t="s">
        <v>195</v>
      </c>
      <c r="C17" t="n">
        <v>7</v>
      </c>
    </row>
    <row r="18" spans="1:3">
      <c r="A18" t="s">
        <v>186</v>
      </c>
      <c r="B18" t="s">
        <v>185</v>
      </c>
      <c r="C18" t="n">
        <v>7</v>
      </c>
    </row>
    <row r="19" spans="1:3">
      <c r="A19" t="s">
        <v>185</v>
      </c>
      <c r="B19" t="s">
        <v>180</v>
      </c>
      <c r="C19" t="n">
        <v>7</v>
      </c>
    </row>
    <row r="20" spans="1:3">
      <c r="A20" t="s">
        <v>187</v>
      </c>
      <c r="B20" t="s">
        <v>184</v>
      </c>
      <c r="C20" t="n">
        <v>7</v>
      </c>
    </row>
    <row r="21" spans="1:3">
      <c r="A21" t="s">
        <v>188</v>
      </c>
      <c r="B21" t="s">
        <v>198</v>
      </c>
      <c r="C21" t="n">
        <v>7</v>
      </c>
    </row>
    <row r="22" spans="1:3">
      <c r="A22" t="s">
        <v>184</v>
      </c>
      <c r="B22" t="s">
        <v>179</v>
      </c>
      <c r="C22" t="n">
        <v>7</v>
      </c>
    </row>
    <row r="23" spans="1:3">
      <c r="A23" t="s">
        <v>180</v>
      </c>
      <c r="B23" t="s">
        <v>179</v>
      </c>
      <c r="C23" t="n">
        <v>7</v>
      </c>
    </row>
    <row r="24" spans="1:3">
      <c r="A24" t="s">
        <v>179</v>
      </c>
      <c r="B24" t="s">
        <v>164</v>
      </c>
      <c r="C24" t="n">
        <v>7</v>
      </c>
    </row>
    <row r="25" spans="1:3">
      <c r="A25" t="s">
        <v>198</v>
      </c>
      <c r="B25" t="s">
        <v>200</v>
      </c>
      <c r="C25" t="n">
        <v>7</v>
      </c>
    </row>
    <row r="26" spans="1:3">
      <c r="A26" t="s">
        <v>200</v>
      </c>
      <c r="B26" t="s">
        <v>187</v>
      </c>
      <c r="C26" t="n">
        <v>7</v>
      </c>
    </row>
  </sheetData>
  <pageMargins bottom="0.75" footer="0.3" header="0.3" left="0.7" right="0.7" top="0.75"/>
</worksheet>
</file>

<file path=xl/worksheets/sheet72.xml><?xml version="1.0" encoding="utf-8"?>
<worksheet xmlns="http://schemas.openxmlformats.org/spreadsheetml/2006/main">
  <sheetPr codeName="Sheet68">
    <outlinePr summaryBelow="1" summaryRight="1"/>
    <pageSetUpPr/>
  </sheetPr>
  <dimension ref="A1:M27"/>
  <sheetViews>
    <sheetView workbookViewId="0">
      <selection activeCell="C39" sqref="C39"/>
    </sheetView>
  </sheetViews>
  <sheetFormatPr baseColWidth="8" defaultRowHeight="15" outlineLevelCol="0"/>
  <cols>
    <col bestFit="1" customWidth="1" max="1" min="1" style="70" width="13.28515625"/>
    <col bestFit="1" customWidth="1" max="5" min="4" style="70" width="11"/>
  </cols>
  <sheetData>
    <row r="1" spans="1:13">
      <c r="A1" t="s">
        <v>192</v>
      </c>
      <c r="B1" t="s">
        <v>158</v>
      </c>
      <c r="C1" s="21" t="n">
        <v>0</v>
      </c>
      <c r="J1" t="n">
        <v>0.5</v>
      </c>
      <c r="L1" t="s">
        <v>357</v>
      </c>
      <c r="M1" s="21" t="n">
        <v>8.6592</v>
      </c>
    </row>
    <row r="2" spans="1:13">
      <c r="A2" t="s">
        <v>158</v>
      </c>
      <c r="B2" t="s">
        <v>161</v>
      </c>
      <c r="C2" s="21" t="n">
        <v>0</v>
      </c>
      <c r="J2" t="n">
        <v>0.5</v>
      </c>
      <c r="M2" s="21" t="n">
        <v>0.470914</v>
      </c>
    </row>
    <row r="3" spans="1:13">
      <c r="A3" t="s">
        <v>161</v>
      </c>
      <c r="B3" t="s">
        <v>162</v>
      </c>
      <c r="C3" s="21" t="n">
        <v>0</v>
      </c>
      <c r="J3" t="n">
        <v>2</v>
      </c>
      <c r="M3" s="21" t="n">
        <v>11.079797</v>
      </c>
    </row>
    <row r="4" spans="1:13">
      <c r="A4" t="s">
        <v>163</v>
      </c>
      <c r="B4" t="s">
        <v>162</v>
      </c>
      <c r="C4" s="21" t="n">
        <v>0</v>
      </c>
      <c r="J4" t="n">
        <v>0.1</v>
      </c>
      <c r="M4" s="21" t="n">
        <v>1.049697</v>
      </c>
    </row>
    <row r="5" spans="1:13">
      <c r="A5" t="s">
        <v>162</v>
      </c>
      <c r="B5" t="s">
        <v>173</v>
      </c>
      <c r="C5" s="21" t="n">
        <v>0</v>
      </c>
      <c r="J5" t="n">
        <v>0.3</v>
      </c>
      <c r="M5" s="21" t="n">
        <v>0.683126</v>
      </c>
    </row>
    <row r="6" spans="1:13">
      <c r="A6" t="s">
        <v>173</v>
      </c>
      <c r="B6" t="s">
        <v>164</v>
      </c>
      <c r="C6" s="21" t="n">
        <v>0</v>
      </c>
      <c r="J6" t="n">
        <v>0.4</v>
      </c>
      <c r="M6" s="21" t="n">
        <v>4.456809</v>
      </c>
    </row>
    <row r="7" spans="1:13">
      <c r="A7" t="s">
        <v>164</v>
      </c>
      <c r="B7" t="s">
        <v>166</v>
      </c>
      <c r="C7" s="21" t="n">
        <v>0</v>
      </c>
      <c r="J7" t="n">
        <v>0.15</v>
      </c>
      <c r="M7" s="21" t="n">
        <v>1.000458</v>
      </c>
    </row>
    <row r="8" spans="1:13">
      <c r="A8" t="s">
        <v>166</v>
      </c>
      <c r="B8" t="s">
        <v>167</v>
      </c>
      <c r="C8" s="21" t="n">
        <v>0</v>
      </c>
      <c r="J8" t="n">
        <v>0.1</v>
      </c>
      <c r="M8" s="21" t="n">
        <v>1.541125</v>
      </c>
    </row>
    <row r="9" spans="1:13">
      <c r="A9" t="s">
        <v>167</v>
      </c>
      <c r="B9" t="s">
        <v>169</v>
      </c>
      <c r="C9" s="21" t="n">
        <v>0</v>
      </c>
      <c r="J9" t="n">
        <v>0.1</v>
      </c>
      <c r="M9" s="21" t="n">
        <v>5.909368</v>
      </c>
    </row>
    <row r="10" spans="1:13">
      <c r="A10" t="s">
        <v>169</v>
      </c>
      <c r="B10" t="s">
        <v>172</v>
      </c>
      <c r="C10" s="21" t="n">
        <v>0</v>
      </c>
      <c r="J10" t="n">
        <v>0.05</v>
      </c>
      <c r="M10" s="21" t="n">
        <v>0.740186</v>
      </c>
    </row>
    <row r="11" spans="1:13">
      <c r="A11" t="s">
        <v>172</v>
      </c>
      <c r="B11" t="s">
        <v>175</v>
      </c>
      <c r="C11" s="21" t="n">
        <v>0</v>
      </c>
      <c r="J11" t="n">
        <v>0.2</v>
      </c>
      <c r="M11" s="21" t="n">
        <v>2.224502</v>
      </c>
    </row>
    <row r="12" spans="1:13">
      <c r="A12" t="s">
        <v>174</v>
      </c>
      <c r="B12" t="s">
        <v>175</v>
      </c>
      <c r="C12" s="21" t="n">
        <v>0</v>
      </c>
      <c r="J12" t="n">
        <v>0.1</v>
      </c>
      <c r="M12" s="21" t="n">
        <v>0.477768</v>
      </c>
    </row>
    <row r="13" spans="1:13">
      <c r="A13" t="s">
        <v>175</v>
      </c>
      <c r="B13" t="s">
        <v>176</v>
      </c>
      <c r="C13" s="21" t="n">
        <v>0</v>
      </c>
      <c r="J13" t="n">
        <v>0.1</v>
      </c>
      <c r="M13" s="21" t="n">
        <v>1.160083</v>
      </c>
    </row>
    <row r="14" spans="1:13">
      <c r="A14" t="s">
        <v>176</v>
      </c>
      <c r="B14" t="s">
        <v>178</v>
      </c>
      <c r="C14" s="21" t="n">
        <v>0</v>
      </c>
      <c r="J14" t="n">
        <v>0.1</v>
      </c>
      <c r="M14" s="21" t="n">
        <v>1.656605</v>
      </c>
    </row>
    <row r="15" spans="1:13">
      <c r="A15" t="s">
        <v>195</v>
      </c>
      <c r="B15" t="s">
        <v>187</v>
      </c>
      <c r="C15" s="21" t="n">
        <v>0</v>
      </c>
      <c r="J15" t="n">
        <v>0.1</v>
      </c>
      <c r="M15" s="21" t="n">
        <v>5.421213</v>
      </c>
    </row>
    <row r="16" spans="1:13">
      <c r="A16" t="s">
        <v>189</v>
      </c>
      <c r="B16" t="s">
        <v>188</v>
      </c>
      <c r="C16" s="21" t="n">
        <v>0</v>
      </c>
      <c r="J16" t="n">
        <v>0.15</v>
      </c>
      <c r="M16" s="21" t="n">
        <v>1.186997</v>
      </c>
    </row>
    <row r="17" spans="1:13">
      <c r="A17" t="s">
        <v>190</v>
      </c>
      <c r="B17" t="s">
        <v>195</v>
      </c>
      <c r="C17" s="21" t="n">
        <v>0</v>
      </c>
      <c r="J17" t="n">
        <v>0.2</v>
      </c>
      <c r="M17" s="21" t="n">
        <v>10.585026</v>
      </c>
    </row>
    <row r="18" spans="1:13">
      <c r="A18" t="s">
        <v>186</v>
      </c>
      <c r="B18" t="s">
        <v>185</v>
      </c>
      <c r="C18" s="21" t="n">
        <v>0</v>
      </c>
      <c r="J18" t="n">
        <v>0.05</v>
      </c>
      <c r="M18" s="21" t="n">
        <v>1.036975</v>
      </c>
    </row>
    <row r="19" spans="1:13">
      <c r="A19" t="s">
        <v>185</v>
      </c>
      <c r="B19" t="s">
        <v>180</v>
      </c>
      <c r="C19" s="21" t="n">
        <v>0</v>
      </c>
      <c r="J19" t="n">
        <v>0.05</v>
      </c>
      <c r="M19" s="21" t="n">
        <v>33.647488</v>
      </c>
    </row>
    <row r="20" spans="1:13">
      <c r="A20" t="s">
        <v>187</v>
      </c>
      <c r="B20" t="s">
        <v>184</v>
      </c>
      <c r="C20" s="21" t="n">
        <v>0</v>
      </c>
      <c r="J20" t="n">
        <v>0.2</v>
      </c>
      <c r="M20" s="21" t="n">
        <v>0.64456</v>
      </c>
    </row>
    <row r="21" spans="1:13">
      <c r="A21" t="s">
        <v>188</v>
      </c>
      <c r="B21" t="s">
        <v>198</v>
      </c>
      <c r="C21" s="21" t="n">
        <v>0</v>
      </c>
      <c r="J21" t="n">
        <v>0.1</v>
      </c>
      <c r="M21" s="21" t="n">
        <v>0.548988</v>
      </c>
    </row>
    <row r="22" spans="1:13">
      <c r="A22" t="s">
        <v>184</v>
      </c>
      <c r="B22" t="s">
        <v>179</v>
      </c>
      <c r="C22" s="21" t="n">
        <v>0</v>
      </c>
      <c r="J22" t="n">
        <v>0.1</v>
      </c>
      <c r="M22" s="21" t="n">
        <v>1.493862</v>
      </c>
    </row>
    <row r="23" spans="1:13">
      <c r="A23" t="s">
        <v>180</v>
      </c>
      <c r="B23" t="s">
        <v>179</v>
      </c>
      <c r="C23" s="21" t="n">
        <v>0</v>
      </c>
      <c r="J23" t="n">
        <v>0.1</v>
      </c>
      <c r="M23" s="21" t="n">
        <v>0.223423</v>
      </c>
    </row>
    <row r="24" spans="1:13">
      <c r="A24" t="s">
        <v>179</v>
      </c>
      <c r="B24" t="s">
        <v>164</v>
      </c>
      <c r="C24" s="21" t="n">
        <v>0</v>
      </c>
      <c r="J24" t="n">
        <v>0.5</v>
      </c>
      <c r="M24" s="21" t="n">
        <v>1.788421</v>
      </c>
    </row>
    <row r="25" spans="1:13">
      <c r="A25" t="s">
        <v>198</v>
      </c>
      <c r="B25" t="s">
        <v>200</v>
      </c>
      <c r="C25" s="21" t="n">
        <v>0</v>
      </c>
      <c r="J25" t="n">
        <v>0.1</v>
      </c>
      <c r="M25" s="21" t="n">
        <v>0.602984</v>
      </c>
    </row>
    <row r="26" spans="1:13">
      <c r="A26" t="s">
        <v>200</v>
      </c>
      <c r="B26" t="s">
        <v>187</v>
      </c>
      <c r="C26" s="21" t="n">
        <v>0</v>
      </c>
      <c r="J26" t="n">
        <v>0.1</v>
      </c>
      <c r="M26" s="21" t="n">
        <v>0.275284</v>
      </c>
    </row>
    <row r="27" spans="1:13">
      <c r="C27" s="21" t="n">
        <v>0</v>
      </c>
      <c r="M27" s="21" t="n">
        <v>0.883165</v>
      </c>
    </row>
  </sheetData>
  <pageMargins bottom="0.75" footer="0.3" header="0.3" left="0.7" right="0.7" top="0.75"/>
</worksheet>
</file>

<file path=xl/worksheets/sheet73.xml><?xml version="1.0" encoding="utf-8"?>
<worksheet xmlns="http://schemas.openxmlformats.org/spreadsheetml/2006/main">
  <sheetPr codeName="Sheet40">
    <outlinePr summaryBelow="1" summaryRight="1"/>
    <pageSetUpPr/>
  </sheetPr>
  <dimension ref="A1:B1"/>
  <sheetViews>
    <sheetView workbookViewId="0">
      <selection activeCell="B2" sqref="B2"/>
    </sheetView>
  </sheetViews>
  <sheetFormatPr baseColWidth="8" defaultRowHeight="15" outlineLevelCol="0"/>
  <cols>
    <col bestFit="1" customWidth="1" max="1" min="1" style="70" width="13.28515625"/>
    <col bestFit="1" customWidth="1" max="2" min="2" style="70" width="10.5703125"/>
  </cols>
  <sheetData>
    <row r="1" spans="1:2">
      <c r="A1" t="s">
        <v>145</v>
      </c>
      <c r="B1" s="30" t="n">
        <v>100</v>
      </c>
    </row>
  </sheetData>
  <pageMargins bottom="0.75" footer="0.3" header="0.3" left="0.7" right="0.7" top="0.75"/>
</worksheet>
</file>

<file path=xl/worksheets/sheet74.xml><?xml version="1.0" encoding="utf-8"?>
<worksheet xmlns="http://schemas.openxmlformats.org/spreadsheetml/2006/main">
  <sheetPr codeName="Sheet69">
    <outlinePr summaryBelow="1" summaryRight="1"/>
    <pageSetUpPr/>
  </sheetPr>
  <dimension ref="A1:A30"/>
  <sheetViews>
    <sheetView workbookViewId="0">
      <selection activeCell="V39" sqref="V39"/>
    </sheetView>
  </sheetViews>
  <sheetFormatPr baseColWidth="8" defaultColWidth="9.140625" defaultRowHeight="15" outlineLevelCol="0"/>
  <cols>
    <col customWidth="1" max="16384" min="1" style="70" width="9.140625"/>
  </cols>
  <sheetData>
    <row r="1" spans="1:1">
      <c r="A1" t="s">
        <v>358</v>
      </c>
    </row>
    <row r="2" spans="1:1">
      <c r="A2" t="s">
        <v>359</v>
      </c>
    </row>
    <row r="3" spans="1:1">
      <c r="A3" t="s">
        <v>360</v>
      </c>
    </row>
    <row r="4" spans="1:1">
      <c r="A4" t="s">
        <v>361</v>
      </c>
    </row>
    <row r="5" spans="1:1">
      <c r="A5" t="s">
        <v>362</v>
      </c>
    </row>
    <row r="6" spans="1:1">
      <c r="A6" t="s">
        <v>363</v>
      </c>
    </row>
    <row r="7" spans="1:1">
      <c r="A7" t="s">
        <v>364</v>
      </c>
    </row>
    <row r="8" spans="1:1">
      <c r="A8" t="s">
        <v>365</v>
      </c>
    </row>
    <row r="9" spans="1:1">
      <c r="A9" t="s">
        <v>366</v>
      </c>
    </row>
    <row r="10" spans="1:1">
      <c r="A10" t="s">
        <v>367</v>
      </c>
    </row>
    <row r="11" spans="1:1">
      <c r="A11" t="s">
        <v>368</v>
      </c>
    </row>
    <row r="12" spans="1:1">
      <c r="A12" t="s">
        <v>369</v>
      </c>
    </row>
    <row r="13" spans="1:1">
      <c r="A13" t="s">
        <v>370</v>
      </c>
    </row>
    <row r="14" spans="1:1">
      <c r="A14" t="s">
        <v>371</v>
      </c>
    </row>
    <row r="15" spans="1:1">
      <c r="A15" t="s">
        <v>372</v>
      </c>
    </row>
    <row r="16" spans="1:1">
      <c r="A16" t="s">
        <v>373</v>
      </c>
    </row>
    <row r="17" spans="1:1">
      <c r="A17" t="s">
        <v>374</v>
      </c>
    </row>
    <row r="18" spans="1:1">
      <c r="A18" t="s">
        <v>375</v>
      </c>
    </row>
    <row r="19" spans="1:1">
      <c r="A19" t="s">
        <v>376</v>
      </c>
    </row>
    <row r="20" spans="1:1">
      <c r="A20" t="s">
        <v>377</v>
      </c>
    </row>
    <row r="21" spans="1:1">
      <c r="A21" t="s">
        <v>378</v>
      </c>
    </row>
    <row r="22" spans="1:1">
      <c r="A22" t="s">
        <v>379</v>
      </c>
    </row>
    <row r="23" spans="1:1">
      <c r="A23" t="s">
        <v>380</v>
      </c>
    </row>
    <row r="24" spans="1:1">
      <c r="A24" t="s">
        <v>381</v>
      </c>
    </row>
    <row r="25" spans="1:1">
      <c r="A25" t="s">
        <v>382</v>
      </c>
    </row>
    <row r="26" spans="1:1">
      <c r="A26" t="s">
        <v>383</v>
      </c>
    </row>
    <row r="27" spans="1:1">
      <c r="A27" t="s">
        <v>384</v>
      </c>
    </row>
    <row r="28" spans="1:1">
      <c r="A28" t="s">
        <v>385</v>
      </c>
    </row>
    <row r="29" spans="1:1">
      <c r="A29" t="s">
        <v>386</v>
      </c>
    </row>
    <row r="30" spans="1:1">
      <c r="A30" t="s">
        <v>387</v>
      </c>
    </row>
  </sheetData>
  <pageMargins bottom="0.75" footer="0.3" header="0.3" left="0.7" right="0.7" top="0.75"/>
</worksheet>
</file>

<file path=xl/worksheets/sheet75.xml><?xml version="1.0" encoding="utf-8"?>
<worksheet xmlns="http://schemas.openxmlformats.org/spreadsheetml/2006/main">
  <sheetPr codeName="Sheet70">
    <outlinePr summaryBelow="1" summaryRight="1"/>
    <pageSetUpPr/>
  </sheetPr>
  <dimension ref="A1:B14"/>
  <sheetViews>
    <sheetView workbookViewId="0" zoomScale="85" zoomScaleNormal="85">
      <selection activeCell="D18" sqref="D18"/>
    </sheetView>
  </sheetViews>
  <sheetFormatPr baseColWidth="8" defaultColWidth="9.140625" defaultRowHeight="15" outlineLevelCol="0"/>
  <cols>
    <col customWidth="1" max="16384" min="1" style="70" width="9.140625"/>
  </cols>
  <sheetData>
    <row r="1" spans="1:2">
      <c r="A1" t="s">
        <v>358</v>
      </c>
      <c r="B1" t="n">
        <v>0.1</v>
      </c>
    </row>
    <row r="2" spans="1:2">
      <c r="A2" t="s">
        <v>359</v>
      </c>
      <c r="B2" t="n">
        <v>0.2</v>
      </c>
    </row>
    <row r="3" spans="1:2">
      <c r="A3" t="s">
        <v>360</v>
      </c>
      <c r="B3" t="n">
        <v>0.3</v>
      </c>
    </row>
    <row r="4" spans="1:2">
      <c r="A4" t="s">
        <v>361</v>
      </c>
      <c r="B4" t="n">
        <v>0.4</v>
      </c>
    </row>
    <row r="5" spans="1:2">
      <c r="A5" t="s">
        <v>362</v>
      </c>
      <c r="B5" t="n">
        <v>0.5</v>
      </c>
    </row>
    <row r="6" spans="1:2">
      <c r="A6" t="s">
        <v>363</v>
      </c>
      <c r="B6" t="n">
        <v>0.6</v>
      </c>
    </row>
    <row r="7" spans="1:2">
      <c r="A7" t="s">
        <v>364</v>
      </c>
      <c r="B7" t="n">
        <v>0.7</v>
      </c>
    </row>
    <row r="8" spans="1:2">
      <c r="A8" t="s">
        <v>365</v>
      </c>
      <c r="B8" t="n">
        <v>0.8</v>
      </c>
    </row>
    <row r="9" spans="1:2">
      <c r="A9" t="s">
        <v>366</v>
      </c>
      <c r="B9" t="n">
        <v>0.9</v>
      </c>
    </row>
    <row r="10" spans="1:2">
      <c r="A10" t="s">
        <v>367</v>
      </c>
      <c r="B10" t="n">
        <v>1</v>
      </c>
    </row>
    <row r="11" spans="1:2">
      <c r="A11" t="s">
        <v>368</v>
      </c>
      <c r="B11" t="n">
        <v>1.1</v>
      </c>
    </row>
    <row r="12" spans="1:2">
      <c r="A12" t="s">
        <v>369</v>
      </c>
      <c r="B12" t="n">
        <v>1.2</v>
      </c>
    </row>
    <row r="13" spans="1:2">
      <c r="A13" t="s">
        <v>370</v>
      </c>
      <c r="B13" t="n">
        <v>1.3</v>
      </c>
    </row>
    <row r="14" spans="1:2">
      <c r="A14" t="s">
        <v>371</v>
      </c>
      <c r="B14" t="n">
        <v>1.4</v>
      </c>
    </row>
  </sheetData>
  <pageMargins bottom="0.75" footer="0.3" header="0.3" left="0.7" right="0.7" top="0.75"/>
</worksheet>
</file>

<file path=xl/worksheets/sheet76.xml><?xml version="1.0" encoding="utf-8"?>
<worksheet xmlns="http://schemas.openxmlformats.org/spreadsheetml/2006/main">
  <sheetPr codeName="Sheet84">
    <outlinePr summaryBelow="1" summaryRight="1"/>
    <pageSetUpPr/>
  </sheetPr>
  <dimension ref="A1:A10"/>
  <sheetViews>
    <sheetView workbookViewId="0">
      <selection activeCell="N13" sqref="N13"/>
    </sheetView>
  </sheetViews>
  <sheetFormatPr baseColWidth="8" defaultRowHeight="15"/>
  <sheetData>
    <row r="1" spans="1:1">
      <c r="A1" t="s">
        <v>388</v>
      </c>
    </row>
    <row r="2" spans="1:1">
      <c r="A2" t="s">
        <v>389</v>
      </c>
    </row>
    <row r="3" spans="1:1">
      <c r="A3" t="s">
        <v>390</v>
      </c>
    </row>
    <row r="4" spans="1:1">
      <c r="A4" t="s">
        <v>391</v>
      </c>
    </row>
    <row r="5" spans="1:1">
      <c r="A5" t="s">
        <v>392</v>
      </c>
    </row>
    <row r="6" spans="1:1">
      <c r="A6" t="s">
        <v>393</v>
      </c>
    </row>
    <row r="7" spans="1:1">
      <c r="A7" t="s">
        <v>394</v>
      </c>
    </row>
    <row r="8" spans="1:1">
      <c r="A8" t="s">
        <v>395</v>
      </c>
    </row>
    <row r="9" spans="1:1">
      <c r="A9" t="s">
        <v>396</v>
      </c>
    </row>
    <row r="10" spans="1:1">
      <c r="A10" t="s">
        <v>397</v>
      </c>
    </row>
  </sheetData>
  <pageMargins bottom="0.75" footer="0.3" header="0.3" left="0.7" right="0.7" top="0.75"/>
</worksheet>
</file>

<file path=xl/worksheets/sheet77.xml><?xml version="1.0" encoding="utf-8"?>
<worksheet xmlns="http://schemas.openxmlformats.org/spreadsheetml/2006/main">
  <sheetPr codeName="Sheet85">
    <outlinePr summaryBelow="1" summaryRight="1"/>
    <pageSetUpPr/>
  </sheetPr>
  <dimension ref="A1:B10"/>
  <sheetViews>
    <sheetView workbookViewId="0">
      <selection activeCell="Q13" sqref="Q13"/>
    </sheetView>
  </sheetViews>
  <sheetFormatPr baseColWidth="8" defaultColWidth="9.140625" defaultRowHeight="15" outlineLevelCol="0"/>
  <cols>
    <col customWidth="1" max="16384" min="1" style="70" width="9.140625"/>
  </cols>
  <sheetData>
    <row r="1" spans="1:2">
      <c r="A1" t="s">
        <v>388</v>
      </c>
      <c r="B1" t="n">
        <v>22.33983453927</v>
      </c>
    </row>
    <row r="2" spans="1:2">
      <c r="A2" t="s">
        <v>389</v>
      </c>
      <c r="B2" t="n">
        <v>26.063140295815</v>
      </c>
    </row>
    <row r="3" spans="1:2">
      <c r="A3" t="s">
        <v>390</v>
      </c>
      <c r="B3" t="n">
        <v>29.78644605236</v>
      </c>
    </row>
    <row r="4" spans="1:2">
      <c r="A4" t="s">
        <v>391</v>
      </c>
      <c r="B4" t="n">
        <v>33.509751808905</v>
      </c>
    </row>
    <row r="5" spans="1:2">
      <c r="A5" t="s">
        <v>392</v>
      </c>
      <c r="B5" t="n">
        <v>37.23305756545</v>
      </c>
    </row>
    <row r="6" spans="1:2">
      <c r="A6" t="s">
        <v>393</v>
      </c>
      <c r="B6" t="n">
        <v>40.956363321995</v>
      </c>
    </row>
    <row r="7" spans="1:2">
      <c r="A7" t="s">
        <v>394</v>
      </c>
      <c r="B7" t="n">
        <v>44.67966907853999</v>
      </c>
    </row>
    <row r="8" spans="1:2">
      <c r="A8" t="s">
        <v>395</v>
      </c>
      <c r="B8" t="n">
        <v>48.402974835085</v>
      </c>
    </row>
    <row r="9" spans="1:2">
      <c r="A9" t="s">
        <v>396</v>
      </c>
      <c r="B9" t="n">
        <v>52.12628059163</v>
      </c>
    </row>
    <row r="10" spans="1:2">
      <c r="A10" t="s">
        <v>397</v>
      </c>
      <c r="B10" t="n">
        <v>55.849586348175</v>
      </c>
    </row>
  </sheetData>
  <pageMargins bottom="0.75" footer="0.3" header="0.3" left="0.7" right="0.7" top="0.75"/>
</worksheet>
</file>

<file path=xl/worksheets/sheet8.xml><?xml version="1.0" encoding="utf-8"?>
<worksheet xmlns="http://schemas.openxmlformats.org/spreadsheetml/2006/main">
  <sheetPr codeName="Sheet6">
    <outlinePr summaryBelow="1" summaryRight="1"/>
    <pageSetUpPr/>
  </sheetPr>
  <dimension ref="A1:A43"/>
  <sheetViews>
    <sheetView workbookViewId="0">
      <selection activeCell="A43" sqref="A1:A43"/>
    </sheetView>
  </sheetViews>
  <sheetFormatPr baseColWidth="8" defaultRowHeight="15" outlineLevelCol="0"/>
  <cols>
    <col bestFit="1" customWidth="1" max="1" min="1" style="70" width="12.42578125"/>
    <col customWidth="1" max="2" min="2" style="70" width="23"/>
    <col bestFit="1" customWidth="1" max="6" min="6" style="70" width="15.85546875"/>
  </cols>
  <sheetData>
    <row r="1" spans="1:1">
      <c r="A1" t="s">
        <v>158</v>
      </c>
    </row>
    <row r="2" spans="1:1">
      <c r="A2" t="s">
        <v>159</v>
      </c>
    </row>
    <row r="3" spans="1:1">
      <c r="A3" t="s">
        <v>160</v>
      </c>
    </row>
    <row r="4" spans="1:1">
      <c r="A4" t="s">
        <v>161</v>
      </c>
    </row>
    <row r="5" spans="1:1">
      <c r="A5" t="s">
        <v>162</v>
      </c>
    </row>
    <row r="6" spans="1:1">
      <c r="A6" t="s">
        <v>163</v>
      </c>
    </row>
    <row r="7" spans="1:1">
      <c r="A7" t="s">
        <v>164</v>
      </c>
    </row>
    <row r="8" spans="1:1">
      <c r="A8" t="s">
        <v>165</v>
      </c>
    </row>
    <row r="9" spans="1:1">
      <c r="A9" t="s">
        <v>166</v>
      </c>
    </row>
    <row r="10" spans="1:1">
      <c r="A10" t="s">
        <v>167</v>
      </c>
    </row>
    <row r="11" spans="1:1">
      <c r="A11" t="s">
        <v>168</v>
      </c>
    </row>
    <row r="12" spans="1:1">
      <c r="A12" t="s">
        <v>169</v>
      </c>
    </row>
    <row r="13" spans="1:1">
      <c r="A13" t="s">
        <v>170</v>
      </c>
    </row>
    <row r="14" spans="1:1">
      <c r="A14" t="s">
        <v>171</v>
      </c>
    </row>
    <row r="15" spans="1:1">
      <c r="A15" t="s">
        <v>172</v>
      </c>
    </row>
    <row r="16" spans="1:1">
      <c r="A16" t="s">
        <v>173</v>
      </c>
    </row>
    <row r="17" spans="1:1">
      <c r="A17" t="s">
        <v>174</v>
      </c>
    </row>
    <row r="18" spans="1:1">
      <c r="A18" t="s">
        <v>175</v>
      </c>
    </row>
    <row r="19" spans="1:1">
      <c r="A19" t="s">
        <v>176</v>
      </c>
    </row>
    <row r="20" spans="1:1">
      <c r="A20" t="s">
        <v>177</v>
      </c>
    </row>
    <row r="21" spans="1:1">
      <c r="A21" t="s">
        <v>178</v>
      </c>
    </row>
    <row r="22" spans="1:1">
      <c r="A22" t="s">
        <v>179</v>
      </c>
    </row>
    <row r="23" spans="1:1">
      <c r="A23" t="s">
        <v>180</v>
      </c>
    </row>
    <row r="24" spans="1:1">
      <c r="A24" t="s">
        <v>181</v>
      </c>
    </row>
    <row r="25" spans="1:1">
      <c r="A25" t="s">
        <v>182</v>
      </c>
    </row>
    <row r="26" spans="1:1">
      <c r="A26" t="s">
        <v>183</v>
      </c>
    </row>
    <row r="27" spans="1:1">
      <c r="A27" t="s">
        <v>184</v>
      </c>
    </row>
    <row r="28" spans="1:1">
      <c r="A28" t="s">
        <v>185</v>
      </c>
    </row>
    <row r="29" spans="1:1">
      <c r="A29" t="s">
        <v>186</v>
      </c>
    </row>
    <row r="30" spans="1:1">
      <c r="A30" t="s">
        <v>187</v>
      </c>
    </row>
    <row r="31" spans="1:1">
      <c r="A31" t="s">
        <v>188</v>
      </c>
    </row>
    <row r="32" spans="1:1">
      <c r="A32" t="s">
        <v>189</v>
      </c>
    </row>
    <row r="33" spans="1:1">
      <c r="A33" t="s">
        <v>190</v>
      </c>
    </row>
    <row r="34" spans="1:1">
      <c r="A34" t="s">
        <v>191</v>
      </c>
    </row>
    <row r="35" spans="1:1">
      <c r="A35" t="s">
        <v>192</v>
      </c>
    </row>
    <row r="36" spans="1:1">
      <c r="A36" t="s">
        <v>193</v>
      </c>
    </row>
    <row r="37" spans="1:1">
      <c r="A37" t="s">
        <v>194</v>
      </c>
    </row>
    <row r="38" spans="1:1">
      <c r="A38" t="s">
        <v>195</v>
      </c>
    </row>
    <row r="39" spans="1:1">
      <c r="A39" t="s">
        <v>196</v>
      </c>
    </row>
    <row r="40" spans="1:1">
      <c r="A40" t="s">
        <v>197</v>
      </c>
    </row>
    <row r="41" spans="1:1">
      <c r="A41" t="s">
        <v>198</v>
      </c>
    </row>
    <row r="42" spans="1:1">
      <c r="A42" t="s">
        <v>199</v>
      </c>
    </row>
    <row r="43" spans="1:1">
      <c r="A43" t="s">
        <v>200</v>
      </c>
    </row>
  </sheetData>
  <pageMargins bottom="0.75" footer="0.3" header="0.3" left="0.7" right="0.7" top="0.75"/>
  <pageSetup orientation="portrait"/>
</worksheet>
</file>

<file path=xl/worksheets/sheet9.xml><?xml version="1.0" encoding="utf-8"?>
<worksheet xmlns="http://schemas.openxmlformats.org/spreadsheetml/2006/main">
  <sheetPr codeName="Sheet17">
    <outlinePr summaryBelow="1" summaryRight="1"/>
    <pageSetUpPr/>
  </sheetPr>
  <dimension ref="A1:A31"/>
  <sheetViews>
    <sheetView topLeftCell="A6" workbookViewId="0">
      <selection activeCell="A23" sqref="A23"/>
    </sheetView>
  </sheetViews>
  <sheetFormatPr baseColWidth="8" defaultRowHeight="15" outlineLevelCol="0"/>
  <cols>
    <col bestFit="1" customWidth="1" max="1" min="1" style="70" width="12.42578125"/>
    <col customWidth="1" max="2" min="2" style="70" width="23"/>
    <col bestFit="1" customWidth="1" max="6" min="6" style="70" width="15.85546875"/>
  </cols>
  <sheetData>
    <row r="1" spans="1:1">
      <c r="A1" t="s">
        <v>158</v>
      </c>
    </row>
    <row r="2" spans="1:1">
      <c r="A2" t="s">
        <v>159</v>
      </c>
    </row>
    <row r="3" spans="1:1">
      <c r="A3" t="s">
        <v>161</v>
      </c>
    </row>
    <row r="4" spans="1:1">
      <c r="A4" t="s">
        <v>162</v>
      </c>
    </row>
    <row r="5" spans="1:1">
      <c r="A5" t="s">
        <v>163</v>
      </c>
    </row>
    <row r="6" spans="1:1">
      <c r="A6" t="s">
        <v>164</v>
      </c>
    </row>
    <row r="7" spans="1:1">
      <c r="A7" t="s">
        <v>166</v>
      </c>
    </row>
    <row r="8" spans="1:1">
      <c r="A8" t="s">
        <v>167</v>
      </c>
    </row>
    <row r="9" spans="1:1">
      <c r="A9" t="s">
        <v>169</v>
      </c>
    </row>
    <row r="10" spans="1:1">
      <c r="A10" t="s">
        <v>172</v>
      </c>
    </row>
    <row r="11" spans="1:1">
      <c r="A11" t="s">
        <v>173</v>
      </c>
    </row>
    <row r="12" spans="1:1">
      <c r="A12" t="s">
        <v>174</v>
      </c>
    </row>
    <row r="13" spans="1:1">
      <c r="A13" t="s">
        <v>175</v>
      </c>
    </row>
    <row r="14" spans="1:1">
      <c r="A14" t="s">
        <v>176</v>
      </c>
    </row>
    <row r="15" spans="1:1">
      <c r="A15" t="s">
        <v>177</v>
      </c>
    </row>
    <row r="16" spans="1:1">
      <c r="A16" t="s">
        <v>178</v>
      </c>
    </row>
    <row r="17" spans="1:1">
      <c r="A17" t="s">
        <v>179</v>
      </c>
    </row>
    <row r="18" spans="1:1">
      <c r="A18" t="s">
        <v>180</v>
      </c>
    </row>
    <row r="19" spans="1:1">
      <c r="A19" t="s">
        <v>181</v>
      </c>
    </row>
    <row r="20" spans="1:1">
      <c r="A20" t="s">
        <v>184</v>
      </c>
    </row>
    <row r="21" spans="1:1">
      <c r="A21" t="s">
        <v>185</v>
      </c>
    </row>
    <row r="22" spans="1:1">
      <c r="A22" t="s">
        <v>186</v>
      </c>
    </row>
    <row r="23" spans="1:1">
      <c r="A23" t="s">
        <v>187</v>
      </c>
    </row>
    <row r="24" spans="1:1">
      <c r="A24" t="s">
        <v>188</v>
      </c>
    </row>
    <row r="25" spans="1:1">
      <c r="A25" t="s">
        <v>189</v>
      </c>
    </row>
    <row r="26" spans="1:1">
      <c r="A26" t="s">
        <v>190</v>
      </c>
    </row>
    <row r="27" spans="1:1">
      <c r="A27" t="s">
        <v>191</v>
      </c>
    </row>
    <row r="28" spans="1:1">
      <c r="A28" t="s">
        <v>192</v>
      </c>
    </row>
    <row r="29" spans="1:1">
      <c r="A29" t="s">
        <v>195</v>
      </c>
    </row>
    <row r="30" spans="1:1">
      <c r="A30" t="s">
        <v>198</v>
      </c>
    </row>
    <row r="31" spans="1:1">
      <c r="A31" t="s">
        <v>200</v>
      </c>
    </row>
  </sheetData>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Ayman</dc:creator>
  <dcterms:created xmlns:dcterms="http://purl.org/dc/terms/" xmlns:xsi="http://www.w3.org/2001/XMLSchema-instance" xsi:type="dcterms:W3CDTF">2015-05-24T22:43:37Z</dcterms:created>
  <dcterms:modified xmlns:dcterms="http://purl.org/dc/terms/" xmlns:xsi="http://www.w3.org/2001/XMLSchema-instance" xsi:type="dcterms:W3CDTF">2019-01-19T16:01:14Z</dcterms:modified>
  <cp:lastModifiedBy>Adel M Abdallah</cp:lastModifiedBy>
</cp:coreProperties>
</file>