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915" windowHeight="7755" tabRatio="708"/>
  </bookViews>
  <sheets>
    <sheet name="MOVIMIENTOS REDUCIDA" sheetId="5" r:id="rId1"/>
    <sheet name="MOVIMIENTO SERVICIO" sheetId="8" r:id="rId2"/>
    <sheet name="NOMBRES SERVICIOS" sheetId="7" r:id="rId3"/>
    <sheet name="CATEGORIAS" sheetId="1" r:id="rId4"/>
    <sheet name="AHORRO" sheetId="4" r:id="rId5"/>
  </sheets>
  <definedNames>
    <definedName name="_xlnm._FilterDatabase" localSheetId="1" hidden="1">'MOVIMIENTO SERVICIO'!$C$2:$C$20</definedName>
    <definedName name="_xlnm._FilterDatabase" localSheetId="0" hidden="1">'MOVIMIENTOS REDUCIDA'!$B$2:$H$61</definedName>
    <definedName name="_xlnm._FilterDatabase" localSheetId="2" hidden="1">'NOMBRES SERVICIOS'!$C$2:$C$11</definedName>
  </definedNames>
  <calcPr calcId="144525"/>
</workbook>
</file>

<file path=xl/calcChain.xml><?xml version="1.0" encoding="utf-8"?>
<calcChain xmlns="http://schemas.openxmlformats.org/spreadsheetml/2006/main">
  <c r="P39" i="5" l="1"/>
  <c r="P55" i="5" s="1"/>
  <c r="P52" i="5"/>
  <c r="P53" i="5"/>
  <c r="P54" i="5"/>
  <c r="P56" i="5"/>
  <c r="P57" i="5"/>
  <c r="P58" i="5"/>
  <c r="P59" i="5"/>
  <c r="P60" i="5"/>
  <c r="P61" i="5"/>
  <c r="P62" i="5"/>
  <c r="P51" i="5"/>
  <c r="O52" i="5"/>
  <c r="O53" i="5"/>
  <c r="O63" i="5" s="1"/>
  <c r="O54" i="5"/>
  <c r="O55" i="5"/>
  <c r="O56" i="5"/>
  <c r="O57" i="5"/>
  <c r="O58" i="5"/>
  <c r="O59" i="5"/>
  <c r="O60" i="5"/>
  <c r="O61" i="5"/>
  <c r="O62" i="5"/>
  <c r="O51" i="5"/>
  <c r="K5" i="4"/>
  <c r="K6" i="4"/>
  <c r="K7" i="4"/>
  <c r="K8" i="4"/>
  <c r="K9" i="4"/>
  <c r="K4" i="4"/>
  <c r="J9" i="4"/>
  <c r="J16" i="4" s="1"/>
  <c r="J10" i="4"/>
  <c r="J11" i="4"/>
  <c r="J12" i="4"/>
  <c r="J13" i="4"/>
  <c r="J14" i="4"/>
  <c r="J15" i="4"/>
  <c r="J8" i="4"/>
  <c r="P40" i="5"/>
  <c r="P38" i="5"/>
  <c r="P37" i="5"/>
  <c r="P36" i="5"/>
  <c r="P35" i="5"/>
  <c r="O46" i="5"/>
  <c r="O45" i="5"/>
  <c r="O44" i="5"/>
  <c r="O43" i="5"/>
  <c r="O42" i="5"/>
  <c r="O41" i="5"/>
  <c r="O40" i="5"/>
  <c r="O39" i="5"/>
  <c r="O100" i="5"/>
  <c r="R99" i="5"/>
  <c r="R94" i="5"/>
  <c r="R91" i="5"/>
  <c r="R88" i="5"/>
  <c r="Q96" i="5"/>
  <c r="Q94" i="5"/>
  <c r="Q90" i="5"/>
  <c r="Q88" i="5"/>
  <c r="P98" i="5"/>
  <c r="P96" i="5"/>
  <c r="P94" i="5"/>
  <c r="P88" i="5"/>
  <c r="O94" i="5"/>
  <c r="O89" i="5"/>
  <c r="O88" i="5"/>
  <c r="N100" i="5"/>
  <c r="N94" i="5"/>
  <c r="N88" i="5"/>
  <c r="M100" i="5"/>
  <c r="M99" i="5"/>
  <c r="M89" i="5"/>
  <c r="M88" i="5"/>
  <c r="X83" i="5"/>
  <c r="X82" i="5"/>
  <c r="X77" i="5"/>
  <c r="X71" i="5"/>
  <c r="W80" i="5"/>
  <c r="W77" i="5"/>
  <c r="W75" i="5"/>
  <c r="W71" i="5"/>
  <c r="V83" i="5"/>
  <c r="V77" i="5"/>
  <c r="V73" i="5"/>
  <c r="V71" i="5"/>
  <c r="U79" i="5"/>
  <c r="U74" i="5"/>
  <c r="U72" i="5"/>
  <c r="U71" i="5"/>
  <c r="T80" i="5"/>
  <c r="T76" i="5"/>
  <c r="T72" i="5"/>
  <c r="T71" i="5"/>
  <c r="S83" i="5"/>
  <c r="S78" i="5"/>
  <c r="S77" i="5"/>
  <c r="S71" i="5"/>
  <c r="R77" i="5"/>
  <c r="R83" i="5"/>
  <c r="R72" i="5"/>
  <c r="R71" i="5"/>
  <c r="Q78" i="5"/>
  <c r="Q77" i="5"/>
  <c r="Q71" i="5"/>
  <c r="Q83" i="5"/>
  <c r="M84" i="5"/>
  <c r="P25" i="5"/>
  <c r="P24" i="5"/>
  <c r="P23" i="5"/>
  <c r="P22" i="5"/>
  <c r="P21" i="5"/>
  <c r="P20" i="5"/>
  <c r="O31" i="5"/>
  <c r="O30" i="5"/>
  <c r="O29" i="5"/>
  <c r="O28" i="5"/>
  <c r="O27" i="5"/>
  <c r="O26" i="5"/>
  <c r="O25" i="5"/>
  <c r="O24" i="5"/>
  <c r="F61" i="5"/>
  <c r="P14" i="5"/>
  <c r="P12" i="5"/>
  <c r="P10" i="5"/>
  <c r="P7" i="5"/>
  <c r="P6" i="5"/>
  <c r="P5" i="5"/>
  <c r="P15" i="5"/>
  <c r="P16" i="5"/>
  <c r="O16" i="5"/>
  <c r="O15" i="5"/>
  <c r="O13" i="5"/>
  <c r="O12" i="5"/>
  <c r="O11" i="5"/>
  <c r="O10" i="5"/>
  <c r="O9" i="5"/>
  <c r="O8" i="5"/>
  <c r="O7" i="5"/>
  <c r="O6" i="5"/>
  <c r="O5" i="5"/>
  <c r="P4" i="5"/>
  <c r="O4" i="5"/>
  <c r="P63" i="5" l="1"/>
  <c r="K16" i="4"/>
  <c r="P47" i="5"/>
  <c r="O47" i="5"/>
  <c r="O32" i="5"/>
  <c r="O17" i="5"/>
  <c r="P32" i="5"/>
</calcChain>
</file>

<file path=xl/sharedStrings.xml><?xml version="1.0" encoding="utf-8"?>
<sst xmlns="http://schemas.openxmlformats.org/spreadsheetml/2006/main" count="279" uniqueCount="130">
  <si>
    <t>TIPO MOVIMIENTO</t>
  </si>
  <si>
    <t>NOMBRE</t>
  </si>
  <si>
    <t>INGRESO</t>
  </si>
  <si>
    <t>EGRESO</t>
  </si>
  <si>
    <t>ALQUILERES COBRADOS</t>
  </si>
  <si>
    <t>INDUMENTARIA</t>
  </si>
  <si>
    <t>SUPERMERCADO</t>
  </si>
  <si>
    <t>RESTAURANTES</t>
  </si>
  <si>
    <t>EDUCACIÓN</t>
  </si>
  <si>
    <t>ALQUILERES PAGADOS</t>
  </si>
  <si>
    <t>SUELDOS COBRADOS</t>
  </si>
  <si>
    <t>OTROS INGRESOS</t>
  </si>
  <si>
    <t>SALUD</t>
  </si>
  <si>
    <t>SERVICIOS</t>
  </si>
  <si>
    <t>OCIO</t>
  </si>
  <si>
    <t>VACACIONES</t>
  </si>
  <si>
    <t>SUELDOS PAGADOS</t>
  </si>
  <si>
    <t>FECHA</t>
  </si>
  <si>
    <t>IMPORTE</t>
  </si>
  <si>
    <t>CODIGO
CATEGORIA</t>
  </si>
  <si>
    <t>ES GASTO
FIJO</t>
  </si>
  <si>
    <t>ESTADO</t>
  </si>
  <si>
    <t>MES</t>
  </si>
  <si>
    <t>AÑO</t>
  </si>
  <si>
    <t>CODIGO</t>
  </si>
  <si>
    <t>DESCRIPCION</t>
  </si>
  <si>
    <t>CONSUMO</t>
  </si>
  <si>
    <t>MEDIDA</t>
  </si>
  <si>
    <t>KW</t>
  </si>
  <si>
    <t>M3</t>
  </si>
  <si>
    <t>TELEFONO</t>
  </si>
  <si>
    <t>MINUTOS</t>
  </si>
  <si>
    <t>PATENTE</t>
  </si>
  <si>
    <t>NO MEDIDO</t>
  </si>
  <si>
    <t>INTERNET</t>
  </si>
  <si>
    <t>IDEM MOV</t>
  </si>
  <si>
    <t>GASTO FIJO</t>
  </si>
  <si>
    <t>SI</t>
  </si>
  <si>
    <t>NO</t>
  </si>
  <si>
    <t>INACTIVO</t>
  </si>
  <si>
    <t>ACTIVO</t>
  </si>
  <si>
    <t>TIPO MOV</t>
  </si>
  <si>
    <t>ARBA</t>
  </si>
  <si>
    <t>DIA</t>
  </si>
  <si>
    <t>EDENOR</t>
  </si>
  <si>
    <t>GAS NATURAL</t>
  </si>
  <si>
    <t>AYSA</t>
  </si>
  <si>
    <t>l</t>
  </si>
  <si>
    <t>S</t>
  </si>
  <si>
    <t>N</t>
  </si>
  <si>
    <t>NOMBRES SERVICIOS</t>
  </si>
  <si>
    <t>COD NOMBRE</t>
  </si>
  <si>
    <t>MOVIMIENTO SERVICIO</t>
  </si>
  <si>
    <t>AÑO 2021</t>
  </si>
  <si>
    <t>AÑO 2022</t>
  </si>
  <si>
    <t>ACUMULADO</t>
  </si>
  <si>
    <t>CATEGORIA 1</t>
  </si>
  <si>
    <t>CATEGORIA 2</t>
  </si>
  <si>
    <t>CATEGORIA 3</t>
  </si>
  <si>
    <t>CATEGORIA 4</t>
  </si>
  <si>
    <t>CATEGORIA 5</t>
  </si>
  <si>
    <t>CATEGORIA 6</t>
  </si>
  <si>
    <t>CATEGORIA 7</t>
  </si>
  <si>
    <t>CATEGORIA 8</t>
  </si>
  <si>
    <t>CATEGORIA 9</t>
  </si>
  <si>
    <t>CATEGORIA 10</t>
  </si>
  <si>
    <t>CATEGORIA 11</t>
  </si>
  <si>
    <t>CATEGORIA 12</t>
  </si>
  <si>
    <t>CATEGORIA 13</t>
  </si>
  <si>
    <t>TOTAL DE INGRESOS X MES 1</t>
  </si>
  <si>
    <t>TOTAL DE INGRESOS X MES 2</t>
  </si>
  <si>
    <t>TOTAL DE INGRESOS X MES 3</t>
  </si>
  <si>
    <t>TOTAL DE INGRESOS X MES 4</t>
  </si>
  <si>
    <t>TOTAL DE INGRESOS X MES 5</t>
  </si>
  <si>
    <t>TOTAL DE INGRESOS X MES 6</t>
  </si>
  <si>
    <t>TOTAL DE INGRESOS X MES 7</t>
  </si>
  <si>
    <t>TOTAL DE INGRESOS X MES 8</t>
  </si>
  <si>
    <t>TOTAL DE INGRESOS X MES 9</t>
  </si>
  <si>
    <t>TOTAL DE INGRESOS X MES 10</t>
  </si>
  <si>
    <t>TOTAL DE INGRESOS X MES 11</t>
  </si>
  <si>
    <t>TOTAL DE INGRESOS X MES 12</t>
  </si>
  <si>
    <t>TOTAL ANUAL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</si>
  <si>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</si>
  <si>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</si>
  <si>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</si>
  <si>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</si>
  <si>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</si>
  <si>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</si>
  <si>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</si>
  <si>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</si>
  <si>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</si>
  <si>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</si>
  <si>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</si>
  <si>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</si>
  <si>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DE EGRESOS X MES 1</t>
  </si>
  <si>
    <t>TOTAL DE EGRESOS X MES 2</t>
  </si>
  <si>
    <t>TOTAL DE EGRESOS X MES 3</t>
  </si>
  <si>
    <t>TOTAL DE EGRESOS X MES 4</t>
  </si>
  <si>
    <t>TOTAL DE EGRESOS X MES 5</t>
  </si>
  <si>
    <t>TOTAL DE EGRESOS X MES 6</t>
  </si>
  <si>
    <t>TOTAL DE EGRESOS X MES 7</t>
  </si>
  <si>
    <t>TOTAL DE EGRESOS X MES 8</t>
  </si>
  <si>
    <t>TOTAL DE EGRESOS X MES 9</t>
  </si>
  <si>
    <t>TOTAL DE EGRESOS X MES 10</t>
  </si>
  <si>
    <t>TOTAL DE EGRESOS X MES 11</t>
  </si>
  <si>
    <t>TOTAL DE EGRESOS X MES 12</t>
  </si>
  <si>
    <t>AHORRO PROGRAM MES 1</t>
  </si>
  <si>
    <t>AHORRO PROGRAM MES 2</t>
  </si>
  <si>
    <t>AHORRO PROGRAM MES 3</t>
  </si>
  <si>
    <t>AHORRO PROGRAM MES 4</t>
  </si>
  <si>
    <t>AHORRO PROGRAM MES 5</t>
  </si>
  <si>
    <t>AHORRO PROGRAM MES 6</t>
  </si>
  <si>
    <t>AHORRO PROGRAM MES 7</t>
  </si>
  <si>
    <t>AHORRO PROGRAM MES 8</t>
  </si>
  <si>
    <t>AHORRO PROGRAM MES 9</t>
  </si>
  <si>
    <t>AHORRO PROGRAM MES 10</t>
  </si>
  <si>
    <t>AHORRO PROGRAM MES 11</t>
  </si>
  <si>
    <t>AHORRO PROGRAM MES 12</t>
  </si>
  <si>
    <t>AHORRO ADIC NO CONT MES 1</t>
  </si>
  <si>
    <t>AHORRO ADIC NO CONT MES 2</t>
  </si>
  <si>
    <t>AHORRO ADIC NO CONT MES 3</t>
  </si>
  <si>
    <t>AHORRO ADIC NO CONT MES 4</t>
  </si>
  <si>
    <t>AHORRO ADIC NO CONT MES 5</t>
  </si>
  <si>
    <t>AHORRO ADIC NO CONT MES 6</t>
  </si>
  <si>
    <t>AHORRO ADIC NO CONT MES 7</t>
  </si>
  <si>
    <t>AHORRO ADIC NO CONT MES 8</t>
  </si>
  <si>
    <t>AHORRO ADIC NO CONT MES 9</t>
  </si>
  <si>
    <t>AHORRO ADIC NO CONT MES 10</t>
  </si>
  <si>
    <t>AHORRO ADIC NO CONT MES 11</t>
  </si>
  <si>
    <t>AHORRO ADIC NO CONT MES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</si>
</sst>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7" xfId="0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left" indent="1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13" xfId="0" applyBorder="1" applyAlignment="1">
      <alignment horizontal="left" indent="1"/>
    </xf>
    <xf numFmtId="0" fontId="0" fillId="0" borderId="15" xfId="0" applyBorder="1" applyAlignment="1">
      <alignment horizontal="left" inden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left" indent="1"/>
    </xf>
    <xf numFmtId="0" fontId="0" fillId="0" borderId="22" xfId="0" applyBorder="1" applyAlignment="1">
      <alignment horizontal="left" inden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44" fontId="0" fillId="3" borderId="0" xfId="1" applyFont="1" applyFill="1"/>
    <xf numFmtId="44" fontId="0" fillId="3" borderId="0" xfId="0" applyNumberFormat="1" applyFill="1" applyAlignment="1">
      <alignment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44" fontId="0" fillId="2" borderId="0" xfId="1" applyFont="1" applyFill="1" applyAlignment="1">
      <alignment horizontal="center"/>
    </xf>
    <xf numFmtId="44" fontId="0" fillId="2" borderId="0" xfId="1" applyFont="1" applyFill="1"/>
    <xf numFmtId="44" fontId="0" fillId="2" borderId="0" xfId="0" applyNumberFormat="1" applyFill="1" applyAlignment="1">
      <alignment vertical="center"/>
    </xf>
    <xf numFmtId="0" fontId="0" fillId="0" borderId="0" xfId="0" applyAlignment="1">
      <alignment horizontal="right"/>
    </xf>
    <xf numFmtId="44" fontId="0" fillId="3" borderId="31" xfId="1" applyFont="1" applyFill="1" applyBorder="1" applyAlignment="1">
      <alignment horizontal="center"/>
    </xf>
    <xf numFmtId="44" fontId="0" fillId="3" borderId="31" xfId="1" applyFont="1" applyFill="1" applyBorder="1"/>
    <xf numFmtId="44" fontId="0" fillId="2" borderId="31" xfId="1" applyFont="1" applyFill="1" applyBorder="1" applyAlignment="1">
      <alignment horizontal="center"/>
    </xf>
    <xf numFmtId="44" fontId="0" fillId="2" borderId="31" xfId="1" applyFont="1" applyFill="1" applyBorder="1"/>
    <xf numFmtId="44" fontId="0" fillId="2" borderId="31" xfId="1" applyFont="1" applyFill="1" applyBorder="1" applyAlignment="1">
      <alignment horizontal="center" vertical="center"/>
    </xf>
    <xf numFmtId="44" fontId="0" fillId="3" borderId="31" xfId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9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00"/>
  <sheetViews>
    <sheetView tabSelected="1" topLeftCell="A37" zoomScale="85" zoomScaleNormal="85" workbookViewId="0">
      <selection activeCell="P51" sqref="P51:P56"/>
    </sheetView>
  </sheetViews>
  <sheetFormatPr baseColWidth="10" defaultRowHeight="15" x14ac:dyDescent="0.25"/>
  <cols>
    <col min="2" max="2" width="8.140625" bestFit="1" customWidth="1"/>
    <col min="3" max="3" width="4.28515625" style="1" bestFit="1" customWidth="1"/>
    <col min="4" max="4" width="4.85546875" style="1" bestFit="1" customWidth="1"/>
    <col min="5" max="5" width="5.140625" style="1" bestFit="1" customWidth="1"/>
    <col min="6" max="6" width="9" bestFit="1" customWidth="1"/>
    <col min="7" max="7" width="11.140625" bestFit="1" customWidth="1"/>
    <col min="8" max="8" width="9.5703125" bestFit="1" customWidth="1"/>
    <col min="9" max="9" width="6" customWidth="1"/>
    <col min="10" max="10" width="2.140625" bestFit="1" customWidth="1"/>
    <col min="11" max="11" width="11" bestFit="1" customWidth="1"/>
    <col min="12" max="12" width="13.5703125" bestFit="1" customWidth="1"/>
    <col min="13" max="13" width="14.5703125" customWidth="1"/>
    <col min="14" max="14" width="13.5703125" bestFit="1" customWidth="1"/>
    <col min="15" max="15" width="14.5703125" bestFit="1" customWidth="1"/>
    <col min="16" max="24" width="13.140625" bestFit="1" customWidth="1"/>
  </cols>
  <sheetData>
    <row r="2" spans="2:16" ht="15.75" thickBot="1" x14ac:dyDescent="0.3"/>
    <row r="3" spans="2:16" ht="16.5" customHeight="1" thickTop="1" thickBot="1" x14ac:dyDescent="0.3">
      <c r="B3" s="68" t="s">
        <v>24</v>
      </c>
      <c r="C3" s="70" t="s">
        <v>17</v>
      </c>
      <c r="D3" s="71"/>
      <c r="E3" s="72"/>
      <c r="F3" s="68" t="s">
        <v>18</v>
      </c>
      <c r="G3" s="68" t="s">
        <v>19</v>
      </c>
      <c r="H3" s="68" t="s">
        <v>20</v>
      </c>
      <c r="J3" s="64" t="s">
        <v>41</v>
      </c>
      <c r="K3" s="65"/>
      <c r="O3" s="42" t="s">
        <v>53</v>
      </c>
      <c r="P3" s="50" t="s">
        <v>54</v>
      </c>
    </row>
    <row r="4" spans="2:16" ht="15.75" customHeight="1" thickBot="1" x14ac:dyDescent="0.3">
      <c r="B4" s="69"/>
      <c r="C4" s="7" t="s">
        <v>43</v>
      </c>
      <c r="D4" s="7" t="s">
        <v>22</v>
      </c>
      <c r="E4" s="7" t="s">
        <v>23</v>
      </c>
      <c r="F4" s="69"/>
      <c r="G4" s="69"/>
      <c r="H4" s="69"/>
      <c r="J4" s="19">
        <v>1</v>
      </c>
      <c r="K4" s="17" t="s">
        <v>2</v>
      </c>
      <c r="M4" s="54" t="s">
        <v>55</v>
      </c>
      <c r="N4" t="s">
        <v>56</v>
      </c>
      <c r="O4" s="43">
        <f>F5+F9+F13+F17+F21+F25+F29+F33</f>
        <v>950000</v>
      </c>
      <c r="P4" s="51">
        <f>F37+F41+F45+F49+F53+F57</f>
        <v>795000</v>
      </c>
    </row>
    <row r="5" spans="2:16" ht="16.5" customHeight="1" thickTop="1" thickBot="1" x14ac:dyDescent="0.3">
      <c r="B5" s="36">
        <v>1</v>
      </c>
      <c r="C5" s="37">
        <v>5</v>
      </c>
      <c r="D5" s="37">
        <v>5</v>
      </c>
      <c r="E5" s="37">
        <v>2021</v>
      </c>
      <c r="F5" s="37">
        <v>105000</v>
      </c>
      <c r="G5" s="37">
        <v>1</v>
      </c>
      <c r="H5" s="38"/>
      <c r="J5" s="20">
        <v>2</v>
      </c>
      <c r="K5" s="18" t="s">
        <v>3</v>
      </c>
      <c r="M5" s="54" t="s">
        <v>55</v>
      </c>
      <c r="N5" t="s">
        <v>57</v>
      </c>
      <c r="O5" s="43">
        <f>F10+F18+F22</f>
        <v>120000</v>
      </c>
      <c r="P5" s="51">
        <f>F38+F46</f>
        <v>80000</v>
      </c>
    </row>
    <row r="6" spans="2:16" x14ac:dyDescent="0.25">
      <c r="B6" s="39">
        <v>2</v>
      </c>
      <c r="C6" s="37">
        <v>5</v>
      </c>
      <c r="D6" s="37">
        <v>5</v>
      </c>
      <c r="E6" s="37">
        <v>2021</v>
      </c>
      <c r="F6" s="37">
        <v>35000</v>
      </c>
      <c r="G6" s="37">
        <v>13</v>
      </c>
      <c r="H6" s="40" t="s">
        <v>49</v>
      </c>
      <c r="M6" s="54" t="s">
        <v>55</v>
      </c>
      <c r="N6" t="s">
        <v>58</v>
      </c>
      <c r="O6" s="43">
        <f>F26</f>
        <v>19000</v>
      </c>
      <c r="P6" s="51">
        <f>F54</f>
        <v>5000</v>
      </c>
    </row>
    <row r="7" spans="2:16" ht="15.75" customHeight="1" thickBot="1" x14ac:dyDescent="0.3">
      <c r="B7" s="39">
        <v>3</v>
      </c>
      <c r="C7" s="37">
        <v>5</v>
      </c>
      <c r="D7" s="37">
        <v>5</v>
      </c>
      <c r="E7" s="37">
        <v>2021</v>
      </c>
      <c r="F7" s="37">
        <v>1200</v>
      </c>
      <c r="G7" s="37">
        <v>7</v>
      </c>
      <c r="H7" s="40" t="s">
        <v>48</v>
      </c>
      <c r="M7" s="54" t="s">
        <v>55</v>
      </c>
      <c r="N7" t="s">
        <v>59</v>
      </c>
      <c r="O7" s="43">
        <f>F23</f>
        <v>20250</v>
      </c>
      <c r="P7" s="51">
        <f>F58</f>
        <v>8511</v>
      </c>
    </row>
    <row r="8" spans="2:16" ht="15.75" customHeight="1" thickBot="1" x14ac:dyDescent="0.3">
      <c r="B8" s="39">
        <v>4</v>
      </c>
      <c r="C8" s="37">
        <v>5</v>
      </c>
      <c r="D8" s="37">
        <v>5</v>
      </c>
      <c r="E8" s="37">
        <v>2021</v>
      </c>
      <c r="F8" s="37">
        <v>3200</v>
      </c>
      <c r="G8" s="37">
        <v>8</v>
      </c>
      <c r="H8" s="40" t="s">
        <v>49</v>
      </c>
      <c r="J8" s="64" t="s">
        <v>36</v>
      </c>
      <c r="K8" s="65"/>
      <c r="M8" s="54" t="s">
        <v>55</v>
      </c>
      <c r="N8" t="s">
        <v>60</v>
      </c>
      <c r="O8" s="43">
        <f>F30</f>
        <v>8350</v>
      </c>
      <c r="P8" s="51">
        <v>0</v>
      </c>
    </row>
    <row r="9" spans="2:16" ht="15" customHeight="1" x14ac:dyDescent="0.25">
      <c r="B9" s="39">
        <v>5</v>
      </c>
      <c r="C9" s="37">
        <v>6</v>
      </c>
      <c r="D9" s="37">
        <v>6</v>
      </c>
      <c r="E9" s="37">
        <v>2021</v>
      </c>
      <c r="F9" s="37">
        <v>160000</v>
      </c>
      <c r="G9" s="37">
        <v>1</v>
      </c>
      <c r="H9" s="40"/>
      <c r="J9" s="19">
        <v>0</v>
      </c>
      <c r="K9" s="17" t="s">
        <v>38</v>
      </c>
      <c r="M9" s="54" t="s">
        <v>55</v>
      </c>
      <c r="N9" t="s">
        <v>61</v>
      </c>
      <c r="O9" s="43">
        <f>F20</f>
        <v>6300</v>
      </c>
      <c r="P9" s="51">
        <v>0</v>
      </c>
    </row>
    <row r="10" spans="2:16" ht="15.75" customHeight="1" thickBot="1" x14ac:dyDescent="0.3">
      <c r="B10" s="39">
        <v>6</v>
      </c>
      <c r="C10" s="37">
        <v>8</v>
      </c>
      <c r="D10" s="37">
        <v>6</v>
      </c>
      <c r="E10" s="37">
        <v>2021</v>
      </c>
      <c r="F10" s="37">
        <v>40000</v>
      </c>
      <c r="G10" s="37">
        <v>2</v>
      </c>
      <c r="H10" s="40"/>
      <c r="J10" s="20">
        <v>1</v>
      </c>
      <c r="K10" s="18" t="s">
        <v>37</v>
      </c>
      <c r="M10" s="54" t="s">
        <v>55</v>
      </c>
      <c r="N10" t="s">
        <v>62</v>
      </c>
      <c r="O10" s="43">
        <f>F7+F12+F15+F28+F32+F36</f>
        <v>11452</v>
      </c>
      <c r="P10" s="51">
        <f>F43+F44+F48+F52+F56+F59</f>
        <v>38791</v>
      </c>
    </row>
    <row r="11" spans="2:16" x14ac:dyDescent="0.25">
      <c r="B11" s="39">
        <v>7</v>
      </c>
      <c r="C11" s="37">
        <v>9</v>
      </c>
      <c r="D11" s="37">
        <v>6</v>
      </c>
      <c r="E11" s="37">
        <v>2021</v>
      </c>
      <c r="F11" s="37">
        <v>35000</v>
      </c>
      <c r="G11" s="37">
        <v>13</v>
      </c>
      <c r="H11" s="40" t="s">
        <v>49</v>
      </c>
      <c r="M11" s="54" t="s">
        <v>55</v>
      </c>
      <c r="N11" t="s">
        <v>63</v>
      </c>
      <c r="O11" s="43">
        <f>F8+F16</f>
        <v>4900</v>
      </c>
      <c r="P11" s="51">
        <v>0</v>
      </c>
    </row>
    <row r="12" spans="2:16" ht="15.75" customHeight="1" thickBot="1" x14ac:dyDescent="0.3">
      <c r="B12" s="39">
        <v>8</v>
      </c>
      <c r="C12" s="37">
        <v>11</v>
      </c>
      <c r="D12" s="37">
        <v>6</v>
      </c>
      <c r="E12" s="37">
        <v>2021</v>
      </c>
      <c r="F12" s="37">
        <v>2300</v>
      </c>
      <c r="G12" s="37">
        <v>7</v>
      </c>
      <c r="H12" s="40" t="s">
        <v>48</v>
      </c>
      <c r="M12" s="54" t="s">
        <v>55</v>
      </c>
      <c r="N12" t="s">
        <v>64</v>
      </c>
      <c r="O12" s="43">
        <f>F24</f>
        <v>6780</v>
      </c>
      <c r="P12" s="51">
        <f>F50+F55</f>
        <v>50000</v>
      </c>
    </row>
    <row r="13" spans="2:16" ht="15.75" customHeight="1" thickBot="1" x14ac:dyDescent="0.3">
      <c r="B13" s="39">
        <v>15</v>
      </c>
      <c r="C13" s="37">
        <v>7</v>
      </c>
      <c r="D13" s="37">
        <v>7</v>
      </c>
      <c r="E13" s="37">
        <v>2021</v>
      </c>
      <c r="F13" s="37">
        <v>105000</v>
      </c>
      <c r="G13" s="37">
        <v>1</v>
      </c>
      <c r="H13" s="40"/>
      <c r="J13" s="66" t="s">
        <v>21</v>
      </c>
      <c r="K13" s="67"/>
      <c r="M13" s="54" t="s">
        <v>55</v>
      </c>
      <c r="N13" t="s">
        <v>65</v>
      </c>
      <c r="O13" s="44">
        <f>F19+F31</f>
        <v>88000</v>
      </c>
      <c r="P13" s="52">
        <v>0</v>
      </c>
    </row>
    <row r="14" spans="2:16" ht="15" customHeight="1" x14ac:dyDescent="0.25">
      <c r="B14" s="39">
        <v>16</v>
      </c>
      <c r="C14" s="37">
        <v>7</v>
      </c>
      <c r="D14" s="37">
        <v>7</v>
      </c>
      <c r="E14" s="37">
        <v>2021</v>
      </c>
      <c r="F14" s="37">
        <v>35000</v>
      </c>
      <c r="G14" s="37">
        <v>13</v>
      </c>
      <c r="H14" s="40" t="s">
        <v>48</v>
      </c>
      <c r="J14" s="21">
        <v>0</v>
      </c>
      <c r="K14" s="17" t="s">
        <v>39</v>
      </c>
      <c r="M14" s="54" t="s">
        <v>55</v>
      </c>
      <c r="N14" t="s">
        <v>66</v>
      </c>
      <c r="O14" s="44">
        <v>0</v>
      </c>
      <c r="P14" s="52">
        <f>F51</f>
        <v>28000</v>
      </c>
    </row>
    <row r="15" spans="2:16" ht="15.75" thickBot="1" x14ac:dyDescent="0.3">
      <c r="B15" s="39">
        <v>20</v>
      </c>
      <c r="C15" s="37">
        <v>7</v>
      </c>
      <c r="D15" s="37">
        <v>7</v>
      </c>
      <c r="E15" s="37">
        <v>2021</v>
      </c>
      <c r="F15" s="37">
        <v>936</v>
      </c>
      <c r="G15" s="37">
        <v>7</v>
      </c>
      <c r="H15" s="40" t="s">
        <v>48</v>
      </c>
      <c r="J15" s="22">
        <v>1</v>
      </c>
      <c r="K15" s="18" t="s">
        <v>40</v>
      </c>
      <c r="M15" s="54" t="s">
        <v>55</v>
      </c>
      <c r="N15" t="s">
        <v>67</v>
      </c>
      <c r="O15" s="44">
        <f>F35</f>
        <v>10000</v>
      </c>
      <c r="P15" s="52">
        <f>F40+F60</f>
        <v>25300</v>
      </c>
    </row>
    <row r="16" spans="2:16" ht="15" customHeight="1" x14ac:dyDescent="0.25">
      <c r="B16" s="39">
        <v>21</v>
      </c>
      <c r="C16" s="37">
        <v>7</v>
      </c>
      <c r="D16" s="37">
        <v>7</v>
      </c>
      <c r="E16" s="37">
        <v>2021</v>
      </c>
      <c r="F16" s="37">
        <v>1700</v>
      </c>
      <c r="G16" s="37">
        <v>8</v>
      </c>
      <c r="H16" s="40" t="s">
        <v>49</v>
      </c>
      <c r="M16" s="54" t="s">
        <v>55</v>
      </c>
      <c r="N16" t="s">
        <v>68</v>
      </c>
      <c r="O16" s="44">
        <f>F6+F11+F14+F27+F34</f>
        <v>175000</v>
      </c>
      <c r="P16" s="52">
        <f>F39+F42+F47</f>
        <v>105000</v>
      </c>
    </row>
    <row r="17" spans="2:17" ht="15" customHeight="1" x14ac:dyDescent="0.25">
      <c r="B17" s="39">
        <v>22</v>
      </c>
      <c r="C17" s="37">
        <v>8</v>
      </c>
      <c r="D17" s="37">
        <v>8</v>
      </c>
      <c r="E17" s="37">
        <v>2021</v>
      </c>
      <c r="F17" s="37">
        <v>105000</v>
      </c>
      <c r="G17" s="37">
        <v>1</v>
      </c>
      <c r="H17" s="40"/>
      <c r="O17" s="62">
        <f>SUM(O4:P16)</f>
        <v>2555634</v>
      </c>
      <c r="P17" s="62"/>
      <c r="Q17" s="30"/>
    </row>
    <row r="18" spans="2:17" ht="15" customHeight="1" x14ac:dyDescent="0.25">
      <c r="B18" s="39">
        <v>23</v>
      </c>
      <c r="C18" s="37">
        <v>8</v>
      </c>
      <c r="D18" s="37">
        <v>8</v>
      </c>
      <c r="E18" s="37">
        <v>2021</v>
      </c>
      <c r="F18" s="37">
        <v>40000</v>
      </c>
      <c r="G18" s="37">
        <v>2</v>
      </c>
      <c r="H18" s="40"/>
    </row>
    <row r="19" spans="2:17" ht="15" customHeight="1" x14ac:dyDescent="0.25">
      <c r="B19" s="39">
        <v>24</v>
      </c>
      <c r="C19" s="37">
        <v>8</v>
      </c>
      <c r="D19" s="37">
        <v>8</v>
      </c>
      <c r="E19" s="37">
        <v>2021</v>
      </c>
      <c r="F19" s="37">
        <v>60000</v>
      </c>
      <c r="G19" s="37">
        <v>10</v>
      </c>
      <c r="H19" s="40" t="s">
        <v>49</v>
      </c>
      <c r="L19" t="s">
        <v>47</v>
      </c>
      <c r="O19" s="42" t="s">
        <v>53</v>
      </c>
      <c r="P19" s="50" t="s">
        <v>54</v>
      </c>
    </row>
    <row r="20" spans="2:17" x14ac:dyDescent="0.25">
      <c r="B20" s="39">
        <v>25</v>
      </c>
      <c r="C20" s="37">
        <v>8</v>
      </c>
      <c r="D20" s="37">
        <v>8</v>
      </c>
      <c r="E20" s="37">
        <v>2021</v>
      </c>
      <c r="F20" s="37">
        <v>6300</v>
      </c>
      <c r="G20" s="37">
        <v>6</v>
      </c>
      <c r="H20" s="40" t="s">
        <v>48</v>
      </c>
      <c r="M20" t="s">
        <v>69</v>
      </c>
      <c r="O20" s="43">
        <v>0</v>
      </c>
      <c r="P20" s="51">
        <f>F37+F38</f>
        <v>145000</v>
      </c>
    </row>
    <row r="21" spans="2:17" ht="15" customHeight="1" x14ac:dyDescent="0.25">
      <c r="B21" s="39">
        <v>26</v>
      </c>
      <c r="C21" s="41">
        <v>9</v>
      </c>
      <c r="D21" s="41">
        <v>9</v>
      </c>
      <c r="E21" s="37">
        <v>2021</v>
      </c>
      <c r="F21" s="37">
        <v>105000</v>
      </c>
      <c r="G21" s="41">
        <v>1</v>
      </c>
      <c r="H21" s="40"/>
      <c r="M21" t="s">
        <v>70</v>
      </c>
      <c r="O21" s="43">
        <v>0</v>
      </c>
      <c r="P21" s="51">
        <f>F41</f>
        <v>105000</v>
      </c>
    </row>
    <row r="22" spans="2:17" ht="15" customHeight="1" x14ac:dyDescent="0.25">
      <c r="B22" s="39">
        <v>27</v>
      </c>
      <c r="C22" s="41">
        <v>9</v>
      </c>
      <c r="D22" s="41">
        <v>9</v>
      </c>
      <c r="E22" s="37">
        <v>2021</v>
      </c>
      <c r="F22" s="37">
        <v>40000</v>
      </c>
      <c r="G22" s="41">
        <v>2</v>
      </c>
      <c r="H22" s="40"/>
      <c r="M22" t="s">
        <v>71</v>
      </c>
      <c r="O22" s="43">
        <v>0</v>
      </c>
      <c r="P22" s="51">
        <f>F45+F46</f>
        <v>190000</v>
      </c>
    </row>
    <row r="23" spans="2:17" ht="15" customHeight="1" x14ac:dyDescent="0.25">
      <c r="B23" s="39">
        <v>28</v>
      </c>
      <c r="C23" s="41">
        <v>9</v>
      </c>
      <c r="D23" s="41">
        <v>9</v>
      </c>
      <c r="E23" s="37">
        <v>2021</v>
      </c>
      <c r="F23" s="37">
        <v>20250</v>
      </c>
      <c r="G23" s="41">
        <v>4</v>
      </c>
      <c r="H23" s="40" t="s">
        <v>48</v>
      </c>
      <c r="M23" t="s">
        <v>72</v>
      </c>
      <c r="O23" s="43">
        <v>0</v>
      </c>
      <c r="P23" s="51">
        <f>F49</f>
        <v>145000</v>
      </c>
    </row>
    <row r="24" spans="2:17" x14ac:dyDescent="0.25">
      <c r="B24" s="39">
        <v>29</v>
      </c>
      <c r="C24" s="41">
        <v>9</v>
      </c>
      <c r="D24" s="41">
        <v>9</v>
      </c>
      <c r="E24" s="37">
        <v>2021</v>
      </c>
      <c r="F24" s="37">
        <v>6780</v>
      </c>
      <c r="G24" s="41">
        <v>9</v>
      </c>
      <c r="H24" s="40" t="s">
        <v>49</v>
      </c>
      <c r="M24" t="s">
        <v>73</v>
      </c>
      <c r="O24" s="43">
        <f>F5</f>
        <v>105000</v>
      </c>
      <c r="P24" s="51">
        <f>F53+F54</f>
        <v>150000</v>
      </c>
    </row>
    <row r="25" spans="2:17" ht="15" customHeight="1" x14ac:dyDescent="0.25">
      <c r="B25" s="39">
        <v>30</v>
      </c>
      <c r="C25" s="41">
        <v>10</v>
      </c>
      <c r="D25" s="41">
        <v>10</v>
      </c>
      <c r="E25" s="37">
        <v>2021</v>
      </c>
      <c r="F25" s="37">
        <v>105000</v>
      </c>
      <c r="G25" s="41">
        <v>1</v>
      </c>
      <c r="H25" s="40"/>
      <c r="M25" t="s">
        <v>74</v>
      </c>
      <c r="O25" s="43">
        <f>F9+F10</f>
        <v>200000</v>
      </c>
      <c r="P25" s="51">
        <f>F57</f>
        <v>145000</v>
      </c>
    </row>
    <row r="26" spans="2:17" ht="15" customHeight="1" x14ac:dyDescent="0.25">
      <c r="B26" s="39">
        <v>31</v>
      </c>
      <c r="C26" s="41">
        <v>10</v>
      </c>
      <c r="D26" s="41">
        <v>10</v>
      </c>
      <c r="E26" s="37">
        <v>2021</v>
      </c>
      <c r="F26" s="41">
        <v>19000</v>
      </c>
      <c r="G26" s="41">
        <v>3</v>
      </c>
      <c r="H26" s="40"/>
      <c r="M26" t="s">
        <v>75</v>
      </c>
      <c r="O26" s="43">
        <f>F13</f>
        <v>105000</v>
      </c>
      <c r="P26" s="51"/>
    </row>
    <row r="27" spans="2:17" ht="15" customHeight="1" x14ac:dyDescent="0.25">
      <c r="B27" s="39">
        <v>32</v>
      </c>
      <c r="C27" s="41">
        <v>10</v>
      </c>
      <c r="D27" s="41">
        <v>10</v>
      </c>
      <c r="E27" s="37">
        <v>2021</v>
      </c>
      <c r="F27" s="37">
        <v>35000</v>
      </c>
      <c r="G27" s="41">
        <v>13</v>
      </c>
      <c r="H27" s="40" t="s">
        <v>49</v>
      </c>
      <c r="M27" t="s">
        <v>76</v>
      </c>
      <c r="O27" s="43">
        <f>F17+F18</f>
        <v>145000</v>
      </c>
      <c r="P27" s="51"/>
    </row>
    <row r="28" spans="2:17" ht="15" customHeight="1" x14ac:dyDescent="0.25">
      <c r="B28" s="39">
        <v>33</v>
      </c>
      <c r="C28" s="41">
        <v>10</v>
      </c>
      <c r="D28" s="41">
        <v>10</v>
      </c>
      <c r="E28" s="37">
        <v>2021</v>
      </c>
      <c r="F28" s="41">
        <v>2542</v>
      </c>
      <c r="G28" s="41">
        <v>7</v>
      </c>
      <c r="H28" s="40" t="s">
        <v>48</v>
      </c>
      <c r="M28" t="s">
        <v>77</v>
      </c>
      <c r="O28" s="43">
        <f>F21+F22</f>
        <v>145000</v>
      </c>
      <c r="P28" s="51"/>
    </row>
    <row r="29" spans="2:17" ht="15" customHeight="1" x14ac:dyDescent="0.25">
      <c r="B29" s="39">
        <v>34</v>
      </c>
      <c r="C29" s="41">
        <v>11</v>
      </c>
      <c r="D29" s="41">
        <v>11</v>
      </c>
      <c r="E29" s="37">
        <v>2021</v>
      </c>
      <c r="F29" s="37">
        <v>105000</v>
      </c>
      <c r="G29" s="41">
        <v>1</v>
      </c>
      <c r="H29" s="40"/>
      <c r="M29" t="s">
        <v>78</v>
      </c>
      <c r="O29" s="44">
        <f>F25+F26</f>
        <v>124000</v>
      </c>
      <c r="P29" s="52"/>
    </row>
    <row r="30" spans="2:17" ht="15" customHeight="1" x14ac:dyDescent="0.25">
      <c r="B30" s="39">
        <v>35</v>
      </c>
      <c r="C30" s="41">
        <v>11</v>
      </c>
      <c r="D30" s="41">
        <v>11</v>
      </c>
      <c r="E30" s="37">
        <v>2021</v>
      </c>
      <c r="F30" s="41">
        <v>8350</v>
      </c>
      <c r="G30" s="41">
        <v>5</v>
      </c>
      <c r="H30" s="40" t="s">
        <v>49</v>
      </c>
      <c r="M30" t="s">
        <v>79</v>
      </c>
      <c r="O30" s="44">
        <f>F29</f>
        <v>105000</v>
      </c>
      <c r="P30" s="52"/>
    </row>
    <row r="31" spans="2:17" ht="15" customHeight="1" x14ac:dyDescent="0.25">
      <c r="B31" s="39">
        <v>36</v>
      </c>
      <c r="C31" s="41">
        <v>11</v>
      </c>
      <c r="D31" s="41">
        <v>11</v>
      </c>
      <c r="E31" s="37">
        <v>2021</v>
      </c>
      <c r="F31" s="41">
        <v>28000</v>
      </c>
      <c r="G31" s="41">
        <v>10</v>
      </c>
      <c r="H31" s="40" t="s">
        <v>49</v>
      </c>
      <c r="M31" t="s">
        <v>80</v>
      </c>
      <c r="O31" s="44">
        <f>F33</f>
        <v>160000</v>
      </c>
      <c r="P31" s="52"/>
    </row>
    <row r="32" spans="2:17" ht="15" customHeight="1" x14ac:dyDescent="0.25">
      <c r="B32" s="39">
        <v>37</v>
      </c>
      <c r="C32" s="41">
        <v>11</v>
      </c>
      <c r="D32" s="41">
        <v>11</v>
      </c>
      <c r="E32" s="37">
        <v>2021</v>
      </c>
      <c r="F32" s="41">
        <v>2542</v>
      </c>
      <c r="G32" s="41">
        <v>7</v>
      </c>
      <c r="H32" s="40" t="s">
        <v>48</v>
      </c>
      <c r="N32" t="s">
        <v>81</v>
      </c>
      <c r="O32" s="45">
        <f>SUM(O20:O31)</f>
        <v>1089000</v>
      </c>
      <c r="P32" s="53">
        <f>SUM(P20:P31)</f>
        <v>880000</v>
      </c>
    </row>
    <row r="33" spans="2:16" x14ac:dyDescent="0.25">
      <c r="B33" s="39">
        <v>38</v>
      </c>
      <c r="C33" s="41">
        <v>12</v>
      </c>
      <c r="D33" s="41">
        <v>12</v>
      </c>
      <c r="E33" s="37">
        <v>2021</v>
      </c>
      <c r="F33" s="41">
        <v>160000</v>
      </c>
      <c r="G33" s="41">
        <v>1</v>
      </c>
      <c r="H33" s="40"/>
    </row>
    <row r="34" spans="2:16" x14ac:dyDescent="0.25">
      <c r="B34" s="39">
        <v>39</v>
      </c>
      <c r="C34" s="41">
        <v>12</v>
      </c>
      <c r="D34" s="41">
        <v>12</v>
      </c>
      <c r="E34" s="37">
        <v>2021</v>
      </c>
      <c r="F34" s="37">
        <v>35000</v>
      </c>
      <c r="G34" s="41">
        <v>13</v>
      </c>
      <c r="H34" s="40" t="s">
        <v>49</v>
      </c>
      <c r="O34" s="42" t="s">
        <v>53</v>
      </c>
      <c r="P34" s="50" t="s">
        <v>54</v>
      </c>
    </row>
    <row r="35" spans="2:16" x14ac:dyDescent="0.25">
      <c r="B35" s="39">
        <v>40</v>
      </c>
      <c r="C35" s="41">
        <v>12</v>
      </c>
      <c r="D35" s="41">
        <v>12</v>
      </c>
      <c r="E35" s="37">
        <v>2021</v>
      </c>
      <c r="F35" s="41">
        <v>10000</v>
      </c>
      <c r="G35" s="41">
        <v>12</v>
      </c>
      <c r="H35" s="40" t="s">
        <v>49</v>
      </c>
      <c r="M35" t="s">
        <v>94</v>
      </c>
      <c r="O35" s="43">
        <v>0</v>
      </c>
      <c r="P35" s="51">
        <f>F39+F40</f>
        <v>45000</v>
      </c>
    </row>
    <row r="36" spans="2:16" ht="15" customHeight="1" x14ac:dyDescent="0.25">
      <c r="B36" s="39">
        <v>41</v>
      </c>
      <c r="C36" s="41">
        <v>12</v>
      </c>
      <c r="D36" s="41">
        <v>12</v>
      </c>
      <c r="E36" s="37">
        <v>2021</v>
      </c>
      <c r="F36" s="41">
        <v>1932</v>
      </c>
      <c r="G36" s="41">
        <v>7</v>
      </c>
      <c r="H36" s="40" t="s">
        <v>48</v>
      </c>
      <c r="M36" t="s">
        <v>95</v>
      </c>
      <c r="O36" s="43">
        <v>0</v>
      </c>
      <c r="P36" s="51">
        <f>F42+F43+F44</f>
        <v>43781</v>
      </c>
    </row>
    <row r="37" spans="2:16" x14ac:dyDescent="0.25">
      <c r="B37" s="32">
        <v>42</v>
      </c>
      <c r="C37" s="33">
        <v>1</v>
      </c>
      <c r="D37" s="33">
        <v>1</v>
      </c>
      <c r="E37" s="33">
        <v>2022</v>
      </c>
      <c r="F37" s="34">
        <v>105000</v>
      </c>
      <c r="G37" s="33">
        <v>1</v>
      </c>
      <c r="H37" s="35"/>
      <c r="M37" t="s">
        <v>96</v>
      </c>
      <c r="O37" s="43">
        <v>0</v>
      </c>
      <c r="P37" s="51">
        <f>F47+F48</f>
        <v>39255</v>
      </c>
    </row>
    <row r="38" spans="2:16" ht="15" customHeight="1" x14ac:dyDescent="0.25">
      <c r="B38" s="32">
        <v>43</v>
      </c>
      <c r="C38" s="33">
        <v>1</v>
      </c>
      <c r="D38" s="33">
        <v>1</v>
      </c>
      <c r="E38" s="33">
        <v>2022</v>
      </c>
      <c r="F38" s="34">
        <v>40000</v>
      </c>
      <c r="G38" s="33">
        <v>2</v>
      </c>
      <c r="H38" s="35"/>
      <c r="M38" t="s">
        <v>97</v>
      </c>
      <c r="O38" s="43">
        <v>0</v>
      </c>
      <c r="P38" s="51">
        <f>F50+F51+F52</f>
        <v>68300</v>
      </c>
    </row>
    <row r="39" spans="2:16" ht="15" customHeight="1" x14ac:dyDescent="0.25">
      <c r="B39" s="32">
        <v>44</v>
      </c>
      <c r="C39" s="33">
        <v>1</v>
      </c>
      <c r="D39" s="33">
        <v>1</v>
      </c>
      <c r="E39" s="33">
        <v>2022</v>
      </c>
      <c r="F39" s="34">
        <v>35000</v>
      </c>
      <c r="G39" s="33">
        <v>13</v>
      </c>
      <c r="H39" s="35" t="s">
        <v>49</v>
      </c>
      <c r="M39" t="s">
        <v>98</v>
      </c>
      <c r="O39" s="43">
        <f>F6+F7+F8</f>
        <v>39400</v>
      </c>
      <c r="P39" s="51">
        <f>F55+F56</f>
        <v>23435</v>
      </c>
    </row>
    <row r="40" spans="2:16" x14ac:dyDescent="0.25">
      <c r="B40" s="32">
        <v>45</v>
      </c>
      <c r="C40" s="33">
        <v>1</v>
      </c>
      <c r="D40" s="33">
        <v>1</v>
      </c>
      <c r="E40" s="33">
        <v>2022</v>
      </c>
      <c r="F40" s="33">
        <v>10000</v>
      </c>
      <c r="G40" s="33">
        <v>12</v>
      </c>
      <c r="H40" s="35" t="s">
        <v>49</v>
      </c>
      <c r="M40" t="s">
        <v>99</v>
      </c>
      <c r="O40" s="43">
        <f>F11+F12</f>
        <v>37300</v>
      </c>
      <c r="P40" s="51">
        <f>F58+F59+F60</f>
        <v>35831</v>
      </c>
    </row>
    <row r="41" spans="2:16" ht="15" customHeight="1" x14ac:dyDescent="0.25">
      <c r="B41" s="32">
        <v>46</v>
      </c>
      <c r="C41" s="33">
        <v>2</v>
      </c>
      <c r="D41" s="33">
        <v>2</v>
      </c>
      <c r="E41" s="33">
        <v>2022</v>
      </c>
      <c r="F41" s="34">
        <v>105000</v>
      </c>
      <c r="G41" s="33">
        <v>1</v>
      </c>
      <c r="H41" s="35"/>
      <c r="M41" t="s">
        <v>100</v>
      </c>
      <c r="O41" s="43">
        <f>F14+F15+F16</f>
        <v>37636</v>
      </c>
      <c r="P41" s="51">
        <v>0</v>
      </c>
    </row>
    <row r="42" spans="2:16" x14ac:dyDescent="0.25">
      <c r="B42" s="32">
        <v>47</v>
      </c>
      <c r="C42" s="33">
        <v>2</v>
      </c>
      <c r="D42" s="33">
        <v>2</v>
      </c>
      <c r="E42" s="33">
        <v>2022</v>
      </c>
      <c r="F42" s="34">
        <v>35000</v>
      </c>
      <c r="G42" s="33">
        <v>13</v>
      </c>
      <c r="H42" s="35" t="s">
        <v>49</v>
      </c>
      <c r="M42" t="s">
        <v>101</v>
      </c>
      <c r="O42" s="43">
        <f>F19+F20</f>
        <v>66300</v>
      </c>
      <c r="P42" s="51">
        <v>0</v>
      </c>
    </row>
    <row r="43" spans="2:16" x14ac:dyDescent="0.25">
      <c r="B43" s="32">
        <v>48</v>
      </c>
      <c r="C43" s="33">
        <v>2</v>
      </c>
      <c r="D43" s="33">
        <v>2</v>
      </c>
      <c r="E43" s="33">
        <v>2022</v>
      </c>
      <c r="F43" s="33">
        <v>5233</v>
      </c>
      <c r="G43" s="33">
        <v>7</v>
      </c>
      <c r="H43" s="35" t="s">
        <v>48</v>
      </c>
      <c r="M43" t="s">
        <v>102</v>
      </c>
      <c r="O43" s="43">
        <f>F23+F24</f>
        <v>27030</v>
      </c>
      <c r="P43" s="51">
        <v>0</v>
      </c>
    </row>
    <row r="44" spans="2:16" ht="15" customHeight="1" x14ac:dyDescent="0.25">
      <c r="B44" s="32">
        <v>49</v>
      </c>
      <c r="C44" s="33">
        <v>2</v>
      </c>
      <c r="D44" s="33">
        <v>2</v>
      </c>
      <c r="E44" s="33">
        <v>2022</v>
      </c>
      <c r="F44" s="33">
        <v>3548</v>
      </c>
      <c r="G44" s="33">
        <v>7</v>
      </c>
      <c r="H44" s="35" t="s">
        <v>48</v>
      </c>
      <c r="M44" t="s">
        <v>103</v>
      </c>
      <c r="O44" s="44">
        <f>F27+F28</f>
        <v>37542</v>
      </c>
      <c r="P44" s="52">
        <v>0</v>
      </c>
    </row>
    <row r="45" spans="2:16" ht="15" customHeight="1" x14ac:dyDescent="0.25">
      <c r="B45" s="32">
        <v>50</v>
      </c>
      <c r="C45" s="33">
        <v>3</v>
      </c>
      <c r="D45" s="33">
        <v>3</v>
      </c>
      <c r="E45" s="33">
        <v>2022</v>
      </c>
      <c r="F45" s="33">
        <v>150000</v>
      </c>
      <c r="G45" s="33">
        <v>1</v>
      </c>
      <c r="H45" s="35"/>
      <c r="M45" t="s">
        <v>104</v>
      </c>
      <c r="O45" s="44">
        <f>F30+F31+F32</f>
        <v>38892</v>
      </c>
      <c r="P45" s="52">
        <v>0</v>
      </c>
    </row>
    <row r="46" spans="2:16" ht="15" customHeight="1" x14ac:dyDescent="0.25">
      <c r="B46" s="32">
        <v>51</v>
      </c>
      <c r="C46" s="34">
        <v>3</v>
      </c>
      <c r="D46" s="34">
        <v>3</v>
      </c>
      <c r="E46" s="34">
        <v>2022</v>
      </c>
      <c r="F46" s="34">
        <v>40000</v>
      </c>
      <c r="G46" s="34">
        <v>2</v>
      </c>
      <c r="H46" s="35"/>
      <c r="M46" t="s">
        <v>105</v>
      </c>
      <c r="O46" s="44">
        <f>F34+F35+F36</f>
        <v>46932</v>
      </c>
      <c r="P46" s="52">
        <v>0</v>
      </c>
    </row>
    <row r="47" spans="2:16" x14ac:dyDescent="0.25">
      <c r="B47" s="32">
        <v>52</v>
      </c>
      <c r="C47" s="46">
        <v>3</v>
      </c>
      <c r="D47" s="46">
        <v>3</v>
      </c>
      <c r="E47" s="46">
        <v>2022</v>
      </c>
      <c r="F47" s="46">
        <v>35000</v>
      </c>
      <c r="G47" s="46">
        <v>13</v>
      </c>
      <c r="H47" s="47" t="s">
        <v>49</v>
      </c>
      <c r="N47" t="s">
        <v>81</v>
      </c>
      <c r="O47" s="45">
        <f>SUM(O35:O46)</f>
        <v>331032</v>
      </c>
      <c r="P47" s="53">
        <f>SUM(P35:P46)</f>
        <v>255602</v>
      </c>
    </row>
    <row r="48" spans="2:16" x14ac:dyDescent="0.25">
      <c r="B48" s="32">
        <v>53</v>
      </c>
      <c r="C48" s="34">
        <v>3</v>
      </c>
      <c r="D48" s="34">
        <v>3</v>
      </c>
      <c r="E48" s="34">
        <v>2022</v>
      </c>
      <c r="F48" s="34">
        <v>4255</v>
      </c>
      <c r="G48" s="34">
        <v>7</v>
      </c>
      <c r="H48" s="35" t="s">
        <v>48</v>
      </c>
    </row>
    <row r="49" spans="2:16" x14ac:dyDescent="0.25">
      <c r="B49" s="32">
        <v>54</v>
      </c>
      <c r="C49" s="34">
        <v>4</v>
      </c>
      <c r="D49" s="34">
        <v>4</v>
      </c>
      <c r="E49" s="34">
        <v>2022</v>
      </c>
      <c r="F49" s="35">
        <v>145000</v>
      </c>
      <c r="G49" s="34">
        <v>1</v>
      </c>
      <c r="H49" s="35"/>
    </row>
    <row r="50" spans="2:16" ht="15" customHeight="1" x14ac:dyDescent="0.25">
      <c r="B50" s="32">
        <v>55</v>
      </c>
      <c r="C50" s="46">
        <v>8</v>
      </c>
      <c r="D50" s="46">
        <v>4</v>
      </c>
      <c r="E50" s="46">
        <v>2022</v>
      </c>
      <c r="F50" s="47">
        <v>35000</v>
      </c>
      <c r="G50" s="46">
        <v>9</v>
      </c>
      <c r="H50" s="47" t="s">
        <v>49</v>
      </c>
      <c r="O50" s="42" t="s">
        <v>53</v>
      </c>
      <c r="P50" s="50" t="s">
        <v>54</v>
      </c>
    </row>
    <row r="51" spans="2:16" ht="15" customHeight="1" x14ac:dyDescent="0.25">
      <c r="B51" s="32">
        <v>56</v>
      </c>
      <c r="C51" s="34">
        <v>12</v>
      </c>
      <c r="D51" s="34">
        <v>4</v>
      </c>
      <c r="E51" s="34">
        <v>2022</v>
      </c>
      <c r="F51" s="35">
        <v>28000</v>
      </c>
      <c r="G51" s="34">
        <v>11</v>
      </c>
      <c r="H51" s="35" t="s">
        <v>49</v>
      </c>
      <c r="M51" t="s">
        <v>118</v>
      </c>
      <c r="O51" s="43">
        <f>O20-O35</f>
        <v>0</v>
      </c>
      <c r="P51" s="51">
        <f>P20-P35</f>
        <v>100000</v>
      </c>
    </row>
    <row r="52" spans="2:16" ht="15" customHeight="1" x14ac:dyDescent="0.25">
      <c r="B52" s="32">
        <v>57</v>
      </c>
      <c r="C52" s="34">
        <v>18</v>
      </c>
      <c r="D52" s="34">
        <v>4</v>
      </c>
      <c r="E52" s="34">
        <v>2022</v>
      </c>
      <c r="F52" s="35">
        <v>5300</v>
      </c>
      <c r="G52" s="34">
        <v>7</v>
      </c>
      <c r="H52" s="35" t="s">
        <v>48</v>
      </c>
      <c r="M52" t="s">
        <v>119</v>
      </c>
      <c r="O52" s="43">
        <f t="shared" ref="O52:P62" si="0">O21-O36</f>
        <v>0</v>
      </c>
      <c r="P52" s="51">
        <f t="shared" si="0"/>
        <v>61219</v>
      </c>
    </row>
    <row r="53" spans="2:16" x14ac:dyDescent="0.25">
      <c r="B53" s="32">
        <v>58</v>
      </c>
      <c r="C53" s="34">
        <v>5</v>
      </c>
      <c r="D53" s="34">
        <v>5</v>
      </c>
      <c r="E53" s="34">
        <v>2022</v>
      </c>
      <c r="F53" s="35">
        <v>145000</v>
      </c>
      <c r="G53" s="34">
        <v>1</v>
      </c>
      <c r="H53" s="35"/>
      <c r="M53" t="s">
        <v>120</v>
      </c>
      <c r="O53" s="43">
        <f t="shared" si="0"/>
        <v>0</v>
      </c>
      <c r="P53" s="51">
        <f t="shared" si="0"/>
        <v>150745</v>
      </c>
    </row>
    <row r="54" spans="2:16" x14ac:dyDescent="0.25">
      <c r="B54" s="32">
        <v>59</v>
      </c>
      <c r="C54" s="34">
        <v>9</v>
      </c>
      <c r="D54" s="34">
        <v>5</v>
      </c>
      <c r="E54" s="34">
        <v>2022</v>
      </c>
      <c r="F54" s="35">
        <v>5000</v>
      </c>
      <c r="G54" s="34">
        <v>3</v>
      </c>
      <c r="H54" s="35"/>
      <c r="M54" t="s">
        <v>121</v>
      </c>
      <c r="O54" s="43">
        <f t="shared" si="0"/>
        <v>0</v>
      </c>
      <c r="P54" s="51">
        <f t="shared" si="0"/>
        <v>76700</v>
      </c>
    </row>
    <row r="55" spans="2:16" x14ac:dyDescent="0.25">
      <c r="B55" s="32">
        <v>60</v>
      </c>
      <c r="C55" s="34">
        <v>13</v>
      </c>
      <c r="D55" s="34">
        <v>5</v>
      </c>
      <c r="E55" s="34">
        <v>2022</v>
      </c>
      <c r="F55" s="35">
        <v>15000</v>
      </c>
      <c r="G55" s="34">
        <v>9</v>
      </c>
      <c r="H55" s="35" t="s">
        <v>49</v>
      </c>
      <c r="M55" t="s">
        <v>122</v>
      </c>
      <c r="O55" s="43">
        <f t="shared" si="0"/>
        <v>65600</v>
      </c>
      <c r="P55" s="51">
        <f t="shared" si="0"/>
        <v>126565</v>
      </c>
    </row>
    <row r="56" spans="2:16" x14ac:dyDescent="0.25">
      <c r="B56" s="32">
        <v>61</v>
      </c>
      <c r="C56" s="34">
        <v>19</v>
      </c>
      <c r="D56" s="34">
        <v>5</v>
      </c>
      <c r="E56" s="34">
        <v>2022</v>
      </c>
      <c r="F56" s="35">
        <v>8435</v>
      </c>
      <c r="G56" s="34">
        <v>7</v>
      </c>
      <c r="H56" s="35" t="s">
        <v>48</v>
      </c>
      <c r="M56" t="s">
        <v>123</v>
      </c>
      <c r="O56" s="43">
        <f t="shared" si="0"/>
        <v>162700</v>
      </c>
      <c r="P56" s="51">
        <f t="shared" si="0"/>
        <v>109169</v>
      </c>
    </row>
    <row r="57" spans="2:16" ht="15" customHeight="1" x14ac:dyDescent="0.25">
      <c r="B57" s="32">
        <v>62</v>
      </c>
      <c r="C57" s="34">
        <v>6</v>
      </c>
      <c r="D57" s="34">
        <v>6</v>
      </c>
      <c r="E57" s="34">
        <v>2022</v>
      </c>
      <c r="F57" s="35">
        <v>145000</v>
      </c>
      <c r="G57" s="34">
        <v>1</v>
      </c>
      <c r="H57" s="35"/>
      <c r="M57" t="s">
        <v>124</v>
      </c>
      <c r="O57" s="43">
        <f t="shared" si="0"/>
        <v>67364</v>
      </c>
      <c r="P57" s="51">
        <f t="shared" si="0"/>
        <v>0</v>
      </c>
    </row>
    <row r="58" spans="2:16" ht="15" customHeight="1" x14ac:dyDescent="0.25">
      <c r="B58" s="32">
        <v>63</v>
      </c>
      <c r="C58" s="34">
        <v>10</v>
      </c>
      <c r="D58" s="34">
        <v>6</v>
      </c>
      <c r="E58" s="34">
        <v>2022</v>
      </c>
      <c r="F58" s="35">
        <v>8511</v>
      </c>
      <c r="G58" s="34">
        <v>4</v>
      </c>
      <c r="H58" s="35" t="s">
        <v>49</v>
      </c>
      <c r="M58" t="s">
        <v>125</v>
      </c>
      <c r="O58" s="43">
        <f t="shared" si="0"/>
        <v>78700</v>
      </c>
      <c r="P58" s="51">
        <f t="shared" si="0"/>
        <v>0</v>
      </c>
    </row>
    <row r="59" spans="2:16" x14ac:dyDescent="0.25">
      <c r="B59" s="32">
        <v>64</v>
      </c>
      <c r="C59" s="34">
        <v>14</v>
      </c>
      <c r="D59" s="34">
        <v>6</v>
      </c>
      <c r="E59" s="34">
        <v>2022</v>
      </c>
      <c r="F59" s="35">
        <v>12020</v>
      </c>
      <c r="G59" s="34">
        <v>7</v>
      </c>
      <c r="H59" s="35" t="s">
        <v>48</v>
      </c>
      <c r="M59" t="s">
        <v>126</v>
      </c>
      <c r="O59" s="43">
        <f t="shared" si="0"/>
        <v>117970</v>
      </c>
      <c r="P59" s="51">
        <f t="shared" si="0"/>
        <v>0</v>
      </c>
    </row>
    <row r="60" spans="2:16" ht="15.75" thickBot="1" x14ac:dyDescent="0.3">
      <c r="B60" s="32">
        <v>65</v>
      </c>
      <c r="C60" s="48">
        <v>20</v>
      </c>
      <c r="D60" s="48">
        <v>6</v>
      </c>
      <c r="E60" s="48">
        <v>2022</v>
      </c>
      <c r="F60" s="49">
        <v>15300</v>
      </c>
      <c r="G60" s="48">
        <v>12</v>
      </c>
      <c r="H60" s="49" t="s">
        <v>49</v>
      </c>
      <c r="M60" t="s">
        <v>127</v>
      </c>
      <c r="O60" s="43">
        <f t="shared" si="0"/>
        <v>86458</v>
      </c>
      <c r="P60" s="51">
        <f t="shared" si="0"/>
        <v>0</v>
      </c>
    </row>
    <row r="61" spans="2:16" ht="15.75" thickTop="1" x14ac:dyDescent="0.25">
      <c r="F61">
        <f>SUM(F5:F60)</f>
        <v>2555634</v>
      </c>
      <c r="M61" t="s">
        <v>128</v>
      </c>
      <c r="O61" s="43">
        <f t="shared" si="0"/>
        <v>66108</v>
      </c>
      <c r="P61" s="51">
        <f t="shared" si="0"/>
        <v>0</v>
      </c>
    </row>
    <row r="62" spans="2:16" x14ac:dyDescent="0.25">
      <c r="M62" t="s">
        <v>129</v>
      </c>
      <c r="O62" s="43">
        <f t="shared" si="0"/>
        <v>113068</v>
      </c>
      <c r="P62" s="51">
        <f t="shared" si="0"/>
        <v>0</v>
      </c>
    </row>
    <row r="63" spans="2:16" x14ac:dyDescent="0.25">
      <c r="N63" t="s">
        <v>81</v>
      </c>
      <c r="O63" s="45">
        <f>SUM(O51:O62)</f>
        <v>757968</v>
      </c>
      <c r="P63" s="53">
        <f>SUM(P51:P62)</f>
        <v>624398</v>
      </c>
    </row>
    <row r="64" spans="2:16" ht="8.25" customHeight="1" x14ac:dyDescent="0.25"/>
    <row r="65" spans="4:24" ht="8.25" customHeight="1" x14ac:dyDescent="0.25"/>
    <row r="66" spans="4:24" ht="8.25" customHeight="1" x14ac:dyDescent="0.25"/>
    <row r="67" spans="4:24" ht="8.25" customHeight="1" x14ac:dyDescent="0.25"/>
    <row r="68" spans="4:24" ht="8.25" customHeight="1" x14ac:dyDescent="0.25"/>
    <row r="69" spans="4:24" ht="15" customHeight="1" x14ac:dyDescent="0.25">
      <c r="M69" s="63" t="s">
        <v>53</v>
      </c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</row>
    <row r="70" spans="4:24" ht="15" customHeight="1" x14ac:dyDescent="0.25">
      <c r="D70"/>
      <c r="M70" s="42" t="s">
        <v>82</v>
      </c>
      <c r="N70" s="42" t="s">
        <v>83</v>
      </c>
      <c r="O70" s="42" t="s">
        <v>84</v>
      </c>
      <c r="P70" s="42" t="s">
        <v>85</v>
      </c>
      <c r="Q70" s="42" t="s">
        <v>86</v>
      </c>
      <c r="R70" s="42" t="s">
        <v>87</v>
      </c>
      <c r="S70" s="42" t="s">
        <v>88</v>
      </c>
      <c r="T70" s="42" t="s">
        <v>89</v>
      </c>
      <c r="U70" s="42" t="s">
        <v>90</v>
      </c>
      <c r="V70" s="42" t="s">
        <v>91</v>
      </c>
      <c r="W70" s="42" t="s">
        <v>92</v>
      </c>
      <c r="X70" s="42" t="s">
        <v>93</v>
      </c>
    </row>
    <row r="71" spans="4:24" ht="15" customHeight="1" x14ac:dyDescent="0.25">
      <c r="K71" s="54" t="s">
        <v>55</v>
      </c>
      <c r="L71" t="s">
        <v>56</v>
      </c>
      <c r="M71" s="55">
        <v>0</v>
      </c>
      <c r="N71" s="55">
        <v>0</v>
      </c>
      <c r="O71" s="55">
        <v>0</v>
      </c>
      <c r="P71" s="55">
        <v>0</v>
      </c>
      <c r="Q71" s="60">
        <f>F5</f>
        <v>105000</v>
      </c>
      <c r="R71" s="55">
        <f>F9</f>
        <v>160000</v>
      </c>
      <c r="S71" s="55">
        <f>F13</f>
        <v>105000</v>
      </c>
      <c r="T71" s="55">
        <f>F17</f>
        <v>105000</v>
      </c>
      <c r="U71" s="55">
        <f>F21</f>
        <v>105000</v>
      </c>
      <c r="V71" s="55">
        <f>F25</f>
        <v>105000</v>
      </c>
      <c r="W71" s="55">
        <f>F29</f>
        <v>105000</v>
      </c>
      <c r="X71" s="55">
        <f>F33</f>
        <v>160000</v>
      </c>
    </row>
    <row r="72" spans="4:24" ht="15" customHeight="1" x14ac:dyDescent="0.25">
      <c r="K72" s="54" t="s">
        <v>55</v>
      </c>
      <c r="L72" t="s">
        <v>57</v>
      </c>
      <c r="M72" s="55">
        <v>0</v>
      </c>
      <c r="N72" s="55">
        <v>0</v>
      </c>
      <c r="O72" s="55">
        <v>0</v>
      </c>
      <c r="P72" s="55">
        <v>0</v>
      </c>
      <c r="Q72" s="55">
        <v>0</v>
      </c>
      <c r="R72" s="55">
        <f>F10</f>
        <v>40000</v>
      </c>
      <c r="S72" s="55">
        <v>0</v>
      </c>
      <c r="T72" s="55">
        <f>F18</f>
        <v>40000</v>
      </c>
      <c r="U72" s="55">
        <f>F22</f>
        <v>40000</v>
      </c>
      <c r="V72" s="55">
        <v>0</v>
      </c>
      <c r="W72" s="55">
        <v>0</v>
      </c>
      <c r="X72" s="55">
        <v>0</v>
      </c>
    </row>
    <row r="73" spans="4:24" ht="15" customHeight="1" x14ac:dyDescent="0.25">
      <c r="K73" s="54" t="s">
        <v>55</v>
      </c>
      <c r="L73" t="s">
        <v>58</v>
      </c>
      <c r="M73" s="55">
        <v>0</v>
      </c>
      <c r="N73" s="55">
        <v>0</v>
      </c>
      <c r="O73" s="55">
        <v>0</v>
      </c>
      <c r="P73" s="55">
        <v>0</v>
      </c>
      <c r="Q73" s="55">
        <v>0</v>
      </c>
      <c r="R73" s="55">
        <v>0</v>
      </c>
      <c r="S73" s="55">
        <v>0</v>
      </c>
      <c r="T73" s="55">
        <v>0</v>
      </c>
      <c r="U73" s="55">
        <v>0</v>
      </c>
      <c r="V73" s="55">
        <f>F26</f>
        <v>19000</v>
      </c>
      <c r="W73" s="55">
        <v>0</v>
      </c>
      <c r="X73" s="55">
        <v>0</v>
      </c>
    </row>
    <row r="74" spans="4:24" ht="15" customHeight="1" x14ac:dyDescent="0.25">
      <c r="K74" s="54" t="s">
        <v>55</v>
      </c>
      <c r="L74" t="s">
        <v>59</v>
      </c>
      <c r="M74" s="55">
        <v>0</v>
      </c>
      <c r="N74" s="55">
        <v>0</v>
      </c>
      <c r="O74" s="55">
        <v>0</v>
      </c>
      <c r="P74" s="55">
        <v>0</v>
      </c>
      <c r="Q74" s="55">
        <v>0</v>
      </c>
      <c r="R74" s="55">
        <v>0</v>
      </c>
      <c r="S74" s="55">
        <v>0</v>
      </c>
      <c r="T74" s="55">
        <v>0</v>
      </c>
      <c r="U74" s="55">
        <f>F23</f>
        <v>20250</v>
      </c>
      <c r="V74" s="55">
        <v>0</v>
      </c>
      <c r="W74" s="55">
        <v>0</v>
      </c>
      <c r="X74" s="55">
        <v>0</v>
      </c>
    </row>
    <row r="75" spans="4:24" x14ac:dyDescent="0.25">
      <c r="K75" s="54" t="s">
        <v>55</v>
      </c>
      <c r="L75" t="s">
        <v>60</v>
      </c>
      <c r="M75" s="55">
        <v>0</v>
      </c>
      <c r="N75" s="55">
        <v>0</v>
      </c>
      <c r="O75" s="55">
        <v>0</v>
      </c>
      <c r="P75" s="55">
        <v>0</v>
      </c>
      <c r="Q75" s="55">
        <v>0</v>
      </c>
      <c r="R75" s="55">
        <v>0</v>
      </c>
      <c r="S75" s="55">
        <v>0</v>
      </c>
      <c r="T75" s="55">
        <v>0</v>
      </c>
      <c r="U75" s="55">
        <v>0</v>
      </c>
      <c r="V75" s="55">
        <v>0</v>
      </c>
      <c r="W75" s="55">
        <f>F30</f>
        <v>8350</v>
      </c>
      <c r="X75" s="55">
        <v>0</v>
      </c>
    </row>
    <row r="76" spans="4:24" x14ac:dyDescent="0.25">
      <c r="K76" s="54" t="s">
        <v>55</v>
      </c>
      <c r="L76" t="s">
        <v>61</v>
      </c>
      <c r="M76" s="55">
        <v>0</v>
      </c>
      <c r="N76" s="55">
        <v>0</v>
      </c>
      <c r="O76" s="55">
        <v>0</v>
      </c>
      <c r="P76" s="55">
        <v>0</v>
      </c>
      <c r="Q76" s="55">
        <v>0</v>
      </c>
      <c r="R76" s="55">
        <v>0</v>
      </c>
      <c r="S76" s="55">
        <v>0</v>
      </c>
      <c r="T76" s="55">
        <f>F20</f>
        <v>6300</v>
      </c>
      <c r="U76" s="55">
        <v>0</v>
      </c>
      <c r="V76" s="55">
        <v>0</v>
      </c>
      <c r="W76" s="55">
        <v>0</v>
      </c>
      <c r="X76" s="55">
        <v>0</v>
      </c>
    </row>
    <row r="77" spans="4:24" x14ac:dyDescent="0.25">
      <c r="K77" s="54" t="s">
        <v>55</v>
      </c>
      <c r="L77" t="s">
        <v>62</v>
      </c>
      <c r="M77" s="55">
        <v>0</v>
      </c>
      <c r="N77" s="55">
        <v>0</v>
      </c>
      <c r="O77" s="55">
        <v>0</v>
      </c>
      <c r="P77" s="55">
        <v>0</v>
      </c>
      <c r="Q77" s="55">
        <f>F7</f>
        <v>1200</v>
      </c>
      <c r="R77" s="55">
        <f>F12</f>
        <v>2300</v>
      </c>
      <c r="S77" s="55">
        <f>F15</f>
        <v>936</v>
      </c>
      <c r="T77" s="55">
        <v>0</v>
      </c>
      <c r="U77" s="55">
        <v>0</v>
      </c>
      <c r="V77" s="55">
        <f>F28</f>
        <v>2542</v>
      </c>
      <c r="W77" s="55">
        <f>F32</f>
        <v>2542</v>
      </c>
      <c r="X77" s="55">
        <f>F36</f>
        <v>1932</v>
      </c>
    </row>
    <row r="78" spans="4:24" ht="15" customHeight="1" x14ac:dyDescent="0.25">
      <c r="K78" s="54" t="s">
        <v>55</v>
      </c>
      <c r="L78" t="s">
        <v>63</v>
      </c>
      <c r="M78" s="55">
        <v>0</v>
      </c>
      <c r="N78" s="55">
        <v>0</v>
      </c>
      <c r="O78" s="55">
        <v>0</v>
      </c>
      <c r="P78" s="55">
        <v>0</v>
      </c>
      <c r="Q78" s="55">
        <f>F8</f>
        <v>3200</v>
      </c>
      <c r="R78" s="55">
        <v>0</v>
      </c>
      <c r="S78" s="55">
        <f>F16</f>
        <v>1700</v>
      </c>
      <c r="T78" s="55">
        <v>0</v>
      </c>
      <c r="U78" s="55">
        <v>0</v>
      </c>
      <c r="V78" s="55">
        <v>0</v>
      </c>
      <c r="W78" s="55">
        <v>0</v>
      </c>
      <c r="X78" s="55">
        <v>0</v>
      </c>
    </row>
    <row r="79" spans="4:24" x14ac:dyDescent="0.25">
      <c r="K79" s="54" t="s">
        <v>55</v>
      </c>
      <c r="L79" t="s">
        <v>64</v>
      </c>
      <c r="M79" s="55">
        <v>0</v>
      </c>
      <c r="N79" s="55">
        <v>0</v>
      </c>
      <c r="O79" s="55">
        <v>0</v>
      </c>
      <c r="P79" s="55">
        <v>0</v>
      </c>
      <c r="Q79" s="55">
        <v>0</v>
      </c>
      <c r="R79" s="55">
        <v>0</v>
      </c>
      <c r="S79" s="55">
        <v>0</v>
      </c>
      <c r="T79" s="55">
        <v>0</v>
      </c>
      <c r="U79" s="55">
        <f>F24</f>
        <v>6780</v>
      </c>
      <c r="V79" s="55">
        <v>0</v>
      </c>
      <c r="W79" s="55">
        <v>0</v>
      </c>
      <c r="X79" s="55">
        <v>0</v>
      </c>
    </row>
    <row r="80" spans="4:24" x14ac:dyDescent="0.25">
      <c r="K80" s="54" t="s">
        <v>55</v>
      </c>
      <c r="L80" t="s">
        <v>65</v>
      </c>
      <c r="M80" s="55">
        <v>0</v>
      </c>
      <c r="N80" s="55">
        <v>0</v>
      </c>
      <c r="O80" s="55">
        <v>0</v>
      </c>
      <c r="P80" s="55">
        <v>0</v>
      </c>
      <c r="Q80" s="56">
        <v>0</v>
      </c>
      <c r="R80" s="56">
        <v>0</v>
      </c>
      <c r="S80" s="56">
        <v>0</v>
      </c>
      <c r="T80" s="56">
        <f>F19</f>
        <v>60000</v>
      </c>
      <c r="U80" s="56">
        <v>0</v>
      </c>
      <c r="V80" s="56">
        <v>0</v>
      </c>
      <c r="W80" s="56">
        <f>F31</f>
        <v>28000</v>
      </c>
      <c r="X80" s="56">
        <v>0</v>
      </c>
    </row>
    <row r="81" spans="5:24" ht="15" customHeight="1" x14ac:dyDescent="0.25">
      <c r="K81" s="54" t="s">
        <v>55</v>
      </c>
      <c r="L81" t="s">
        <v>66</v>
      </c>
      <c r="M81" s="55">
        <v>0</v>
      </c>
      <c r="N81" s="55">
        <v>0</v>
      </c>
      <c r="O81" s="55">
        <v>0</v>
      </c>
      <c r="P81" s="55">
        <v>0</v>
      </c>
      <c r="Q81" s="56">
        <v>0</v>
      </c>
      <c r="R81" s="56">
        <v>0</v>
      </c>
      <c r="S81" s="56">
        <v>0</v>
      </c>
      <c r="T81" s="56">
        <v>0</v>
      </c>
      <c r="U81" s="56">
        <v>0</v>
      </c>
      <c r="V81" s="56">
        <v>0</v>
      </c>
      <c r="W81" s="56">
        <v>0</v>
      </c>
      <c r="X81" s="56">
        <v>0</v>
      </c>
    </row>
    <row r="82" spans="5:24" ht="15" customHeight="1" x14ac:dyDescent="0.25">
      <c r="K82" s="54" t="s">
        <v>55</v>
      </c>
      <c r="L82" t="s">
        <v>67</v>
      </c>
      <c r="M82" s="55">
        <v>0</v>
      </c>
      <c r="N82" s="55">
        <v>0</v>
      </c>
      <c r="O82" s="55">
        <v>0</v>
      </c>
      <c r="P82" s="55">
        <v>0</v>
      </c>
      <c r="Q82" s="56">
        <v>0</v>
      </c>
      <c r="R82" s="56">
        <v>0</v>
      </c>
      <c r="S82" s="56">
        <v>0</v>
      </c>
      <c r="T82" s="56">
        <v>0</v>
      </c>
      <c r="U82" s="56">
        <v>0</v>
      </c>
      <c r="V82" s="56">
        <v>0</v>
      </c>
      <c r="W82" s="56">
        <v>0</v>
      </c>
      <c r="X82" s="56">
        <f>F35</f>
        <v>10000</v>
      </c>
    </row>
    <row r="83" spans="5:24" ht="15" customHeight="1" x14ac:dyDescent="0.25">
      <c r="K83" s="54" t="s">
        <v>55</v>
      </c>
      <c r="L83" t="s">
        <v>68</v>
      </c>
      <c r="M83" s="55">
        <v>0</v>
      </c>
      <c r="N83" s="55">
        <v>0</v>
      </c>
      <c r="O83" s="55">
        <v>0</v>
      </c>
      <c r="P83" s="55">
        <v>0</v>
      </c>
      <c r="Q83" s="56">
        <f>F6</f>
        <v>35000</v>
      </c>
      <c r="R83" s="56">
        <f>F11</f>
        <v>35000</v>
      </c>
      <c r="S83" s="56">
        <f>F14</f>
        <v>35000</v>
      </c>
      <c r="T83" s="56">
        <v>0</v>
      </c>
      <c r="U83" s="56">
        <v>0</v>
      </c>
      <c r="V83" s="56">
        <f>F27</f>
        <v>35000</v>
      </c>
      <c r="W83" s="56">
        <v>0</v>
      </c>
      <c r="X83" s="56">
        <f>F34</f>
        <v>35000</v>
      </c>
    </row>
    <row r="84" spans="5:24" ht="15" customHeight="1" x14ac:dyDescent="0.25">
      <c r="M84" s="31">
        <f>SUM(M71:N83)</f>
        <v>0</v>
      </c>
      <c r="N84" s="31"/>
      <c r="O84" s="30"/>
    </row>
    <row r="85" spans="5:24" x14ac:dyDescent="0.25">
      <c r="E85"/>
    </row>
    <row r="86" spans="5:24" x14ac:dyDescent="0.25">
      <c r="M86" s="61" t="s">
        <v>54</v>
      </c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</row>
    <row r="87" spans="5:24" ht="16.5" customHeight="1" x14ac:dyDescent="0.25">
      <c r="M87" s="50" t="s">
        <v>82</v>
      </c>
      <c r="N87" s="50" t="s">
        <v>83</v>
      </c>
      <c r="O87" s="50" t="s">
        <v>84</v>
      </c>
      <c r="P87" s="50" t="s">
        <v>85</v>
      </c>
      <c r="Q87" s="50" t="s">
        <v>86</v>
      </c>
      <c r="R87" s="50" t="s">
        <v>87</v>
      </c>
      <c r="S87" s="50" t="s">
        <v>88</v>
      </c>
      <c r="T87" s="50" t="s">
        <v>89</v>
      </c>
      <c r="U87" s="50" t="s">
        <v>90</v>
      </c>
      <c r="V87" s="50" t="s">
        <v>91</v>
      </c>
      <c r="W87" s="50" t="s">
        <v>92</v>
      </c>
      <c r="X87" s="50" t="s">
        <v>93</v>
      </c>
    </row>
    <row r="88" spans="5:24" ht="15.75" customHeight="1" x14ac:dyDescent="0.25">
      <c r="K88" s="54" t="s">
        <v>55</v>
      </c>
      <c r="L88" t="s">
        <v>56</v>
      </c>
      <c r="M88" s="57">
        <f>F37</f>
        <v>105000</v>
      </c>
      <c r="N88" s="57">
        <f>F41</f>
        <v>105000</v>
      </c>
      <c r="O88" s="57">
        <f>F45</f>
        <v>150000</v>
      </c>
      <c r="P88" s="57">
        <f>F49</f>
        <v>145000</v>
      </c>
      <c r="Q88" s="59">
        <f>F53</f>
        <v>145000</v>
      </c>
      <c r="R88" s="57">
        <f>F57</f>
        <v>145000</v>
      </c>
      <c r="S88" s="57">
        <v>0</v>
      </c>
      <c r="T88" s="57">
        <v>0</v>
      </c>
      <c r="U88" s="57">
        <v>0</v>
      </c>
      <c r="V88" s="57">
        <v>0</v>
      </c>
      <c r="W88" s="57">
        <v>0</v>
      </c>
      <c r="X88" s="57">
        <v>0</v>
      </c>
    </row>
    <row r="89" spans="5:24" ht="15" customHeight="1" x14ac:dyDescent="0.25">
      <c r="I89" s="1"/>
      <c r="J89" s="1"/>
      <c r="K89" s="54" t="s">
        <v>55</v>
      </c>
      <c r="L89" t="s">
        <v>57</v>
      </c>
      <c r="M89" s="57">
        <f>F38</f>
        <v>40000</v>
      </c>
      <c r="N89" s="57">
        <v>0</v>
      </c>
      <c r="O89" s="57">
        <f>F46</f>
        <v>40000</v>
      </c>
      <c r="P89" s="57">
        <v>0</v>
      </c>
      <c r="Q89" s="57">
        <v>0</v>
      </c>
      <c r="R89" s="57">
        <v>0</v>
      </c>
      <c r="S89" s="57">
        <v>0</v>
      </c>
      <c r="T89" s="57">
        <v>0</v>
      </c>
      <c r="U89" s="57">
        <v>0</v>
      </c>
      <c r="V89" s="57">
        <v>0</v>
      </c>
      <c r="W89" s="57">
        <v>0</v>
      </c>
      <c r="X89" s="57">
        <v>0</v>
      </c>
    </row>
    <row r="90" spans="5:24" x14ac:dyDescent="0.25">
      <c r="K90" s="54" t="s">
        <v>55</v>
      </c>
      <c r="L90" t="s">
        <v>58</v>
      </c>
      <c r="M90" s="57">
        <v>0</v>
      </c>
      <c r="N90" s="57">
        <v>0</v>
      </c>
      <c r="O90" s="57">
        <v>0</v>
      </c>
      <c r="P90" s="57">
        <v>0</v>
      </c>
      <c r="Q90" s="57">
        <f>F54</f>
        <v>5000</v>
      </c>
      <c r="R90" s="57">
        <v>0</v>
      </c>
      <c r="S90" s="57">
        <v>0</v>
      </c>
      <c r="T90" s="57">
        <v>0</v>
      </c>
      <c r="U90" s="57">
        <v>0</v>
      </c>
      <c r="V90" s="57">
        <v>0</v>
      </c>
      <c r="W90" s="57">
        <v>0</v>
      </c>
      <c r="X90" s="57">
        <v>0</v>
      </c>
    </row>
    <row r="91" spans="5:24" x14ac:dyDescent="0.25">
      <c r="K91" s="54" t="s">
        <v>55</v>
      </c>
      <c r="L91" t="s">
        <v>59</v>
      </c>
      <c r="M91" s="57">
        <v>0</v>
      </c>
      <c r="N91" s="57">
        <v>0</v>
      </c>
      <c r="O91" s="57">
        <v>0</v>
      </c>
      <c r="P91" s="57">
        <v>0</v>
      </c>
      <c r="Q91" s="57">
        <v>0</v>
      </c>
      <c r="R91" s="57">
        <f>F58</f>
        <v>8511</v>
      </c>
      <c r="S91" s="57">
        <v>0</v>
      </c>
      <c r="T91" s="57">
        <v>0</v>
      </c>
      <c r="U91" s="57">
        <v>0</v>
      </c>
      <c r="V91" s="57">
        <v>0</v>
      </c>
      <c r="W91" s="57">
        <v>0</v>
      </c>
      <c r="X91" s="57">
        <v>0</v>
      </c>
    </row>
    <row r="92" spans="5:24" x14ac:dyDescent="0.25">
      <c r="K92" s="54" t="s">
        <v>55</v>
      </c>
      <c r="L92" t="s">
        <v>60</v>
      </c>
      <c r="M92" s="57">
        <v>0</v>
      </c>
      <c r="N92" s="57">
        <v>0</v>
      </c>
      <c r="O92" s="57">
        <v>0</v>
      </c>
      <c r="P92" s="57">
        <v>0</v>
      </c>
      <c r="Q92" s="57">
        <v>0</v>
      </c>
      <c r="R92" s="57">
        <v>0</v>
      </c>
      <c r="S92" s="57">
        <v>0</v>
      </c>
      <c r="T92" s="57">
        <v>0</v>
      </c>
      <c r="U92" s="57">
        <v>0</v>
      </c>
      <c r="V92" s="57">
        <v>0</v>
      </c>
      <c r="W92" s="57">
        <v>0</v>
      </c>
      <c r="X92" s="57">
        <v>0</v>
      </c>
    </row>
    <row r="93" spans="5:24" x14ac:dyDescent="0.25">
      <c r="K93" s="54" t="s">
        <v>55</v>
      </c>
      <c r="L93" t="s">
        <v>61</v>
      </c>
      <c r="M93" s="57">
        <v>0</v>
      </c>
      <c r="N93" s="57">
        <v>0</v>
      </c>
      <c r="O93" s="57">
        <v>0</v>
      </c>
      <c r="P93" s="57">
        <v>0</v>
      </c>
      <c r="Q93" s="57">
        <v>0</v>
      </c>
      <c r="R93" s="57">
        <v>0</v>
      </c>
      <c r="S93" s="57">
        <v>0</v>
      </c>
      <c r="T93" s="57">
        <v>0</v>
      </c>
      <c r="U93" s="57">
        <v>0</v>
      </c>
      <c r="V93" s="57">
        <v>0</v>
      </c>
      <c r="W93" s="57">
        <v>0</v>
      </c>
      <c r="X93" s="57">
        <v>0</v>
      </c>
    </row>
    <row r="94" spans="5:24" x14ac:dyDescent="0.25">
      <c r="K94" s="54" t="s">
        <v>55</v>
      </c>
      <c r="L94" t="s">
        <v>62</v>
      </c>
      <c r="M94" s="57">
        <v>0</v>
      </c>
      <c r="N94" s="57">
        <f>F43+F44</f>
        <v>8781</v>
      </c>
      <c r="O94" s="57">
        <f>F48</f>
        <v>4255</v>
      </c>
      <c r="P94" s="57">
        <f>F52</f>
        <v>5300</v>
      </c>
      <c r="Q94" s="57">
        <f>F56</f>
        <v>8435</v>
      </c>
      <c r="R94" s="57">
        <f>F59</f>
        <v>12020</v>
      </c>
      <c r="S94" s="57">
        <v>0</v>
      </c>
      <c r="T94" s="57">
        <v>0</v>
      </c>
      <c r="U94" s="57">
        <v>0</v>
      </c>
      <c r="V94" s="57">
        <v>0</v>
      </c>
      <c r="W94" s="57">
        <v>0</v>
      </c>
      <c r="X94" s="57">
        <v>0</v>
      </c>
    </row>
    <row r="95" spans="5:24" x14ac:dyDescent="0.25">
      <c r="K95" s="54" t="s">
        <v>55</v>
      </c>
      <c r="L95" t="s">
        <v>63</v>
      </c>
      <c r="M95" s="57">
        <v>0</v>
      </c>
      <c r="N95" s="57">
        <v>0</v>
      </c>
      <c r="O95" s="57">
        <v>0</v>
      </c>
      <c r="P95" s="57">
        <v>0</v>
      </c>
      <c r="Q95" s="57">
        <v>0</v>
      </c>
      <c r="R95" s="57">
        <v>0</v>
      </c>
      <c r="S95" s="57">
        <v>0</v>
      </c>
      <c r="T95" s="57">
        <v>0</v>
      </c>
      <c r="U95" s="57">
        <v>0</v>
      </c>
      <c r="V95" s="57">
        <v>0</v>
      </c>
      <c r="W95" s="57">
        <v>0</v>
      </c>
      <c r="X95" s="57">
        <v>0</v>
      </c>
    </row>
    <row r="96" spans="5:24" x14ac:dyDescent="0.25">
      <c r="K96" s="54" t="s">
        <v>55</v>
      </c>
      <c r="L96" t="s">
        <v>64</v>
      </c>
      <c r="M96" s="57">
        <v>0</v>
      </c>
      <c r="N96" s="57">
        <v>0</v>
      </c>
      <c r="O96" s="57">
        <v>0</v>
      </c>
      <c r="P96" s="57">
        <f>F50</f>
        <v>35000</v>
      </c>
      <c r="Q96" s="57">
        <f>F55</f>
        <v>15000</v>
      </c>
      <c r="R96" s="57">
        <v>0</v>
      </c>
      <c r="S96" s="57">
        <v>0</v>
      </c>
      <c r="T96" s="57">
        <v>0</v>
      </c>
      <c r="U96" s="57">
        <v>0</v>
      </c>
      <c r="V96" s="57">
        <v>0</v>
      </c>
      <c r="W96" s="57">
        <v>0</v>
      </c>
      <c r="X96" s="57">
        <v>0</v>
      </c>
    </row>
    <row r="97" spans="11:24" x14ac:dyDescent="0.25">
      <c r="K97" s="54" t="s">
        <v>55</v>
      </c>
      <c r="L97" t="s">
        <v>65</v>
      </c>
      <c r="M97" s="57">
        <v>0</v>
      </c>
      <c r="N97" s="57">
        <v>0</v>
      </c>
      <c r="O97" s="57">
        <v>0</v>
      </c>
      <c r="P97" s="57">
        <v>0</v>
      </c>
      <c r="Q97" s="58">
        <v>0</v>
      </c>
      <c r="R97" s="58">
        <v>0</v>
      </c>
      <c r="S97" s="57">
        <v>0</v>
      </c>
      <c r="T97" s="57">
        <v>0</v>
      </c>
      <c r="U97" s="57">
        <v>0</v>
      </c>
      <c r="V97" s="57">
        <v>0</v>
      </c>
      <c r="W97" s="57">
        <v>0</v>
      </c>
      <c r="X97" s="57">
        <v>0</v>
      </c>
    </row>
    <row r="98" spans="11:24" x14ac:dyDescent="0.25">
      <c r="K98" s="54" t="s">
        <v>55</v>
      </c>
      <c r="L98" t="s">
        <v>66</v>
      </c>
      <c r="M98" s="57">
        <v>0</v>
      </c>
      <c r="N98" s="57">
        <v>0</v>
      </c>
      <c r="O98" s="57">
        <v>0</v>
      </c>
      <c r="P98" s="57">
        <f>F51</f>
        <v>28000</v>
      </c>
      <c r="Q98" s="58">
        <v>0</v>
      </c>
      <c r="R98" s="58">
        <v>0</v>
      </c>
      <c r="S98" s="57">
        <v>0</v>
      </c>
      <c r="T98" s="57">
        <v>0</v>
      </c>
      <c r="U98" s="57">
        <v>0</v>
      </c>
      <c r="V98" s="57">
        <v>0</v>
      </c>
      <c r="W98" s="57">
        <v>0</v>
      </c>
      <c r="X98" s="57">
        <v>0</v>
      </c>
    </row>
    <row r="99" spans="11:24" x14ac:dyDescent="0.25">
      <c r="K99" s="54" t="s">
        <v>55</v>
      </c>
      <c r="L99" t="s">
        <v>67</v>
      </c>
      <c r="M99" s="57">
        <f>F40</f>
        <v>10000</v>
      </c>
      <c r="N99" s="57">
        <v>0</v>
      </c>
      <c r="O99" s="57">
        <v>0</v>
      </c>
      <c r="P99" s="57">
        <v>0</v>
      </c>
      <c r="Q99" s="58">
        <v>0</v>
      </c>
      <c r="R99" s="58">
        <f>F60</f>
        <v>15300</v>
      </c>
      <c r="S99" s="57">
        <v>0</v>
      </c>
      <c r="T99" s="57">
        <v>0</v>
      </c>
      <c r="U99" s="57">
        <v>0</v>
      </c>
      <c r="V99" s="57">
        <v>0</v>
      </c>
      <c r="W99" s="57">
        <v>0</v>
      </c>
      <c r="X99" s="57">
        <v>0</v>
      </c>
    </row>
    <row r="100" spans="11:24" x14ac:dyDescent="0.25">
      <c r="K100" s="54" t="s">
        <v>55</v>
      </c>
      <c r="L100" t="s">
        <v>68</v>
      </c>
      <c r="M100" s="57">
        <f>F39</f>
        <v>35000</v>
      </c>
      <c r="N100" s="57">
        <f>F42</f>
        <v>35000</v>
      </c>
      <c r="O100" s="57">
        <f>F47</f>
        <v>35000</v>
      </c>
      <c r="P100" s="57">
        <v>0</v>
      </c>
      <c r="Q100" s="58">
        <v>0</v>
      </c>
      <c r="R100" s="58">
        <v>0</v>
      </c>
      <c r="S100" s="57">
        <v>0</v>
      </c>
      <c r="T100" s="57">
        <v>0</v>
      </c>
      <c r="U100" s="57">
        <v>0</v>
      </c>
      <c r="V100" s="57">
        <v>0</v>
      </c>
      <c r="W100" s="57">
        <v>0</v>
      </c>
      <c r="X100" s="57">
        <v>0</v>
      </c>
    </row>
  </sheetData>
  <autoFilter ref="B2:H61"/>
  <mergeCells count="11">
    <mergeCell ref="J3:K3"/>
    <mergeCell ref="B3:B4"/>
    <mergeCell ref="C3:E3"/>
    <mergeCell ref="F3:F4"/>
    <mergeCell ref="G3:G4"/>
    <mergeCell ref="H3:H4"/>
    <mergeCell ref="M86:X86"/>
    <mergeCell ref="O17:P17"/>
    <mergeCell ref="M69:X69"/>
    <mergeCell ref="J8:K8"/>
    <mergeCell ref="J13:K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workbookViewId="0">
      <selection activeCell="I17" sqref="I17"/>
    </sheetView>
  </sheetViews>
  <sheetFormatPr baseColWidth="10" defaultRowHeight="15" x14ac:dyDescent="0.25"/>
  <cols>
    <col min="3" max="3" width="13.140625" bestFit="1" customWidth="1"/>
    <col min="7" max="7" width="5.140625" customWidth="1"/>
    <col min="8" max="8" width="2.7109375" customWidth="1"/>
    <col min="9" max="9" width="12.85546875" bestFit="1" customWidth="1"/>
    <col min="10" max="10" width="11.42578125" customWidth="1"/>
  </cols>
  <sheetData>
    <row r="2" spans="2:9" ht="15.75" thickBot="1" x14ac:dyDescent="0.3"/>
    <row r="3" spans="2:9" ht="15.75" customHeight="1" thickTop="1" thickBot="1" x14ac:dyDescent="0.3">
      <c r="B3" s="68" t="s">
        <v>24</v>
      </c>
      <c r="C3" s="68" t="s">
        <v>51</v>
      </c>
      <c r="D3" s="68" t="s">
        <v>26</v>
      </c>
      <c r="E3" s="68" t="s">
        <v>27</v>
      </c>
      <c r="F3" s="73" t="s">
        <v>21</v>
      </c>
      <c r="H3" s="64" t="s">
        <v>27</v>
      </c>
      <c r="I3" s="65"/>
    </row>
    <row r="4" spans="2:9" ht="15.75" thickBot="1" x14ac:dyDescent="0.3">
      <c r="B4" s="69"/>
      <c r="C4" s="69"/>
      <c r="D4" s="69"/>
      <c r="E4" s="69"/>
      <c r="F4" s="74"/>
      <c r="H4" s="23">
        <v>1</v>
      </c>
      <c r="I4" s="17" t="s">
        <v>28</v>
      </c>
    </row>
    <row r="5" spans="2:9" ht="15.75" thickTop="1" x14ac:dyDescent="0.25">
      <c r="B5" s="8">
        <v>3</v>
      </c>
      <c r="C5" s="8">
        <v>1</v>
      </c>
      <c r="D5" s="8">
        <v>180</v>
      </c>
      <c r="E5" s="8">
        <v>1</v>
      </c>
      <c r="F5" s="6" t="s">
        <v>35</v>
      </c>
      <c r="H5" s="24">
        <v>2</v>
      </c>
      <c r="I5" s="26" t="s">
        <v>31</v>
      </c>
    </row>
    <row r="6" spans="2:9" x14ac:dyDescent="0.25">
      <c r="B6" s="8">
        <v>4</v>
      </c>
      <c r="C6" s="8">
        <v>2</v>
      </c>
      <c r="D6" s="8">
        <v>82</v>
      </c>
      <c r="E6" s="8">
        <v>3</v>
      </c>
      <c r="F6" s="6" t="s">
        <v>35</v>
      </c>
      <c r="H6" s="25">
        <v>3</v>
      </c>
      <c r="I6" s="27" t="s">
        <v>29</v>
      </c>
    </row>
    <row r="7" spans="2:9" ht="15.75" thickBot="1" x14ac:dyDescent="0.3">
      <c r="B7" s="8">
        <v>5</v>
      </c>
      <c r="C7" s="8">
        <v>3</v>
      </c>
      <c r="D7" s="8">
        <v>480</v>
      </c>
      <c r="E7" s="8">
        <v>2</v>
      </c>
      <c r="F7" s="6" t="s">
        <v>35</v>
      </c>
      <c r="H7" s="20">
        <v>4</v>
      </c>
      <c r="I7" s="18" t="s">
        <v>33</v>
      </c>
    </row>
    <row r="8" spans="2:9" x14ac:dyDescent="0.25">
      <c r="B8" s="8">
        <v>12</v>
      </c>
      <c r="C8" s="8">
        <v>4</v>
      </c>
      <c r="D8" s="8">
        <v>80</v>
      </c>
      <c r="E8" s="8">
        <v>3</v>
      </c>
      <c r="F8" s="6" t="s">
        <v>35</v>
      </c>
    </row>
    <row r="9" spans="2:9" x14ac:dyDescent="0.25">
      <c r="B9" s="8">
        <v>13</v>
      </c>
      <c r="C9" s="8">
        <v>2</v>
      </c>
      <c r="D9" s="8">
        <v>350</v>
      </c>
      <c r="E9" s="8">
        <v>3</v>
      </c>
      <c r="F9" s="6" t="s">
        <v>35</v>
      </c>
    </row>
    <row r="10" spans="2:9" x14ac:dyDescent="0.25">
      <c r="B10" s="8">
        <v>14</v>
      </c>
      <c r="C10" s="8">
        <v>3</v>
      </c>
      <c r="D10" s="8">
        <v>500</v>
      </c>
      <c r="E10" s="8">
        <v>2</v>
      </c>
      <c r="F10" s="6" t="s">
        <v>35</v>
      </c>
    </row>
    <row r="11" spans="2:9" ht="15.75" customHeight="1" x14ac:dyDescent="0.25">
      <c r="B11" s="8">
        <v>15</v>
      </c>
      <c r="C11" s="8">
        <v>5</v>
      </c>
      <c r="D11" s="8">
        <v>0</v>
      </c>
      <c r="E11" s="8">
        <v>4</v>
      </c>
      <c r="F11" s="6" t="s">
        <v>35</v>
      </c>
    </row>
    <row r="12" spans="2:9" x14ac:dyDescent="0.25">
      <c r="B12" s="8">
        <v>23</v>
      </c>
      <c r="C12" s="8">
        <v>6</v>
      </c>
      <c r="D12" s="8">
        <v>0</v>
      </c>
      <c r="E12" s="8">
        <v>4</v>
      </c>
      <c r="F12" s="6" t="s">
        <v>35</v>
      </c>
    </row>
    <row r="13" spans="2:9" x14ac:dyDescent="0.25">
      <c r="B13" s="8">
        <v>24</v>
      </c>
      <c r="C13" s="8">
        <v>2</v>
      </c>
      <c r="D13" s="8">
        <v>220</v>
      </c>
      <c r="E13" s="8">
        <v>3</v>
      </c>
      <c r="F13" s="6" t="s">
        <v>35</v>
      </c>
    </row>
    <row r="14" spans="2:9" x14ac:dyDescent="0.25">
      <c r="B14" s="8">
        <v>32</v>
      </c>
      <c r="C14" s="8">
        <v>5</v>
      </c>
      <c r="D14" s="8">
        <v>0</v>
      </c>
      <c r="E14" s="8">
        <v>4</v>
      </c>
      <c r="F14" s="6" t="s">
        <v>35</v>
      </c>
    </row>
    <row r="15" spans="2:9" x14ac:dyDescent="0.25">
      <c r="B15" s="8">
        <v>37</v>
      </c>
      <c r="C15" s="8">
        <v>3</v>
      </c>
      <c r="D15" s="8">
        <v>225</v>
      </c>
      <c r="E15" s="8">
        <v>2</v>
      </c>
      <c r="F15" s="6" t="s">
        <v>35</v>
      </c>
    </row>
    <row r="16" spans="2:9" x14ac:dyDescent="0.25">
      <c r="B16" s="8">
        <v>40</v>
      </c>
      <c r="C16" s="8">
        <v>2</v>
      </c>
      <c r="D16" s="8">
        <v>250</v>
      </c>
      <c r="E16" s="8">
        <v>1</v>
      </c>
      <c r="F16" s="6" t="s">
        <v>35</v>
      </c>
    </row>
    <row r="17" spans="2:6" x14ac:dyDescent="0.25">
      <c r="B17" s="8">
        <v>46</v>
      </c>
      <c r="C17" s="8">
        <v>5</v>
      </c>
      <c r="D17" s="8">
        <v>0</v>
      </c>
      <c r="E17" s="8">
        <v>4</v>
      </c>
      <c r="F17" s="6" t="s">
        <v>35</v>
      </c>
    </row>
    <row r="18" spans="2:6" x14ac:dyDescent="0.25">
      <c r="B18" s="8">
        <v>47</v>
      </c>
      <c r="C18" s="8">
        <v>6</v>
      </c>
      <c r="D18" s="8">
        <v>0</v>
      </c>
      <c r="E18" s="8">
        <v>4</v>
      </c>
      <c r="F18" s="6" t="s">
        <v>35</v>
      </c>
    </row>
    <row r="19" spans="2:6" x14ac:dyDescent="0.25">
      <c r="B19" s="8">
        <v>53</v>
      </c>
      <c r="C19" s="8">
        <v>7</v>
      </c>
      <c r="D19" s="8">
        <v>0</v>
      </c>
      <c r="E19" s="8">
        <v>4</v>
      </c>
      <c r="F19" s="6" t="s">
        <v>35</v>
      </c>
    </row>
    <row r="20" spans="2:6" x14ac:dyDescent="0.25">
      <c r="B20" s="8">
        <v>54</v>
      </c>
      <c r="C20" s="8">
        <v>3</v>
      </c>
      <c r="D20" s="8">
        <v>350</v>
      </c>
      <c r="E20" s="8">
        <v>2</v>
      </c>
      <c r="F20" s="6" t="s">
        <v>35</v>
      </c>
    </row>
    <row r="22" spans="2:6" x14ac:dyDescent="0.25">
      <c r="C22" t="s">
        <v>52</v>
      </c>
    </row>
  </sheetData>
  <autoFilter ref="C2:C20"/>
  <mergeCells count="6">
    <mergeCell ref="H3:I3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C5" sqref="C5"/>
    </sheetView>
  </sheetViews>
  <sheetFormatPr baseColWidth="10" defaultRowHeight="15" x14ac:dyDescent="0.25"/>
  <cols>
    <col min="3" max="3" width="17.85546875" customWidth="1"/>
    <col min="4" max="4" width="11.42578125" customWidth="1"/>
  </cols>
  <sheetData>
    <row r="2" spans="2:3" ht="15.75" thickBot="1" x14ac:dyDescent="0.3"/>
    <row r="3" spans="2:3" ht="15.75" customHeight="1" thickTop="1" x14ac:dyDescent="0.25">
      <c r="B3" s="68" t="s">
        <v>24</v>
      </c>
      <c r="C3" s="68" t="s">
        <v>25</v>
      </c>
    </row>
    <row r="4" spans="2:3" ht="15.75" thickBot="1" x14ac:dyDescent="0.3">
      <c r="B4" s="69"/>
      <c r="C4" s="69"/>
    </row>
    <row r="5" spans="2:3" ht="15.75" thickTop="1" x14ac:dyDescent="0.25">
      <c r="B5" s="8">
        <v>1</v>
      </c>
      <c r="C5" s="28" t="s">
        <v>44</v>
      </c>
    </row>
    <row r="6" spans="2:3" x14ac:dyDescent="0.25">
      <c r="B6" s="8">
        <v>2</v>
      </c>
      <c r="C6" s="6" t="s">
        <v>45</v>
      </c>
    </row>
    <row r="7" spans="2:3" x14ac:dyDescent="0.25">
      <c r="B7" s="8">
        <v>3</v>
      </c>
      <c r="C7" s="6" t="s">
        <v>30</v>
      </c>
    </row>
    <row r="8" spans="2:3" x14ac:dyDescent="0.25">
      <c r="B8" s="8">
        <v>4</v>
      </c>
      <c r="C8" s="6" t="s">
        <v>46</v>
      </c>
    </row>
    <row r="9" spans="2:3" x14ac:dyDescent="0.25">
      <c r="B9" s="8">
        <v>5</v>
      </c>
      <c r="C9" s="6" t="s">
        <v>32</v>
      </c>
    </row>
    <row r="10" spans="2:3" x14ac:dyDescent="0.25">
      <c r="B10" s="8">
        <v>6</v>
      </c>
      <c r="C10" s="6" t="s">
        <v>34</v>
      </c>
    </row>
    <row r="11" spans="2:3" ht="15.75" thickBot="1" x14ac:dyDescent="0.3">
      <c r="B11" s="9">
        <v>7</v>
      </c>
      <c r="C11" s="29" t="s">
        <v>42</v>
      </c>
    </row>
    <row r="12" spans="2:3" ht="15.75" thickTop="1" x14ac:dyDescent="0.25"/>
    <row r="13" spans="2:3" x14ac:dyDescent="0.25">
      <c r="B13" t="s">
        <v>50</v>
      </c>
    </row>
  </sheetData>
  <autoFilter ref="C2:C11"/>
  <mergeCells count="2">
    <mergeCell ref="B3:B4"/>
    <mergeCell ref="C3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topLeftCell="A13" workbookViewId="0">
      <selection activeCell="G21" sqref="G21:J34"/>
    </sheetView>
  </sheetViews>
  <sheetFormatPr baseColWidth="10" defaultRowHeight="15" x14ac:dyDescent="0.25"/>
  <cols>
    <col min="2" max="2" width="8.140625" bestFit="1" customWidth="1"/>
    <col min="3" max="3" width="13.140625" bestFit="1" customWidth="1"/>
    <col min="4" max="4" width="40.5703125" customWidth="1"/>
    <col min="5" max="5" width="5.85546875" customWidth="1"/>
    <col min="6" max="6" width="3.28515625" bestFit="1" customWidth="1"/>
  </cols>
  <sheetData>
    <row r="2" spans="1:7" ht="15.75" thickBot="1" x14ac:dyDescent="0.3"/>
    <row r="3" spans="1:7" ht="16.5" thickTop="1" thickBot="1" x14ac:dyDescent="0.3">
      <c r="B3" s="68" t="s">
        <v>24</v>
      </c>
      <c r="C3" s="68" t="s">
        <v>0</v>
      </c>
      <c r="D3" s="73" t="s">
        <v>1</v>
      </c>
      <c r="F3" s="64" t="s">
        <v>41</v>
      </c>
      <c r="G3" s="65"/>
    </row>
    <row r="4" spans="1:7" ht="15.75" thickBot="1" x14ac:dyDescent="0.3">
      <c r="B4" s="69"/>
      <c r="C4" s="69"/>
      <c r="D4" s="74"/>
      <c r="F4" s="19">
        <v>1</v>
      </c>
      <c r="G4" s="17" t="s">
        <v>2</v>
      </c>
    </row>
    <row r="5" spans="1:7" ht="16.5" thickTop="1" thickBot="1" x14ac:dyDescent="0.3">
      <c r="A5" s="2"/>
      <c r="B5" s="13">
        <v>1</v>
      </c>
      <c r="C5" s="11">
        <v>1</v>
      </c>
      <c r="D5" s="3" t="s">
        <v>10</v>
      </c>
      <c r="F5" s="20">
        <v>2</v>
      </c>
      <c r="G5" s="18" t="s">
        <v>3</v>
      </c>
    </row>
    <row r="6" spans="1:7" x14ac:dyDescent="0.25">
      <c r="A6" s="2"/>
      <c r="B6" s="14">
        <v>2</v>
      </c>
      <c r="C6" s="8">
        <v>1</v>
      </c>
      <c r="D6" s="4" t="s">
        <v>4</v>
      </c>
    </row>
    <row r="7" spans="1:7" ht="15.75" thickBot="1" x14ac:dyDescent="0.3">
      <c r="A7" s="2"/>
      <c r="B7" s="15">
        <v>3</v>
      </c>
      <c r="C7" s="9">
        <v>1</v>
      </c>
      <c r="D7" s="5" t="s">
        <v>11</v>
      </c>
    </row>
    <row r="8" spans="1:7" ht="15.75" thickTop="1" x14ac:dyDescent="0.25">
      <c r="A8" s="2"/>
      <c r="B8" s="16">
        <v>4</v>
      </c>
      <c r="C8" s="12">
        <v>2</v>
      </c>
      <c r="D8" s="10" t="s">
        <v>12</v>
      </c>
    </row>
    <row r="9" spans="1:7" x14ac:dyDescent="0.25">
      <c r="A9" s="2"/>
      <c r="B9" s="14">
        <v>5</v>
      </c>
      <c r="C9" s="8">
        <v>2</v>
      </c>
      <c r="D9" s="4" t="s">
        <v>6</v>
      </c>
    </row>
    <row r="10" spans="1:7" x14ac:dyDescent="0.25">
      <c r="A10" s="2"/>
      <c r="B10" s="14">
        <v>6</v>
      </c>
      <c r="C10" s="8">
        <v>2</v>
      </c>
      <c r="D10" s="4" t="s">
        <v>8</v>
      </c>
    </row>
    <row r="11" spans="1:7" x14ac:dyDescent="0.25">
      <c r="A11" s="2"/>
      <c r="B11" s="14">
        <v>7</v>
      </c>
      <c r="C11" s="8">
        <v>2</v>
      </c>
      <c r="D11" s="4" t="s">
        <v>13</v>
      </c>
    </row>
    <row r="12" spans="1:7" x14ac:dyDescent="0.25">
      <c r="A12" s="2"/>
      <c r="B12" s="14">
        <v>8</v>
      </c>
      <c r="C12" s="8">
        <v>2</v>
      </c>
      <c r="D12" s="4" t="s">
        <v>7</v>
      </c>
    </row>
    <row r="13" spans="1:7" x14ac:dyDescent="0.25">
      <c r="A13" s="2"/>
      <c r="B13" s="14">
        <v>9</v>
      </c>
      <c r="C13" s="8">
        <v>2</v>
      </c>
      <c r="D13" s="4" t="s">
        <v>14</v>
      </c>
    </row>
    <row r="14" spans="1:7" x14ac:dyDescent="0.25">
      <c r="A14" s="2"/>
      <c r="B14" s="14">
        <v>10</v>
      </c>
      <c r="C14" s="8">
        <v>2</v>
      </c>
      <c r="D14" s="4" t="s">
        <v>15</v>
      </c>
    </row>
    <row r="15" spans="1:7" x14ac:dyDescent="0.25">
      <c r="A15" s="2"/>
      <c r="B15" s="14">
        <v>11</v>
      </c>
      <c r="C15" s="8">
        <v>2</v>
      </c>
      <c r="D15" s="4" t="s">
        <v>5</v>
      </c>
    </row>
    <row r="16" spans="1:7" x14ac:dyDescent="0.25">
      <c r="A16" s="2"/>
      <c r="B16" s="14">
        <v>12</v>
      </c>
      <c r="C16" s="8">
        <v>2</v>
      </c>
      <c r="D16" s="4" t="s">
        <v>16</v>
      </c>
    </row>
    <row r="17" spans="1:4" ht="15.75" thickBot="1" x14ac:dyDescent="0.3">
      <c r="A17" s="2"/>
      <c r="B17" s="15">
        <v>13</v>
      </c>
      <c r="C17" s="9">
        <v>2</v>
      </c>
      <c r="D17" s="5" t="s">
        <v>9</v>
      </c>
    </row>
    <row r="18" spans="1:4" ht="15.75" thickTop="1" x14ac:dyDescent="0.25"/>
  </sheetData>
  <mergeCells count="4">
    <mergeCell ref="F3:G3"/>
    <mergeCell ref="B3:B4"/>
    <mergeCell ref="C3:C4"/>
    <mergeCell ref="D3:D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workbookViewId="0">
      <selection activeCell="K21" sqref="K21"/>
    </sheetView>
  </sheetViews>
  <sheetFormatPr baseColWidth="10" defaultRowHeight="15" x14ac:dyDescent="0.25"/>
  <cols>
    <col min="2" max="3" width="5.7109375" customWidth="1"/>
    <col min="9" max="9" width="15.5703125" customWidth="1"/>
    <col min="10" max="11" width="13" bestFit="1" customWidth="1"/>
  </cols>
  <sheetData>
    <row r="2" spans="2:11" ht="15.75" thickBot="1" x14ac:dyDescent="0.3"/>
    <row r="3" spans="2:11" ht="15.75" thickTop="1" x14ac:dyDescent="0.25">
      <c r="B3" s="70" t="s">
        <v>17</v>
      </c>
      <c r="C3" s="72"/>
      <c r="D3" s="68" t="s">
        <v>18</v>
      </c>
      <c r="J3" s="42" t="s">
        <v>53</v>
      </c>
      <c r="K3" s="50" t="s">
        <v>54</v>
      </c>
    </row>
    <row r="4" spans="2:11" ht="15.75" thickBot="1" x14ac:dyDescent="0.3">
      <c r="B4" s="7" t="s">
        <v>22</v>
      </c>
      <c r="C4" s="7" t="s">
        <v>23</v>
      </c>
      <c r="D4" s="69"/>
      <c r="H4" t="s">
        <v>106</v>
      </c>
      <c r="J4" s="43"/>
      <c r="K4" s="51">
        <f>D13</f>
        <v>15000</v>
      </c>
    </row>
    <row r="5" spans="2:11" ht="15.75" thickTop="1" x14ac:dyDescent="0.25">
      <c r="B5" s="37">
        <v>5</v>
      </c>
      <c r="C5" s="37">
        <v>2021</v>
      </c>
      <c r="D5" s="40">
        <v>15000</v>
      </c>
      <c r="H5" t="s">
        <v>107</v>
      </c>
      <c r="J5" s="43"/>
      <c r="K5" s="51">
        <f t="shared" ref="K5:K9" si="0">D14</f>
        <v>16000</v>
      </c>
    </row>
    <row r="6" spans="2:11" x14ac:dyDescent="0.25">
      <c r="B6" s="37">
        <v>6</v>
      </c>
      <c r="C6" s="37">
        <v>2021</v>
      </c>
      <c r="D6" s="40">
        <v>10000</v>
      </c>
      <c r="H6" t="s">
        <v>108</v>
      </c>
      <c r="J6" s="43"/>
      <c r="K6" s="51">
        <f t="shared" si="0"/>
        <v>18000</v>
      </c>
    </row>
    <row r="7" spans="2:11" x14ac:dyDescent="0.25">
      <c r="B7" s="37">
        <v>7</v>
      </c>
      <c r="C7" s="37">
        <v>2021</v>
      </c>
      <c r="D7" s="40">
        <v>16000</v>
      </c>
      <c r="H7" t="s">
        <v>109</v>
      </c>
      <c r="J7" s="43"/>
      <c r="K7" s="51">
        <f t="shared" si="0"/>
        <v>25000</v>
      </c>
    </row>
    <row r="8" spans="2:11" x14ac:dyDescent="0.25">
      <c r="B8" s="37">
        <v>8</v>
      </c>
      <c r="C8" s="37">
        <v>2021</v>
      </c>
      <c r="D8" s="40">
        <v>14000</v>
      </c>
      <c r="H8" t="s">
        <v>110</v>
      </c>
      <c r="J8" s="43">
        <f>D5</f>
        <v>15000</v>
      </c>
      <c r="K8" s="51">
        <f t="shared" si="0"/>
        <v>32000</v>
      </c>
    </row>
    <row r="9" spans="2:11" x14ac:dyDescent="0.25">
      <c r="B9" s="37">
        <v>9</v>
      </c>
      <c r="C9" s="37">
        <v>2021</v>
      </c>
      <c r="D9" s="40">
        <v>18000</v>
      </c>
      <c r="H9" t="s">
        <v>111</v>
      </c>
      <c r="J9" s="43">
        <f t="shared" ref="J9:J15" si="1">D6</f>
        <v>10000</v>
      </c>
      <c r="K9" s="51">
        <f t="shared" si="0"/>
        <v>16000</v>
      </c>
    </row>
    <row r="10" spans="2:11" x14ac:dyDescent="0.25">
      <c r="B10" s="37">
        <v>10</v>
      </c>
      <c r="C10" s="37">
        <v>2021</v>
      </c>
      <c r="D10" s="40">
        <v>18000</v>
      </c>
      <c r="H10" t="s">
        <v>112</v>
      </c>
      <c r="J10" s="43">
        <f t="shared" si="1"/>
        <v>16000</v>
      </c>
      <c r="K10" s="51"/>
    </row>
    <row r="11" spans="2:11" x14ac:dyDescent="0.25">
      <c r="B11" s="37">
        <v>11</v>
      </c>
      <c r="C11" s="37">
        <v>2021</v>
      </c>
      <c r="D11" s="40">
        <v>16000</v>
      </c>
      <c r="H11" t="s">
        <v>113</v>
      </c>
      <c r="J11" s="43">
        <f t="shared" si="1"/>
        <v>14000</v>
      </c>
      <c r="K11" s="51"/>
    </row>
    <row r="12" spans="2:11" x14ac:dyDescent="0.25">
      <c r="B12" s="37">
        <v>12</v>
      </c>
      <c r="C12" s="37">
        <v>2021</v>
      </c>
      <c r="D12" s="40">
        <v>22000</v>
      </c>
      <c r="H12" t="s">
        <v>114</v>
      </c>
      <c r="J12" s="43">
        <f t="shared" si="1"/>
        <v>18000</v>
      </c>
      <c r="K12" s="51"/>
    </row>
    <row r="13" spans="2:11" x14ac:dyDescent="0.25">
      <c r="B13" s="34">
        <v>1</v>
      </c>
      <c r="C13" s="34">
        <v>2022</v>
      </c>
      <c r="D13" s="35">
        <v>15000</v>
      </c>
      <c r="H13" t="s">
        <v>115</v>
      </c>
      <c r="J13" s="43">
        <f t="shared" si="1"/>
        <v>18000</v>
      </c>
      <c r="K13" s="52"/>
    </row>
    <row r="14" spans="2:11" x14ac:dyDescent="0.25">
      <c r="B14" s="34">
        <v>2</v>
      </c>
      <c r="C14" s="34">
        <v>2022</v>
      </c>
      <c r="D14" s="35">
        <v>16000</v>
      </c>
      <c r="H14" t="s">
        <v>116</v>
      </c>
      <c r="J14" s="43">
        <f t="shared" si="1"/>
        <v>16000</v>
      </c>
      <c r="K14" s="52"/>
    </row>
    <row r="15" spans="2:11" x14ac:dyDescent="0.25">
      <c r="B15" s="34">
        <v>3</v>
      </c>
      <c r="C15" s="34">
        <v>2022</v>
      </c>
      <c r="D15" s="35">
        <v>18000</v>
      </c>
      <c r="H15" t="s">
        <v>117</v>
      </c>
      <c r="J15" s="43">
        <f t="shared" si="1"/>
        <v>22000</v>
      </c>
      <c r="K15" s="52">
        <v>0</v>
      </c>
    </row>
    <row r="16" spans="2:11" x14ac:dyDescent="0.25">
      <c r="B16" s="34">
        <v>4</v>
      </c>
      <c r="C16" s="34">
        <v>2022</v>
      </c>
      <c r="D16" s="35">
        <v>25000</v>
      </c>
      <c r="I16" t="s">
        <v>81</v>
      </c>
      <c r="J16" s="45">
        <f>SUM(J4:J15)</f>
        <v>129000</v>
      </c>
      <c r="K16" s="53">
        <f>SUM(K4:K15)</f>
        <v>122000</v>
      </c>
    </row>
    <row r="17" spans="2:4" x14ac:dyDescent="0.25">
      <c r="B17" s="34">
        <v>5</v>
      </c>
      <c r="C17" s="34">
        <v>2022</v>
      </c>
      <c r="D17" s="35">
        <v>32000</v>
      </c>
    </row>
    <row r="18" spans="2:4" x14ac:dyDescent="0.25">
      <c r="B18" s="34">
        <v>6</v>
      </c>
      <c r="C18" s="34">
        <v>2022</v>
      </c>
      <c r="D18" s="35">
        <v>16000</v>
      </c>
    </row>
  </sheetData>
  <mergeCells count="2">
    <mergeCell ref="B3:C3"/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MOVIMIENTOS REDUCIDA</vt:lpstr>
      <vt:lpstr>MOVIMIENTO SERVICIO</vt:lpstr>
      <vt:lpstr>NOMBRES SERVICIOS</vt:lpstr>
      <vt:lpstr>CATEGORIAS</vt:lpstr>
      <vt:lpstr>AHORRO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SOMYC - Veronica</dc:creator>
  <cp:lastModifiedBy>SOMYC - Veronica</cp:lastModifiedBy>
  <dcterms:created xsi:type="dcterms:W3CDTF">2022-06-04T15:26:26Z</dcterms:created>
  <dcterms:modified xsi:type="dcterms:W3CDTF">2022-06-27T21:27:46Z</dcterms:modified>
</cp:coreProperties>
</file>