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ah\Documents\"/>
    </mc:Choice>
  </mc:AlternateContent>
  <xr:revisionPtr revIDLastSave="0" documentId="13_ncr:1_{7ACB7D6E-175F-4FE9-A2D9-24F34A12E7B1}" xr6:coauthVersionLast="46" xr6:coauthVersionMax="46" xr10:uidLastSave="{00000000-0000-0000-0000-000000000000}"/>
  <bookViews>
    <workbookView xWindow="-108" yWindow="-108" windowWidth="23256" windowHeight="12576" activeTab="1" xr2:uid="{C78908A0-8FB3-46D5-BAA2-94863D241258}"/>
  </bookViews>
  <sheets>
    <sheet name="Question6 calculations " sheetId="1" r:id="rId1"/>
    <sheet name="questions7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K6" i="1"/>
  <c r="E17" i="2"/>
  <c r="F17" i="2"/>
  <c r="F28" i="1"/>
  <c r="G28" i="1"/>
  <c r="H28" i="1"/>
  <c r="I28" i="1" s="1"/>
  <c r="C38" i="1"/>
  <c r="C37" i="1"/>
  <c r="C36" i="1"/>
  <c r="B38" i="1"/>
  <c r="B37" i="1"/>
  <c r="B36" i="1"/>
  <c r="G22" i="1"/>
  <c r="F22" i="1"/>
  <c r="F14" i="1"/>
  <c r="G14" i="1"/>
  <c r="H14" i="1"/>
  <c r="I14" i="1" s="1"/>
  <c r="H22" i="1"/>
  <c r="I22" i="1" s="1"/>
</calcChain>
</file>

<file path=xl/sharedStrings.xml><?xml version="1.0" encoding="utf-8"?>
<sst xmlns="http://schemas.openxmlformats.org/spreadsheetml/2006/main" count="85" uniqueCount="46">
  <si>
    <t>Genuin Salmon (positive)</t>
  </si>
  <si>
    <t>Genuin Seabass (negative)</t>
  </si>
  <si>
    <t>Predicted Positive</t>
  </si>
  <si>
    <t>Predicted Negative</t>
  </si>
  <si>
    <t>Gold Standard</t>
  </si>
  <si>
    <t>Test Outcomes</t>
  </si>
  <si>
    <t>TP</t>
  </si>
  <si>
    <t>FN</t>
  </si>
  <si>
    <t>FP</t>
  </si>
  <si>
    <t>TN</t>
  </si>
  <si>
    <t>Accuracy Formula</t>
  </si>
  <si>
    <t>TP+TN /TN+TP+FN+FP</t>
  </si>
  <si>
    <t>Accuracy</t>
  </si>
  <si>
    <t>55+38/38+55+45+12</t>
  </si>
  <si>
    <t>58+32/58+18+42+32</t>
  </si>
  <si>
    <t>67+28/67+22+33+28</t>
  </si>
  <si>
    <t>Error Rate</t>
  </si>
  <si>
    <t>1-accuarcy</t>
  </si>
  <si>
    <t>1-.62</t>
  </si>
  <si>
    <t>1-.6</t>
  </si>
  <si>
    <t>1-.6333</t>
  </si>
  <si>
    <t>Average Accuracy</t>
  </si>
  <si>
    <t>Asam Mahmood</t>
  </si>
  <si>
    <t>TP/TP +FN</t>
  </si>
  <si>
    <t>FP / FP + TN</t>
  </si>
  <si>
    <t>False Postive Rate</t>
  </si>
  <si>
    <t>True Positive Rate</t>
  </si>
  <si>
    <t>55/55+45</t>
  </si>
  <si>
    <t>12/12+38</t>
  </si>
  <si>
    <t>58/58+42</t>
  </si>
  <si>
    <t>18/18+32</t>
  </si>
  <si>
    <t>67/67+33</t>
  </si>
  <si>
    <t>22/22+28</t>
  </si>
  <si>
    <t>Index</t>
  </si>
  <si>
    <t>Predicted probablity belonging to 1</t>
  </si>
  <si>
    <t>True Label</t>
  </si>
  <si>
    <t>Actual Negative</t>
  </si>
  <si>
    <t>Actual Postive</t>
  </si>
  <si>
    <t>TN-3</t>
  </si>
  <si>
    <t>TP- 6</t>
  </si>
  <si>
    <t>FN-1</t>
  </si>
  <si>
    <t>6/6+1</t>
  </si>
  <si>
    <t>FP-0</t>
  </si>
  <si>
    <t>0/0+3</t>
  </si>
  <si>
    <t>6+3/3+6+1+0</t>
  </si>
  <si>
    <t>.62+.6+.63333333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</si>
</sst>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'Question6 calculations '!$C$34:$C$39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0.36</c:v>
                </c:pt>
                <c:pt idx="4">
                  <c:v>0.44</c:v>
                </c:pt>
                <c:pt idx="5">
                  <c:v>1</c:v>
                </c:pt>
              </c:numCache>
            </c:numRef>
          </c:xVal>
          <c:yVal>
            <c:numRef>
              <c:f>'Question6 calculations '!$B$34:$B$39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3-4F22-B834-DA5B6FF851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6437087"/>
        <c:axId val="1986435007"/>
      </c:scatterChart>
      <c:valAx>
        <c:axId val="198643708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5007"/>
        <c:crosses val="autoZero"/>
        <c:crossBetween val="midCat"/>
      </c:valAx>
      <c:valAx>
        <c:axId val="19864350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29</xdr:row>
      <xdr:rowOff>176212</xdr:rowOff>
    </xdr:from>
    <xdr:to>
      <xdr:col>10</xdr:col>
      <xdr:colOff>1047749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56CF4B-A309-4944-ABC1-9808DE31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C97C-C45A-42DF-9A49-BFE00E28DAB2}">
  <dimension ref="A2:K39"/>
  <sheetViews>
    <sheetView topLeftCell="A10" zoomScale="80" zoomScaleNormal="80" workbookViewId="0">
      <selection activeCell="G2" sqref="G2"/>
    </sheetView>
  </sheetViews>
  <sheetFormatPr defaultRowHeight="14.4" x14ac:dyDescent="0.3"/>
  <cols>
    <col min="1" max="1" width="17.109375" customWidth="1"/>
    <col min="2" max="2" width="18.33203125" customWidth="1"/>
    <col min="3" max="3" width="26.44140625" customWidth="1"/>
    <col min="4" max="4" width="27.88671875" customWidth="1"/>
    <col min="6" max="6" width="18.109375" customWidth="1"/>
    <col min="7" max="7" width="16.44140625" customWidth="1"/>
    <col min="8" max="8" width="19.44140625" customWidth="1"/>
    <col min="9" max="9" width="10.5546875" customWidth="1"/>
    <col min="11" max="11" width="19.77734375" customWidth="1"/>
  </cols>
  <sheetData>
    <row r="2" spans="1:11" x14ac:dyDescent="0.3">
      <c r="A2" t="s">
        <v>22</v>
      </c>
    </row>
    <row r="3" spans="1:11" x14ac:dyDescent="0.3">
      <c r="C3" s="1" t="s">
        <v>4</v>
      </c>
      <c r="D3" s="1"/>
    </row>
    <row r="4" spans="1:11" x14ac:dyDescent="0.3">
      <c r="B4" s="2"/>
      <c r="C4" s="2" t="s">
        <v>0</v>
      </c>
      <c r="D4" s="2" t="s">
        <v>1</v>
      </c>
      <c r="F4" s="7" t="s">
        <v>26</v>
      </c>
      <c r="G4" s="8" t="s">
        <v>25</v>
      </c>
      <c r="H4" s="3" t="s">
        <v>10</v>
      </c>
      <c r="I4" s="4" t="s">
        <v>16</v>
      </c>
      <c r="K4" s="5" t="s">
        <v>21</v>
      </c>
    </row>
    <row r="5" spans="1:11" x14ac:dyDescent="0.3">
      <c r="A5" s="1" t="s">
        <v>5</v>
      </c>
      <c r="B5" s="2" t="s">
        <v>2</v>
      </c>
      <c r="C5" s="2" t="s">
        <v>6</v>
      </c>
      <c r="D5" s="2" t="s">
        <v>8</v>
      </c>
      <c r="F5" s="7" t="s">
        <v>23</v>
      </c>
      <c r="G5" s="8" t="s">
        <v>24</v>
      </c>
      <c r="H5" s="3" t="s">
        <v>11</v>
      </c>
      <c r="I5" s="4" t="s">
        <v>17</v>
      </c>
      <c r="K5" s="5" t="s">
        <v>45</v>
      </c>
    </row>
    <row r="6" spans="1:11" x14ac:dyDescent="0.3">
      <c r="A6" s="1"/>
      <c r="B6" s="2" t="s">
        <v>3</v>
      </c>
      <c r="C6" s="2" t="s">
        <v>7</v>
      </c>
      <c r="D6" s="2" t="s">
        <v>9</v>
      </c>
      <c r="K6" s="5">
        <f>(0.62+0.6+0.6333333)/3</f>
        <v>0.61777776666666673</v>
      </c>
    </row>
    <row r="11" spans="1:11" x14ac:dyDescent="0.3">
      <c r="C11" s="1" t="s">
        <v>4</v>
      </c>
      <c r="D11" s="1"/>
    </row>
    <row r="12" spans="1:11" x14ac:dyDescent="0.3">
      <c r="B12" s="2"/>
      <c r="C12" s="2" t="s">
        <v>0</v>
      </c>
      <c r="D12" s="2" t="s">
        <v>1</v>
      </c>
      <c r="F12" s="7" t="s">
        <v>26</v>
      </c>
      <c r="G12" s="8" t="s">
        <v>25</v>
      </c>
      <c r="H12" s="3" t="s">
        <v>12</v>
      </c>
      <c r="I12" s="4" t="s">
        <v>16</v>
      </c>
    </row>
    <row r="13" spans="1:11" x14ac:dyDescent="0.3">
      <c r="A13" s="1" t="s">
        <v>5</v>
      </c>
      <c r="B13" s="2" t="s">
        <v>2</v>
      </c>
      <c r="C13" s="2">
        <v>55</v>
      </c>
      <c r="D13" s="2">
        <v>12</v>
      </c>
      <c r="F13" s="7" t="s">
        <v>27</v>
      </c>
      <c r="G13" s="8" t="s">
        <v>28</v>
      </c>
      <c r="H13" s="3" t="s">
        <v>13</v>
      </c>
      <c r="I13" s="4" t="s">
        <v>18</v>
      </c>
    </row>
    <row r="14" spans="1:11" x14ac:dyDescent="0.3">
      <c r="A14" s="1"/>
      <c r="B14" s="2" t="s">
        <v>3</v>
      </c>
      <c r="C14" s="2">
        <v>45</v>
      </c>
      <c r="D14" s="2">
        <v>38</v>
      </c>
      <c r="F14" s="7">
        <f>55/(55+45)</f>
        <v>0.55000000000000004</v>
      </c>
      <c r="G14" s="8">
        <f>12/(12+38)</f>
        <v>0.24</v>
      </c>
      <c r="H14" s="3">
        <f>(55+38)/(38+55+45+12)</f>
        <v>0.62</v>
      </c>
      <c r="I14" s="4">
        <f>1-H14</f>
        <v>0.38</v>
      </c>
    </row>
    <row r="19" spans="1:9" x14ac:dyDescent="0.3">
      <c r="C19" s="1" t="s">
        <v>4</v>
      </c>
      <c r="D19" s="1"/>
    </row>
    <row r="20" spans="1:9" x14ac:dyDescent="0.3">
      <c r="B20" s="2"/>
      <c r="C20" s="2" t="s">
        <v>0</v>
      </c>
      <c r="D20" s="2" t="s">
        <v>1</v>
      </c>
      <c r="F20" s="7" t="s">
        <v>26</v>
      </c>
      <c r="G20" s="8" t="s">
        <v>25</v>
      </c>
      <c r="H20" s="3" t="s">
        <v>12</v>
      </c>
      <c r="I20" s="4" t="s">
        <v>16</v>
      </c>
    </row>
    <row r="21" spans="1:9" x14ac:dyDescent="0.3">
      <c r="A21" s="1" t="s">
        <v>5</v>
      </c>
      <c r="B21" s="2" t="s">
        <v>2</v>
      </c>
      <c r="C21" s="2">
        <v>58</v>
      </c>
      <c r="D21" s="2">
        <v>18</v>
      </c>
      <c r="F21" s="7" t="s">
        <v>29</v>
      </c>
      <c r="G21" s="8" t="s">
        <v>30</v>
      </c>
      <c r="H21" s="3" t="s">
        <v>14</v>
      </c>
      <c r="I21" s="4" t="s">
        <v>19</v>
      </c>
    </row>
    <row r="22" spans="1:9" x14ac:dyDescent="0.3">
      <c r="A22" s="1"/>
      <c r="B22" s="2" t="s">
        <v>3</v>
      </c>
      <c r="C22" s="2">
        <v>42</v>
      </c>
      <c r="D22" s="2">
        <v>32</v>
      </c>
      <c r="F22" s="7">
        <f>58/(58+42)</f>
        <v>0.57999999999999996</v>
      </c>
      <c r="G22" s="8">
        <f>18/(18+32)</f>
        <v>0.36</v>
      </c>
      <c r="H22" s="3">
        <f>(58+32)/(58+18+42+32)</f>
        <v>0.6</v>
      </c>
      <c r="I22" s="4">
        <f>1-H22</f>
        <v>0.4</v>
      </c>
    </row>
    <row r="25" spans="1:9" x14ac:dyDescent="0.3">
      <c r="C25" s="1" t="s">
        <v>4</v>
      </c>
      <c r="D25" s="1"/>
      <c r="E25" s="6"/>
      <c r="F25" s="6"/>
      <c r="G25" s="6"/>
      <c r="H25" s="6"/>
      <c r="I25" s="6"/>
    </row>
    <row r="26" spans="1:9" x14ac:dyDescent="0.3">
      <c r="B26" s="2"/>
      <c r="C26" s="2" t="s">
        <v>0</v>
      </c>
      <c r="D26" s="2" t="s">
        <v>1</v>
      </c>
      <c r="F26" s="7" t="s">
        <v>26</v>
      </c>
      <c r="G26" s="8" t="s">
        <v>25</v>
      </c>
      <c r="H26" s="3" t="s">
        <v>12</v>
      </c>
      <c r="I26" s="4" t="s">
        <v>16</v>
      </c>
    </row>
    <row r="27" spans="1:9" x14ac:dyDescent="0.3">
      <c r="A27" s="1" t="s">
        <v>5</v>
      </c>
      <c r="B27" s="2" t="s">
        <v>2</v>
      </c>
      <c r="C27" s="2">
        <v>67</v>
      </c>
      <c r="D27" s="2">
        <v>22</v>
      </c>
      <c r="F27" s="7" t="s">
        <v>31</v>
      </c>
      <c r="G27" s="8" t="s">
        <v>32</v>
      </c>
      <c r="H27" s="3" t="s">
        <v>15</v>
      </c>
      <c r="I27" s="4" t="s">
        <v>20</v>
      </c>
    </row>
    <row r="28" spans="1:9" x14ac:dyDescent="0.3">
      <c r="A28" s="1"/>
      <c r="B28" s="2" t="s">
        <v>3</v>
      </c>
      <c r="C28" s="2">
        <v>33</v>
      </c>
      <c r="D28" s="2">
        <v>28</v>
      </c>
      <c r="F28" s="7">
        <f>67/(67+33)</f>
        <v>0.67</v>
      </c>
      <c r="G28" s="8">
        <f>22/(22+28)</f>
        <v>0.44</v>
      </c>
      <c r="H28" s="3">
        <f>(67+28)/(67+22+33+28)</f>
        <v>0.6333333333333333</v>
      </c>
      <c r="I28" s="4">
        <f xml:space="preserve"> 1-H28</f>
        <v>0.3666666666666667</v>
      </c>
    </row>
    <row r="31" spans="1:9" x14ac:dyDescent="0.3">
      <c r="H31" s="6"/>
    </row>
    <row r="32" spans="1:9" x14ac:dyDescent="0.3">
      <c r="H32" s="6"/>
    </row>
    <row r="33" spans="2:8" x14ac:dyDescent="0.3">
      <c r="B33" t="s">
        <v>26</v>
      </c>
      <c r="C33" t="s">
        <v>25</v>
      </c>
      <c r="H33" s="6"/>
    </row>
    <row r="34" spans="2:8" x14ac:dyDescent="0.3">
      <c r="B34">
        <v>0</v>
      </c>
      <c r="C34">
        <v>0</v>
      </c>
      <c r="H34" s="6"/>
    </row>
    <row r="35" spans="2:8" x14ac:dyDescent="0.3">
      <c r="B35">
        <v>0</v>
      </c>
      <c r="C35">
        <v>0</v>
      </c>
      <c r="H35" s="6"/>
    </row>
    <row r="36" spans="2:8" x14ac:dyDescent="0.3">
      <c r="B36">
        <f>55/(55+45)</f>
        <v>0.55000000000000004</v>
      </c>
      <c r="C36">
        <f>12/(12+38)</f>
        <v>0.24</v>
      </c>
      <c r="H36" s="6"/>
    </row>
    <row r="37" spans="2:8" x14ac:dyDescent="0.3">
      <c r="B37">
        <f>58/(58+42)</f>
        <v>0.57999999999999996</v>
      </c>
      <c r="C37">
        <f>18/(18+32)</f>
        <v>0.36</v>
      </c>
    </row>
    <row r="38" spans="2:8" x14ac:dyDescent="0.3">
      <c r="B38">
        <f>67/(67+33)</f>
        <v>0.67</v>
      </c>
      <c r="C38">
        <f>22/(22+28)</f>
        <v>0.44</v>
      </c>
    </row>
    <row r="39" spans="2:8" x14ac:dyDescent="0.3">
      <c r="B39">
        <v>1</v>
      </c>
      <c r="C39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5F29-6BAB-4BBA-8F8E-B6F85716DB3B}">
  <dimension ref="A1:G17"/>
  <sheetViews>
    <sheetView tabSelected="1" workbookViewId="0">
      <selection activeCell="G9" sqref="G9"/>
    </sheetView>
  </sheetViews>
  <sheetFormatPr defaultRowHeight="14.4" x14ac:dyDescent="0.3"/>
  <cols>
    <col min="1" max="1" width="17.77734375" customWidth="1"/>
    <col min="2" max="2" width="30.109375" customWidth="1"/>
    <col min="3" max="3" width="22.33203125" customWidth="1"/>
    <col min="5" max="5" width="17.33203125" customWidth="1"/>
    <col min="6" max="6" width="18.21875" customWidth="1"/>
    <col min="7" max="7" width="19.5546875" customWidth="1"/>
  </cols>
  <sheetData>
    <row r="1" spans="1:7" x14ac:dyDescent="0.3">
      <c r="A1" s="2" t="s">
        <v>33</v>
      </c>
      <c r="B1" s="2" t="s">
        <v>34</v>
      </c>
      <c r="C1" s="2" t="s">
        <v>35</v>
      </c>
    </row>
    <row r="2" spans="1:7" x14ac:dyDescent="0.3">
      <c r="A2" s="2">
        <v>1</v>
      </c>
      <c r="B2" s="2">
        <v>1</v>
      </c>
      <c r="C2" s="2">
        <v>1</v>
      </c>
    </row>
    <row r="3" spans="1:7" x14ac:dyDescent="0.3">
      <c r="A3" s="2">
        <v>2</v>
      </c>
      <c r="B3" s="2">
        <v>0</v>
      </c>
      <c r="C3" s="2">
        <v>0</v>
      </c>
    </row>
    <row r="4" spans="1:7" x14ac:dyDescent="0.3">
      <c r="A4" s="2">
        <v>3</v>
      </c>
      <c r="B4" s="2">
        <v>0</v>
      </c>
      <c r="C4" s="2">
        <v>1</v>
      </c>
    </row>
    <row r="5" spans="1:7" x14ac:dyDescent="0.3">
      <c r="A5" s="2">
        <v>4</v>
      </c>
      <c r="B5" s="2">
        <v>1</v>
      </c>
      <c r="C5" s="2">
        <v>1</v>
      </c>
    </row>
    <row r="6" spans="1:7" x14ac:dyDescent="0.3">
      <c r="A6" s="2">
        <v>5</v>
      </c>
      <c r="B6" s="2">
        <v>1</v>
      </c>
      <c r="C6" s="2">
        <v>1</v>
      </c>
    </row>
    <row r="7" spans="1:7" x14ac:dyDescent="0.3">
      <c r="A7" s="2">
        <v>6</v>
      </c>
      <c r="B7" s="2">
        <v>1</v>
      </c>
      <c r="C7" s="2">
        <v>1</v>
      </c>
    </row>
    <row r="8" spans="1:7" x14ac:dyDescent="0.3">
      <c r="A8" s="2">
        <v>7</v>
      </c>
      <c r="B8" s="2">
        <v>0</v>
      </c>
      <c r="C8" s="2">
        <v>0</v>
      </c>
    </row>
    <row r="9" spans="1:7" x14ac:dyDescent="0.3">
      <c r="A9" s="2">
        <v>8</v>
      </c>
      <c r="B9" s="2">
        <v>0</v>
      </c>
      <c r="C9" s="2">
        <v>0</v>
      </c>
    </row>
    <row r="10" spans="1:7" x14ac:dyDescent="0.3">
      <c r="A10" s="2">
        <v>9</v>
      </c>
      <c r="B10" s="2">
        <v>1</v>
      </c>
      <c r="C10" s="2">
        <v>1</v>
      </c>
    </row>
    <row r="11" spans="1:7" x14ac:dyDescent="0.3">
      <c r="A11" s="2">
        <v>10</v>
      </c>
      <c r="B11" s="2">
        <v>1</v>
      </c>
      <c r="C11" s="2">
        <v>1</v>
      </c>
    </row>
    <row r="13" spans="1:7" x14ac:dyDescent="0.3">
      <c r="E13" s="7" t="s">
        <v>26</v>
      </c>
      <c r="F13" s="8" t="s">
        <v>25</v>
      </c>
      <c r="G13" s="3" t="s">
        <v>10</v>
      </c>
    </row>
    <row r="14" spans="1:7" x14ac:dyDescent="0.3">
      <c r="E14" s="7" t="s">
        <v>23</v>
      </c>
      <c r="F14" s="8" t="s">
        <v>24</v>
      </c>
      <c r="G14" s="3" t="s">
        <v>11</v>
      </c>
    </row>
    <row r="15" spans="1:7" x14ac:dyDescent="0.3">
      <c r="A15" s="2"/>
      <c r="B15" s="2" t="s">
        <v>37</v>
      </c>
      <c r="C15" s="2" t="s">
        <v>36</v>
      </c>
    </row>
    <row r="16" spans="1:7" x14ac:dyDescent="0.3">
      <c r="A16" s="2" t="s">
        <v>2</v>
      </c>
      <c r="B16" s="2" t="s">
        <v>39</v>
      </c>
      <c r="C16" s="2" t="s">
        <v>42</v>
      </c>
      <c r="E16" t="s">
        <v>41</v>
      </c>
      <c r="F16" t="s">
        <v>43</v>
      </c>
      <c r="G16" t="s">
        <v>44</v>
      </c>
    </row>
    <row r="17" spans="1:7" x14ac:dyDescent="0.3">
      <c r="A17" s="2" t="s">
        <v>3</v>
      </c>
      <c r="B17" s="2" t="s">
        <v>40</v>
      </c>
      <c r="C17" s="2" t="s">
        <v>38</v>
      </c>
      <c r="E17">
        <f>6/(6+1)</f>
        <v>0.8571428571428571</v>
      </c>
      <c r="F17">
        <f>0/(0+3)</f>
        <v>0</v>
      </c>
      <c r="G17">
        <f>(6+3)/(3+6+1+0)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Question6 calculations </vt:lpstr>
      <vt:lpstr>questions7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Asam Mahmood</dc:creator>
  <cp:lastModifiedBy>Asam Mahmood</cp:lastModifiedBy>
  <dcterms:created xsi:type="dcterms:W3CDTF">2021-05-23T18:52:13Z</dcterms:created>
  <dcterms:modified xsi:type="dcterms:W3CDTF">2021-05-24T01:45:34Z</dcterms:modified>
</cp:coreProperties>
</file>