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labwide_materials\echo_files\isaac\"/>
    </mc:Choice>
  </mc:AlternateContent>
  <bookViews>
    <workbookView xWindow="0" yWindow="0" windowWidth="13695" windowHeight="7725"/>
  </bookViews>
  <sheets>
    <sheet name="minipreps and concentrations" sheetId="1" r:id="rId1"/>
    <sheet name="transfer sheet" sheetId="3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2" i="33" l="1"/>
  <c r="C61" i="33"/>
  <c r="C60" i="33"/>
  <c r="C59" i="33"/>
  <c r="C58" i="33"/>
  <c r="C57" i="33"/>
  <c r="C56" i="33"/>
  <c r="C55" i="33"/>
  <c r="C53" i="33"/>
  <c r="C52" i="33"/>
  <c r="C51" i="33"/>
  <c r="C50" i="33"/>
  <c r="C49" i="33"/>
  <c r="C48" i="33"/>
  <c r="C47" i="33"/>
  <c r="C46" i="33"/>
  <c r="C45" i="33"/>
  <c r="C44" i="33"/>
  <c r="C43" i="33"/>
  <c r="C42" i="33"/>
  <c r="C41" i="33"/>
  <c r="C40" i="33"/>
  <c r="C39" i="33"/>
  <c r="C38" i="33"/>
  <c r="C37" i="33"/>
  <c r="C36" i="33"/>
  <c r="C35" i="33"/>
  <c r="C34" i="33"/>
  <c r="C33" i="33"/>
  <c r="C31" i="33"/>
  <c r="C30" i="33"/>
  <c r="C29" i="33"/>
  <c r="C28" i="33"/>
  <c r="C27" i="33"/>
  <c r="C26" i="33"/>
  <c r="C25" i="33"/>
  <c r="C24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C2" i="33"/>
  <c r="I32" i="1"/>
  <c r="J32" i="1" s="1"/>
  <c r="L32" i="1" s="1"/>
  <c r="I31" i="1"/>
  <c r="J31" i="1" s="1"/>
  <c r="L31" i="1" s="1"/>
  <c r="I30" i="1"/>
  <c r="J30" i="1" s="1"/>
  <c r="L30" i="1" s="1"/>
  <c r="I29" i="1"/>
  <c r="J29" i="1" s="1"/>
  <c r="L29" i="1" s="1"/>
  <c r="I28" i="1"/>
  <c r="J28" i="1" s="1"/>
  <c r="L28" i="1" s="1"/>
  <c r="I27" i="1"/>
  <c r="J27" i="1" s="1"/>
  <c r="L27" i="1" s="1"/>
  <c r="I26" i="1"/>
  <c r="J26" i="1" s="1"/>
  <c r="L26" i="1" s="1"/>
  <c r="I25" i="1"/>
  <c r="J25" i="1" s="1"/>
  <c r="L25" i="1" s="1"/>
  <c r="I24" i="1"/>
  <c r="J24" i="1" s="1"/>
  <c r="L24" i="1" s="1"/>
  <c r="I23" i="1"/>
  <c r="J23" i="1" s="1"/>
  <c r="L23" i="1" s="1"/>
  <c r="I22" i="1"/>
  <c r="J22" i="1" s="1"/>
  <c r="L22" i="1" s="1"/>
  <c r="I21" i="1"/>
  <c r="J21" i="1" s="1"/>
  <c r="L21" i="1" s="1"/>
  <c r="I20" i="1"/>
  <c r="J20" i="1" s="1"/>
  <c r="L20" i="1" s="1"/>
  <c r="I19" i="1"/>
  <c r="J19" i="1" s="1"/>
  <c r="L19" i="1" s="1"/>
  <c r="I18" i="1"/>
  <c r="J18" i="1" s="1"/>
  <c r="L18" i="1" s="1"/>
  <c r="I17" i="1"/>
  <c r="J17" i="1" s="1"/>
  <c r="L17" i="1" s="1"/>
  <c r="I16" i="1"/>
  <c r="J16" i="1" s="1"/>
  <c r="L16" i="1" s="1"/>
  <c r="I15" i="1"/>
  <c r="J15" i="1" s="1"/>
  <c r="L15" i="1" s="1"/>
  <c r="I14" i="1"/>
  <c r="J14" i="1" s="1"/>
  <c r="L14" i="1" s="1"/>
  <c r="I13" i="1"/>
  <c r="J13" i="1" s="1"/>
  <c r="L13" i="1" s="1"/>
  <c r="I12" i="1"/>
  <c r="J12" i="1" s="1"/>
  <c r="L12" i="1" s="1"/>
  <c r="I11" i="1"/>
  <c r="J11" i="1" s="1"/>
  <c r="L11" i="1" s="1"/>
  <c r="I10" i="1"/>
  <c r="J10" i="1" s="1"/>
  <c r="L10" i="1" s="1"/>
  <c r="I9" i="1"/>
  <c r="J9" i="1" s="1"/>
  <c r="L9" i="1" s="1"/>
  <c r="I8" i="1"/>
  <c r="J8" i="1" s="1"/>
  <c r="L8" i="1" s="1"/>
  <c r="I7" i="1"/>
  <c r="J7" i="1" s="1"/>
  <c r="L7" i="1" s="1"/>
  <c r="I6" i="1"/>
  <c r="J6" i="1" s="1"/>
  <c r="L6" i="1" s="1"/>
  <c r="I5" i="1"/>
  <c r="J5" i="1" s="1"/>
  <c r="L5" i="1" s="1"/>
  <c r="I4" i="1"/>
  <c r="J4" i="1" s="1"/>
  <c r="L4" i="1" s="1"/>
  <c r="I3" i="1"/>
  <c r="J3" i="1" s="1"/>
  <c r="L3" i="1" s="1"/>
  <c r="I2" i="1"/>
  <c r="J2" i="1" s="1"/>
  <c r="L2" i="1" s="1"/>
  <c r="C54" i="33" l="1"/>
  <c r="C23" i="33"/>
  <c r="C63" i="33"/>
  <c r="C32" i="33"/>
</calcChain>
</file>

<file path=xl/sharedStrings.xml><?xml version="1.0" encoding="utf-8"?>
<sst xmlns="http://schemas.openxmlformats.org/spreadsheetml/2006/main" count="294" uniqueCount="133">
  <si>
    <t>Assigned to</t>
  </si>
  <si>
    <t>Plasmid</t>
  </si>
  <si>
    <t>Level</t>
  </si>
  <si>
    <t>Selection</t>
  </si>
  <si>
    <t>EB vol (uL)</t>
  </si>
  <si>
    <t>[] (ng/uL)</t>
  </si>
  <si>
    <t>source plate wells</t>
  </si>
  <si>
    <t># of basepairs</t>
  </si>
  <si>
    <t>molar mass in kg/mol</t>
  </si>
  <si>
    <t>conc. in nM</t>
  </si>
  <si>
    <t>ratio of water to solution</t>
  </si>
  <si>
    <t>Violet</t>
  </si>
  <si>
    <t>DVK_AE</t>
  </si>
  <si>
    <t>L1</t>
  </si>
  <si>
    <t>Kan</t>
  </si>
  <si>
    <t>A1</t>
  </si>
  <si>
    <t>DVK_EF</t>
  </si>
  <si>
    <t>A2</t>
  </si>
  <si>
    <t>DVK_FG</t>
  </si>
  <si>
    <t>A3</t>
  </si>
  <si>
    <t>DVK_GH</t>
  </si>
  <si>
    <t>A4</t>
  </si>
  <si>
    <t>J23100_AB</t>
  </si>
  <si>
    <t>L0</t>
  </si>
  <si>
    <t>Amp</t>
  </si>
  <si>
    <t>A5</t>
  </si>
  <si>
    <t>J23100_EB</t>
  </si>
  <si>
    <t>A6</t>
  </si>
  <si>
    <t>J23100_FB</t>
  </si>
  <si>
    <t>A7</t>
  </si>
  <si>
    <t>J23100_GB</t>
  </si>
  <si>
    <t>A8</t>
  </si>
  <si>
    <t>J23103_AB</t>
  </si>
  <si>
    <t>A9</t>
  </si>
  <si>
    <t>J23103_EB</t>
  </si>
  <si>
    <t>A10</t>
  </si>
  <si>
    <t>J23103_FB</t>
  </si>
  <si>
    <t>A11</t>
  </si>
  <si>
    <t>J23103_GB</t>
  </si>
  <si>
    <t>A12</t>
  </si>
  <si>
    <t>J23106_AB</t>
  </si>
  <si>
    <t>A13</t>
  </si>
  <si>
    <t>J23106_EB</t>
  </si>
  <si>
    <t>A14</t>
  </si>
  <si>
    <t>J23106_FB</t>
  </si>
  <si>
    <t>A15</t>
  </si>
  <si>
    <t>J23106_GB</t>
  </si>
  <si>
    <t>A16</t>
  </si>
  <si>
    <t>Hannah</t>
  </si>
  <si>
    <t>B0032_BC</t>
  </si>
  <si>
    <t>A17</t>
  </si>
  <si>
    <t>B0033_BC</t>
  </si>
  <si>
    <t>A18</t>
  </si>
  <si>
    <t>B0034_BC</t>
  </si>
  <si>
    <t>A19</t>
  </si>
  <si>
    <t>BCD2_BC</t>
  </si>
  <si>
    <t>A20</t>
  </si>
  <si>
    <t>RiboJ-BCD2_BC</t>
  </si>
  <si>
    <t>A21</t>
  </si>
  <si>
    <t>RiboJ-UTR1_BC</t>
  </si>
  <si>
    <t>A22</t>
  </si>
  <si>
    <t>crtB_CD</t>
  </si>
  <si>
    <t>A23</t>
  </si>
  <si>
    <t>crtE_CD</t>
  </si>
  <si>
    <t>A24</t>
  </si>
  <si>
    <t>crtI_CD</t>
  </si>
  <si>
    <t>B1</t>
  </si>
  <si>
    <t>crtY_CD</t>
  </si>
  <si>
    <t>B2</t>
  </si>
  <si>
    <t>B0015_DE</t>
  </si>
  <si>
    <t>B3</t>
  </si>
  <si>
    <t>B0015_DF</t>
  </si>
  <si>
    <t>B4</t>
  </si>
  <si>
    <t>B0015_DG</t>
  </si>
  <si>
    <t>B5</t>
  </si>
  <si>
    <t>B0015_DH</t>
  </si>
  <si>
    <t>B6</t>
  </si>
  <si>
    <t>pKK326sAH(lacZ)</t>
  </si>
  <si>
    <t>L2</t>
  </si>
  <si>
    <t>Spec</t>
  </si>
  <si>
    <t>B7</t>
  </si>
  <si>
    <t>Source Well</t>
  </si>
  <si>
    <t>Destination Well</t>
  </si>
  <si>
    <t>Transfer Volume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</si>
  <si>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</si>
  <si>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</si>
  <si>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</si>
  <si>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</si>
  <si>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</si>
  <si>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</si>
  <si>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</si>
  <si>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</si>
  <si>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</si>
  <si>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</si>
  <si>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</si>
  <si>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</si>
  <si>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</si>
  <si>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</si>
  <si>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</si>
  <si>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</si>
  <si>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</si>
  <si>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D1</t>
  </si>
  <si>
    <t>D2</t>
  </si>
  <si>
    <t>D3</t>
  </si>
  <si>
    <t>D4</t>
  </si>
  <si>
    <t>D5</t>
  </si>
  <si>
    <t>D6</t>
  </si>
  <si>
    <t>D7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</si>
  <si>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</si>
  <si>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</si>
  <si>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</si>
  <si>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</si>
  <si>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</si>
  <si>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</si>
  <si>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</si>
  <si>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</si>
  <si>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</si>
  <si>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</si>
  <si>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</si>
  <si>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</si>
  <si>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</si>
  <si>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</si>
  <si>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</si>
  <si>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</si>
  <si>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</si>
  <si>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</si>
  <si>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</si>
  <si>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</si>
  <si>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</si>
  <si>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</si>
  <si>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</si>
  <si>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</si>
  <si>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Don't forget to fill rows C and D with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</si>
</sst>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sqref="A1:G32"/>
    </sheetView>
  </sheetViews>
  <sheetFormatPr defaultRowHeight="15" x14ac:dyDescent="0.25"/>
  <cols>
    <col min="1" max="1" width="13.140625" customWidth="1"/>
    <col min="2" max="2" width="16.7109375" customWidth="1"/>
    <col min="3" max="3" width="7.5703125" customWidth="1"/>
    <col min="4" max="4" width="9.28515625" bestFit="1" customWidth="1"/>
    <col min="5" max="5" width="10.140625" bestFit="1" customWidth="1"/>
    <col min="6" max="6" width="13.140625" customWidth="1"/>
    <col min="7" max="7" width="17.5703125" customWidth="1"/>
    <col min="8" max="8" width="14.28515625" customWidth="1"/>
    <col min="9" max="9" width="11.5703125" customWidth="1"/>
    <col min="10" max="10" width="14.85546875" customWidth="1"/>
    <col min="12" max="12" width="23.42578125" customWidth="1"/>
    <col min="14" max="14" width="12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L1" t="s">
        <v>10</v>
      </c>
      <c r="N1" t="s">
        <v>132</v>
      </c>
    </row>
    <row r="2" spans="1:14" x14ac:dyDescent="0.25">
      <c r="A2" s="1" t="s">
        <v>11</v>
      </c>
      <c r="B2" s="1" t="s">
        <v>12</v>
      </c>
      <c r="C2" s="1" t="s">
        <v>13</v>
      </c>
      <c r="D2" s="1" t="s">
        <v>14</v>
      </c>
      <c r="E2" s="1">
        <v>50</v>
      </c>
      <c r="F2" s="3">
        <v>428</v>
      </c>
      <c r="G2" s="1" t="s">
        <v>15</v>
      </c>
      <c r="H2" s="2">
        <v>2731</v>
      </c>
      <c r="I2">
        <f>0.66*H2</f>
        <v>1802.46</v>
      </c>
      <c r="J2">
        <f>(F2/I2)*1000</f>
        <v>237.45325832473395</v>
      </c>
      <c r="L2">
        <f>(J2/20)-1</f>
        <v>10.872662916236697</v>
      </c>
    </row>
    <row r="3" spans="1:14" x14ac:dyDescent="0.25">
      <c r="A3" s="1" t="s">
        <v>11</v>
      </c>
      <c r="B3" s="1" t="s">
        <v>16</v>
      </c>
      <c r="C3" s="1" t="s">
        <v>13</v>
      </c>
      <c r="D3" s="1" t="s">
        <v>14</v>
      </c>
      <c r="E3" s="1">
        <v>50</v>
      </c>
      <c r="F3" s="3">
        <v>457</v>
      </c>
      <c r="G3" s="1" t="s">
        <v>17</v>
      </c>
      <c r="H3" s="2">
        <v>2731</v>
      </c>
      <c r="I3">
        <f t="shared" ref="I3:I32" si="0">0.66*H3</f>
        <v>1802.46</v>
      </c>
      <c r="J3">
        <f t="shared" ref="J3:J32" si="1">(F3/I3)*1000</f>
        <v>253.54238096823229</v>
      </c>
      <c r="L3">
        <f t="shared" ref="L3:L32" si="2">(J3/20)-1</f>
        <v>11.677119048411615</v>
      </c>
    </row>
    <row r="4" spans="1:14" x14ac:dyDescent="0.25">
      <c r="A4" s="1" t="s">
        <v>11</v>
      </c>
      <c r="B4" s="1" t="s">
        <v>18</v>
      </c>
      <c r="C4" s="1" t="s">
        <v>13</v>
      </c>
      <c r="D4" s="1" t="s">
        <v>14</v>
      </c>
      <c r="E4" s="1">
        <v>50</v>
      </c>
      <c r="F4" s="3">
        <v>227</v>
      </c>
      <c r="G4" s="1" t="s">
        <v>19</v>
      </c>
      <c r="H4" s="2">
        <v>2731</v>
      </c>
      <c r="I4">
        <f t="shared" si="0"/>
        <v>1802.46</v>
      </c>
      <c r="J4">
        <f t="shared" si="1"/>
        <v>125.93899448531451</v>
      </c>
      <c r="L4">
        <f t="shared" si="2"/>
        <v>5.2969497242657253</v>
      </c>
    </row>
    <row r="5" spans="1:14" x14ac:dyDescent="0.25">
      <c r="A5" s="1" t="s">
        <v>11</v>
      </c>
      <c r="B5" s="1" t="s">
        <v>20</v>
      </c>
      <c r="C5" s="1" t="s">
        <v>13</v>
      </c>
      <c r="D5" s="1" t="s">
        <v>14</v>
      </c>
      <c r="E5" s="1">
        <v>50</v>
      </c>
      <c r="F5" s="3">
        <v>319</v>
      </c>
      <c r="G5" s="1" t="s">
        <v>21</v>
      </c>
      <c r="H5" s="2">
        <v>2731</v>
      </c>
      <c r="I5">
        <f t="shared" si="0"/>
        <v>1802.46</v>
      </c>
      <c r="J5">
        <f t="shared" si="1"/>
        <v>176.98034907848162</v>
      </c>
      <c r="L5">
        <f t="shared" si="2"/>
        <v>7.8490174539240805</v>
      </c>
    </row>
    <row r="6" spans="1:14" x14ac:dyDescent="0.25">
      <c r="A6" s="1" t="s">
        <v>11</v>
      </c>
      <c r="B6" s="1" t="s">
        <v>22</v>
      </c>
      <c r="C6" s="1" t="s">
        <v>23</v>
      </c>
      <c r="D6" s="1" t="s">
        <v>24</v>
      </c>
      <c r="E6" s="1">
        <v>50</v>
      </c>
      <c r="F6" s="3">
        <v>139</v>
      </c>
      <c r="G6" s="1" t="s">
        <v>25</v>
      </c>
      <c r="H6" s="2">
        <v>2143</v>
      </c>
      <c r="I6">
        <f t="shared" si="0"/>
        <v>1414.38</v>
      </c>
      <c r="J6">
        <f t="shared" si="1"/>
        <v>98.276276531059537</v>
      </c>
      <c r="L6">
        <f t="shared" si="2"/>
        <v>3.9138138265529765</v>
      </c>
    </row>
    <row r="7" spans="1:14" x14ac:dyDescent="0.25">
      <c r="A7" s="1" t="s">
        <v>11</v>
      </c>
      <c r="B7" s="1" t="s">
        <v>26</v>
      </c>
      <c r="C7" s="1" t="s">
        <v>23</v>
      </c>
      <c r="D7" s="1" t="s">
        <v>24</v>
      </c>
      <c r="E7" s="1">
        <v>50</v>
      </c>
      <c r="F7" s="3">
        <v>183</v>
      </c>
      <c r="G7" s="1" t="s">
        <v>27</v>
      </c>
      <c r="H7" s="2">
        <v>2143</v>
      </c>
      <c r="I7">
        <f t="shared" si="0"/>
        <v>1414.38</v>
      </c>
      <c r="J7">
        <f t="shared" si="1"/>
        <v>129.38531370635897</v>
      </c>
      <c r="L7">
        <f t="shared" si="2"/>
        <v>5.4692656853179482</v>
      </c>
    </row>
    <row r="8" spans="1:14" x14ac:dyDescent="0.25">
      <c r="A8" s="1" t="s">
        <v>11</v>
      </c>
      <c r="B8" s="1" t="s">
        <v>28</v>
      </c>
      <c r="C8" s="1" t="s">
        <v>23</v>
      </c>
      <c r="D8" s="1" t="s">
        <v>24</v>
      </c>
      <c r="E8" s="1">
        <v>50</v>
      </c>
      <c r="F8" s="3">
        <v>209</v>
      </c>
      <c r="G8" s="1" t="s">
        <v>29</v>
      </c>
      <c r="H8" s="2">
        <v>2143</v>
      </c>
      <c r="I8">
        <f t="shared" si="0"/>
        <v>1414.38</v>
      </c>
      <c r="J8">
        <f t="shared" si="1"/>
        <v>147.76792658267226</v>
      </c>
      <c r="L8">
        <f t="shared" si="2"/>
        <v>6.388396329133613</v>
      </c>
    </row>
    <row r="9" spans="1:14" x14ac:dyDescent="0.25">
      <c r="A9" s="1" t="s">
        <v>11</v>
      </c>
      <c r="B9" s="1" t="s">
        <v>30</v>
      </c>
      <c r="C9" s="1" t="s">
        <v>23</v>
      </c>
      <c r="D9" s="1" t="s">
        <v>24</v>
      </c>
      <c r="E9" s="1">
        <v>50</v>
      </c>
      <c r="F9" s="3">
        <v>127</v>
      </c>
      <c r="G9" s="1" t="s">
        <v>31</v>
      </c>
      <c r="H9" s="2">
        <v>2143</v>
      </c>
      <c r="I9">
        <f t="shared" si="0"/>
        <v>1414.38</v>
      </c>
      <c r="J9">
        <f t="shared" si="1"/>
        <v>89.791993665068787</v>
      </c>
      <c r="L9">
        <f t="shared" si="2"/>
        <v>3.4895996832534397</v>
      </c>
    </row>
    <row r="10" spans="1:14" x14ac:dyDescent="0.25">
      <c r="A10" s="1" t="s">
        <v>11</v>
      </c>
      <c r="B10" s="1" t="s">
        <v>32</v>
      </c>
      <c r="C10" s="1" t="s">
        <v>23</v>
      </c>
      <c r="D10" s="1" t="s">
        <v>24</v>
      </c>
      <c r="E10" s="1">
        <v>50</v>
      </c>
      <c r="F10" s="3">
        <v>193</v>
      </c>
      <c r="G10" s="1" t="s">
        <v>33</v>
      </c>
      <c r="H10" s="2">
        <v>2143</v>
      </c>
      <c r="I10">
        <f t="shared" si="0"/>
        <v>1414.38</v>
      </c>
      <c r="J10">
        <f t="shared" si="1"/>
        <v>136.45554942801792</v>
      </c>
      <c r="L10">
        <f t="shared" si="2"/>
        <v>5.8227774714008955</v>
      </c>
    </row>
    <row r="11" spans="1:14" x14ac:dyDescent="0.25">
      <c r="A11" s="1" t="s">
        <v>11</v>
      </c>
      <c r="B11" s="1" t="s">
        <v>34</v>
      </c>
      <c r="C11" s="1" t="s">
        <v>23</v>
      </c>
      <c r="D11" s="1" t="s">
        <v>24</v>
      </c>
      <c r="E11" s="1">
        <v>50</v>
      </c>
      <c r="F11" s="3">
        <v>173</v>
      </c>
      <c r="G11" s="1" t="s">
        <v>35</v>
      </c>
      <c r="H11" s="2">
        <v>2143</v>
      </c>
      <c r="I11">
        <f t="shared" si="0"/>
        <v>1414.38</v>
      </c>
      <c r="J11">
        <f t="shared" si="1"/>
        <v>122.3150779847</v>
      </c>
      <c r="L11">
        <f t="shared" si="2"/>
        <v>5.115753899235</v>
      </c>
    </row>
    <row r="12" spans="1:14" x14ac:dyDescent="0.25">
      <c r="A12" s="1" t="s">
        <v>11</v>
      </c>
      <c r="B12" s="1" t="s">
        <v>36</v>
      </c>
      <c r="C12" s="1" t="s">
        <v>23</v>
      </c>
      <c r="D12" s="1" t="s">
        <v>24</v>
      </c>
      <c r="E12" s="1">
        <v>50</v>
      </c>
      <c r="F12" s="3">
        <v>254</v>
      </c>
      <c r="G12" s="1" t="s">
        <v>37</v>
      </c>
      <c r="H12" s="2">
        <v>2143</v>
      </c>
      <c r="I12">
        <f t="shared" si="0"/>
        <v>1414.38</v>
      </c>
      <c r="J12">
        <f t="shared" si="1"/>
        <v>179.58398733013757</v>
      </c>
      <c r="L12">
        <f t="shared" si="2"/>
        <v>7.9791993665068794</v>
      </c>
    </row>
    <row r="13" spans="1:14" x14ac:dyDescent="0.25">
      <c r="A13" s="1" t="s">
        <v>11</v>
      </c>
      <c r="B13" s="1" t="s">
        <v>38</v>
      </c>
      <c r="C13" s="1" t="s">
        <v>23</v>
      </c>
      <c r="D13" s="1" t="s">
        <v>24</v>
      </c>
      <c r="E13" s="1">
        <v>50</v>
      </c>
      <c r="F13" s="3">
        <v>205</v>
      </c>
      <c r="G13" s="1" t="s">
        <v>39</v>
      </c>
      <c r="H13" s="2">
        <v>2143</v>
      </c>
      <c r="I13">
        <f t="shared" si="0"/>
        <v>1414.38</v>
      </c>
      <c r="J13">
        <f t="shared" si="1"/>
        <v>144.93983229400868</v>
      </c>
      <c r="L13">
        <f t="shared" si="2"/>
        <v>6.2469916147004341</v>
      </c>
    </row>
    <row r="14" spans="1:14" x14ac:dyDescent="0.25">
      <c r="A14" s="1" t="s">
        <v>11</v>
      </c>
      <c r="B14" s="1" t="s">
        <v>40</v>
      </c>
      <c r="C14" s="1" t="s">
        <v>23</v>
      </c>
      <c r="D14" s="1" t="s">
        <v>24</v>
      </c>
      <c r="E14" s="1">
        <v>50</v>
      </c>
      <c r="F14" s="3">
        <v>212</v>
      </c>
      <c r="G14" s="1" t="s">
        <v>41</v>
      </c>
      <c r="H14" s="2">
        <v>2143</v>
      </c>
      <c r="I14">
        <f t="shared" si="0"/>
        <v>1414.38</v>
      </c>
      <c r="J14">
        <f t="shared" si="1"/>
        <v>149.88899729916994</v>
      </c>
      <c r="L14">
        <f t="shared" si="2"/>
        <v>6.4944498649584972</v>
      </c>
    </row>
    <row r="15" spans="1:14" x14ac:dyDescent="0.25">
      <c r="A15" s="1" t="s">
        <v>11</v>
      </c>
      <c r="B15" s="1" t="s">
        <v>42</v>
      </c>
      <c r="C15" s="1" t="s">
        <v>23</v>
      </c>
      <c r="D15" s="1" t="s">
        <v>24</v>
      </c>
      <c r="E15" s="1">
        <v>50</v>
      </c>
      <c r="F15" s="3">
        <v>123</v>
      </c>
      <c r="G15" s="1" t="s">
        <v>43</v>
      </c>
      <c r="H15" s="2">
        <v>2143</v>
      </c>
      <c r="I15">
        <f t="shared" si="0"/>
        <v>1414.38</v>
      </c>
      <c r="J15">
        <f t="shared" si="1"/>
        <v>86.963899376405195</v>
      </c>
      <c r="L15">
        <f t="shared" si="2"/>
        <v>3.3481949688202599</v>
      </c>
    </row>
    <row r="16" spans="1:14" x14ac:dyDescent="0.25">
      <c r="A16" s="1" t="s">
        <v>11</v>
      </c>
      <c r="B16" s="1" t="s">
        <v>44</v>
      </c>
      <c r="C16" s="1" t="s">
        <v>23</v>
      </c>
      <c r="D16" s="1" t="s">
        <v>24</v>
      </c>
      <c r="E16" s="1">
        <v>50</v>
      </c>
      <c r="F16" s="3">
        <v>267</v>
      </c>
      <c r="G16" s="1" t="s">
        <v>45</v>
      </c>
      <c r="H16" s="2">
        <v>2143</v>
      </c>
      <c r="I16">
        <f t="shared" si="0"/>
        <v>1414.38</v>
      </c>
      <c r="J16">
        <f t="shared" si="1"/>
        <v>188.7752937682942</v>
      </c>
      <c r="L16">
        <f t="shared" si="2"/>
        <v>8.4387646884147109</v>
      </c>
    </row>
    <row r="17" spans="1:12" x14ac:dyDescent="0.25">
      <c r="A17" s="1" t="s">
        <v>11</v>
      </c>
      <c r="B17" s="1" t="s">
        <v>46</v>
      </c>
      <c r="C17" s="1" t="s">
        <v>23</v>
      </c>
      <c r="D17" s="1" t="s">
        <v>24</v>
      </c>
      <c r="E17" s="1">
        <v>50</v>
      </c>
      <c r="F17" s="3">
        <v>183</v>
      </c>
      <c r="G17" s="1" t="s">
        <v>47</v>
      </c>
      <c r="H17" s="2">
        <v>2143</v>
      </c>
      <c r="I17">
        <f t="shared" si="0"/>
        <v>1414.38</v>
      </c>
      <c r="J17">
        <f t="shared" si="1"/>
        <v>129.38531370635897</v>
      </c>
      <c r="L17">
        <f t="shared" si="2"/>
        <v>5.4692656853179482</v>
      </c>
    </row>
    <row r="18" spans="1:12" x14ac:dyDescent="0.25">
      <c r="A18" s="1" t="s">
        <v>48</v>
      </c>
      <c r="B18" s="1" t="s">
        <v>49</v>
      </c>
      <c r="C18" s="1" t="s">
        <v>23</v>
      </c>
      <c r="D18" s="1" t="s">
        <v>24</v>
      </c>
      <c r="E18" s="1">
        <v>50</v>
      </c>
      <c r="F18" s="3">
        <v>73</v>
      </c>
      <c r="G18" s="1" t="s">
        <v>50</v>
      </c>
      <c r="H18" s="2">
        <v>2129</v>
      </c>
      <c r="I18">
        <f t="shared" si="0"/>
        <v>1405.14</v>
      </c>
      <c r="J18">
        <f t="shared" si="1"/>
        <v>51.952118650098917</v>
      </c>
      <c r="L18">
        <f t="shared" si="2"/>
        <v>1.5976059325049459</v>
      </c>
    </row>
    <row r="19" spans="1:12" x14ac:dyDescent="0.25">
      <c r="A19" s="1" t="s">
        <v>48</v>
      </c>
      <c r="B19" s="1" t="s">
        <v>51</v>
      </c>
      <c r="C19" s="1" t="s">
        <v>23</v>
      </c>
      <c r="D19" s="1" t="s">
        <v>24</v>
      </c>
      <c r="E19" s="1">
        <v>50</v>
      </c>
      <c r="F19" s="3">
        <v>81</v>
      </c>
      <c r="G19" s="1" t="s">
        <v>52</v>
      </c>
      <c r="H19" s="2">
        <v>2129</v>
      </c>
      <c r="I19">
        <f t="shared" si="0"/>
        <v>1405.14</v>
      </c>
      <c r="J19">
        <f t="shared" si="1"/>
        <v>57.645501515863188</v>
      </c>
      <c r="L19">
        <f t="shared" si="2"/>
        <v>1.8822750757931592</v>
      </c>
    </row>
    <row r="20" spans="1:12" x14ac:dyDescent="0.25">
      <c r="A20" s="1" t="s">
        <v>48</v>
      </c>
      <c r="B20" s="1" t="s">
        <v>53</v>
      </c>
      <c r="C20" s="1" t="s">
        <v>23</v>
      </c>
      <c r="D20" s="1" t="s">
        <v>24</v>
      </c>
      <c r="E20" s="1">
        <v>50</v>
      </c>
      <c r="F20" s="3">
        <v>109</v>
      </c>
      <c r="G20" s="1" t="s">
        <v>54</v>
      </c>
      <c r="H20" s="2">
        <v>2129</v>
      </c>
      <c r="I20">
        <f t="shared" si="0"/>
        <v>1405.14</v>
      </c>
      <c r="J20">
        <f t="shared" si="1"/>
        <v>77.572341546038103</v>
      </c>
      <c r="L20">
        <f t="shared" si="2"/>
        <v>2.8786170773019051</v>
      </c>
    </row>
    <row r="21" spans="1:12" x14ac:dyDescent="0.25">
      <c r="A21" s="1" t="s">
        <v>48</v>
      </c>
      <c r="B21" s="1" t="s">
        <v>55</v>
      </c>
      <c r="C21" s="1" t="s">
        <v>23</v>
      </c>
      <c r="D21" s="1" t="s">
        <v>24</v>
      </c>
      <c r="E21" s="1">
        <v>50</v>
      </c>
      <c r="F21" s="3">
        <v>88</v>
      </c>
      <c r="G21" s="1" t="s">
        <v>56</v>
      </c>
      <c r="H21" s="2">
        <v>2192</v>
      </c>
      <c r="I21">
        <f t="shared" si="0"/>
        <v>1446.72</v>
      </c>
      <c r="J21">
        <f t="shared" si="1"/>
        <v>60.827250608272507</v>
      </c>
      <c r="L21">
        <f t="shared" si="2"/>
        <v>2.0413625304136254</v>
      </c>
    </row>
    <row r="22" spans="1:12" x14ac:dyDescent="0.25">
      <c r="A22" s="1" t="s">
        <v>48</v>
      </c>
      <c r="B22" s="1" t="s">
        <v>57</v>
      </c>
      <c r="C22" s="1" t="s">
        <v>23</v>
      </c>
      <c r="D22" s="1" t="s">
        <v>24</v>
      </c>
      <c r="E22" s="1">
        <v>50</v>
      </c>
      <c r="F22" s="3">
        <v>51</v>
      </c>
      <c r="G22" s="1" t="s">
        <v>58</v>
      </c>
      <c r="H22" s="2">
        <v>2267</v>
      </c>
      <c r="I22">
        <f t="shared" si="0"/>
        <v>1496.22</v>
      </c>
      <c r="J22">
        <f t="shared" si="1"/>
        <v>34.085896459076871</v>
      </c>
      <c r="L22">
        <f t="shared" si="2"/>
        <v>0.70429482295384349</v>
      </c>
    </row>
    <row r="23" spans="1:12" x14ac:dyDescent="0.25">
      <c r="A23" s="1" t="s">
        <v>48</v>
      </c>
      <c r="B23" s="1" t="s">
        <v>59</v>
      </c>
      <c r="C23" s="1" t="s">
        <v>23</v>
      </c>
      <c r="D23" s="1" t="s">
        <v>24</v>
      </c>
      <c r="E23" s="1">
        <v>50</v>
      </c>
      <c r="F23" s="3">
        <v>64</v>
      </c>
      <c r="G23" s="1" t="s">
        <v>60</v>
      </c>
      <c r="H23" s="2">
        <v>2217</v>
      </c>
      <c r="I23">
        <f t="shared" si="0"/>
        <v>1463.22</v>
      </c>
      <c r="J23">
        <f t="shared" si="1"/>
        <v>43.7391506403685</v>
      </c>
      <c r="L23">
        <f t="shared" si="2"/>
        <v>1.1869575320184249</v>
      </c>
    </row>
    <row r="24" spans="1:12" x14ac:dyDescent="0.25">
      <c r="A24" s="1" t="s">
        <v>48</v>
      </c>
      <c r="B24" s="1" t="s">
        <v>61</v>
      </c>
      <c r="C24" s="1" t="s">
        <v>23</v>
      </c>
      <c r="D24" s="1" t="s">
        <v>24</v>
      </c>
      <c r="E24" s="1">
        <v>50</v>
      </c>
      <c r="F24" s="3">
        <v>87</v>
      </c>
      <c r="G24" s="1" t="s">
        <v>62</v>
      </c>
      <c r="H24" s="2">
        <v>3035</v>
      </c>
      <c r="I24">
        <f t="shared" si="0"/>
        <v>2003.1000000000001</v>
      </c>
      <c r="J24">
        <f t="shared" si="1"/>
        <v>43.432679347012126</v>
      </c>
      <c r="L24">
        <f t="shared" si="2"/>
        <v>1.1716339673506062</v>
      </c>
    </row>
    <row r="25" spans="1:12" x14ac:dyDescent="0.25">
      <c r="A25" s="1" t="s">
        <v>48</v>
      </c>
      <c r="B25" s="1" t="s">
        <v>63</v>
      </c>
      <c r="C25" s="1" t="s">
        <v>23</v>
      </c>
      <c r="D25" s="1" t="s">
        <v>24</v>
      </c>
      <c r="E25" s="1">
        <v>50</v>
      </c>
      <c r="F25" s="3">
        <v>109</v>
      </c>
      <c r="G25" s="1" t="s">
        <v>64</v>
      </c>
      <c r="H25" s="2">
        <v>3041</v>
      </c>
      <c r="I25">
        <f t="shared" si="0"/>
        <v>2007.0600000000002</v>
      </c>
      <c r="J25">
        <f t="shared" si="1"/>
        <v>54.308291730192416</v>
      </c>
      <c r="L25">
        <f t="shared" si="2"/>
        <v>1.7154145865096209</v>
      </c>
    </row>
    <row r="26" spans="1:12" x14ac:dyDescent="0.25">
      <c r="A26" s="1" t="s">
        <v>48</v>
      </c>
      <c r="B26" s="1" t="s">
        <v>65</v>
      </c>
      <c r="C26" s="1" t="s">
        <v>23</v>
      </c>
      <c r="D26" s="1" t="s">
        <v>24</v>
      </c>
      <c r="E26" s="1">
        <v>50</v>
      </c>
      <c r="F26" s="3">
        <v>82</v>
      </c>
      <c r="G26" s="1" t="s">
        <v>66</v>
      </c>
      <c r="H26" s="2">
        <v>3584</v>
      </c>
      <c r="I26">
        <f t="shared" si="0"/>
        <v>2365.44</v>
      </c>
      <c r="J26">
        <f t="shared" si="1"/>
        <v>34.665854978354979</v>
      </c>
      <c r="L26">
        <f t="shared" si="2"/>
        <v>0.73329274891774898</v>
      </c>
    </row>
    <row r="27" spans="1:12" x14ac:dyDescent="0.25">
      <c r="A27" s="1" t="s">
        <v>48</v>
      </c>
      <c r="B27" s="1" t="s">
        <v>67</v>
      </c>
      <c r="C27" s="1" t="s">
        <v>23</v>
      </c>
      <c r="D27" s="1" t="s">
        <v>24</v>
      </c>
      <c r="E27" s="1">
        <v>50</v>
      </c>
      <c r="F27" s="3">
        <v>131</v>
      </c>
      <c r="G27" s="1" t="s">
        <v>68</v>
      </c>
      <c r="H27" s="2">
        <v>3266</v>
      </c>
      <c r="I27">
        <f t="shared" si="0"/>
        <v>2155.56</v>
      </c>
      <c r="J27">
        <f t="shared" si="1"/>
        <v>60.773070570988509</v>
      </c>
      <c r="L27">
        <f t="shared" si="2"/>
        <v>2.0386535285494256</v>
      </c>
    </row>
    <row r="28" spans="1:12" x14ac:dyDescent="0.25">
      <c r="A28" s="1" t="s">
        <v>48</v>
      </c>
      <c r="B28" s="1" t="s">
        <v>69</v>
      </c>
      <c r="C28" s="1" t="s">
        <v>23</v>
      </c>
      <c r="D28" s="1" t="s">
        <v>24</v>
      </c>
      <c r="E28" s="1">
        <v>50</v>
      </c>
      <c r="F28" s="3">
        <v>46</v>
      </c>
      <c r="G28" s="1" t="s">
        <v>70</v>
      </c>
      <c r="H28" s="2">
        <v>2237</v>
      </c>
      <c r="I28">
        <f t="shared" si="0"/>
        <v>1476.42</v>
      </c>
      <c r="J28">
        <f t="shared" si="1"/>
        <v>31.156445997751316</v>
      </c>
      <c r="L28">
        <f t="shared" si="2"/>
        <v>0.55782229988756571</v>
      </c>
    </row>
    <row r="29" spans="1:12" x14ac:dyDescent="0.25">
      <c r="A29" s="1" t="s">
        <v>48</v>
      </c>
      <c r="B29" s="1" t="s">
        <v>71</v>
      </c>
      <c r="C29" s="1" t="s">
        <v>23</v>
      </c>
      <c r="D29" s="1" t="s">
        <v>24</v>
      </c>
      <c r="E29" s="1">
        <v>50</v>
      </c>
      <c r="F29" s="3">
        <v>79</v>
      </c>
      <c r="G29" s="1" t="s">
        <v>72</v>
      </c>
      <c r="H29" s="2">
        <v>2237</v>
      </c>
      <c r="I29">
        <f t="shared" si="0"/>
        <v>1476.42</v>
      </c>
      <c r="J29">
        <f t="shared" si="1"/>
        <v>53.507809430920737</v>
      </c>
      <c r="L29">
        <f t="shared" si="2"/>
        <v>1.675390471546037</v>
      </c>
    </row>
    <row r="30" spans="1:12" x14ac:dyDescent="0.25">
      <c r="A30" s="1" t="s">
        <v>48</v>
      </c>
      <c r="B30" s="1" t="s">
        <v>73</v>
      </c>
      <c r="C30" s="1" t="s">
        <v>23</v>
      </c>
      <c r="D30" s="1" t="s">
        <v>24</v>
      </c>
      <c r="E30" s="1">
        <v>50</v>
      </c>
      <c r="F30" s="3">
        <v>110</v>
      </c>
      <c r="G30" s="1" t="s">
        <v>74</v>
      </c>
      <c r="H30" s="2">
        <v>2237</v>
      </c>
      <c r="I30">
        <f t="shared" si="0"/>
        <v>1476.42</v>
      </c>
      <c r="J30">
        <f t="shared" si="1"/>
        <v>74.504544777231416</v>
      </c>
      <c r="L30">
        <f t="shared" si="2"/>
        <v>2.7252272388615708</v>
      </c>
    </row>
    <row r="31" spans="1:12" x14ac:dyDescent="0.25">
      <c r="A31" s="1" t="s">
        <v>48</v>
      </c>
      <c r="B31" s="1" t="s">
        <v>75</v>
      </c>
      <c r="C31" s="1" t="s">
        <v>23</v>
      </c>
      <c r="D31" s="1" t="s">
        <v>24</v>
      </c>
      <c r="E31" s="1">
        <v>50</v>
      </c>
      <c r="F31" s="3">
        <v>50</v>
      </c>
      <c r="G31" s="1" t="s">
        <v>76</v>
      </c>
      <c r="H31" s="2">
        <v>2237</v>
      </c>
      <c r="I31">
        <f t="shared" si="0"/>
        <v>1476.42</v>
      </c>
      <c r="J31">
        <f t="shared" si="1"/>
        <v>33.865702171468826</v>
      </c>
      <c r="L31">
        <f t="shared" si="2"/>
        <v>0.69328510857344128</v>
      </c>
    </row>
    <row r="32" spans="1:12" x14ac:dyDescent="0.25">
      <c r="A32" s="1" t="s">
        <v>48</v>
      </c>
      <c r="B32" s="1" t="s">
        <v>77</v>
      </c>
      <c r="C32" s="1" t="s">
        <v>78</v>
      </c>
      <c r="D32" s="1" t="s">
        <v>79</v>
      </c>
      <c r="E32" s="1">
        <v>30</v>
      </c>
      <c r="F32" s="3">
        <v>72</v>
      </c>
      <c r="G32" s="1" t="s">
        <v>80</v>
      </c>
      <c r="H32" s="2">
        <v>3612</v>
      </c>
      <c r="I32">
        <f t="shared" si="0"/>
        <v>2383.92</v>
      </c>
      <c r="J32">
        <f t="shared" si="1"/>
        <v>30.202355783751131</v>
      </c>
      <c r="L32">
        <f t="shared" si="2"/>
        <v>0.51011778918755657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"/>
    </sheetView>
  </sheetViews>
  <sheetFormatPr defaultRowHeight="15" x14ac:dyDescent="0.25"/>
  <cols>
    <col min="1" max="1" width="10.85546875" customWidth="1"/>
    <col min="2" max="2" width="15.140625" customWidth="1"/>
    <col min="3" max="3" width="14.5703125" customWidth="1"/>
  </cols>
  <sheetData>
    <row r="1" spans="1:3" x14ac:dyDescent="0.25">
      <c r="A1" s="2" t="s">
        <v>81</v>
      </c>
      <c r="B1" s="2" t="s">
        <v>82</v>
      </c>
      <c r="C1" s="2" t="s">
        <v>83</v>
      </c>
    </row>
    <row r="2" spans="1:3" x14ac:dyDescent="0.25">
      <c r="A2" t="s">
        <v>15</v>
      </c>
      <c r="B2" t="s">
        <v>66</v>
      </c>
      <c r="C2">
        <f>ROUND(12000/(('minipreps and concentrations'!$L2)+1),0)</f>
        <v>1011</v>
      </c>
    </row>
    <row r="3" spans="1:3" x14ac:dyDescent="0.25">
      <c r="A3" t="s">
        <v>17</v>
      </c>
      <c r="B3" t="s">
        <v>68</v>
      </c>
      <c r="C3">
        <f>ROUND(12000/(('minipreps and concentrations'!$L3)+1),0)</f>
        <v>947</v>
      </c>
    </row>
    <row r="4" spans="1:3" x14ac:dyDescent="0.25">
      <c r="A4" t="s">
        <v>19</v>
      </c>
      <c r="B4" t="s">
        <v>70</v>
      </c>
      <c r="C4">
        <f>ROUND(12000/(('minipreps and concentrations'!$L4)+1),0)</f>
        <v>1906</v>
      </c>
    </row>
    <row r="5" spans="1:3" x14ac:dyDescent="0.25">
      <c r="A5" t="s">
        <v>21</v>
      </c>
      <c r="B5" t="s">
        <v>72</v>
      </c>
      <c r="C5">
        <f>ROUND(12000/(('minipreps and concentrations'!$L5)+1),0)</f>
        <v>1356</v>
      </c>
    </row>
    <row r="6" spans="1:3" x14ac:dyDescent="0.25">
      <c r="A6" t="s">
        <v>25</v>
      </c>
      <c r="B6" t="s">
        <v>74</v>
      </c>
      <c r="C6">
        <f>ROUND(12000/(('minipreps and concentrations'!$L6)+1),0)</f>
        <v>2442</v>
      </c>
    </row>
    <row r="7" spans="1:3" x14ac:dyDescent="0.25">
      <c r="A7" t="s">
        <v>27</v>
      </c>
      <c r="B7" t="s">
        <v>76</v>
      </c>
      <c r="C7">
        <f>ROUND(12000/(('minipreps and concentrations'!$L7)+1),0)</f>
        <v>1855</v>
      </c>
    </row>
    <row r="8" spans="1:3" x14ac:dyDescent="0.25">
      <c r="A8" t="s">
        <v>29</v>
      </c>
      <c r="B8" t="s">
        <v>80</v>
      </c>
      <c r="C8">
        <f>ROUND(12000/(('minipreps and concentrations'!$L8)+1),0)</f>
        <v>1624</v>
      </c>
    </row>
    <row r="9" spans="1:3" x14ac:dyDescent="0.25">
      <c r="A9" t="s">
        <v>31</v>
      </c>
      <c r="B9" t="s">
        <v>84</v>
      </c>
      <c r="C9">
        <f>ROUND(12000/(('minipreps and concentrations'!$L9)+1),0)</f>
        <v>2673</v>
      </c>
    </row>
    <row r="10" spans="1:3" x14ac:dyDescent="0.25">
      <c r="A10" t="s">
        <v>33</v>
      </c>
      <c r="B10" t="s">
        <v>85</v>
      </c>
      <c r="C10">
        <f>ROUND(12000/(('minipreps and concentrations'!$L10)+1),0)</f>
        <v>1759</v>
      </c>
    </row>
    <row r="11" spans="1:3" x14ac:dyDescent="0.25">
      <c r="A11" t="s">
        <v>35</v>
      </c>
      <c r="B11" t="s">
        <v>86</v>
      </c>
      <c r="C11">
        <f>ROUND(12000/(('minipreps and concentrations'!$L11)+1),0)</f>
        <v>1962</v>
      </c>
    </row>
    <row r="12" spans="1:3" x14ac:dyDescent="0.25">
      <c r="A12" t="s">
        <v>37</v>
      </c>
      <c r="B12" t="s">
        <v>87</v>
      </c>
      <c r="C12">
        <f>ROUND(12000/(('minipreps and concentrations'!$L12)+1),0)</f>
        <v>1336</v>
      </c>
    </row>
    <row r="13" spans="1:3" x14ac:dyDescent="0.25">
      <c r="A13" t="s">
        <v>39</v>
      </c>
      <c r="B13" t="s">
        <v>88</v>
      </c>
      <c r="C13">
        <f>ROUND(12000/(('minipreps and concentrations'!$L13)+1),0)</f>
        <v>1656</v>
      </c>
    </row>
    <row r="14" spans="1:3" x14ac:dyDescent="0.25">
      <c r="A14" t="s">
        <v>41</v>
      </c>
      <c r="B14" t="s">
        <v>89</v>
      </c>
      <c r="C14">
        <f>ROUND(12000/(('minipreps and concentrations'!$L14)+1),0)</f>
        <v>1601</v>
      </c>
    </row>
    <row r="15" spans="1:3" x14ac:dyDescent="0.25">
      <c r="A15" t="s">
        <v>43</v>
      </c>
      <c r="B15" t="s">
        <v>90</v>
      </c>
      <c r="C15">
        <f>ROUND(12000/(('minipreps and concentrations'!$L15)+1),0)</f>
        <v>2760</v>
      </c>
    </row>
    <row r="16" spans="1:3" x14ac:dyDescent="0.25">
      <c r="A16" t="s">
        <v>45</v>
      </c>
      <c r="B16" t="s">
        <v>91</v>
      </c>
      <c r="C16">
        <f>ROUND(12000/(('minipreps and concentrations'!$L16)+1),0)</f>
        <v>1271</v>
      </c>
    </row>
    <row r="17" spans="1:3" x14ac:dyDescent="0.25">
      <c r="A17" t="s">
        <v>47</v>
      </c>
      <c r="B17" t="s">
        <v>92</v>
      </c>
      <c r="C17">
        <f>ROUND(12000/(('minipreps and concentrations'!$L17)+1),0)</f>
        <v>1855</v>
      </c>
    </row>
    <row r="18" spans="1:3" x14ac:dyDescent="0.25">
      <c r="A18" t="s">
        <v>50</v>
      </c>
      <c r="B18" t="s">
        <v>93</v>
      </c>
      <c r="C18">
        <f>ROUND(12000/(('minipreps and concentrations'!$L18)+1),0)</f>
        <v>4620</v>
      </c>
    </row>
    <row r="19" spans="1:3" x14ac:dyDescent="0.25">
      <c r="A19" t="s">
        <v>52</v>
      </c>
      <c r="B19" t="s">
        <v>94</v>
      </c>
      <c r="C19">
        <f>ROUND(12000/(('minipreps and concentrations'!$L19)+1),0)</f>
        <v>4163</v>
      </c>
    </row>
    <row r="20" spans="1:3" x14ac:dyDescent="0.25">
      <c r="A20" t="s">
        <v>54</v>
      </c>
      <c r="B20" t="s">
        <v>95</v>
      </c>
      <c r="C20">
        <f>ROUND(12000/(('minipreps and concentrations'!$L20)+1),0)</f>
        <v>3094</v>
      </c>
    </row>
    <row r="21" spans="1:3" x14ac:dyDescent="0.25">
      <c r="A21" t="s">
        <v>56</v>
      </c>
      <c r="B21" t="s">
        <v>96</v>
      </c>
      <c r="C21">
        <f>ROUND(12000/(('minipreps and concentrations'!$L21)+1),0)</f>
        <v>3946</v>
      </c>
    </row>
    <row r="22" spans="1:3" x14ac:dyDescent="0.25">
      <c r="A22" t="s">
        <v>58</v>
      </c>
      <c r="B22" t="s">
        <v>97</v>
      </c>
      <c r="C22">
        <f>ROUND(12000/(('minipreps and concentrations'!$L22)+1),0)</f>
        <v>7041</v>
      </c>
    </row>
    <row r="23" spans="1:3" x14ac:dyDescent="0.25">
      <c r="A23" t="s">
        <v>60</v>
      </c>
      <c r="B23" t="s">
        <v>98</v>
      </c>
      <c r="C23">
        <f>ROUND(12000/(('minipreps and concentrations'!$L23)+1),0)</f>
        <v>5487</v>
      </c>
    </row>
    <row r="24" spans="1:3" x14ac:dyDescent="0.25">
      <c r="A24" t="s">
        <v>62</v>
      </c>
      <c r="B24" t="s">
        <v>99</v>
      </c>
      <c r="C24">
        <f>ROUND(12000/(('minipreps and concentrations'!$L24)+1),0)</f>
        <v>5526</v>
      </c>
    </row>
    <row r="25" spans="1:3" x14ac:dyDescent="0.25">
      <c r="A25" t="s">
        <v>64</v>
      </c>
      <c r="B25" t="s">
        <v>100</v>
      </c>
      <c r="C25">
        <f>ROUND(12000/(('minipreps and concentrations'!$L25)+1),0)</f>
        <v>4419</v>
      </c>
    </row>
    <row r="26" spans="1:3" x14ac:dyDescent="0.25">
      <c r="A26" t="s">
        <v>66</v>
      </c>
      <c r="B26" t="s">
        <v>101</v>
      </c>
      <c r="C26">
        <f>ROUND(12000/(('minipreps and concentrations'!$L26)+1),0)</f>
        <v>6923</v>
      </c>
    </row>
    <row r="27" spans="1:3" x14ac:dyDescent="0.25">
      <c r="A27" t="s">
        <v>68</v>
      </c>
      <c r="B27" t="s">
        <v>102</v>
      </c>
      <c r="C27">
        <f>ROUND(12000/(('minipreps and concentrations'!$L27)+1),0)</f>
        <v>3949</v>
      </c>
    </row>
    <row r="28" spans="1:3" x14ac:dyDescent="0.25">
      <c r="A28" t="s">
        <v>70</v>
      </c>
      <c r="B28" t="s">
        <v>103</v>
      </c>
      <c r="C28">
        <f>ROUND(12000/(('minipreps and concentrations'!$L28)+1),0)</f>
        <v>7703</v>
      </c>
    </row>
    <row r="29" spans="1:3" x14ac:dyDescent="0.25">
      <c r="A29" t="s">
        <v>72</v>
      </c>
      <c r="B29" t="s">
        <v>104</v>
      </c>
      <c r="C29">
        <f>ROUND(12000/(('minipreps and concentrations'!$L29)+1),0)</f>
        <v>4485</v>
      </c>
    </row>
    <row r="30" spans="1:3" x14ac:dyDescent="0.25">
      <c r="A30" t="s">
        <v>74</v>
      </c>
      <c r="B30" t="s">
        <v>105</v>
      </c>
      <c r="C30">
        <f>ROUND(12000/(('minipreps and concentrations'!$L30)+1),0)</f>
        <v>3221</v>
      </c>
    </row>
    <row r="31" spans="1:3" x14ac:dyDescent="0.25">
      <c r="A31" t="s">
        <v>76</v>
      </c>
      <c r="B31" t="s">
        <v>106</v>
      </c>
      <c r="C31">
        <f>ROUND(12000/(('minipreps and concentrations'!$L31)+1),0)</f>
        <v>7087</v>
      </c>
    </row>
    <row r="32" spans="1:3" x14ac:dyDescent="0.25">
      <c r="A32" t="s">
        <v>80</v>
      </c>
      <c r="B32" t="s">
        <v>107</v>
      </c>
      <c r="C32">
        <f>ROUND(12000/(('minipreps and concentrations'!$L32)+1),0)</f>
        <v>7946</v>
      </c>
    </row>
    <row r="33" spans="1:3" x14ac:dyDescent="0.25">
      <c r="A33" t="s">
        <v>108</v>
      </c>
      <c r="B33" t="s">
        <v>66</v>
      </c>
      <c r="C33">
        <f>ROUND(12000/((1/'minipreps and concentrations'!$L2)+1),0)</f>
        <v>10989</v>
      </c>
    </row>
    <row r="34" spans="1:3" x14ac:dyDescent="0.25">
      <c r="A34" t="s">
        <v>109</v>
      </c>
      <c r="B34" t="s">
        <v>68</v>
      </c>
      <c r="C34">
        <f>ROUND(12000/((1/'minipreps and concentrations'!$L3)+1),0)</f>
        <v>11053</v>
      </c>
    </row>
    <row r="35" spans="1:3" x14ac:dyDescent="0.25">
      <c r="A35" t="s">
        <v>110</v>
      </c>
      <c r="B35" t="s">
        <v>70</v>
      </c>
      <c r="C35">
        <f>ROUND(12000/((1/'minipreps and concentrations'!$L4)+1),0)</f>
        <v>10094</v>
      </c>
    </row>
    <row r="36" spans="1:3" x14ac:dyDescent="0.25">
      <c r="A36" t="s">
        <v>111</v>
      </c>
      <c r="B36" t="s">
        <v>72</v>
      </c>
      <c r="C36">
        <f>ROUND(12000/((1/'minipreps and concentrations'!$L5)+1),0)</f>
        <v>10644</v>
      </c>
    </row>
    <row r="37" spans="1:3" x14ac:dyDescent="0.25">
      <c r="A37" t="s">
        <v>112</v>
      </c>
      <c r="B37" t="s">
        <v>74</v>
      </c>
      <c r="C37">
        <f>ROUND(12000/((1/'minipreps and concentrations'!$L6)+1),0)</f>
        <v>9558</v>
      </c>
    </row>
    <row r="38" spans="1:3" x14ac:dyDescent="0.25">
      <c r="A38" t="s">
        <v>113</v>
      </c>
      <c r="B38" t="s">
        <v>76</v>
      </c>
      <c r="C38">
        <f>ROUND(12000/((1/'minipreps and concentrations'!$L7)+1),0)</f>
        <v>10145</v>
      </c>
    </row>
    <row r="39" spans="1:3" x14ac:dyDescent="0.25">
      <c r="A39" t="s">
        <v>114</v>
      </c>
      <c r="B39" t="s">
        <v>80</v>
      </c>
      <c r="C39">
        <f>ROUND(12000/((1/'minipreps and concentrations'!$L8)+1),0)</f>
        <v>10376</v>
      </c>
    </row>
    <row r="40" spans="1:3" x14ac:dyDescent="0.25">
      <c r="A40" t="s">
        <v>115</v>
      </c>
      <c r="B40" t="s">
        <v>84</v>
      </c>
      <c r="C40">
        <f>ROUND(12000/((1/'minipreps and concentrations'!$L9)+1),0)</f>
        <v>9327</v>
      </c>
    </row>
    <row r="41" spans="1:3" x14ac:dyDescent="0.25">
      <c r="A41" t="s">
        <v>116</v>
      </c>
      <c r="B41" t="s">
        <v>85</v>
      </c>
      <c r="C41">
        <f>ROUND(12000/((1/'minipreps and concentrations'!$L10)+1),0)</f>
        <v>10241</v>
      </c>
    </row>
    <row r="42" spans="1:3" x14ac:dyDescent="0.25">
      <c r="A42" t="s">
        <v>117</v>
      </c>
      <c r="B42" t="s">
        <v>86</v>
      </c>
      <c r="C42">
        <f>ROUND(12000/((1/'minipreps and concentrations'!$L11)+1),0)</f>
        <v>10038</v>
      </c>
    </row>
    <row r="43" spans="1:3" x14ac:dyDescent="0.25">
      <c r="A43" t="s">
        <v>118</v>
      </c>
      <c r="B43" t="s">
        <v>87</v>
      </c>
      <c r="C43">
        <f>ROUND(12000/((1/'minipreps and concentrations'!$L12)+1),0)</f>
        <v>10664</v>
      </c>
    </row>
    <row r="44" spans="1:3" x14ac:dyDescent="0.25">
      <c r="A44" t="s">
        <v>119</v>
      </c>
      <c r="B44" t="s">
        <v>88</v>
      </c>
      <c r="C44">
        <f>ROUND(12000/((1/'minipreps and concentrations'!$L13)+1),0)</f>
        <v>10344</v>
      </c>
    </row>
    <row r="45" spans="1:3" x14ac:dyDescent="0.25">
      <c r="A45" t="s">
        <v>120</v>
      </c>
      <c r="B45" t="s">
        <v>89</v>
      </c>
      <c r="C45">
        <f>ROUND(12000/((1/'minipreps and concentrations'!$L14)+1),0)</f>
        <v>10399</v>
      </c>
    </row>
    <row r="46" spans="1:3" x14ac:dyDescent="0.25">
      <c r="A46" t="s">
        <v>121</v>
      </c>
      <c r="B46" t="s">
        <v>90</v>
      </c>
      <c r="C46">
        <f>ROUND(12000/((1/'minipreps and concentrations'!$L15)+1),0)</f>
        <v>9240</v>
      </c>
    </row>
    <row r="47" spans="1:3" x14ac:dyDescent="0.25">
      <c r="A47" t="s">
        <v>122</v>
      </c>
      <c r="B47" t="s">
        <v>91</v>
      </c>
      <c r="C47">
        <f>ROUND(12000/((1/'minipreps and concentrations'!$L16)+1),0)</f>
        <v>10729</v>
      </c>
    </row>
    <row r="48" spans="1:3" x14ac:dyDescent="0.25">
      <c r="A48" t="s">
        <v>123</v>
      </c>
      <c r="B48" t="s">
        <v>92</v>
      </c>
      <c r="C48">
        <f>ROUND(12000/((1/'minipreps and concentrations'!$L17)+1),0)</f>
        <v>10145</v>
      </c>
    </row>
    <row r="49" spans="1:3" x14ac:dyDescent="0.25">
      <c r="A49" t="s">
        <v>124</v>
      </c>
      <c r="B49" t="s">
        <v>93</v>
      </c>
      <c r="C49">
        <f>ROUND(12000/((1/'minipreps and concentrations'!$L18)+1),0)</f>
        <v>7380</v>
      </c>
    </row>
    <row r="50" spans="1:3" x14ac:dyDescent="0.25">
      <c r="A50" t="s">
        <v>125</v>
      </c>
      <c r="B50" t="s">
        <v>94</v>
      </c>
      <c r="C50">
        <f>ROUND(12000/((1/'minipreps and concentrations'!$L19)+1),0)</f>
        <v>7837</v>
      </c>
    </row>
    <row r="51" spans="1:3" x14ac:dyDescent="0.25">
      <c r="A51" t="s">
        <v>126</v>
      </c>
      <c r="B51" t="s">
        <v>95</v>
      </c>
      <c r="C51">
        <f>ROUND(12000/((1/'minipreps and concentrations'!$L20)+1),0)</f>
        <v>8906</v>
      </c>
    </row>
    <row r="52" spans="1:3" x14ac:dyDescent="0.25">
      <c r="A52" t="s">
        <v>127</v>
      </c>
      <c r="B52" t="s">
        <v>96</v>
      </c>
      <c r="C52">
        <f>ROUND(12000/((1/'minipreps and concentrations'!$L21)+1),0)</f>
        <v>8054</v>
      </c>
    </row>
    <row r="53" spans="1:3" x14ac:dyDescent="0.25">
      <c r="A53" t="s">
        <v>128</v>
      </c>
      <c r="B53" t="s">
        <v>97</v>
      </c>
      <c r="C53">
        <f>ROUND(12000/((1/'minipreps and concentrations'!$L22)+1),0)</f>
        <v>4959</v>
      </c>
    </row>
    <row r="54" spans="1:3" x14ac:dyDescent="0.25">
      <c r="A54" t="s">
        <v>129</v>
      </c>
      <c r="B54" t="s">
        <v>98</v>
      </c>
      <c r="C54">
        <f>ROUND(12000/((1/'minipreps and concentrations'!$L23)+1),0)</f>
        <v>6513</v>
      </c>
    </row>
    <row r="55" spans="1:3" x14ac:dyDescent="0.25">
      <c r="A55" t="s">
        <v>130</v>
      </c>
      <c r="B55" t="s">
        <v>99</v>
      </c>
      <c r="C55">
        <f>ROUND(12000/((1/'minipreps and concentrations'!$L24)+1),0)</f>
        <v>6474</v>
      </c>
    </row>
    <row r="56" spans="1:3" x14ac:dyDescent="0.25">
      <c r="A56" t="s">
        <v>131</v>
      </c>
      <c r="B56" t="s">
        <v>100</v>
      </c>
      <c r="C56">
        <f>ROUND(12000/((1/'minipreps and concentrations'!$L25)+1),0)</f>
        <v>7581</v>
      </c>
    </row>
    <row r="57" spans="1:3" x14ac:dyDescent="0.25">
      <c r="A57" t="s">
        <v>101</v>
      </c>
      <c r="B57" t="s">
        <v>101</v>
      </c>
      <c r="C57">
        <f>ROUND(12000/((1/'minipreps and concentrations'!$L26)+1),0)</f>
        <v>5077</v>
      </c>
    </row>
    <row r="58" spans="1:3" x14ac:dyDescent="0.25">
      <c r="A58" t="s">
        <v>102</v>
      </c>
      <c r="B58" t="s">
        <v>102</v>
      </c>
      <c r="C58">
        <f>ROUND(12000/((1/'minipreps and concentrations'!$L27)+1),0)</f>
        <v>8051</v>
      </c>
    </row>
    <row r="59" spans="1:3" x14ac:dyDescent="0.25">
      <c r="A59" t="s">
        <v>103</v>
      </c>
      <c r="B59" t="s">
        <v>103</v>
      </c>
      <c r="C59">
        <f>ROUND(12000/((1/'minipreps and concentrations'!$L28)+1),0)</f>
        <v>4297</v>
      </c>
    </row>
    <row r="60" spans="1:3" x14ac:dyDescent="0.25">
      <c r="A60" t="s">
        <v>104</v>
      </c>
      <c r="B60" t="s">
        <v>104</v>
      </c>
      <c r="C60">
        <f>ROUND(12000/((1/'minipreps and concentrations'!$L29)+1),0)</f>
        <v>7515</v>
      </c>
    </row>
    <row r="61" spans="1:3" x14ac:dyDescent="0.25">
      <c r="A61" t="s">
        <v>105</v>
      </c>
      <c r="B61" t="s">
        <v>105</v>
      </c>
      <c r="C61">
        <f>ROUND(12000/((1/'minipreps and concentrations'!$L30)+1),0)</f>
        <v>8779</v>
      </c>
    </row>
    <row r="62" spans="1:3" x14ac:dyDescent="0.25">
      <c r="A62" t="s">
        <v>106</v>
      </c>
      <c r="B62" t="s">
        <v>106</v>
      </c>
      <c r="C62">
        <f>ROUND(12000/((1/'minipreps and concentrations'!$L31)+1),0)</f>
        <v>4913</v>
      </c>
    </row>
    <row r="63" spans="1:3" x14ac:dyDescent="0.25">
      <c r="A63" t="s">
        <v>107</v>
      </c>
      <c r="B63" t="s">
        <v>107</v>
      </c>
      <c r="C63">
        <f>ROUND(12000/((1/'minipreps and concentrations'!$L32)+1),0)</f>
        <v>4054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minipreps and concentrations</vt:lpstr>
      <vt:lpstr>transfer sheet</vt:lpstr>
    </vt:vector>
  </TitlesOfParts>
  <Manager/>
  <Company>Worcester Polytechnic Institute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Keating, Kevin W</dc:creator>
  <cp:keywords/>
  <dc:description/>
  <cp:lastModifiedBy>Keating, Kevin W</cp:lastModifiedBy>
  <cp:revision/>
  <cp:lastPrinted>2022-06-30T14:18:55Z</cp:lastPrinted>
  <dcterms:created xsi:type="dcterms:W3CDTF">2021-02-01T01:45:41Z</dcterms:created>
  <dcterms:modified xsi:type="dcterms:W3CDTF">2022-06-30T14:18:56Z</dcterms:modified>
  <cp:category/>
  <cp:contentStatus/>
</cp:coreProperties>
</file>